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T:\RVO\kai\Expertteams\Klantteam Content 2\Redactie Duurzaam\SDE\duurzaamheidseisen vaste biomassa SDE+\"/>
    </mc:Choice>
  </mc:AlternateContent>
  <xr:revisionPtr revIDLastSave="0" documentId="8_{6DE033DA-189A-471B-89DA-090399FE6A49}" xr6:coauthVersionLast="45" xr6:coauthVersionMax="45" xr10:uidLastSave="{00000000-0000-0000-0000-000000000000}"/>
  <bookViews>
    <workbookView xWindow="-120" yWindow="-120" windowWidth="19440" windowHeight="10440" activeTab="1" xr2:uid="{00000000-000D-0000-FFFF-FFFF00000000}"/>
  </bookViews>
  <sheets>
    <sheet name="Gegevens aanvrager" sheetId="13" r:id="rId1"/>
    <sheet name="Lijst duurzame leveringen" sheetId="14" r:id="rId2"/>
    <sheet name="Stam" sheetId="12" state="hidden" r:id="rId3"/>
    <sheet name="Lijst duurzaamheid bioraffinage" sheetId="24" r:id="rId4"/>
    <sheet name="NTA" sheetId="15" state="hidden" r:id="rId5"/>
    <sheet name="ConformiteitsJaarVerklaring" sheetId="20" r:id="rId6"/>
    <sheet name="Duurzaamheidseisen Principe" sheetId="22" state="hidden" r:id="rId7"/>
    <sheet name="Blad1" sheetId="23" state="hidden" r:id="rId8"/>
  </sheets>
  <externalReferences>
    <externalReference r:id="rId9"/>
    <externalReference r:id="rId10"/>
  </externalReferences>
  <definedNames>
    <definedName name="Aantonen">Stam!#REF!</definedName>
    <definedName name="_xlnm.Print_Area" localSheetId="5">ConformiteitsJaarVerklaring!$C$1:$E$61</definedName>
    <definedName name="_xlnm.Print_Area" localSheetId="0">'Gegevens aanvrager'!$A$1:$B$55</definedName>
    <definedName name="Biomassasoort">[1]Lijsten!$A$3:$A$9</definedName>
    <definedName name="Categorie_biomassa">Stam!$A$12:$A$19</definedName>
    <definedName name="Coc_systeem">Stam!#REF!</definedName>
    <definedName name="Duurzaam_bosbeheer">Stam!#REF!</definedName>
    <definedName name="NTA">NTA!$A$2:$A$201</definedName>
    <definedName name="Principe_A">Stam!#REF!</definedName>
    <definedName name="Principe_B">Stam!#REF!</definedName>
    <definedName name="Type_installatie">Stam!$A$5:$A$8</definedName>
    <definedName name="w">[2]Stam!$A$5:$A$8</definedName>
    <definedName name="Wijze_aantonen_1">Stam!#REF!</definedName>
    <definedName name="Wijze_aantonen_2">Stam!#REF!</definedName>
    <definedName name="Wijze_berekenen">Stam!#REF!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75" i="14" l="1"/>
  <c r="Z108" i="14" l="1"/>
  <c r="D60" i="20" l="1"/>
  <c r="W101" i="14" l="1"/>
  <c r="B66" i="14" l="1"/>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A9" i="24" l="1"/>
  <c r="D9" i="24" s="1"/>
  <c r="A10" i="24"/>
  <c r="D10" i="24" s="1"/>
  <c r="A11" i="24"/>
  <c r="D11" i="24" s="1"/>
  <c r="A12" i="24"/>
  <c r="D12" i="24" s="1"/>
  <c r="A13" i="24"/>
  <c r="D13" i="24" s="1"/>
  <c r="A14" i="24"/>
  <c r="D14" i="24" s="1"/>
  <c r="A15" i="24"/>
  <c r="D15" i="24" s="1"/>
  <c r="A16" i="24"/>
  <c r="D16" i="24" s="1"/>
  <c r="A17" i="24"/>
  <c r="D17" i="24" s="1"/>
  <c r="A18" i="24"/>
  <c r="D18" i="24" s="1"/>
  <c r="A19" i="24"/>
  <c r="D19" i="24" s="1"/>
  <c r="A20" i="24"/>
  <c r="D20" i="24" s="1"/>
  <c r="A21" i="24"/>
  <c r="D21" i="24" s="1"/>
  <c r="A22" i="24"/>
  <c r="D22" i="24" s="1"/>
  <c r="A23" i="24"/>
  <c r="D23" i="24" s="1"/>
  <c r="A24" i="24"/>
  <c r="D24" i="24" s="1"/>
  <c r="A25" i="24"/>
  <c r="D25" i="24" s="1"/>
  <c r="A26" i="24"/>
  <c r="D26" i="24" s="1"/>
  <c r="A27" i="24"/>
  <c r="D27" i="24" s="1"/>
  <c r="A28" i="24"/>
  <c r="D28" i="24" s="1"/>
  <c r="A29" i="24"/>
  <c r="D29" i="24" s="1"/>
  <c r="A30" i="24"/>
  <c r="D30" i="24" s="1"/>
  <c r="A31" i="24"/>
  <c r="D31" i="24" s="1"/>
  <c r="A32" i="24"/>
  <c r="D32" i="24" s="1"/>
  <c r="A33" i="24"/>
  <c r="D33" i="24" s="1"/>
  <c r="A34" i="24"/>
  <c r="D34" i="24" s="1"/>
  <c r="A35" i="24"/>
  <c r="D35" i="24" s="1"/>
  <c r="A36" i="24"/>
  <c r="D36" i="24" s="1"/>
  <c r="A37" i="24"/>
  <c r="D37" i="24" s="1"/>
  <c r="A38" i="24"/>
  <c r="D38" i="24" s="1"/>
  <c r="A39" i="24"/>
  <c r="D39" i="24" s="1"/>
  <c r="A40" i="24"/>
  <c r="D40" i="24" s="1"/>
  <c r="A41" i="24"/>
  <c r="D41" i="24" s="1"/>
  <c r="A42" i="24"/>
  <c r="D42" i="24" s="1"/>
  <c r="A43" i="24"/>
  <c r="D43" i="24" s="1"/>
  <c r="A44" i="24"/>
  <c r="D44" i="24" s="1"/>
  <c r="A45" i="24"/>
  <c r="D45" i="24" s="1"/>
  <c r="A46" i="24"/>
  <c r="D46" i="24" s="1"/>
  <c r="A47" i="24"/>
  <c r="D47" i="24" s="1"/>
  <c r="A48" i="24"/>
  <c r="D48" i="24" s="1"/>
  <c r="A49" i="24"/>
  <c r="D49" i="24" s="1"/>
  <c r="A50" i="24"/>
  <c r="D50" i="24" s="1"/>
  <c r="A51" i="24"/>
  <c r="D51" i="24" s="1"/>
  <c r="A52" i="24"/>
  <c r="D52" i="24" s="1"/>
  <c r="A53" i="24"/>
  <c r="D53" i="24" s="1"/>
  <c r="A54" i="24"/>
  <c r="D54" i="24" s="1"/>
  <c r="A55" i="24"/>
  <c r="A56" i="24"/>
  <c r="D56" i="24" s="1"/>
  <c r="A57" i="24"/>
  <c r="D57" i="24" s="1"/>
  <c r="A58" i="24"/>
  <c r="D58" i="24" s="1"/>
  <c r="A59" i="24"/>
  <c r="A60" i="24"/>
  <c r="D60" i="24" s="1"/>
  <c r="A61" i="24"/>
  <c r="D61" i="24" s="1"/>
  <c r="A62" i="24"/>
  <c r="D62" i="24" s="1"/>
  <c r="A63" i="24"/>
  <c r="A64" i="24"/>
  <c r="D64" i="24" s="1"/>
  <c r="A65" i="24"/>
  <c r="D65" i="24" s="1"/>
  <c r="A66" i="24"/>
  <c r="D66" i="24" s="1"/>
  <c r="A67" i="24"/>
  <c r="B67" i="24" s="1"/>
  <c r="A68" i="24"/>
  <c r="D68" i="24" s="1"/>
  <c r="A69" i="24"/>
  <c r="D69" i="24" s="1"/>
  <c r="A70" i="24"/>
  <c r="A71" i="24"/>
  <c r="B71" i="24" s="1"/>
  <c r="A72" i="24"/>
  <c r="D72" i="24" s="1"/>
  <c r="A73" i="24"/>
  <c r="D73" i="24" s="1"/>
  <c r="A74" i="24"/>
  <c r="A75" i="24"/>
  <c r="A76" i="24"/>
  <c r="D76" i="24" s="1"/>
  <c r="A77" i="24"/>
  <c r="D77" i="24" s="1"/>
  <c r="A78" i="24"/>
  <c r="A79" i="24"/>
  <c r="B79" i="24" s="1"/>
  <c r="A80" i="24"/>
  <c r="A81" i="24"/>
  <c r="D81" i="24" s="1"/>
  <c r="A82" i="24"/>
  <c r="C82" i="24" s="1"/>
  <c r="A83" i="24"/>
  <c r="A84" i="24"/>
  <c r="D84" i="24" s="1"/>
  <c r="A85" i="24"/>
  <c r="D85" i="24" s="1"/>
  <c r="A86" i="24"/>
  <c r="A87" i="24"/>
  <c r="B87" i="24" s="1"/>
  <c r="A88" i="24"/>
  <c r="A89" i="24"/>
  <c r="D89" i="24" s="1"/>
  <c r="A90" i="24"/>
  <c r="C90" i="24" s="1"/>
  <c r="A91" i="24"/>
  <c r="A92" i="24"/>
  <c r="D92" i="24" s="1"/>
  <c r="A93" i="24"/>
  <c r="D93" i="24" s="1"/>
  <c r="A94" i="24"/>
  <c r="A95" i="24"/>
  <c r="A96" i="24"/>
  <c r="B96" i="24" s="1"/>
  <c r="A97" i="24"/>
  <c r="B97" i="24" s="1"/>
  <c r="A98" i="24"/>
  <c r="A99" i="24"/>
  <c r="A100" i="24"/>
  <c r="B100" i="24" s="1"/>
  <c r="A101" i="24"/>
  <c r="B101" i="24" s="1"/>
  <c r="A102" i="24"/>
  <c r="A103" i="24"/>
  <c r="A104" i="24"/>
  <c r="B104" i="24" s="1"/>
  <c r="A105" i="24"/>
  <c r="B105" i="24" s="1"/>
  <c r="A106" i="24"/>
  <c r="A107" i="24"/>
  <c r="A108" i="24"/>
  <c r="B108" i="24" s="1"/>
  <c r="A109" i="24"/>
  <c r="B109" i="24" s="1"/>
  <c r="A110" i="24"/>
  <c r="A111" i="24"/>
  <c r="A112" i="24"/>
  <c r="B112" i="24" s="1"/>
  <c r="A113" i="24"/>
  <c r="B113" i="24" s="1"/>
  <c r="A114" i="24"/>
  <c r="A115" i="24"/>
  <c r="A116" i="24"/>
  <c r="B116" i="24" s="1"/>
  <c r="A117" i="24"/>
  <c r="B117" i="24" s="1"/>
  <c r="A118" i="24"/>
  <c r="A119" i="24"/>
  <c r="A120" i="24"/>
  <c r="B120" i="24" s="1"/>
  <c r="A121" i="24"/>
  <c r="B121" i="24" s="1"/>
  <c r="A122" i="24"/>
  <c r="A123" i="24"/>
  <c r="A124" i="24"/>
  <c r="B124" i="24" s="1"/>
  <c r="A125" i="24"/>
  <c r="B125" i="24" s="1"/>
  <c r="A126" i="24"/>
  <c r="A127" i="24"/>
  <c r="A128" i="24"/>
  <c r="B128" i="24" s="1"/>
  <c r="A129" i="24"/>
  <c r="B129" i="24" s="1"/>
  <c r="A130" i="24"/>
  <c r="A131" i="24"/>
  <c r="A132" i="24"/>
  <c r="B132" i="24" s="1"/>
  <c r="A133" i="24"/>
  <c r="B133" i="24" s="1"/>
  <c r="A134" i="24"/>
  <c r="A135" i="24"/>
  <c r="C135" i="24" s="1"/>
  <c r="A136" i="24"/>
  <c r="B136" i="24" s="1"/>
  <c r="A137" i="24"/>
  <c r="B137" i="24" s="1"/>
  <c r="A138" i="24"/>
  <c r="A139" i="24"/>
  <c r="C139" i="24" s="1"/>
  <c r="A140" i="24"/>
  <c r="B140" i="24" s="1"/>
  <c r="A141" i="24"/>
  <c r="B141" i="24" s="1"/>
  <c r="A142" i="24"/>
  <c r="A143" i="24"/>
  <c r="C143" i="24" s="1"/>
  <c r="A144" i="24"/>
  <c r="B144" i="24" s="1"/>
  <c r="A145" i="24"/>
  <c r="B145" i="24" s="1"/>
  <c r="A146" i="24"/>
  <c r="A147" i="24"/>
  <c r="A148" i="24"/>
  <c r="B148" i="24" s="1"/>
  <c r="A149" i="24"/>
  <c r="B149" i="24" s="1"/>
  <c r="A150" i="24"/>
  <c r="A151" i="24"/>
  <c r="A152" i="24"/>
  <c r="B152" i="24" s="1"/>
  <c r="A153" i="24"/>
  <c r="B153" i="24" s="1"/>
  <c r="A154" i="24"/>
  <c r="A155" i="24"/>
  <c r="A156" i="24"/>
  <c r="B156" i="24" s="1"/>
  <c r="A157" i="24"/>
  <c r="B157" i="24" s="1"/>
  <c r="A158" i="24"/>
  <c r="A159" i="24"/>
  <c r="A160" i="24"/>
  <c r="B160" i="24" s="1"/>
  <c r="A161" i="24"/>
  <c r="A162" i="24"/>
  <c r="B162" i="24" s="1"/>
  <c r="A163" i="24"/>
  <c r="A164" i="24"/>
  <c r="B164" i="24" s="1"/>
  <c r="A165" i="24"/>
  <c r="A166" i="24"/>
  <c r="B166" i="24" s="1"/>
  <c r="A167" i="24"/>
  <c r="A168" i="24"/>
  <c r="B168" i="24" s="1"/>
  <c r="A169" i="24"/>
  <c r="A170" i="24"/>
  <c r="B170" i="24" s="1"/>
  <c r="A171" i="24"/>
  <c r="A172" i="24"/>
  <c r="B172" i="24" s="1"/>
  <c r="A173" i="24"/>
  <c r="A174" i="24"/>
  <c r="B174" i="24" s="1"/>
  <c r="A175" i="24"/>
  <c r="A176" i="24"/>
  <c r="B176" i="24" s="1"/>
  <c r="A177" i="24"/>
  <c r="A178" i="24"/>
  <c r="B178" i="24" s="1"/>
  <c r="A179" i="24"/>
  <c r="A180" i="24"/>
  <c r="B180" i="24" s="1"/>
  <c r="A181" i="24"/>
  <c r="A182" i="24"/>
  <c r="B182" i="24" s="1"/>
  <c r="A183" i="24"/>
  <c r="A184" i="24"/>
  <c r="B184" i="24" s="1"/>
  <c r="A185" i="24"/>
  <c r="A186" i="24"/>
  <c r="A187" i="24"/>
  <c r="A188" i="24"/>
  <c r="A189" i="24"/>
  <c r="A190" i="24"/>
  <c r="A191" i="24"/>
  <c r="A192" i="24"/>
  <c r="A193" i="24"/>
  <c r="A194" i="24"/>
  <c r="A195" i="24"/>
  <c r="A196" i="24"/>
  <c r="A197" i="24"/>
  <c r="A198" i="24"/>
  <c r="A199" i="24"/>
  <c r="A200" i="24"/>
  <c r="A201" i="24"/>
  <c r="A202" i="24"/>
  <c r="A203" i="24"/>
  <c r="A204" i="24"/>
  <c r="A205" i="24"/>
  <c r="A206" i="24"/>
  <c r="A207" i="24"/>
  <c r="A208" i="24"/>
  <c r="A209" i="24"/>
  <c r="A210" i="24"/>
  <c r="A211" i="24"/>
  <c r="A212" i="24"/>
  <c r="A213" i="24"/>
  <c r="A214" i="24"/>
  <c r="A215" i="24"/>
  <c r="A216" i="24"/>
  <c r="A217" i="24"/>
  <c r="A218" i="24"/>
  <c r="A219" i="24"/>
  <c r="A220" i="24"/>
  <c r="A221" i="24"/>
  <c r="A222" i="24"/>
  <c r="A223" i="24"/>
  <c r="A224" i="24"/>
  <c r="A225" i="24"/>
  <c r="A226" i="24"/>
  <c r="A227" i="24"/>
  <c r="A228" i="24"/>
  <c r="A229" i="24"/>
  <c r="A230" i="24"/>
  <c r="A231" i="24"/>
  <c r="A232" i="24"/>
  <c r="A233" i="24"/>
  <c r="A234" i="24"/>
  <c r="A235" i="24"/>
  <c r="A236" i="24"/>
  <c r="A237" i="24"/>
  <c r="A238" i="24"/>
  <c r="A239" i="24"/>
  <c r="A240" i="24"/>
  <c r="A241" i="24"/>
  <c r="A242" i="24"/>
  <c r="A243" i="24"/>
  <c r="A244" i="24"/>
  <c r="A245" i="24"/>
  <c r="A246" i="24"/>
  <c r="A247" i="24"/>
  <c r="A248" i="24"/>
  <c r="A249" i="24"/>
  <c r="A250" i="24"/>
  <c r="A251" i="24"/>
  <c r="A252" i="24"/>
  <c r="A253" i="24"/>
  <c r="A254" i="24"/>
  <c r="A255" i="24"/>
  <c r="A256" i="24"/>
  <c r="A257" i="24"/>
  <c r="A258" i="24"/>
  <c r="A259" i="24"/>
  <c r="A260" i="24"/>
  <c r="A261" i="24"/>
  <c r="A262" i="24"/>
  <c r="A263" i="24"/>
  <c r="A264" i="24"/>
  <c r="A265" i="24"/>
  <c r="A266" i="24"/>
  <c r="A267" i="24"/>
  <c r="A268" i="24"/>
  <c r="A269" i="24"/>
  <c r="A270" i="24"/>
  <c r="A271" i="24"/>
  <c r="A272" i="24"/>
  <c r="A273" i="24"/>
  <c r="A274" i="24"/>
  <c r="A275" i="24"/>
  <c r="D275" i="24" s="1"/>
  <c r="A276" i="24"/>
  <c r="D276" i="24" s="1"/>
  <c r="A277" i="24"/>
  <c r="D277" i="24" s="1"/>
  <c r="A278" i="24"/>
  <c r="C278" i="24" s="1"/>
  <c r="A279" i="24"/>
  <c r="A280" i="24"/>
  <c r="D280" i="24" s="1"/>
  <c r="A281" i="24"/>
  <c r="D281" i="24" s="1"/>
  <c r="A282" i="24"/>
  <c r="A283" i="24"/>
  <c r="B283" i="24" s="1"/>
  <c r="A284" i="24"/>
  <c r="D284" i="24" s="1"/>
  <c r="A285" i="24"/>
  <c r="D285" i="24" s="1"/>
  <c r="A286" i="24"/>
  <c r="C286" i="24" s="1"/>
  <c r="A287" i="24"/>
  <c r="A288" i="24"/>
  <c r="D288" i="24" s="1"/>
  <c r="A289" i="24"/>
  <c r="D289" i="24" s="1"/>
  <c r="C289" i="24"/>
  <c r="A290" i="24"/>
  <c r="A291" i="24"/>
  <c r="B291" i="24" s="1"/>
  <c r="A292" i="24"/>
  <c r="D292" i="24" s="1"/>
  <c r="A293" i="24"/>
  <c r="D293" i="24" s="1"/>
  <c r="A294" i="24"/>
  <c r="C294" i="24" s="1"/>
  <c r="A295" i="24"/>
  <c r="C295" i="24" s="1"/>
  <c r="A296" i="24"/>
  <c r="C296" i="24" s="1"/>
  <c r="A297" i="24"/>
  <c r="C297" i="24" s="1"/>
  <c r="A298" i="24"/>
  <c r="C298" i="24" s="1"/>
  <c r="A299" i="24"/>
  <c r="C299" i="24" s="1"/>
  <c r="A300" i="24"/>
  <c r="C300" i="24" s="1"/>
  <c r="A301" i="24"/>
  <c r="C301" i="24" s="1"/>
  <c r="A302" i="24"/>
  <c r="C302" i="24" s="1"/>
  <c r="A303" i="24"/>
  <c r="C303" i="24" s="1"/>
  <c r="A304" i="24"/>
  <c r="C304" i="24" s="1"/>
  <c r="A305" i="24"/>
  <c r="D305" i="24" s="1"/>
  <c r="A306" i="24"/>
  <c r="D306" i="24" s="1"/>
  <c r="A307" i="24"/>
  <c r="D307" i="24" s="1"/>
  <c r="A308" i="24"/>
  <c r="D308" i="24" s="1"/>
  <c r="A309" i="24"/>
  <c r="D309" i="24" s="1"/>
  <c r="A310" i="24"/>
  <c r="D310" i="24" s="1"/>
  <c r="A311" i="24"/>
  <c r="D311" i="24" s="1"/>
  <c r="A312" i="24"/>
  <c r="D312" i="24" s="1"/>
  <c r="A313" i="24"/>
  <c r="D313" i="24" s="1"/>
  <c r="A314" i="24"/>
  <c r="D314" i="24" s="1"/>
  <c r="A315" i="24"/>
  <c r="D315" i="24" s="1"/>
  <c r="A316" i="24"/>
  <c r="D316" i="24" s="1"/>
  <c r="B316" i="24"/>
  <c r="A317" i="24"/>
  <c r="D317" i="24" s="1"/>
  <c r="A318" i="24"/>
  <c r="D318" i="24" s="1"/>
  <c r="A319" i="24"/>
  <c r="D319" i="24" s="1"/>
  <c r="A320" i="24"/>
  <c r="D320" i="24" s="1"/>
  <c r="A321" i="24"/>
  <c r="D321" i="24" s="1"/>
  <c r="A322" i="24"/>
  <c r="D322" i="24" s="1"/>
  <c r="A323" i="24"/>
  <c r="D323" i="24" s="1"/>
  <c r="A324" i="24"/>
  <c r="D324" i="24" s="1"/>
  <c r="A325" i="24"/>
  <c r="D325" i="24" s="1"/>
  <c r="G8" i="24"/>
  <c r="G9" i="24"/>
  <c r="G10" i="24"/>
  <c r="G11" i="24"/>
  <c r="G12" i="24"/>
  <c r="G13" i="24"/>
  <c r="G14" i="24"/>
  <c r="G15" i="24"/>
  <c r="G16" i="24"/>
  <c r="G17" i="24"/>
  <c r="G18" i="24"/>
  <c r="G19" i="24"/>
  <c r="G20" i="24"/>
  <c r="G21" i="24"/>
  <c r="G22" i="24"/>
  <c r="G23" i="24"/>
  <c r="G24" i="24"/>
  <c r="G25" i="24"/>
  <c r="G26" i="24"/>
  <c r="G27" i="24"/>
  <c r="G28" i="24"/>
  <c r="G29" i="24"/>
  <c r="G30" i="24"/>
  <c r="G31" i="24"/>
  <c r="G32" i="24"/>
  <c r="G33" i="24"/>
  <c r="G34" i="24"/>
  <c r="G35" i="24"/>
  <c r="G36" i="24"/>
  <c r="G37" i="24"/>
  <c r="G38" i="24"/>
  <c r="G39" i="24"/>
  <c r="G40" i="24"/>
  <c r="G41" i="24"/>
  <c r="G42" i="24"/>
  <c r="G43" i="24"/>
  <c r="G44" i="24"/>
  <c r="G45" i="24"/>
  <c r="G46" i="24"/>
  <c r="G47" i="24"/>
  <c r="G48" i="24"/>
  <c r="G49" i="24"/>
  <c r="G50" i="24"/>
  <c r="G51" i="24"/>
  <c r="G52" i="24"/>
  <c r="G53" i="24"/>
  <c r="G54" i="24"/>
  <c r="G55" i="24"/>
  <c r="G56" i="24"/>
  <c r="G57" i="24"/>
  <c r="G58" i="24"/>
  <c r="G59" i="24"/>
  <c r="G60" i="24"/>
  <c r="G61" i="24"/>
  <c r="G62" i="24"/>
  <c r="G63" i="24"/>
  <c r="G64" i="24"/>
  <c r="G65" i="24"/>
  <c r="G66" i="24"/>
  <c r="G67" i="24"/>
  <c r="G68" i="24"/>
  <c r="G69" i="24"/>
  <c r="G70" i="24"/>
  <c r="G71" i="24"/>
  <c r="G72" i="24"/>
  <c r="G73" i="24"/>
  <c r="G74" i="24"/>
  <c r="G75" i="24"/>
  <c r="G76" i="24"/>
  <c r="G77" i="24"/>
  <c r="G78" i="24"/>
  <c r="G79" i="24"/>
  <c r="G80" i="24"/>
  <c r="G81" i="24"/>
  <c r="G82" i="24"/>
  <c r="G83" i="24"/>
  <c r="G84" i="24"/>
  <c r="G85" i="24"/>
  <c r="G86" i="24"/>
  <c r="G87" i="24"/>
  <c r="G88" i="24"/>
  <c r="G89" i="24"/>
  <c r="G90" i="24"/>
  <c r="G91" i="24"/>
  <c r="G92" i="24"/>
  <c r="G93" i="24"/>
  <c r="G94" i="24"/>
  <c r="G95" i="24"/>
  <c r="G96" i="24"/>
  <c r="G97" i="24"/>
  <c r="G98" i="24"/>
  <c r="G99" i="24"/>
  <c r="G100" i="24"/>
  <c r="G101" i="24"/>
  <c r="G102" i="24"/>
  <c r="G103" i="24"/>
  <c r="G104" i="24"/>
  <c r="G105" i="24"/>
  <c r="G106" i="24"/>
  <c r="G107" i="24"/>
  <c r="G108" i="24"/>
  <c r="G109" i="24"/>
  <c r="G110" i="24"/>
  <c r="G111" i="24"/>
  <c r="G112" i="24"/>
  <c r="G113" i="24"/>
  <c r="G114" i="24"/>
  <c r="G115" i="24"/>
  <c r="G116" i="24"/>
  <c r="G117" i="24"/>
  <c r="G118" i="24"/>
  <c r="G119" i="24"/>
  <c r="G120" i="24"/>
  <c r="G121" i="24"/>
  <c r="G122" i="24"/>
  <c r="G123" i="24"/>
  <c r="G124" i="24"/>
  <c r="G125" i="24"/>
  <c r="G126" i="24"/>
  <c r="G127" i="24"/>
  <c r="G128" i="24"/>
  <c r="G129" i="24"/>
  <c r="G130" i="24"/>
  <c r="G131" i="24"/>
  <c r="G132" i="24"/>
  <c r="G133" i="24"/>
  <c r="G134" i="24"/>
  <c r="G135" i="24"/>
  <c r="G136" i="24"/>
  <c r="G137" i="24"/>
  <c r="G138" i="24"/>
  <c r="G139" i="24"/>
  <c r="G140" i="24"/>
  <c r="G141" i="24"/>
  <c r="G142" i="24"/>
  <c r="G143" i="24"/>
  <c r="G144" i="24"/>
  <c r="G145" i="24"/>
  <c r="G146" i="24"/>
  <c r="G147" i="24"/>
  <c r="G148" i="24"/>
  <c r="G149" i="24"/>
  <c r="G150" i="24"/>
  <c r="G151" i="24"/>
  <c r="G152" i="24"/>
  <c r="G153" i="24"/>
  <c r="G154" i="24"/>
  <c r="G155" i="24"/>
  <c r="G156" i="24"/>
  <c r="G157" i="24"/>
  <c r="G158" i="24"/>
  <c r="G159" i="24"/>
  <c r="G160" i="24"/>
  <c r="G161" i="24"/>
  <c r="G162" i="24"/>
  <c r="G163" i="24"/>
  <c r="G164" i="24"/>
  <c r="G165" i="24"/>
  <c r="G166" i="24"/>
  <c r="G167" i="24"/>
  <c r="G168" i="24"/>
  <c r="G169" i="24"/>
  <c r="G170" i="24"/>
  <c r="G171" i="24"/>
  <c r="G172" i="24"/>
  <c r="G173" i="24"/>
  <c r="G174" i="24"/>
  <c r="G175" i="24"/>
  <c r="G176" i="24"/>
  <c r="G177" i="24"/>
  <c r="G178" i="24"/>
  <c r="G179" i="24"/>
  <c r="G180" i="24"/>
  <c r="G181" i="24"/>
  <c r="G182" i="24"/>
  <c r="G183" i="24"/>
  <c r="G184" i="24"/>
  <c r="G185" i="24"/>
  <c r="G186" i="24"/>
  <c r="G187" i="24"/>
  <c r="G188" i="24"/>
  <c r="G189" i="24"/>
  <c r="G190" i="24"/>
  <c r="G191" i="24"/>
  <c r="G192" i="24"/>
  <c r="G193" i="24"/>
  <c r="G194" i="24"/>
  <c r="G195" i="24"/>
  <c r="G196" i="24"/>
  <c r="G197" i="24"/>
  <c r="G198" i="24"/>
  <c r="G199" i="24"/>
  <c r="G200" i="24"/>
  <c r="G201" i="24"/>
  <c r="G202" i="24"/>
  <c r="G203" i="24"/>
  <c r="G204" i="24"/>
  <c r="G205" i="24"/>
  <c r="G206" i="24"/>
  <c r="G207" i="24"/>
  <c r="G208" i="24"/>
  <c r="G209" i="24"/>
  <c r="G210" i="24"/>
  <c r="G211" i="24"/>
  <c r="G212" i="24"/>
  <c r="G213" i="24"/>
  <c r="G214" i="24"/>
  <c r="G215" i="24"/>
  <c r="G216" i="24"/>
  <c r="G217" i="24"/>
  <c r="G218" i="24"/>
  <c r="G219" i="24"/>
  <c r="G220" i="24"/>
  <c r="G221" i="24"/>
  <c r="G222" i="24"/>
  <c r="G223" i="24"/>
  <c r="G224" i="24"/>
  <c r="G225" i="24"/>
  <c r="G226" i="24"/>
  <c r="G227" i="24"/>
  <c r="G228" i="24"/>
  <c r="G229" i="24"/>
  <c r="G230" i="24"/>
  <c r="G231" i="24"/>
  <c r="G232" i="24"/>
  <c r="G233" i="24"/>
  <c r="G234" i="24"/>
  <c r="G235" i="24"/>
  <c r="G236" i="24"/>
  <c r="G237" i="24"/>
  <c r="G238" i="24"/>
  <c r="G239" i="24"/>
  <c r="G240" i="24"/>
  <c r="G241" i="24"/>
  <c r="G242" i="24"/>
  <c r="G243" i="24"/>
  <c r="G244" i="24"/>
  <c r="G245" i="24"/>
  <c r="G246" i="24"/>
  <c r="G247" i="24"/>
  <c r="G248" i="24"/>
  <c r="G249" i="24"/>
  <c r="G250" i="24"/>
  <c r="G251" i="24"/>
  <c r="G252" i="24"/>
  <c r="G253" i="24"/>
  <c r="G254" i="24"/>
  <c r="G255" i="24"/>
  <c r="G256" i="24"/>
  <c r="G257" i="24"/>
  <c r="G258" i="24"/>
  <c r="G259" i="24"/>
  <c r="G260" i="24"/>
  <c r="G261" i="24"/>
  <c r="G262" i="24"/>
  <c r="G263" i="24"/>
  <c r="G264" i="24"/>
  <c r="G265" i="24"/>
  <c r="G266" i="24"/>
  <c r="G267" i="24"/>
  <c r="G268" i="24"/>
  <c r="G269" i="24"/>
  <c r="G270" i="24"/>
  <c r="G271" i="24"/>
  <c r="G272" i="24"/>
  <c r="G273" i="24"/>
  <c r="G274" i="24"/>
  <c r="G275" i="24"/>
  <c r="G276" i="24"/>
  <c r="G277" i="24"/>
  <c r="G278" i="24"/>
  <c r="G279" i="24"/>
  <c r="G280" i="24"/>
  <c r="G281" i="24"/>
  <c r="G282" i="24"/>
  <c r="G283" i="24"/>
  <c r="G284" i="24"/>
  <c r="G285" i="24"/>
  <c r="G286" i="24"/>
  <c r="G287" i="24"/>
  <c r="G288" i="24"/>
  <c r="G289" i="24"/>
  <c r="G290" i="24"/>
  <c r="G291" i="24"/>
  <c r="G292" i="24"/>
  <c r="G293" i="24"/>
  <c r="G294" i="24"/>
  <c r="G295" i="24"/>
  <c r="G296" i="24"/>
  <c r="G297" i="24"/>
  <c r="G298" i="24"/>
  <c r="G299" i="24"/>
  <c r="G300" i="24"/>
  <c r="G301" i="24"/>
  <c r="G302" i="24"/>
  <c r="G303" i="24"/>
  <c r="G304" i="24"/>
  <c r="G305" i="24"/>
  <c r="G306" i="24"/>
  <c r="G307" i="24"/>
  <c r="G308" i="24"/>
  <c r="G309" i="24"/>
  <c r="G310" i="24"/>
  <c r="G311" i="24"/>
  <c r="G312" i="24"/>
  <c r="G313" i="24"/>
  <c r="G314" i="24"/>
  <c r="G315" i="24"/>
  <c r="G316" i="24"/>
  <c r="G317" i="24"/>
  <c r="G318" i="24"/>
  <c r="G319" i="24"/>
  <c r="G320" i="24"/>
  <c r="G321" i="24"/>
  <c r="G322" i="24"/>
  <c r="G323" i="24"/>
  <c r="G324" i="24"/>
  <c r="G325" i="24"/>
  <c r="W26" i="14"/>
  <c r="W27" i="14"/>
  <c r="W28" i="14"/>
  <c r="W29" i="14"/>
  <c r="W30" i="14"/>
  <c r="W31" i="14"/>
  <c r="W32" i="14"/>
  <c r="W33" i="14"/>
  <c r="W34" i="14"/>
  <c r="W35" i="14"/>
  <c r="W36" i="14"/>
  <c r="W37" i="14"/>
  <c r="W38" i="14"/>
  <c r="W39" i="14"/>
  <c r="W40" i="14"/>
  <c r="W41" i="14"/>
  <c r="W42" i="14"/>
  <c r="W43" i="14"/>
  <c r="W44" i="14"/>
  <c r="W45" i="14"/>
  <c r="W46" i="14"/>
  <c r="W47" i="14"/>
  <c r="W48" i="14"/>
  <c r="W49" i="14"/>
  <c r="W50" i="14"/>
  <c r="W51" i="14"/>
  <c r="W52" i="14"/>
  <c r="W53" i="14"/>
  <c r="W54" i="14"/>
  <c r="W55" i="14"/>
  <c r="W56" i="14"/>
  <c r="W57" i="14"/>
  <c r="W58" i="14"/>
  <c r="W59" i="14"/>
  <c r="W60" i="14"/>
  <c r="W61" i="14"/>
  <c r="W62" i="14"/>
  <c r="W63" i="14"/>
  <c r="W64" i="14"/>
  <c r="W65" i="14"/>
  <c r="W66" i="14"/>
  <c r="W67" i="14"/>
  <c r="W68" i="14"/>
  <c r="W69" i="14"/>
  <c r="W70" i="14"/>
  <c r="W71" i="14"/>
  <c r="W72" i="14"/>
  <c r="W73" i="14"/>
  <c r="W74" i="14"/>
  <c r="W75" i="14"/>
  <c r="W76" i="14"/>
  <c r="W77" i="14"/>
  <c r="W78" i="14"/>
  <c r="W79" i="14"/>
  <c r="W80" i="14"/>
  <c r="W81" i="14"/>
  <c r="W82" i="14"/>
  <c r="W83" i="14"/>
  <c r="W84" i="14"/>
  <c r="W85" i="14"/>
  <c r="W86" i="14"/>
  <c r="W87" i="14"/>
  <c r="W88" i="14"/>
  <c r="W89" i="14"/>
  <c r="W90" i="14"/>
  <c r="W91" i="14"/>
  <c r="W92" i="14"/>
  <c r="W93" i="14"/>
  <c r="W94" i="14"/>
  <c r="W95" i="14"/>
  <c r="W96" i="14"/>
  <c r="W97" i="14"/>
  <c r="W98" i="14"/>
  <c r="W99" i="14"/>
  <c r="W100" i="14"/>
  <c r="W102" i="14"/>
  <c r="W103" i="14"/>
  <c r="W104" i="14"/>
  <c r="W105" i="14"/>
  <c r="W106" i="14"/>
  <c r="W107" i="14"/>
  <c r="W108" i="14"/>
  <c r="W109" i="14"/>
  <c r="W110" i="14"/>
  <c r="W111" i="14"/>
  <c r="W112" i="14"/>
  <c r="W113" i="14"/>
  <c r="W114" i="14"/>
  <c r="W115" i="14"/>
  <c r="W116" i="14"/>
  <c r="W117" i="14"/>
  <c r="W118" i="14"/>
  <c r="W119" i="14"/>
  <c r="W120" i="14"/>
  <c r="W121" i="14"/>
  <c r="W122" i="14"/>
  <c r="W123" i="14"/>
  <c r="W124" i="14"/>
  <c r="W125" i="14"/>
  <c r="W126" i="14"/>
  <c r="W127" i="14"/>
  <c r="W128" i="14"/>
  <c r="W129" i="14"/>
  <c r="W130" i="14"/>
  <c r="W131" i="14"/>
  <c r="W132" i="14"/>
  <c r="W133" i="14"/>
  <c r="W134" i="14"/>
  <c r="W135" i="14"/>
  <c r="W136" i="14"/>
  <c r="W137" i="14"/>
  <c r="W138" i="14"/>
  <c r="W139" i="14"/>
  <c r="W140" i="14"/>
  <c r="W141" i="14"/>
  <c r="W142" i="14"/>
  <c r="W143" i="14"/>
  <c r="W144" i="14"/>
  <c r="W145" i="14"/>
  <c r="W146" i="14"/>
  <c r="W147" i="14"/>
  <c r="W148" i="14"/>
  <c r="W149" i="14"/>
  <c r="W150" i="14"/>
  <c r="W151" i="14"/>
  <c r="W152" i="14"/>
  <c r="W153" i="14"/>
  <c r="W154" i="14"/>
  <c r="W155" i="14"/>
  <c r="W156" i="14"/>
  <c r="W157" i="14"/>
  <c r="W158" i="14"/>
  <c r="W159" i="14"/>
  <c r="W160" i="14"/>
  <c r="W161" i="14"/>
  <c r="W162" i="14"/>
  <c r="W163" i="14"/>
  <c r="W164" i="14"/>
  <c r="W165" i="14"/>
  <c r="W166" i="14"/>
  <c r="W167" i="14"/>
  <c r="W168" i="14"/>
  <c r="W169" i="14"/>
  <c r="W170" i="14"/>
  <c r="W171" i="14"/>
  <c r="W172" i="14"/>
  <c r="W173" i="14"/>
  <c r="W174" i="14"/>
  <c r="W175" i="14"/>
  <c r="W176" i="14"/>
  <c r="W177" i="14"/>
  <c r="W178" i="14"/>
  <c r="W179" i="14"/>
  <c r="W180" i="14"/>
  <c r="W181" i="14"/>
  <c r="W182" i="14"/>
  <c r="W183" i="14"/>
  <c r="W184" i="14"/>
  <c r="W185" i="14"/>
  <c r="W186" i="14"/>
  <c r="W187" i="14"/>
  <c r="W188" i="14"/>
  <c r="W189" i="14"/>
  <c r="W190" i="14"/>
  <c r="W191" i="14"/>
  <c r="W192" i="14"/>
  <c r="W193" i="14"/>
  <c r="W194" i="14"/>
  <c r="W195" i="14"/>
  <c r="W196" i="14"/>
  <c r="W197" i="14"/>
  <c r="W198" i="14"/>
  <c r="W199" i="14"/>
  <c r="W200" i="14"/>
  <c r="W201" i="14"/>
  <c r="W202" i="14"/>
  <c r="W203" i="14"/>
  <c r="W204" i="14"/>
  <c r="W205" i="14"/>
  <c r="W206" i="14"/>
  <c r="W207" i="14"/>
  <c r="W208" i="14"/>
  <c r="W209" i="14"/>
  <c r="W210" i="14"/>
  <c r="W211" i="14"/>
  <c r="W212" i="14"/>
  <c r="W213" i="14"/>
  <c r="W214" i="14"/>
  <c r="W215" i="14"/>
  <c r="W216" i="14"/>
  <c r="W217" i="14"/>
  <c r="W218" i="14"/>
  <c r="W219" i="14"/>
  <c r="W220" i="14"/>
  <c r="W221" i="14"/>
  <c r="W222" i="14"/>
  <c r="W223" i="14"/>
  <c r="W224" i="14"/>
  <c r="W225" i="14"/>
  <c r="W226" i="14"/>
  <c r="W227" i="14"/>
  <c r="W228" i="14"/>
  <c r="W229" i="14"/>
  <c r="W230" i="14"/>
  <c r="W231" i="14"/>
  <c r="W232" i="14"/>
  <c r="W233" i="14"/>
  <c r="W234" i="14"/>
  <c r="W235" i="14"/>
  <c r="W236" i="14"/>
  <c r="W237" i="14"/>
  <c r="W238" i="14"/>
  <c r="W239" i="14"/>
  <c r="W240" i="14"/>
  <c r="W241" i="14"/>
  <c r="W242" i="14"/>
  <c r="W243" i="14"/>
  <c r="W244" i="14"/>
  <c r="W245" i="14"/>
  <c r="W246" i="14"/>
  <c r="W247" i="14"/>
  <c r="W248" i="14"/>
  <c r="W249" i="14"/>
  <c r="W250" i="14"/>
  <c r="W251" i="14"/>
  <c r="W252" i="14"/>
  <c r="W253" i="14"/>
  <c r="W254" i="14"/>
  <c r="W255" i="14"/>
  <c r="W256" i="14"/>
  <c r="W257" i="14"/>
  <c r="W258" i="14"/>
  <c r="W259" i="14"/>
  <c r="W260" i="14"/>
  <c r="W261" i="14"/>
  <c r="W262" i="14"/>
  <c r="W263" i="14"/>
  <c r="W264" i="14"/>
  <c r="W265" i="14"/>
  <c r="W266" i="14"/>
  <c r="W267" i="14"/>
  <c r="W268" i="14"/>
  <c r="W269" i="14"/>
  <c r="W270" i="14"/>
  <c r="W271" i="14"/>
  <c r="W272" i="14"/>
  <c r="W273" i="14"/>
  <c r="W274" i="14"/>
  <c r="W275" i="14"/>
  <c r="W276" i="14"/>
  <c r="W277" i="14"/>
  <c r="W278" i="14"/>
  <c r="W279" i="14"/>
  <c r="W280" i="14"/>
  <c r="W281" i="14"/>
  <c r="W282" i="14"/>
  <c r="W283" i="14"/>
  <c r="W284" i="14"/>
  <c r="W285" i="14"/>
  <c r="W286" i="14"/>
  <c r="W287" i="14"/>
  <c r="W288" i="14"/>
  <c r="W289" i="14"/>
  <c r="W290" i="14"/>
  <c r="W291" i="14"/>
  <c r="W292" i="14"/>
  <c r="W293" i="14"/>
  <c r="W294" i="14"/>
  <c r="W295" i="14"/>
  <c r="W296" i="14"/>
  <c r="W297" i="14"/>
  <c r="W298" i="14"/>
  <c r="W299" i="14"/>
  <c r="W300" i="14"/>
  <c r="W301" i="14"/>
  <c r="W302" i="14"/>
  <c r="W303" i="14"/>
  <c r="W304" i="14"/>
  <c r="W305" i="14"/>
  <c r="W306" i="14"/>
  <c r="W307" i="14"/>
  <c r="W308" i="14"/>
  <c r="W309" i="14"/>
  <c r="W310" i="14"/>
  <c r="W311" i="14"/>
  <c r="W312" i="14"/>
  <c r="W313" i="14"/>
  <c r="W314" i="14"/>
  <c r="W315" i="14"/>
  <c r="W316" i="14"/>
  <c r="W317" i="14"/>
  <c r="W318" i="14"/>
  <c r="W319" i="14"/>
  <c r="W320" i="14"/>
  <c r="W321" i="14"/>
  <c r="W322" i="14"/>
  <c r="W323" i="14"/>
  <c r="W324" i="14"/>
  <c r="W325" i="14"/>
  <c r="W25" i="14"/>
  <c r="X26" i="14"/>
  <c r="X27" i="14"/>
  <c r="X28" i="14"/>
  <c r="X29" i="14"/>
  <c r="X30" i="14"/>
  <c r="X31" i="14"/>
  <c r="X32" i="14"/>
  <c r="X33" i="14"/>
  <c r="X34" i="14"/>
  <c r="X35" i="14"/>
  <c r="X36" i="14"/>
  <c r="X37" i="14"/>
  <c r="X38" i="14"/>
  <c r="X39" i="14"/>
  <c r="X40" i="14"/>
  <c r="X41" i="14"/>
  <c r="X42" i="14"/>
  <c r="X43" i="14"/>
  <c r="X44" i="14"/>
  <c r="X45" i="14"/>
  <c r="X46" i="14"/>
  <c r="X47" i="14"/>
  <c r="X48" i="14"/>
  <c r="X49" i="14"/>
  <c r="X50" i="14"/>
  <c r="X51" i="14"/>
  <c r="X52" i="14"/>
  <c r="X53" i="14"/>
  <c r="X54" i="14"/>
  <c r="X55" i="14"/>
  <c r="X56" i="14"/>
  <c r="X57" i="14"/>
  <c r="X58" i="14"/>
  <c r="X59" i="14"/>
  <c r="X60" i="14"/>
  <c r="X61" i="14"/>
  <c r="X62" i="14"/>
  <c r="X63" i="14"/>
  <c r="X64" i="14"/>
  <c r="X65" i="14"/>
  <c r="X66" i="14"/>
  <c r="X67" i="14"/>
  <c r="X68" i="14"/>
  <c r="X69" i="14"/>
  <c r="X70" i="14"/>
  <c r="X71" i="14"/>
  <c r="X72" i="14"/>
  <c r="X73" i="14"/>
  <c r="X74" i="14"/>
  <c r="X75" i="14"/>
  <c r="X76" i="14"/>
  <c r="X77" i="14"/>
  <c r="X78" i="14"/>
  <c r="X79" i="14"/>
  <c r="X80" i="14"/>
  <c r="X81" i="14"/>
  <c r="X82" i="14"/>
  <c r="X83" i="14"/>
  <c r="X84" i="14"/>
  <c r="X85" i="14"/>
  <c r="X86" i="14"/>
  <c r="X87" i="14"/>
  <c r="X88" i="14"/>
  <c r="X89" i="14"/>
  <c r="X90" i="14"/>
  <c r="X91" i="14"/>
  <c r="X92" i="14"/>
  <c r="X93" i="14"/>
  <c r="X94" i="14"/>
  <c r="X95" i="14"/>
  <c r="X96" i="14"/>
  <c r="X97" i="14"/>
  <c r="X98" i="14"/>
  <c r="X99" i="14"/>
  <c r="X100" i="14"/>
  <c r="X101" i="14"/>
  <c r="X102" i="14"/>
  <c r="X103" i="14"/>
  <c r="X104" i="14"/>
  <c r="X105" i="14"/>
  <c r="X106" i="14"/>
  <c r="X107" i="14"/>
  <c r="X108" i="14"/>
  <c r="X109" i="14"/>
  <c r="X110" i="14"/>
  <c r="X111" i="14"/>
  <c r="X112" i="14"/>
  <c r="X113" i="14"/>
  <c r="X114" i="14"/>
  <c r="X115" i="14"/>
  <c r="X116" i="14"/>
  <c r="X117" i="14"/>
  <c r="X118" i="14"/>
  <c r="X119" i="14"/>
  <c r="X120" i="14"/>
  <c r="X121" i="14"/>
  <c r="X122" i="14"/>
  <c r="X123" i="14"/>
  <c r="X124" i="14"/>
  <c r="X125" i="14"/>
  <c r="X126" i="14"/>
  <c r="X127" i="14"/>
  <c r="X128" i="14"/>
  <c r="X129" i="14"/>
  <c r="X130" i="14"/>
  <c r="X131" i="14"/>
  <c r="X132" i="14"/>
  <c r="X133" i="14"/>
  <c r="X134" i="14"/>
  <c r="X135" i="14"/>
  <c r="X136" i="14"/>
  <c r="X137" i="14"/>
  <c r="X138" i="14"/>
  <c r="X139" i="14"/>
  <c r="X140" i="14"/>
  <c r="X141" i="14"/>
  <c r="X142" i="14"/>
  <c r="X143" i="14"/>
  <c r="X144" i="14"/>
  <c r="X145" i="14"/>
  <c r="X146" i="14"/>
  <c r="X147" i="14"/>
  <c r="X148" i="14"/>
  <c r="X149" i="14"/>
  <c r="X150" i="14"/>
  <c r="X151" i="14"/>
  <c r="X152" i="14"/>
  <c r="X153" i="14"/>
  <c r="X154" i="14"/>
  <c r="X155" i="14"/>
  <c r="X156" i="14"/>
  <c r="X157" i="14"/>
  <c r="X158" i="14"/>
  <c r="X159" i="14"/>
  <c r="X160" i="14"/>
  <c r="X161" i="14"/>
  <c r="X162" i="14"/>
  <c r="X163" i="14"/>
  <c r="X164" i="14"/>
  <c r="X165" i="14"/>
  <c r="X166" i="14"/>
  <c r="X167" i="14"/>
  <c r="X168" i="14"/>
  <c r="X169" i="14"/>
  <c r="X170" i="14"/>
  <c r="X171" i="14"/>
  <c r="X172" i="14"/>
  <c r="X173" i="14"/>
  <c r="X174" i="14"/>
  <c r="X175" i="14"/>
  <c r="X176" i="14"/>
  <c r="X177" i="14"/>
  <c r="X178" i="14"/>
  <c r="X179" i="14"/>
  <c r="X180" i="14"/>
  <c r="X181" i="14"/>
  <c r="X182" i="14"/>
  <c r="X183" i="14"/>
  <c r="X184" i="14"/>
  <c r="X185" i="14"/>
  <c r="X186" i="14"/>
  <c r="X187" i="14"/>
  <c r="X188" i="14"/>
  <c r="X189" i="14"/>
  <c r="X190" i="14"/>
  <c r="X191" i="14"/>
  <c r="X192" i="14"/>
  <c r="X193" i="14"/>
  <c r="X194" i="14"/>
  <c r="X195" i="14"/>
  <c r="X196" i="14"/>
  <c r="X197" i="14"/>
  <c r="X198" i="14"/>
  <c r="X199" i="14"/>
  <c r="X200" i="14"/>
  <c r="X201" i="14"/>
  <c r="X202" i="14"/>
  <c r="X203" i="14"/>
  <c r="X204" i="14"/>
  <c r="X205" i="14"/>
  <c r="X206" i="14"/>
  <c r="X207" i="14"/>
  <c r="X208" i="14"/>
  <c r="X209" i="14"/>
  <c r="X210" i="14"/>
  <c r="X211" i="14"/>
  <c r="X212" i="14"/>
  <c r="X213" i="14"/>
  <c r="X214" i="14"/>
  <c r="X215" i="14"/>
  <c r="X216" i="14"/>
  <c r="X217" i="14"/>
  <c r="X218" i="14"/>
  <c r="X219" i="14"/>
  <c r="X220" i="14"/>
  <c r="X221" i="14"/>
  <c r="X222" i="14"/>
  <c r="X223" i="14"/>
  <c r="X224" i="14"/>
  <c r="X225" i="14"/>
  <c r="X226" i="14"/>
  <c r="X227" i="14"/>
  <c r="X228" i="14"/>
  <c r="X229" i="14"/>
  <c r="X230" i="14"/>
  <c r="X231" i="14"/>
  <c r="X232" i="14"/>
  <c r="X233" i="14"/>
  <c r="X234" i="14"/>
  <c r="X235" i="14"/>
  <c r="X236" i="14"/>
  <c r="X237" i="14"/>
  <c r="X238" i="14"/>
  <c r="X239" i="14"/>
  <c r="X240" i="14"/>
  <c r="X241" i="14"/>
  <c r="X242" i="14"/>
  <c r="X243" i="14"/>
  <c r="X244" i="14"/>
  <c r="X245" i="14"/>
  <c r="X246" i="14"/>
  <c r="X247" i="14"/>
  <c r="X248" i="14"/>
  <c r="X249" i="14"/>
  <c r="X250" i="14"/>
  <c r="X251" i="14"/>
  <c r="X252" i="14"/>
  <c r="X253" i="14"/>
  <c r="X254" i="14"/>
  <c r="X255" i="14"/>
  <c r="X256" i="14"/>
  <c r="X257" i="14"/>
  <c r="X258" i="14"/>
  <c r="X259" i="14"/>
  <c r="X260" i="14"/>
  <c r="X261" i="14"/>
  <c r="X262" i="14"/>
  <c r="X263" i="14"/>
  <c r="X264" i="14"/>
  <c r="X265" i="14"/>
  <c r="X266" i="14"/>
  <c r="X267" i="14"/>
  <c r="X268" i="14"/>
  <c r="X269" i="14"/>
  <c r="X270" i="14"/>
  <c r="X271" i="14"/>
  <c r="X272" i="14"/>
  <c r="X273" i="14"/>
  <c r="X274" i="14"/>
  <c r="X275" i="14"/>
  <c r="X276" i="14"/>
  <c r="X277" i="14"/>
  <c r="X278" i="14"/>
  <c r="X279" i="14"/>
  <c r="X280" i="14"/>
  <c r="X281" i="14"/>
  <c r="X282" i="14"/>
  <c r="X283" i="14"/>
  <c r="X284" i="14"/>
  <c r="X285" i="14"/>
  <c r="X286" i="14"/>
  <c r="X287" i="14"/>
  <c r="X288" i="14"/>
  <c r="X289" i="14"/>
  <c r="X290" i="14"/>
  <c r="X291" i="14"/>
  <c r="X292" i="14"/>
  <c r="X293" i="14"/>
  <c r="X294" i="14"/>
  <c r="X295" i="14"/>
  <c r="X296" i="14"/>
  <c r="X297" i="14"/>
  <c r="X298" i="14"/>
  <c r="X299" i="14"/>
  <c r="X300" i="14"/>
  <c r="X301" i="14"/>
  <c r="X302" i="14"/>
  <c r="X303" i="14"/>
  <c r="X304" i="14"/>
  <c r="X305" i="14"/>
  <c r="X306" i="14"/>
  <c r="X307" i="14"/>
  <c r="X308" i="14"/>
  <c r="X309" i="14"/>
  <c r="X310" i="14"/>
  <c r="X311" i="14"/>
  <c r="X312" i="14"/>
  <c r="X313" i="14"/>
  <c r="X314" i="14"/>
  <c r="X315" i="14"/>
  <c r="X316" i="14"/>
  <c r="X317" i="14"/>
  <c r="X318" i="14"/>
  <c r="X319" i="14"/>
  <c r="X320" i="14"/>
  <c r="X321" i="14"/>
  <c r="X322" i="14"/>
  <c r="X323" i="14"/>
  <c r="X324" i="14"/>
  <c r="X325" i="14"/>
  <c r="X25" i="14"/>
  <c r="Z17" i="14"/>
  <c r="J20" i="14"/>
  <c r="J19" i="14"/>
  <c r="J18" i="14"/>
  <c r="J17" i="14"/>
  <c r="J16" i="14"/>
  <c r="J15" i="14"/>
  <c r="J14" i="14"/>
  <c r="J13" i="14"/>
  <c r="J12" i="14"/>
  <c r="J11" i="14"/>
  <c r="J10" i="14"/>
  <c r="J9" i="14"/>
  <c r="J8" i="14"/>
  <c r="J7" i="14"/>
  <c r="J6" i="14"/>
  <c r="B325" i="24" l="1"/>
  <c r="D96" i="24"/>
  <c r="C108" i="24"/>
  <c r="D105" i="24"/>
  <c r="C277" i="24"/>
  <c r="C144" i="24"/>
  <c r="B68" i="24"/>
  <c r="B61" i="24"/>
  <c r="B49" i="24"/>
  <c r="B41" i="24"/>
  <c r="C35" i="24"/>
  <c r="C31" i="24"/>
  <c r="B17" i="24"/>
  <c r="B15" i="24"/>
  <c r="C15" i="24"/>
  <c r="Z20" i="14"/>
  <c r="B11" i="24"/>
  <c r="Z21" i="14"/>
  <c r="B314" i="24"/>
  <c r="D128" i="24"/>
  <c r="C84" i="24"/>
  <c r="C77" i="24"/>
  <c r="B47" i="24"/>
  <c r="B25" i="24"/>
  <c r="B13" i="24"/>
  <c r="C318" i="24"/>
  <c r="C19" i="24"/>
  <c r="C325" i="24"/>
  <c r="B323" i="24"/>
  <c r="B320" i="24"/>
  <c r="B318" i="24"/>
  <c r="C293" i="24"/>
  <c r="C72" i="24"/>
  <c r="B51" i="24"/>
  <c r="C39" i="24"/>
  <c r="B33" i="24"/>
  <c r="C24" i="24"/>
  <c r="B21" i="24"/>
  <c r="B19" i="24"/>
  <c r="B322" i="24"/>
  <c r="C310" i="24"/>
  <c r="B308" i="24"/>
  <c r="B297" i="24"/>
  <c r="C116" i="24"/>
  <c r="D113" i="24"/>
  <c r="C100" i="24"/>
  <c r="D97" i="24"/>
  <c r="B73" i="24"/>
  <c r="C50" i="24"/>
  <c r="C43" i="24"/>
  <c r="C314" i="24"/>
  <c r="B312" i="24"/>
  <c r="B310" i="24"/>
  <c r="B281" i="24"/>
  <c r="D144" i="24"/>
  <c r="C47" i="24"/>
  <c r="B45" i="24"/>
  <c r="B37" i="24"/>
  <c r="C25" i="24"/>
  <c r="C11" i="24"/>
  <c r="B9" i="24"/>
  <c r="C319" i="24"/>
  <c r="C315" i="24"/>
  <c r="C311" i="24"/>
  <c r="C307" i="24"/>
  <c r="C281" i="24"/>
  <c r="C132" i="24"/>
  <c r="D129" i="24"/>
  <c r="C124" i="24"/>
  <c r="D121" i="24"/>
  <c r="D112" i="24"/>
  <c r="B85" i="24"/>
  <c r="B53" i="24"/>
  <c r="C44" i="24"/>
  <c r="C40" i="24"/>
  <c r="C36" i="24"/>
  <c r="C32" i="24"/>
  <c r="C22" i="24"/>
  <c r="C18" i="24"/>
  <c r="C14" i="24"/>
  <c r="C10" i="24"/>
  <c r="D124" i="24"/>
  <c r="C85" i="24"/>
  <c r="B43" i="24"/>
  <c r="B39" i="24"/>
  <c r="B35" i="24"/>
  <c r="B31" i="24"/>
  <c r="C324" i="24"/>
  <c r="C321" i="24"/>
  <c r="C317" i="24"/>
  <c r="C313" i="24"/>
  <c r="C309" i="24"/>
  <c r="D148" i="24"/>
  <c r="C93" i="24"/>
  <c r="C46" i="24"/>
  <c r="C42" i="24"/>
  <c r="C38" i="24"/>
  <c r="C34" i="24"/>
  <c r="C20" i="24"/>
  <c r="C16" i="24"/>
  <c r="C12" i="24"/>
  <c r="B324" i="24"/>
  <c r="B321" i="24"/>
  <c r="B317" i="24"/>
  <c r="B313" i="24"/>
  <c r="B309" i="24"/>
  <c r="C285" i="24"/>
  <c r="B275" i="24"/>
  <c r="C156" i="24"/>
  <c r="D153" i="24"/>
  <c r="C148" i="24"/>
  <c r="D145" i="24"/>
  <c r="C141" i="24"/>
  <c r="D136" i="24"/>
  <c r="B93" i="24"/>
  <c r="C76" i="24"/>
  <c r="C73" i="24"/>
  <c r="C68" i="24"/>
  <c r="B57" i="24"/>
  <c r="C51" i="24"/>
  <c r="B46" i="24"/>
  <c r="B42" i="24"/>
  <c r="B38" i="24"/>
  <c r="B34" i="24"/>
  <c r="B29" i="24"/>
  <c r="C21" i="24"/>
  <c r="B20" i="24"/>
  <c r="C17" i="24"/>
  <c r="B16" i="24"/>
  <c r="C13" i="24"/>
  <c r="B12" i="24"/>
  <c r="C9" i="24"/>
  <c r="C323" i="24"/>
  <c r="C320" i="24"/>
  <c r="B319" i="24"/>
  <c r="C316" i="24"/>
  <c r="B315" i="24"/>
  <c r="C312" i="24"/>
  <c r="B311" i="24"/>
  <c r="C308" i="24"/>
  <c r="B307" i="24"/>
  <c r="B289" i="24"/>
  <c r="D152" i="24"/>
  <c r="D140" i="24"/>
  <c r="C137" i="24"/>
  <c r="D108" i="24"/>
  <c r="C92" i="24"/>
  <c r="B77" i="24"/>
  <c r="B65" i="24"/>
  <c r="C45" i="24"/>
  <c r="B44" i="24"/>
  <c r="C41" i="24"/>
  <c r="B40" i="24"/>
  <c r="C37" i="24"/>
  <c r="B36" i="24"/>
  <c r="C33" i="24"/>
  <c r="B32" i="24"/>
  <c r="C28" i="24"/>
  <c r="B24" i="24"/>
  <c r="B22" i="24"/>
  <c r="B18" i="24"/>
  <c r="B14" i="24"/>
  <c r="B10" i="24"/>
  <c r="C30" i="24"/>
  <c r="B30" i="24"/>
  <c r="C29" i="24"/>
  <c r="B28" i="24"/>
  <c r="B27" i="24"/>
  <c r="C27" i="24"/>
  <c r="C26" i="24"/>
  <c r="B26" i="24"/>
  <c r="B23" i="24"/>
  <c r="C23" i="24"/>
  <c r="C306" i="24"/>
  <c r="B305" i="24"/>
  <c r="D302" i="24"/>
  <c r="B301" i="24"/>
  <c r="D298" i="24"/>
  <c r="C288" i="24"/>
  <c r="C280" i="24"/>
  <c r="D133" i="24"/>
  <c r="D120" i="24"/>
  <c r="D104" i="24"/>
  <c r="C89" i="24"/>
  <c r="C81" i="24"/>
  <c r="C69" i="24"/>
  <c r="C64" i="24"/>
  <c r="C60" i="24"/>
  <c r="C56" i="24"/>
  <c r="C52" i="24"/>
  <c r="C48" i="24"/>
  <c r="B306" i="24"/>
  <c r="B302" i="24"/>
  <c r="B298" i="24"/>
  <c r="B288" i="24"/>
  <c r="B280" i="24"/>
  <c r="D157" i="24"/>
  <c r="C133" i="24"/>
  <c r="C120" i="24"/>
  <c r="D117" i="24"/>
  <c r="C104" i="24"/>
  <c r="D101" i="24"/>
  <c r="B89" i="24"/>
  <c r="B81" i="24"/>
  <c r="B69" i="24"/>
  <c r="C65" i="24"/>
  <c r="B64" i="24"/>
  <c r="C61" i="24"/>
  <c r="B60" i="24"/>
  <c r="C57" i="24"/>
  <c r="B56" i="24"/>
  <c r="C53" i="24"/>
  <c r="B52" i="24"/>
  <c r="C49" i="24"/>
  <c r="B48" i="24"/>
  <c r="C305" i="24"/>
  <c r="D301" i="24"/>
  <c r="D297" i="24"/>
  <c r="B293" i="24"/>
  <c r="B285" i="24"/>
  <c r="B277" i="24"/>
  <c r="D156" i="24"/>
  <c r="C152" i="24"/>
  <c r="D149" i="24"/>
  <c r="C145" i="24"/>
  <c r="D141" i="24"/>
  <c r="C140" i="24"/>
  <c r="D137" i="24"/>
  <c r="C136" i="24"/>
  <c r="D132" i="24"/>
  <c r="C128" i="24"/>
  <c r="D125" i="24"/>
  <c r="D116" i="24"/>
  <c r="C112" i="24"/>
  <c r="D109" i="24"/>
  <c r="D100" i="24"/>
  <c r="C96" i="24"/>
  <c r="B92" i="24"/>
  <c r="B84" i="24"/>
  <c r="B76" i="24"/>
  <c r="B72" i="24"/>
  <c r="B50" i="24"/>
  <c r="D233" i="24"/>
  <c r="C233" i="24"/>
  <c r="B233" i="24"/>
  <c r="D221" i="24"/>
  <c r="C221" i="24"/>
  <c r="B221" i="24"/>
  <c r="D209" i="24"/>
  <c r="C209" i="24"/>
  <c r="B209" i="24"/>
  <c r="D193" i="24"/>
  <c r="C193" i="24"/>
  <c r="B193" i="24"/>
  <c r="D181" i="24"/>
  <c r="C181" i="24"/>
  <c r="B181" i="24"/>
  <c r="D177" i="24"/>
  <c r="C177" i="24"/>
  <c r="B177" i="24"/>
  <c r="D165" i="24"/>
  <c r="C165" i="24"/>
  <c r="B165" i="24"/>
  <c r="B111" i="24"/>
  <c r="D111" i="24"/>
  <c r="C111" i="24"/>
  <c r="D91" i="24"/>
  <c r="C91" i="24"/>
  <c r="B91" i="24"/>
  <c r="C322" i="24"/>
  <c r="B304" i="24"/>
  <c r="B300" i="24"/>
  <c r="B296" i="24"/>
  <c r="D290" i="24"/>
  <c r="B290" i="24"/>
  <c r="D287" i="24"/>
  <c r="C287" i="24"/>
  <c r="D282" i="24"/>
  <c r="B282" i="24"/>
  <c r="D279" i="24"/>
  <c r="C279" i="24"/>
  <c r="D274" i="24"/>
  <c r="B274" i="24"/>
  <c r="D270" i="24"/>
  <c r="C270" i="24"/>
  <c r="B270" i="24"/>
  <c r="D266" i="24"/>
  <c r="C266" i="24"/>
  <c r="B266" i="24"/>
  <c r="D262" i="24"/>
  <c r="C262" i="24"/>
  <c r="B262" i="24"/>
  <c r="D258" i="24"/>
  <c r="C258" i="24"/>
  <c r="B258" i="24"/>
  <c r="D254" i="24"/>
  <c r="C254" i="24"/>
  <c r="B254" i="24"/>
  <c r="D250" i="24"/>
  <c r="C250" i="24"/>
  <c r="B250" i="24"/>
  <c r="D246" i="24"/>
  <c r="C246" i="24"/>
  <c r="B246" i="24"/>
  <c r="D242" i="24"/>
  <c r="C242" i="24"/>
  <c r="B242" i="24"/>
  <c r="D238" i="24"/>
  <c r="C238" i="24"/>
  <c r="B238" i="24"/>
  <c r="D234" i="24"/>
  <c r="C234" i="24"/>
  <c r="B234" i="24"/>
  <c r="D230" i="24"/>
  <c r="C230" i="24"/>
  <c r="B230" i="24"/>
  <c r="D226" i="24"/>
  <c r="C226" i="24"/>
  <c r="B226" i="24"/>
  <c r="D222" i="24"/>
  <c r="C222" i="24"/>
  <c r="B222" i="24"/>
  <c r="D218" i="24"/>
  <c r="C218" i="24"/>
  <c r="B218" i="24"/>
  <c r="D214" i="24"/>
  <c r="C214" i="24"/>
  <c r="B214" i="24"/>
  <c r="D210" i="24"/>
  <c r="C210" i="24"/>
  <c r="B210" i="24"/>
  <c r="D206" i="24"/>
  <c r="C206" i="24"/>
  <c r="B206" i="24"/>
  <c r="D202" i="24"/>
  <c r="C202" i="24"/>
  <c r="B202" i="24"/>
  <c r="D198" i="24"/>
  <c r="C198" i="24"/>
  <c r="B198" i="24"/>
  <c r="D194" i="24"/>
  <c r="C194" i="24"/>
  <c r="B194" i="24"/>
  <c r="D190" i="24"/>
  <c r="C190" i="24"/>
  <c r="B190" i="24"/>
  <c r="D186" i="24"/>
  <c r="C186" i="24"/>
  <c r="B186" i="24"/>
  <c r="B147" i="24"/>
  <c r="D147" i="24"/>
  <c r="C147" i="24"/>
  <c r="B123" i="24"/>
  <c r="D123" i="24"/>
  <c r="C123" i="24"/>
  <c r="B107" i="24"/>
  <c r="D107" i="24"/>
  <c r="C107" i="24"/>
  <c r="D269" i="24"/>
  <c r="C269" i="24"/>
  <c r="B269" i="24"/>
  <c r="D261" i="24"/>
  <c r="C261" i="24"/>
  <c r="B261" i="24"/>
  <c r="D253" i="24"/>
  <c r="C253" i="24"/>
  <c r="B253" i="24"/>
  <c r="D245" i="24"/>
  <c r="C245" i="24"/>
  <c r="B245" i="24"/>
  <c r="D237" i="24"/>
  <c r="C237" i="24"/>
  <c r="B237" i="24"/>
  <c r="D229" i="24"/>
  <c r="C229" i="24"/>
  <c r="B229" i="24"/>
  <c r="D217" i="24"/>
  <c r="C217" i="24"/>
  <c r="B217" i="24"/>
  <c r="D205" i="24"/>
  <c r="C205" i="24"/>
  <c r="B205" i="24"/>
  <c r="D197" i="24"/>
  <c r="C197" i="24"/>
  <c r="B197" i="24"/>
  <c r="D185" i="24"/>
  <c r="C185" i="24"/>
  <c r="B185" i="24"/>
  <c r="D173" i="24"/>
  <c r="C173" i="24"/>
  <c r="B173" i="24"/>
  <c r="D161" i="24"/>
  <c r="C161" i="24"/>
  <c r="B161" i="24"/>
  <c r="B95" i="24"/>
  <c r="D95" i="24"/>
  <c r="C95" i="24"/>
  <c r="D83" i="24"/>
  <c r="C83" i="24"/>
  <c r="B83" i="24"/>
  <c r="D303" i="24"/>
  <c r="D299" i="24"/>
  <c r="D295" i="24"/>
  <c r="D294" i="24"/>
  <c r="B294" i="24"/>
  <c r="C292" i="24"/>
  <c r="D291" i="24"/>
  <c r="C291" i="24"/>
  <c r="D286" i="24"/>
  <c r="B286" i="24"/>
  <c r="C284" i="24"/>
  <c r="D283" i="24"/>
  <c r="C283" i="24"/>
  <c r="D278" i="24"/>
  <c r="B278" i="24"/>
  <c r="C276" i="24"/>
  <c r="D272" i="24"/>
  <c r="C272" i="24"/>
  <c r="B272" i="24"/>
  <c r="D268" i="24"/>
  <c r="C268" i="24"/>
  <c r="B268" i="24"/>
  <c r="D264" i="24"/>
  <c r="C264" i="24"/>
  <c r="B264" i="24"/>
  <c r="D260" i="24"/>
  <c r="C260" i="24"/>
  <c r="B260" i="24"/>
  <c r="D256" i="24"/>
  <c r="C256" i="24"/>
  <c r="B256" i="24"/>
  <c r="D252" i="24"/>
  <c r="C252" i="24"/>
  <c r="B252" i="24"/>
  <c r="D248" i="24"/>
  <c r="C248" i="24"/>
  <c r="B248" i="24"/>
  <c r="D244" i="24"/>
  <c r="C244" i="24"/>
  <c r="B244" i="24"/>
  <c r="D240" i="24"/>
  <c r="C240" i="24"/>
  <c r="B240" i="24"/>
  <c r="D236" i="24"/>
  <c r="C236" i="24"/>
  <c r="B236" i="24"/>
  <c r="D232" i="24"/>
  <c r="C232" i="24"/>
  <c r="B232" i="24"/>
  <c r="D228" i="24"/>
  <c r="C228" i="24"/>
  <c r="B228" i="24"/>
  <c r="D224" i="24"/>
  <c r="C224" i="24"/>
  <c r="B224" i="24"/>
  <c r="D220" i="24"/>
  <c r="C220" i="24"/>
  <c r="B220" i="24"/>
  <c r="D216" i="24"/>
  <c r="C216" i="24"/>
  <c r="B216" i="24"/>
  <c r="D212" i="24"/>
  <c r="C212" i="24"/>
  <c r="B212" i="24"/>
  <c r="D208" i="24"/>
  <c r="C208" i="24"/>
  <c r="B208" i="24"/>
  <c r="D204" i="24"/>
  <c r="C204" i="24"/>
  <c r="B204" i="24"/>
  <c r="D200" i="24"/>
  <c r="C200" i="24"/>
  <c r="B200" i="24"/>
  <c r="D196" i="24"/>
  <c r="C196" i="24"/>
  <c r="B196" i="24"/>
  <c r="D192" i="24"/>
  <c r="C192" i="24"/>
  <c r="B192" i="24"/>
  <c r="D188" i="24"/>
  <c r="C188" i="24"/>
  <c r="B188" i="24"/>
  <c r="B155" i="24"/>
  <c r="D155" i="24"/>
  <c r="C155" i="24"/>
  <c r="B131" i="24"/>
  <c r="D131" i="24"/>
  <c r="C131" i="24"/>
  <c r="B115" i="24"/>
  <c r="D115" i="24"/>
  <c r="C115" i="24"/>
  <c r="B99" i="24"/>
  <c r="D99" i="24"/>
  <c r="C99" i="24"/>
  <c r="D273" i="24"/>
  <c r="C273" i="24"/>
  <c r="B273" i="24"/>
  <c r="D265" i="24"/>
  <c r="C265" i="24"/>
  <c r="B265" i="24"/>
  <c r="D257" i="24"/>
  <c r="C257" i="24"/>
  <c r="B257" i="24"/>
  <c r="D249" i="24"/>
  <c r="C249" i="24"/>
  <c r="B249" i="24"/>
  <c r="D241" i="24"/>
  <c r="C241" i="24"/>
  <c r="B241" i="24"/>
  <c r="D225" i="24"/>
  <c r="C225" i="24"/>
  <c r="B225" i="24"/>
  <c r="D213" i="24"/>
  <c r="C213" i="24"/>
  <c r="B213" i="24"/>
  <c r="D201" i="24"/>
  <c r="C201" i="24"/>
  <c r="B201" i="24"/>
  <c r="D189" i="24"/>
  <c r="C189" i="24"/>
  <c r="B189" i="24"/>
  <c r="D169" i="24"/>
  <c r="C169" i="24"/>
  <c r="B169" i="24"/>
  <c r="B151" i="24"/>
  <c r="D151" i="24"/>
  <c r="C151" i="24"/>
  <c r="B127" i="24"/>
  <c r="D127" i="24"/>
  <c r="C127" i="24"/>
  <c r="D75" i="24"/>
  <c r="C75" i="24"/>
  <c r="B75" i="24"/>
  <c r="D304" i="24"/>
  <c r="B303" i="24"/>
  <c r="D300" i="24"/>
  <c r="B299" i="24"/>
  <c r="D296" i="24"/>
  <c r="B295" i="24"/>
  <c r="B292" i="24"/>
  <c r="C290" i="24"/>
  <c r="B287" i="24"/>
  <c r="B284" i="24"/>
  <c r="C282" i="24"/>
  <c r="B279" i="24"/>
  <c r="B276" i="24"/>
  <c r="C274" i="24"/>
  <c r="D271" i="24"/>
  <c r="C271" i="24"/>
  <c r="B271" i="24"/>
  <c r="D267" i="24"/>
  <c r="C267" i="24"/>
  <c r="B267" i="24"/>
  <c r="D263" i="24"/>
  <c r="C263" i="24"/>
  <c r="B263" i="24"/>
  <c r="D259" i="24"/>
  <c r="C259" i="24"/>
  <c r="B259" i="24"/>
  <c r="D255" i="24"/>
  <c r="C255" i="24"/>
  <c r="B255" i="24"/>
  <c r="D251" i="24"/>
  <c r="C251" i="24"/>
  <c r="B251" i="24"/>
  <c r="D247" i="24"/>
  <c r="C247" i="24"/>
  <c r="B247" i="24"/>
  <c r="D243" i="24"/>
  <c r="C243" i="24"/>
  <c r="B243" i="24"/>
  <c r="D239" i="24"/>
  <c r="C239" i="24"/>
  <c r="B239" i="24"/>
  <c r="D235" i="24"/>
  <c r="C235" i="24"/>
  <c r="B235" i="24"/>
  <c r="D231" i="24"/>
  <c r="C231" i="24"/>
  <c r="B231" i="24"/>
  <c r="D227" i="24"/>
  <c r="C227" i="24"/>
  <c r="B227" i="24"/>
  <c r="D223" i="24"/>
  <c r="C223" i="24"/>
  <c r="B223" i="24"/>
  <c r="D219" i="24"/>
  <c r="C219" i="24"/>
  <c r="B219" i="24"/>
  <c r="D215" i="24"/>
  <c r="C215" i="24"/>
  <c r="B215" i="24"/>
  <c r="D211" i="24"/>
  <c r="C211" i="24"/>
  <c r="B211" i="24"/>
  <c r="D207" i="24"/>
  <c r="C207" i="24"/>
  <c r="B207" i="24"/>
  <c r="D203" i="24"/>
  <c r="C203" i="24"/>
  <c r="B203" i="24"/>
  <c r="D199" i="24"/>
  <c r="C199" i="24"/>
  <c r="B199" i="24"/>
  <c r="D195" i="24"/>
  <c r="C195" i="24"/>
  <c r="B195" i="24"/>
  <c r="D191" i="24"/>
  <c r="C191" i="24"/>
  <c r="B191" i="24"/>
  <c r="D187" i="24"/>
  <c r="C187" i="24"/>
  <c r="B187" i="24"/>
  <c r="D183" i="24"/>
  <c r="C183" i="24"/>
  <c r="B183" i="24"/>
  <c r="D179" i="24"/>
  <c r="C179" i="24"/>
  <c r="B179" i="24"/>
  <c r="D175" i="24"/>
  <c r="C175" i="24"/>
  <c r="B175" i="24"/>
  <c r="D171" i="24"/>
  <c r="C171" i="24"/>
  <c r="B171" i="24"/>
  <c r="D167" i="24"/>
  <c r="C167" i="24"/>
  <c r="B167" i="24"/>
  <c r="D163" i="24"/>
  <c r="C163" i="24"/>
  <c r="B163" i="24"/>
  <c r="D159" i="24"/>
  <c r="C159" i="24"/>
  <c r="B159" i="24"/>
  <c r="B134" i="24"/>
  <c r="D134" i="24"/>
  <c r="C134" i="24"/>
  <c r="B119" i="24"/>
  <c r="D119" i="24"/>
  <c r="C119" i="24"/>
  <c r="B103" i="24"/>
  <c r="D103" i="24"/>
  <c r="C103" i="24"/>
  <c r="B138" i="24"/>
  <c r="D138" i="24"/>
  <c r="C138" i="24"/>
  <c r="B135" i="24"/>
  <c r="D135" i="24"/>
  <c r="C275" i="24"/>
  <c r="B158" i="24"/>
  <c r="D158" i="24"/>
  <c r="C158" i="24"/>
  <c r="B154" i="24"/>
  <c r="D154" i="24"/>
  <c r="C154" i="24"/>
  <c r="B150" i="24"/>
  <c r="D150" i="24"/>
  <c r="C150" i="24"/>
  <c r="B146" i="24"/>
  <c r="D146" i="24"/>
  <c r="C146" i="24"/>
  <c r="B143" i="24"/>
  <c r="D143" i="24"/>
  <c r="B130" i="24"/>
  <c r="D130" i="24"/>
  <c r="C130" i="24"/>
  <c r="B126" i="24"/>
  <c r="D126" i="24"/>
  <c r="C126" i="24"/>
  <c r="B122" i="24"/>
  <c r="D122" i="24"/>
  <c r="C122" i="24"/>
  <c r="B118" i="24"/>
  <c r="D118" i="24"/>
  <c r="C118" i="24"/>
  <c r="B114" i="24"/>
  <c r="D114" i="24"/>
  <c r="C114" i="24"/>
  <c r="B110" i="24"/>
  <c r="D110" i="24"/>
  <c r="C110" i="24"/>
  <c r="B106" i="24"/>
  <c r="D106" i="24"/>
  <c r="C106" i="24"/>
  <c r="B102" i="24"/>
  <c r="D102" i="24"/>
  <c r="C102" i="24"/>
  <c r="B98" i="24"/>
  <c r="D98" i="24"/>
  <c r="C98" i="24"/>
  <c r="B94" i="24"/>
  <c r="D94" i="24"/>
  <c r="C94" i="24"/>
  <c r="D86" i="24"/>
  <c r="B86" i="24"/>
  <c r="C86" i="24"/>
  <c r="D78" i="24"/>
  <c r="B78" i="24"/>
  <c r="C78" i="24"/>
  <c r="D74" i="24"/>
  <c r="B74" i="24"/>
  <c r="C74" i="24"/>
  <c r="D71" i="24"/>
  <c r="C71" i="24"/>
  <c r="D184" i="24"/>
  <c r="C184" i="24"/>
  <c r="D182" i="24"/>
  <c r="C182" i="24"/>
  <c r="D180" i="24"/>
  <c r="C180" i="24"/>
  <c r="D178" i="24"/>
  <c r="C178" i="24"/>
  <c r="D176" i="24"/>
  <c r="C176" i="24"/>
  <c r="D174" i="24"/>
  <c r="C174" i="24"/>
  <c r="D172" i="24"/>
  <c r="C172" i="24"/>
  <c r="D170" i="24"/>
  <c r="C170" i="24"/>
  <c r="D168" i="24"/>
  <c r="C168" i="24"/>
  <c r="D166" i="24"/>
  <c r="C166" i="24"/>
  <c r="D164" i="24"/>
  <c r="C164" i="24"/>
  <c r="D162" i="24"/>
  <c r="C162" i="24"/>
  <c r="D160" i="24"/>
  <c r="C160" i="24"/>
  <c r="B142" i="24"/>
  <c r="D142" i="24"/>
  <c r="C142" i="24"/>
  <c r="B139" i="24"/>
  <c r="D139" i="24"/>
  <c r="D88" i="24"/>
  <c r="C88" i="24"/>
  <c r="B88" i="24"/>
  <c r="D80" i="24"/>
  <c r="C80" i="24"/>
  <c r="B80" i="24"/>
  <c r="C157" i="24"/>
  <c r="C153" i="24"/>
  <c r="C149" i="24"/>
  <c r="C129" i="24"/>
  <c r="C125" i="24"/>
  <c r="C121" i="24"/>
  <c r="C117" i="24"/>
  <c r="C113" i="24"/>
  <c r="C109" i="24"/>
  <c r="C105" i="24"/>
  <c r="C101" i="24"/>
  <c r="C97" i="24"/>
  <c r="D90" i="24"/>
  <c r="B90" i="24"/>
  <c r="D87" i="24"/>
  <c r="C87" i="24"/>
  <c r="D82" i="24"/>
  <c r="B82" i="24"/>
  <c r="D79" i="24"/>
  <c r="C79" i="24"/>
  <c r="D70" i="24"/>
  <c r="B70" i="24"/>
  <c r="C70" i="24"/>
  <c r="D67" i="24"/>
  <c r="C67" i="24"/>
  <c r="D63" i="24"/>
  <c r="C63" i="24"/>
  <c r="B63" i="24"/>
  <c r="D59" i="24"/>
  <c r="C59" i="24"/>
  <c r="B59" i="24"/>
  <c r="D55" i="24"/>
  <c r="C55" i="24"/>
  <c r="B55" i="24"/>
  <c r="C66" i="24"/>
  <c r="C62" i="24"/>
  <c r="C58" i="24"/>
  <c r="C54" i="24"/>
  <c r="B66" i="24"/>
  <c r="B62" i="24"/>
  <c r="B58" i="24"/>
  <c r="B54" i="24"/>
  <c r="B50" i="14"/>
  <c r="B51" i="14"/>
  <c r="B52" i="14"/>
  <c r="B53" i="14"/>
  <c r="B54" i="14"/>
  <c r="B55" i="14"/>
  <c r="B56" i="14"/>
  <c r="B57" i="14"/>
  <c r="B58" i="14"/>
  <c r="B59" i="14"/>
  <c r="B60" i="14"/>
  <c r="B61" i="14"/>
  <c r="B62" i="14"/>
  <c r="B63" i="14"/>
  <c r="B64" i="14"/>
  <c r="B65" i="14"/>
  <c r="AM50" i="14"/>
  <c r="Z50" i="14" s="1"/>
  <c r="AN50" i="14"/>
  <c r="AD50" i="14" s="1"/>
  <c r="AO50" i="14"/>
  <c r="AG50" i="14" s="1"/>
  <c r="AP50" i="14"/>
  <c r="AJ50" i="14" s="1"/>
  <c r="AM51" i="14"/>
  <c r="Z51" i="14" s="1"/>
  <c r="AN51" i="14"/>
  <c r="AD51" i="14" s="1"/>
  <c r="AO51" i="14"/>
  <c r="AG51" i="14" s="1"/>
  <c r="AP51" i="14"/>
  <c r="AJ51" i="14" s="1"/>
  <c r="AM52" i="14"/>
  <c r="Z52" i="14" s="1"/>
  <c r="AN52" i="14"/>
  <c r="AD52" i="14" s="1"/>
  <c r="AO52" i="14"/>
  <c r="AG52" i="14" s="1"/>
  <c r="AP52" i="14"/>
  <c r="AJ52" i="14" s="1"/>
  <c r="AM53" i="14"/>
  <c r="Z53" i="14" s="1"/>
  <c r="AN53" i="14"/>
  <c r="AD53" i="14" s="1"/>
  <c r="AO53" i="14"/>
  <c r="AG53" i="14" s="1"/>
  <c r="AP53" i="14"/>
  <c r="AJ53" i="14" s="1"/>
  <c r="AM54" i="14"/>
  <c r="Z54" i="14" s="1"/>
  <c r="AN54" i="14"/>
  <c r="AD54" i="14" s="1"/>
  <c r="AO54" i="14"/>
  <c r="AG54" i="14" s="1"/>
  <c r="AP54" i="14"/>
  <c r="AJ54" i="14" s="1"/>
  <c r="AM55" i="14"/>
  <c r="Z55" i="14" s="1"/>
  <c r="AN55" i="14"/>
  <c r="AD55" i="14" s="1"/>
  <c r="AO55" i="14"/>
  <c r="AG55" i="14" s="1"/>
  <c r="AP55" i="14"/>
  <c r="AJ55" i="14" s="1"/>
  <c r="AM56" i="14"/>
  <c r="Z56" i="14" s="1"/>
  <c r="AN56" i="14"/>
  <c r="AD56" i="14" s="1"/>
  <c r="AO56" i="14"/>
  <c r="AG56" i="14" s="1"/>
  <c r="AP56" i="14"/>
  <c r="AJ56" i="14" s="1"/>
  <c r="AM57" i="14"/>
  <c r="Z57" i="14" s="1"/>
  <c r="AN57" i="14"/>
  <c r="AD57" i="14" s="1"/>
  <c r="AO57" i="14"/>
  <c r="AG57" i="14" s="1"/>
  <c r="AP57" i="14"/>
  <c r="AJ57" i="14" s="1"/>
  <c r="AM58" i="14"/>
  <c r="Z58" i="14" s="1"/>
  <c r="AN58" i="14"/>
  <c r="AD58" i="14" s="1"/>
  <c r="AO58" i="14"/>
  <c r="AG58" i="14" s="1"/>
  <c r="AP58" i="14"/>
  <c r="AJ58" i="14" s="1"/>
  <c r="AM59" i="14"/>
  <c r="Z59" i="14" s="1"/>
  <c r="AN59" i="14"/>
  <c r="AD59" i="14" s="1"/>
  <c r="AO59" i="14"/>
  <c r="AG59" i="14" s="1"/>
  <c r="AP59" i="14"/>
  <c r="AJ59" i="14" s="1"/>
  <c r="AM60" i="14"/>
  <c r="Z60" i="14" s="1"/>
  <c r="AN60" i="14"/>
  <c r="AD60" i="14" s="1"/>
  <c r="AO60" i="14"/>
  <c r="AG60" i="14" s="1"/>
  <c r="AP60" i="14"/>
  <c r="AJ60" i="14" s="1"/>
  <c r="AM61" i="14"/>
  <c r="Z61" i="14" s="1"/>
  <c r="AN61" i="14"/>
  <c r="AD61" i="14" s="1"/>
  <c r="AO61" i="14"/>
  <c r="AG61" i="14" s="1"/>
  <c r="AP61" i="14"/>
  <c r="AJ61" i="14" s="1"/>
  <c r="AM62" i="14"/>
  <c r="Z62" i="14" s="1"/>
  <c r="AN62" i="14"/>
  <c r="AD62" i="14" s="1"/>
  <c r="AO62" i="14"/>
  <c r="AG62" i="14" s="1"/>
  <c r="AP62" i="14"/>
  <c r="AJ62" i="14" s="1"/>
  <c r="AM63" i="14"/>
  <c r="Z63" i="14" s="1"/>
  <c r="AN63" i="14"/>
  <c r="AD63" i="14" s="1"/>
  <c r="AO63" i="14"/>
  <c r="AG63" i="14" s="1"/>
  <c r="AP63" i="14"/>
  <c r="AJ63" i="14" s="1"/>
  <c r="AM64" i="14"/>
  <c r="Z64" i="14" s="1"/>
  <c r="AN64" i="14"/>
  <c r="AD64" i="14" s="1"/>
  <c r="AO64" i="14"/>
  <c r="AG64" i="14" s="1"/>
  <c r="AP64" i="14"/>
  <c r="AJ64" i="14" s="1"/>
  <c r="AM65" i="14"/>
  <c r="Z65" i="14" s="1"/>
  <c r="AN65" i="14"/>
  <c r="AD65" i="14" s="1"/>
  <c r="AO65" i="14"/>
  <c r="AG65" i="14" s="1"/>
  <c r="AP65" i="14"/>
  <c r="AJ65" i="14" s="1"/>
  <c r="AM66" i="14"/>
  <c r="Z66" i="14" s="1"/>
  <c r="AN66" i="14"/>
  <c r="AD66" i="14" s="1"/>
  <c r="AO66" i="14"/>
  <c r="AG66" i="14" s="1"/>
  <c r="AP66" i="14"/>
  <c r="AJ66" i="14" s="1"/>
  <c r="AM67" i="14"/>
  <c r="Z67" i="14" s="1"/>
  <c r="AN67" i="14"/>
  <c r="AD67" i="14" s="1"/>
  <c r="AO67" i="14"/>
  <c r="AG67" i="14" s="1"/>
  <c r="AP67" i="14"/>
  <c r="AJ67" i="14" s="1"/>
  <c r="AM68" i="14"/>
  <c r="Z68" i="14" s="1"/>
  <c r="AN68" i="14"/>
  <c r="AD68" i="14" s="1"/>
  <c r="AO68" i="14"/>
  <c r="AG68" i="14" s="1"/>
  <c r="AP68" i="14"/>
  <c r="AJ68" i="14" s="1"/>
  <c r="AM69" i="14"/>
  <c r="Z69" i="14" s="1"/>
  <c r="AN69" i="14"/>
  <c r="AD69" i="14" s="1"/>
  <c r="AO69" i="14"/>
  <c r="AG69" i="14" s="1"/>
  <c r="AP69" i="14"/>
  <c r="AJ69" i="14" s="1"/>
  <c r="AM70" i="14"/>
  <c r="Z70" i="14" s="1"/>
  <c r="AN70" i="14"/>
  <c r="AD70" i="14" s="1"/>
  <c r="AO70" i="14"/>
  <c r="AG70" i="14" s="1"/>
  <c r="AP70" i="14"/>
  <c r="AJ70" i="14" s="1"/>
  <c r="AM71" i="14"/>
  <c r="Z71" i="14" s="1"/>
  <c r="AN71" i="14"/>
  <c r="AD71" i="14" s="1"/>
  <c r="AO71" i="14"/>
  <c r="AG71" i="14" s="1"/>
  <c r="AP71" i="14"/>
  <c r="AJ71" i="14" s="1"/>
  <c r="AM72" i="14"/>
  <c r="Z72" i="14" s="1"/>
  <c r="AN72" i="14"/>
  <c r="AD72" i="14" s="1"/>
  <c r="AO72" i="14"/>
  <c r="AG72" i="14" s="1"/>
  <c r="AP72" i="14"/>
  <c r="AJ72" i="14" s="1"/>
  <c r="AM73" i="14"/>
  <c r="Z73" i="14" s="1"/>
  <c r="AN73" i="14"/>
  <c r="AD73" i="14" s="1"/>
  <c r="AO73" i="14"/>
  <c r="AG73" i="14" s="1"/>
  <c r="AP73" i="14"/>
  <c r="AJ73" i="14" s="1"/>
  <c r="AM74" i="14"/>
  <c r="Z74" i="14" s="1"/>
  <c r="AN74" i="14"/>
  <c r="AD74" i="14" s="1"/>
  <c r="AO74" i="14"/>
  <c r="AG74" i="14" s="1"/>
  <c r="AP74" i="14"/>
  <c r="AJ74" i="14" s="1"/>
  <c r="AM75" i="14"/>
  <c r="Z75" i="14" s="1"/>
  <c r="AN75" i="14"/>
  <c r="AD75" i="14" s="1"/>
  <c r="AO75" i="14"/>
  <c r="AG75" i="14" s="1"/>
  <c r="AP75" i="14"/>
  <c r="AJ75" i="14" s="1"/>
  <c r="AM76" i="14"/>
  <c r="Z76" i="14" s="1"/>
  <c r="AN76" i="14"/>
  <c r="AD76" i="14" s="1"/>
  <c r="AO76" i="14"/>
  <c r="AG76" i="14" s="1"/>
  <c r="AP76" i="14"/>
  <c r="AJ76" i="14" s="1"/>
  <c r="AM77" i="14"/>
  <c r="Z77" i="14" s="1"/>
  <c r="AN77" i="14"/>
  <c r="AD77" i="14" s="1"/>
  <c r="AO77" i="14"/>
  <c r="AG77" i="14" s="1"/>
  <c r="AP77" i="14"/>
  <c r="AJ77" i="14" s="1"/>
  <c r="AM78" i="14"/>
  <c r="Z78" i="14" s="1"/>
  <c r="AN78" i="14"/>
  <c r="AD78" i="14" s="1"/>
  <c r="AO78" i="14"/>
  <c r="AG78" i="14" s="1"/>
  <c r="AP78" i="14"/>
  <c r="AJ78" i="14" s="1"/>
  <c r="AM79" i="14"/>
  <c r="Z79" i="14" s="1"/>
  <c r="AN79" i="14"/>
  <c r="AD79" i="14" s="1"/>
  <c r="AO79" i="14"/>
  <c r="AG79" i="14" s="1"/>
  <c r="AP79" i="14"/>
  <c r="AJ79" i="14" s="1"/>
  <c r="AM80" i="14"/>
  <c r="Z80" i="14" s="1"/>
  <c r="AN80" i="14"/>
  <c r="AD80" i="14" s="1"/>
  <c r="AO80" i="14"/>
  <c r="AG80" i="14" s="1"/>
  <c r="AP80" i="14"/>
  <c r="AJ80" i="14" s="1"/>
  <c r="AM81" i="14"/>
  <c r="Z81" i="14" s="1"/>
  <c r="AN81" i="14"/>
  <c r="AD81" i="14" s="1"/>
  <c r="AO81" i="14"/>
  <c r="AG81" i="14" s="1"/>
  <c r="AP81" i="14"/>
  <c r="AJ81" i="14" s="1"/>
  <c r="AM82" i="14"/>
  <c r="Z82" i="14" s="1"/>
  <c r="AN82" i="14"/>
  <c r="AD82" i="14" s="1"/>
  <c r="AO82" i="14"/>
  <c r="AG82" i="14" s="1"/>
  <c r="AP82" i="14"/>
  <c r="AJ82" i="14" s="1"/>
  <c r="AM83" i="14"/>
  <c r="Z83" i="14" s="1"/>
  <c r="AN83" i="14"/>
  <c r="AD83" i="14" s="1"/>
  <c r="AO83" i="14"/>
  <c r="AG83" i="14" s="1"/>
  <c r="AP83" i="14"/>
  <c r="AJ83" i="14" s="1"/>
  <c r="AM84" i="14"/>
  <c r="Z84" i="14" s="1"/>
  <c r="AN84" i="14"/>
  <c r="AD84" i="14" s="1"/>
  <c r="AO84" i="14"/>
  <c r="AG84" i="14" s="1"/>
  <c r="AP84" i="14"/>
  <c r="AJ84" i="14" s="1"/>
  <c r="AM85" i="14"/>
  <c r="Z85" i="14" s="1"/>
  <c r="AN85" i="14"/>
  <c r="AD85" i="14" s="1"/>
  <c r="AO85" i="14"/>
  <c r="AG85" i="14" s="1"/>
  <c r="AP85" i="14"/>
  <c r="AJ85" i="14" s="1"/>
  <c r="AM86" i="14"/>
  <c r="Z86" i="14" s="1"/>
  <c r="AN86" i="14"/>
  <c r="AD86" i="14" s="1"/>
  <c r="AO86" i="14"/>
  <c r="AG86" i="14" s="1"/>
  <c r="AP86" i="14"/>
  <c r="AJ86" i="14" s="1"/>
  <c r="AM87" i="14"/>
  <c r="Z87" i="14" s="1"/>
  <c r="AN87" i="14"/>
  <c r="AD87" i="14" s="1"/>
  <c r="AO87" i="14"/>
  <c r="AG87" i="14" s="1"/>
  <c r="AP87" i="14"/>
  <c r="AJ87" i="14" s="1"/>
  <c r="AM88" i="14"/>
  <c r="Z88" i="14" s="1"/>
  <c r="AN88" i="14"/>
  <c r="AD88" i="14" s="1"/>
  <c r="AO88" i="14"/>
  <c r="AG88" i="14" s="1"/>
  <c r="AP88" i="14"/>
  <c r="AJ88" i="14" s="1"/>
  <c r="AM89" i="14"/>
  <c r="Z89" i="14" s="1"/>
  <c r="AN89" i="14"/>
  <c r="AD89" i="14" s="1"/>
  <c r="AO89" i="14"/>
  <c r="AG89" i="14" s="1"/>
  <c r="AP89" i="14"/>
  <c r="AJ89" i="14" s="1"/>
  <c r="AM90" i="14"/>
  <c r="Z90" i="14" s="1"/>
  <c r="AN90" i="14"/>
  <c r="AD90" i="14" s="1"/>
  <c r="AO90" i="14"/>
  <c r="AG90" i="14" s="1"/>
  <c r="AP90" i="14"/>
  <c r="AJ90" i="14" s="1"/>
  <c r="AM91" i="14"/>
  <c r="Z91" i="14" s="1"/>
  <c r="AN91" i="14"/>
  <c r="AD91" i="14" s="1"/>
  <c r="AO91" i="14"/>
  <c r="AG91" i="14" s="1"/>
  <c r="AP91" i="14"/>
  <c r="AJ91" i="14" s="1"/>
  <c r="AM92" i="14"/>
  <c r="Z92" i="14" s="1"/>
  <c r="AN92" i="14"/>
  <c r="AD92" i="14" s="1"/>
  <c r="AO92" i="14"/>
  <c r="AG92" i="14" s="1"/>
  <c r="AP92" i="14"/>
  <c r="AJ92" i="14" s="1"/>
  <c r="AM93" i="14"/>
  <c r="Z93" i="14" s="1"/>
  <c r="AN93" i="14"/>
  <c r="AD93" i="14" s="1"/>
  <c r="AO93" i="14"/>
  <c r="AG93" i="14" s="1"/>
  <c r="AP93" i="14"/>
  <c r="AJ93" i="14" s="1"/>
  <c r="AM94" i="14"/>
  <c r="Z94" i="14" s="1"/>
  <c r="AN94" i="14"/>
  <c r="AD94" i="14" s="1"/>
  <c r="AO94" i="14"/>
  <c r="AG94" i="14" s="1"/>
  <c r="AP94" i="14"/>
  <c r="AJ94" i="14" s="1"/>
  <c r="AM95" i="14"/>
  <c r="Z95" i="14" s="1"/>
  <c r="AN95" i="14"/>
  <c r="AD95" i="14" s="1"/>
  <c r="AO95" i="14"/>
  <c r="AG95" i="14" s="1"/>
  <c r="AP95" i="14"/>
  <c r="AJ95" i="14" s="1"/>
  <c r="AM96" i="14"/>
  <c r="Z96" i="14" s="1"/>
  <c r="AN96" i="14"/>
  <c r="AD96" i="14" s="1"/>
  <c r="AO96" i="14"/>
  <c r="AG96" i="14" s="1"/>
  <c r="AP96" i="14"/>
  <c r="AJ96" i="14" s="1"/>
  <c r="AM97" i="14"/>
  <c r="Z97" i="14" s="1"/>
  <c r="AN97" i="14"/>
  <c r="AD97" i="14" s="1"/>
  <c r="AO97" i="14"/>
  <c r="AG97" i="14" s="1"/>
  <c r="AP97" i="14"/>
  <c r="AJ97" i="14" s="1"/>
  <c r="AM98" i="14"/>
  <c r="Z98" i="14" s="1"/>
  <c r="AN98" i="14"/>
  <c r="AD98" i="14" s="1"/>
  <c r="AO98" i="14"/>
  <c r="AG98" i="14" s="1"/>
  <c r="AP98" i="14"/>
  <c r="AJ98" i="14" s="1"/>
  <c r="AM99" i="14"/>
  <c r="Z99" i="14" s="1"/>
  <c r="AN99" i="14"/>
  <c r="AD99" i="14" s="1"/>
  <c r="AO99" i="14"/>
  <c r="AG99" i="14" s="1"/>
  <c r="AP99" i="14"/>
  <c r="AJ99" i="14" s="1"/>
  <c r="AM100" i="14"/>
  <c r="Z100" i="14" s="1"/>
  <c r="AN100" i="14"/>
  <c r="AD100" i="14" s="1"/>
  <c r="AO100" i="14"/>
  <c r="AG100" i="14" s="1"/>
  <c r="AP100" i="14"/>
  <c r="AJ100" i="14" s="1"/>
  <c r="AM101" i="14"/>
  <c r="Z101" i="14" s="1"/>
  <c r="AN101" i="14"/>
  <c r="AD101" i="14" s="1"/>
  <c r="AO101" i="14"/>
  <c r="AG101" i="14" s="1"/>
  <c r="AP101" i="14"/>
  <c r="AJ101" i="14" s="1"/>
  <c r="AM102" i="14"/>
  <c r="Z102" i="14" s="1"/>
  <c r="AN102" i="14"/>
  <c r="AD102" i="14" s="1"/>
  <c r="AO102" i="14"/>
  <c r="AG102" i="14" s="1"/>
  <c r="AP102" i="14"/>
  <c r="AJ102" i="14" s="1"/>
  <c r="AM103" i="14"/>
  <c r="Z103" i="14" s="1"/>
  <c r="AN103" i="14"/>
  <c r="AD103" i="14" s="1"/>
  <c r="AO103" i="14"/>
  <c r="AG103" i="14" s="1"/>
  <c r="AP103" i="14"/>
  <c r="AJ103" i="14" s="1"/>
  <c r="AM104" i="14"/>
  <c r="Z104" i="14" s="1"/>
  <c r="AN104" i="14"/>
  <c r="AD104" i="14" s="1"/>
  <c r="AO104" i="14"/>
  <c r="AG104" i="14" s="1"/>
  <c r="AP104" i="14"/>
  <c r="AJ104" i="14" s="1"/>
  <c r="AM105" i="14"/>
  <c r="Z105" i="14" s="1"/>
  <c r="AN105" i="14"/>
  <c r="AD105" i="14" s="1"/>
  <c r="AO105" i="14"/>
  <c r="AG105" i="14" s="1"/>
  <c r="AP105" i="14"/>
  <c r="AJ105" i="14" s="1"/>
  <c r="AM106" i="14"/>
  <c r="Z106" i="14" s="1"/>
  <c r="AN106" i="14"/>
  <c r="AD106" i="14" s="1"/>
  <c r="AO106" i="14"/>
  <c r="AG106" i="14" s="1"/>
  <c r="AP106" i="14"/>
  <c r="AJ106" i="14" s="1"/>
  <c r="AM107" i="14"/>
  <c r="Z107" i="14" s="1"/>
  <c r="AN107" i="14"/>
  <c r="AD107" i="14" s="1"/>
  <c r="AO107" i="14"/>
  <c r="AG107" i="14" s="1"/>
  <c r="AP107" i="14"/>
  <c r="AJ107" i="14" s="1"/>
  <c r="AM108" i="14"/>
  <c r="AN108" i="14"/>
  <c r="AD108" i="14" s="1"/>
  <c r="AO108" i="14"/>
  <c r="AG108" i="14" s="1"/>
  <c r="AP108" i="14"/>
  <c r="AJ108" i="14" s="1"/>
  <c r="AM109" i="14"/>
  <c r="Z109" i="14" s="1"/>
  <c r="AN109" i="14"/>
  <c r="AD109" i="14" s="1"/>
  <c r="AO109" i="14"/>
  <c r="AG109" i="14" s="1"/>
  <c r="AP109" i="14"/>
  <c r="AJ109" i="14" s="1"/>
  <c r="AM110" i="14"/>
  <c r="Z110" i="14" s="1"/>
  <c r="AN110" i="14"/>
  <c r="AD110" i="14" s="1"/>
  <c r="AO110" i="14"/>
  <c r="AG110" i="14" s="1"/>
  <c r="AP110" i="14"/>
  <c r="AJ110" i="14" s="1"/>
  <c r="AM111" i="14"/>
  <c r="Z111" i="14" s="1"/>
  <c r="AN111" i="14"/>
  <c r="AD111" i="14" s="1"/>
  <c r="AO111" i="14"/>
  <c r="AG111" i="14" s="1"/>
  <c r="AP111" i="14"/>
  <c r="AJ111" i="14" s="1"/>
  <c r="AM112" i="14"/>
  <c r="Z112" i="14" s="1"/>
  <c r="AN112" i="14"/>
  <c r="AD112" i="14" s="1"/>
  <c r="AO112" i="14"/>
  <c r="AG112" i="14" s="1"/>
  <c r="AP112" i="14"/>
  <c r="AJ112" i="14" s="1"/>
  <c r="AM113" i="14"/>
  <c r="Z113" i="14" s="1"/>
  <c r="AN113" i="14"/>
  <c r="AD113" i="14" s="1"/>
  <c r="AO113" i="14"/>
  <c r="AG113" i="14" s="1"/>
  <c r="AP113" i="14"/>
  <c r="AJ113" i="14" s="1"/>
  <c r="AM114" i="14"/>
  <c r="Z114" i="14" s="1"/>
  <c r="AN114" i="14"/>
  <c r="AD114" i="14" s="1"/>
  <c r="AO114" i="14"/>
  <c r="AG114" i="14" s="1"/>
  <c r="AP114" i="14"/>
  <c r="AJ114" i="14" s="1"/>
  <c r="AM115" i="14"/>
  <c r="Z115" i="14" s="1"/>
  <c r="AN115" i="14"/>
  <c r="AD115" i="14" s="1"/>
  <c r="AO115" i="14"/>
  <c r="AG115" i="14" s="1"/>
  <c r="AP115" i="14"/>
  <c r="AJ115" i="14" s="1"/>
  <c r="AM116" i="14"/>
  <c r="Z116" i="14" s="1"/>
  <c r="AN116" i="14"/>
  <c r="AD116" i="14" s="1"/>
  <c r="AO116" i="14"/>
  <c r="AG116" i="14" s="1"/>
  <c r="AP116" i="14"/>
  <c r="AJ116" i="14" s="1"/>
  <c r="AM117" i="14"/>
  <c r="Z117" i="14" s="1"/>
  <c r="AN117" i="14"/>
  <c r="AD117" i="14" s="1"/>
  <c r="AO117" i="14"/>
  <c r="AG117" i="14" s="1"/>
  <c r="AP117" i="14"/>
  <c r="AJ117" i="14" s="1"/>
  <c r="AM118" i="14"/>
  <c r="Z118" i="14" s="1"/>
  <c r="AN118" i="14"/>
  <c r="AD118" i="14" s="1"/>
  <c r="AO118" i="14"/>
  <c r="AG118" i="14" s="1"/>
  <c r="AP118" i="14"/>
  <c r="AJ118" i="14" s="1"/>
  <c r="AM119" i="14"/>
  <c r="Z119" i="14" s="1"/>
  <c r="AN119" i="14"/>
  <c r="AD119" i="14" s="1"/>
  <c r="AO119" i="14"/>
  <c r="AG119" i="14" s="1"/>
  <c r="AP119" i="14"/>
  <c r="AJ119" i="14" s="1"/>
  <c r="AM120" i="14"/>
  <c r="Z120" i="14" s="1"/>
  <c r="AN120" i="14"/>
  <c r="AD120" i="14" s="1"/>
  <c r="AO120" i="14"/>
  <c r="AG120" i="14" s="1"/>
  <c r="AP120" i="14"/>
  <c r="AJ120" i="14" s="1"/>
  <c r="AM121" i="14"/>
  <c r="Z121" i="14" s="1"/>
  <c r="AN121" i="14"/>
  <c r="AD121" i="14" s="1"/>
  <c r="AO121" i="14"/>
  <c r="AG121" i="14" s="1"/>
  <c r="AP121" i="14"/>
  <c r="AJ121" i="14" s="1"/>
  <c r="AM122" i="14"/>
  <c r="Z122" i="14" s="1"/>
  <c r="AN122" i="14"/>
  <c r="AD122" i="14" s="1"/>
  <c r="AO122" i="14"/>
  <c r="AG122" i="14" s="1"/>
  <c r="AP122" i="14"/>
  <c r="AJ122" i="14" s="1"/>
  <c r="AM123" i="14"/>
  <c r="Z123" i="14" s="1"/>
  <c r="AN123" i="14"/>
  <c r="AD123" i="14" s="1"/>
  <c r="AO123" i="14"/>
  <c r="AG123" i="14" s="1"/>
  <c r="AP123" i="14"/>
  <c r="AJ123" i="14" s="1"/>
  <c r="AM124" i="14"/>
  <c r="Z124" i="14" s="1"/>
  <c r="AN124" i="14"/>
  <c r="AD124" i="14" s="1"/>
  <c r="AO124" i="14"/>
  <c r="AG124" i="14" s="1"/>
  <c r="AP124" i="14"/>
  <c r="AJ124" i="14" s="1"/>
  <c r="AM125" i="14"/>
  <c r="Z125" i="14" s="1"/>
  <c r="AN125" i="14"/>
  <c r="AD125" i="14" s="1"/>
  <c r="AO125" i="14"/>
  <c r="AG125" i="14" s="1"/>
  <c r="AP125" i="14"/>
  <c r="AJ125" i="14" s="1"/>
  <c r="AM126" i="14"/>
  <c r="Z126" i="14" s="1"/>
  <c r="AN126" i="14"/>
  <c r="AD126" i="14" s="1"/>
  <c r="AO126" i="14"/>
  <c r="AG126" i="14" s="1"/>
  <c r="AP126" i="14"/>
  <c r="AJ126" i="14" s="1"/>
  <c r="AM127" i="14"/>
  <c r="Z127" i="14" s="1"/>
  <c r="AN127" i="14"/>
  <c r="AD127" i="14" s="1"/>
  <c r="AO127" i="14"/>
  <c r="AG127" i="14" s="1"/>
  <c r="AP127" i="14"/>
  <c r="AJ127" i="14" s="1"/>
  <c r="AM128" i="14"/>
  <c r="Z128" i="14" s="1"/>
  <c r="AN128" i="14"/>
  <c r="AD128" i="14" s="1"/>
  <c r="AO128" i="14"/>
  <c r="AG128" i="14" s="1"/>
  <c r="AP128" i="14"/>
  <c r="AJ128" i="14" s="1"/>
  <c r="AM129" i="14"/>
  <c r="Z129" i="14" s="1"/>
  <c r="AN129" i="14"/>
  <c r="AD129" i="14" s="1"/>
  <c r="AO129" i="14"/>
  <c r="AG129" i="14" s="1"/>
  <c r="AP129" i="14"/>
  <c r="AJ129" i="14" s="1"/>
  <c r="AM130" i="14"/>
  <c r="Z130" i="14" s="1"/>
  <c r="AN130" i="14"/>
  <c r="AD130" i="14" s="1"/>
  <c r="AO130" i="14"/>
  <c r="AG130" i="14" s="1"/>
  <c r="AP130" i="14"/>
  <c r="AJ130" i="14" s="1"/>
  <c r="AM131" i="14"/>
  <c r="Z131" i="14" s="1"/>
  <c r="AN131" i="14"/>
  <c r="AD131" i="14" s="1"/>
  <c r="AO131" i="14"/>
  <c r="AG131" i="14" s="1"/>
  <c r="AP131" i="14"/>
  <c r="AJ131" i="14" s="1"/>
  <c r="AM132" i="14"/>
  <c r="Z132" i="14" s="1"/>
  <c r="AN132" i="14"/>
  <c r="AD132" i="14" s="1"/>
  <c r="AO132" i="14"/>
  <c r="AG132" i="14" s="1"/>
  <c r="AP132" i="14"/>
  <c r="AJ132" i="14" s="1"/>
  <c r="AM133" i="14"/>
  <c r="Z133" i="14" s="1"/>
  <c r="AN133" i="14"/>
  <c r="AD133" i="14" s="1"/>
  <c r="AO133" i="14"/>
  <c r="AG133" i="14" s="1"/>
  <c r="AP133" i="14"/>
  <c r="AJ133" i="14" s="1"/>
  <c r="AM134" i="14"/>
  <c r="Z134" i="14" s="1"/>
  <c r="AN134" i="14"/>
  <c r="AD134" i="14" s="1"/>
  <c r="AO134" i="14"/>
  <c r="AG134" i="14" s="1"/>
  <c r="AP134" i="14"/>
  <c r="AJ134" i="14" s="1"/>
  <c r="AM135" i="14"/>
  <c r="Z135" i="14" s="1"/>
  <c r="AN135" i="14"/>
  <c r="AD135" i="14" s="1"/>
  <c r="AO135" i="14"/>
  <c r="AG135" i="14" s="1"/>
  <c r="AP135" i="14"/>
  <c r="AJ135" i="14" s="1"/>
  <c r="AM136" i="14"/>
  <c r="Z136" i="14" s="1"/>
  <c r="AN136" i="14"/>
  <c r="AD136" i="14" s="1"/>
  <c r="AO136" i="14"/>
  <c r="AG136" i="14" s="1"/>
  <c r="AP136" i="14"/>
  <c r="AJ136" i="14" s="1"/>
  <c r="AM137" i="14"/>
  <c r="Z137" i="14" s="1"/>
  <c r="AN137" i="14"/>
  <c r="AD137" i="14" s="1"/>
  <c r="AO137" i="14"/>
  <c r="AG137" i="14" s="1"/>
  <c r="AP137" i="14"/>
  <c r="AJ137" i="14" s="1"/>
  <c r="AM138" i="14"/>
  <c r="Z138" i="14" s="1"/>
  <c r="AN138" i="14"/>
  <c r="AD138" i="14" s="1"/>
  <c r="AO138" i="14"/>
  <c r="AG138" i="14" s="1"/>
  <c r="AP138" i="14"/>
  <c r="AJ138" i="14" s="1"/>
  <c r="AM139" i="14"/>
  <c r="Z139" i="14" s="1"/>
  <c r="AN139" i="14"/>
  <c r="AD139" i="14" s="1"/>
  <c r="AO139" i="14"/>
  <c r="AG139" i="14" s="1"/>
  <c r="AP139" i="14"/>
  <c r="AJ139" i="14" s="1"/>
  <c r="AM140" i="14"/>
  <c r="Z140" i="14" s="1"/>
  <c r="AN140" i="14"/>
  <c r="AD140" i="14" s="1"/>
  <c r="AO140" i="14"/>
  <c r="AG140" i="14" s="1"/>
  <c r="AP140" i="14"/>
  <c r="AJ140" i="14" s="1"/>
  <c r="AM141" i="14"/>
  <c r="Z141" i="14" s="1"/>
  <c r="AN141" i="14"/>
  <c r="AD141" i="14" s="1"/>
  <c r="AO141" i="14"/>
  <c r="AG141" i="14" s="1"/>
  <c r="AP141" i="14"/>
  <c r="AJ141" i="14" s="1"/>
  <c r="AM142" i="14"/>
  <c r="Z142" i="14" s="1"/>
  <c r="AN142" i="14"/>
  <c r="AD142" i="14" s="1"/>
  <c r="AO142" i="14"/>
  <c r="AG142" i="14" s="1"/>
  <c r="AP142" i="14"/>
  <c r="AJ142" i="14" s="1"/>
  <c r="AM143" i="14"/>
  <c r="Z143" i="14" s="1"/>
  <c r="AN143" i="14"/>
  <c r="AD143" i="14" s="1"/>
  <c r="AO143" i="14"/>
  <c r="AG143" i="14" s="1"/>
  <c r="AP143" i="14"/>
  <c r="AJ143" i="14" s="1"/>
  <c r="AM144" i="14"/>
  <c r="Z144" i="14" s="1"/>
  <c r="AN144" i="14"/>
  <c r="AD144" i="14" s="1"/>
  <c r="AO144" i="14"/>
  <c r="AG144" i="14" s="1"/>
  <c r="AP144" i="14"/>
  <c r="AJ144" i="14" s="1"/>
  <c r="AM145" i="14"/>
  <c r="Z145" i="14" s="1"/>
  <c r="AN145" i="14"/>
  <c r="AD145" i="14" s="1"/>
  <c r="AO145" i="14"/>
  <c r="AG145" i="14" s="1"/>
  <c r="AP145" i="14"/>
  <c r="AJ145" i="14" s="1"/>
  <c r="AM146" i="14"/>
  <c r="Z146" i="14" s="1"/>
  <c r="AN146" i="14"/>
  <c r="AD146" i="14" s="1"/>
  <c r="AO146" i="14"/>
  <c r="AG146" i="14" s="1"/>
  <c r="AP146" i="14"/>
  <c r="AJ146" i="14" s="1"/>
  <c r="AM147" i="14"/>
  <c r="Z147" i="14" s="1"/>
  <c r="AN147" i="14"/>
  <c r="AD147" i="14" s="1"/>
  <c r="AO147" i="14"/>
  <c r="AG147" i="14" s="1"/>
  <c r="AP147" i="14"/>
  <c r="AJ147" i="14" s="1"/>
  <c r="AM148" i="14"/>
  <c r="Z148" i="14" s="1"/>
  <c r="AN148" i="14"/>
  <c r="AD148" i="14" s="1"/>
  <c r="AO148" i="14"/>
  <c r="AG148" i="14" s="1"/>
  <c r="AP148" i="14"/>
  <c r="AJ148" i="14" s="1"/>
  <c r="AM149" i="14"/>
  <c r="Z149" i="14" s="1"/>
  <c r="AN149" i="14"/>
  <c r="AD149" i="14" s="1"/>
  <c r="AO149" i="14"/>
  <c r="AG149" i="14" s="1"/>
  <c r="AP149" i="14"/>
  <c r="AJ149" i="14" s="1"/>
  <c r="AM150" i="14"/>
  <c r="Z150" i="14" s="1"/>
  <c r="AN150" i="14"/>
  <c r="AD150" i="14" s="1"/>
  <c r="AO150" i="14"/>
  <c r="AG150" i="14" s="1"/>
  <c r="AP150" i="14"/>
  <c r="AJ150" i="14" s="1"/>
  <c r="AM151" i="14"/>
  <c r="Z151" i="14" s="1"/>
  <c r="AN151" i="14"/>
  <c r="AD151" i="14" s="1"/>
  <c r="AO151" i="14"/>
  <c r="AG151" i="14" s="1"/>
  <c r="AP151" i="14"/>
  <c r="AJ151" i="14" s="1"/>
  <c r="AM152" i="14"/>
  <c r="Z152" i="14" s="1"/>
  <c r="AN152" i="14"/>
  <c r="AD152" i="14" s="1"/>
  <c r="AO152" i="14"/>
  <c r="AG152" i="14" s="1"/>
  <c r="AP152" i="14"/>
  <c r="AJ152" i="14" s="1"/>
  <c r="AM153" i="14"/>
  <c r="Z153" i="14" s="1"/>
  <c r="AN153" i="14"/>
  <c r="AD153" i="14" s="1"/>
  <c r="AO153" i="14"/>
  <c r="AG153" i="14" s="1"/>
  <c r="AP153" i="14"/>
  <c r="AJ153" i="14" s="1"/>
  <c r="AM154" i="14"/>
  <c r="Z154" i="14" s="1"/>
  <c r="AN154" i="14"/>
  <c r="AD154" i="14" s="1"/>
  <c r="AO154" i="14"/>
  <c r="AG154" i="14" s="1"/>
  <c r="AP154" i="14"/>
  <c r="AJ154" i="14" s="1"/>
  <c r="AM155" i="14"/>
  <c r="Z155" i="14" s="1"/>
  <c r="AN155" i="14"/>
  <c r="AD155" i="14" s="1"/>
  <c r="AO155" i="14"/>
  <c r="AG155" i="14" s="1"/>
  <c r="AP155" i="14"/>
  <c r="AJ155" i="14" s="1"/>
  <c r="AM156" i="14"/>
  <c r="Z156" i="14" s="1"/>
  <c r="AN156" i="14"/>
  <c r="AD156" i="14" s="1"/>
  <c r="AO156" i="14"/>
  <c r="AG156" i="14" s="1"/>
  <c r="AP156" i="14"/>
  <c r="AJ156" i="14" s="1"/>
  <c r="AM157" i="14"/>
  <c r="Z157" i="14" s="1"/>
  <c r="AN157" i="14"/>
  <c r="AD157" i="14" s="1"/>
  <c r="AO157" i="14"/>
  <c r="AG157" i="14" s="1"/>
  <c r="AP157" i="14"/>
  <c r="AJ157" i="14" s="1"/>
  <c r="AM158" i="14"/>
  <c r="Z158" i="14" s="1"/>
  <c r="AN158" i="14"/>
  <c r="AD158" i="14" s="1"/>
  <c r="AO158" i="14"/>
  <c r="AG158" i="14" s="1"/>
  <c r="AP158" i="14"/>
  <c r="AJ158" i="14" s="1"/>
  <c r="AM159" i="14"/>
  <c r="Z159" i="14" s="1"/>
  <c r="AN159" i="14"/>
  <c r="AD159" i="14" s="1"/>
  <c r="AO159" i="14"/>
  <c r="AG159" i="14" s="1"/>
  <c r="AP159" i="14"/>
  <c r="AJ159" i="14" s="1"/>
  <c r="AM160" i="14"/>
  <c r="Z160" i="14" s="1"/>
  <c r="AN160" i="14"/>
  <c r="AD160" i="14" s="1"/>
  <c r="AO160" i="14"/>
  <c r="AG160" i="14" s="1"/>
  <c r="AP160" i="14"/>
  <c r="AJ160" i="14" s="1"/>
  <c r="AM161" i="14"/>
  <c r="Z161" i="14" s="1"/>
  <c r="AN161" i="14"/>
  <c r="AD161" i="14" s="1"/>
  <c r="AO161" i="14"/>
  <c r="AG161" i="14" s="1"/>
  <c r="AP161" i="14"/>
  <c r="AJ161" i="14" s="1"/>
  <c r="AM162" i="14"/>
  <c r="Z162" i="14" s="1"/>
  <c r="AN162" i="14"/>
  <c r="AD162" i="14" s="1"/>
  <c r="AO162" i="14"/>
  <c r="AG162" i="14" s="1"/>
  <c r="AP162" i="14"/>
  <c r="AJ162" i="14" s="1"/>
  <c r="AM163" i="14"/>
  <c r="Z163" i="14" s="1"/>
  <c r="AN163" i="14"/>
  <c r="AD163" i="14" s="1"/>
  <c r="AO163" i="14"/>
  <c r="AG163" i="14" s="1"/>
  <c r="AP163" i="14"/>
  <c r="AJ163" i="14" s="1"/>
  <c r="AM164" i="14"/>
  <c r="Z164" i="14" s="1"/>
  <c r="AN164" i="14"/>
  <c r="AD164" i="14" s="1"/>
  <c r="AO164" i="14"/>
  <c r="AG164" i="14" s="1"/>
  <c r="AP164" i="14"/>
  <c r="AJ164" i="14" s="1"/>
  <c r="AM165" i="14"/>
  <c r="Z165" i="14" s="1"/>
  <c r="AN165" i="14"/>
  <c r="AD165" i="14" s="1"/>
  <c r="AO165" i="14"/>
  <c r="AG165" i="14" s="1"/>
  <c r="AP165" i="14"/>
  <c r="AJ165" i="14" s="1"/>
  <c r="AM166" i="14"/>
  <c r="Z166" i="14" s="1"/>
  <c r="AN166" i="14"/>
  <c r="AD166" i="14" s="1"/>
  <c r="AO166" i="14"/>
  <c r="AG166" i="14" s="1"/>
  <c r="AP166" i="14"/>
  <c r="AJ166" i="14" s="1"/>
  <c r="AM167" i="14"/>
  <c r="Z167" i="14" s="1"/>
  <c r="AN167" i="14"/>
  <c r="AD167" i="14" s="1"/>
  <c r="AO167" i="14"/>
  <c r="AG167" i="14" s="1"/>
  <c r="AP167" i="14"/>
  <c r="AM168" i="14"/>
  <c r="Z168" i="14" s="1"/>
  <c r="AN168" i="14"/>
  <c r="AD168" i="14" s="1"/>
  <c r="AO168" i="14"/>
  <c r="AG168" i="14" s="1"/>
  <c r="AP168" i="14"/>
  <c r="AJ168" i="14" s="1"/>
  <c r="AM169" i="14"/>
  <c r="Z169" i="14" s="1"/>
  <c r="AN169" i="14"/>
  <c r="AD169" i="14" s="1"/>
  <c r="AO169" i="14"/>
  <c r="AG169" i="14" s="1"/>
  <c r="AP169" i="14"/>
  <c r="AJ169" i="14" s="1"/>
  <c r="AM170" i="14"/>
  <c r="Z170" i="14" s="1"/>
  <c r="AN170" i="14"/>
  <c r="AD170" i="14" s="1"/>
  <c r="AO170" i="14"/>
  <c r="AG170" i="14" s="1"/>
  <c r="AP170" i="14"/>
  <c r="AJ170" i="14" s="1"/>
  <c r="AM171" i="14"/>
  <c r="Z171" i="14" s="1"/>
  <c r="AN171" i="14"/>
  <c r="AD171" i="14" s="1"/>
  <c r="AO171" i="14"/>
  <c r="AG171" i="14" s="1"/>
  <c r="AP171" i="14"/>
  <c r="AJ171" i="14" s="1"/>
  <c r="AM172" i="14"/>
  <c r="Z172" i="14" s="1"/>
  <c r="AN172" i="14"/>
  <c r="AD172" i="14" s="1"/>
  <c r="AO172" i="14"/>
  <c r="AG172" i="14" s="1"/>
  <c r="AP172" i="14"/>
  <c r="AJ172" i="14" s="1"/>
  <c r="AM173" i="14"/>
  <c r="Z173" i="14" s="1"/>
  <c r="AN173" i="14"/>
  <c r="AD173" i="14" s="1"/>
  <c r="AO173" i="14"/>
  <c r="AG173" i="14" s="1"/>
  <c r="AP173" i="14"/>
  <c r="AJ173" i="14" s="1"/>
  <c r="AM174" i="14"/>
  <c r="Z174" i="14" s="1"/>
  <c r="AN174" i="14"/>
  <c r="AD174" i="14" s="1"/>
  <c r="AO174" i="14"/>
  <c r="AG174" i="14" s="1"/>
  <c r="AP174" i="14"/>
  <c r="AJ174" i="14" s="1"/>
  <c r="AM175" i="14"/>
  <c r="AN175" i="14"/>
  <c r="AD175" i="14" s="1"/>
  <c r="AO175" i="14"/>
  <c r="AG175" i="14" s="1"/>
  <c r="AP175" i="14"/>
  <c r="AJ175" i="14" s="1"/>
  <c r="AM176" i="14"/>
  <c r="Z176" i="14" s="1"/>
  <c r="AN176" i="14"/>
  <c r="AD176" i="14" s="1"/>
  <c r="AO176" i="14"/>
  <c r="AG176" i="14" s="1"/>
  <c r="AP176" i="14"/>
  <c r="AJ176" i="14" s="1"/>
  <c r="AM177" i="14"/>
  <c r="Z177" i="14" s="1"/>
  <c r="AN177" i="14"/>
  <c r="AD177" i="14" s="1"/>
  <c r="AO177" i="14"/>
  <c r="AG177" i="14" s="1"/>
  <c r="AP177" i="14"/>
  <c r="AJ177" i="14" s="1"/>
  <c r="AM178" i="14"/>
  <c r="Z178" i="14" s="1"/>
  <c r="AN178" i="14"/>
  <c r="AD178" i="14" s="1"/>
  <c r="AO178" i="14"/>
  <c r="AG178" i="14" s="1"/>
  <c r="AP178" i="14"/>
  <c r="AJ178" i="14" s="1"/>
  <c r="AM179" i="14"/>
  <c r="Z179" i="14" s="1"/>
  <c r="AN179" i="14"/>
  <c r="AD179" i="14" s="1"/>
  <c r="AO179" i="14"/>
  <c r="AG179" i="14" s="1"/>
  <c r="AP179" i="14"/>
  <c r="AJ179" i="14" s="1"/>
  <c r="AM180" i="14"/>
  <c r="Z180" i="14" s="1"/>
  <c r="AN180" i="14"/>
  <c r="AD180" i="14" s="1"/>
  <c r="AO180" i="14"/>
  <c r="AG180" i="14" s="1"/>
  <c r="AP180" i="14"/>
  <c r="AJ180" i="14" s="1"/>
  <c r="AM181" i="14"/>
  <c r="Z181" i="14" s="1"/>
  <c r="AN181" i="14"/>
  <c r="AD181" i="14" s="1"/>
  <c r="AO181" i="14"/>
  <c r="AG181" i="14" s="1"/>
  <c r="AP181" i="14"/>
  <c r="AJ181" i="14" s="1"/>
  <c r="AM182" i="14"/>
  <c r="Z182" i="14" s="1"/>
  <c r="AN182" i="14"/>
  <c r="AD182" i="14" s="1"/>
  <c r="AO182" i="14"/>
  <c r="AG182" i="14" s="1"/>
  <c r="AP182" i="14"/>
  <c r="AJ182" i="14" s="1"/>
  <c r="AM183" i="14"/>
  <c r="Z183" i="14" s="1"/>
  <c r="AN183" i="14"/>
  <c r="AD183" i="14" s="1"/>
  <c r="AO183" i="14"/>
  <c r="AG183" i="14" s="1"/>
  <c r="AP183" i="14"/>
  <c r="AJ183" i="14" s="1"/>
  <c r="AM184" i="14"/>
  <c r="Z184" i="14" s="1"/>
  <c r="AN184" i="14"/>
  <c r="AD184" i="14" s="1"/>
  <c r="AO184" i="14"/>
  <c r="AG184" i="14" s="1"/>
  <c r="AP184" i="14"/>
  <c r="AJ184" i="14" s="1"/>
  <c r="AM185" i="14"/>
  <c r="Z185" i="14" s="1"/>
  <c r="AN185" i="14"/>
  <c r="AD185" i="14" s="1"/>
  <c r="AO185" i="14"/>
  <c r="AG185" i="14" s="1"/>
  <c r="AP185" i="14"/>
  <c r="AJ185" i="14" s="1"/>
  <c r="AM186" i="14"/>
  <c r="Z186" i="14" s="1"/>
  <c r="AN186" i="14"/>
  <c r="AD186" i="14" s="1"/>
  <c r="AO186" i="14"/>
  <c r="AG186" i="14" s="1"/>
  <c r="AP186" i="14"/>
  <c r="AJ186" i="14" s="1"/>
  <c r="AM187" i="14"/>
  <c r="Z187" i="14" s="1"/>
  <c r="AN187" i="14"/>
  <c r="AD187" i="14" s="1"/>
  <c r="AO187" i="14"/>
  <c r="AG187" i="14" s="1"/>
  <c r="AP187" i="14"/>
  <c r="AJ187" i="14" s="1"/>
  <c r="AM188" i="14"/>
  <c r="Z188" i="14" s="1"/>
  <c r="AN188" i="14"/>
  <c r="AD188" i="14" s="1"/>
  <c r="AO188" i="14"/>
  <c r="AG188" i="14" s="1"/>
  <c r="AP188" i="14"/>
  <c r="AJ188" i="14" s="1"/>
  <c r="AM189" i="14"/>
  <c r="Z189" i="14" s="1"/>
  <c r="AN189" i="14"/>
  <c r="AD189" i="14" s="1"/>
  <c r="AO189" i="14"/>
  <c r="AG189" i="14" s="1"/>
  <c r="AP189" i="14"/>
  <c r="AJ189" i="14" s="1"/>
  <c r="AM190" i="14"/>
  <c r="Z190" i="14" s="1"/>
  <c r="AN190" i="14"/>
  <c r="AD190" i="14" s="1"/>
  <c r="AO190" i="14"/>
  <c r="AG190" i="14" s="1"/>
  <c r="AP190" i="14"/>
  <c r="AJ190" i="14" s="1"/>
  <c r="AM191" i="14"/>
  <c r="Z191" i="14" s="1"/>
  <c r="AN191" i="14"/>
  <c r="AD191" i="14" s="1"/>
  <c r="AO191" i="14"/>
  <c r="AG191" i="14" s="1"/>
  <c r="AP191" i="14"/>
  <c r="AJ191" i="14" s="1"/>
  <c r="AM192" i="14"/>
  <c r="Z192" i="14" s="1"/>
  <c r="AN192" i="14"/>
  <c r="AD192" i="14" s="1"/>
  <c r="AO192" i="14"/>
  <c r="AG192" i="14" s="1"/>
  <c r="AP192" i="14"/>
  <c r="AJ192" i="14" s="1"/>
  <c r="AM193" i="14"/>
  <c r="Z193" i="14" s="1"/>
  <c r="AN193" i="14"/>
  <c r="AD193" i="14" s="1"/>
  <c r="AO193" i="14"/>
  <c r="AG193" i="14" s="1"/>
  <c r="AP193" i="14"/>
  <c r="AJ193" i="14" s="1"/>
  <c r="AM194" i="14"/>
  <c r="Z194" i="14" s="1"/>
  <c r="AN194" i="14"/>
  <c r="AD194" i="14" s="1"/>
  <c r="AO194" i="14"/>
  <c r="AG194" i="14" s="1"/>
  <c r="AP194" i="14"/>
  <c r="AJ194" i="14" s="1"/>
  <c r="AM195" i="14"/>
  <c r="Z195" i="14" s="1"/>
  <c r="AN195" i="14"/>
  <c r="AD195" i="14" s="1"/>
  <c r="AO195" i="14"/>
  <c r="AG195" i="14" s="1"/>
  <c r="AP195" i="14"/>
  <c r="AJ195" i="14" s="1"/>
  <c r="AM196" i="14"/>
  <c r="Z196" i="14" s="1"/>
  <c r="AN196" i="14"/>
  <c r="AD196" i="14" s="1"/>
  <c r="AO196" i="14"/>
  <c r="AG196" i="14" s="1"/>
  <c r="AP196" i="14"/>
  <c r="AJ196" i="14" s="1"/>
  <c r="AM197" i="14"/>
  <c r="Z197" i="14" s="1"/>
  <c r="AN197" i="14"/>
  <c r="AD197" i="14" s="1"/>
  <c r="AO197" i="14"/>
  <c r="AG197" i="14" s="1"/>
  <c r="AP197" i="14"/>
  <c r="AJ197" i="14" s="1"/>
  <c r="AM198" i="14"/>
  <c r="Z198" i="14" s="1"/>
  <c r="AN198" i="14"/>
  <c r="AD198" i="14" s="1"/>
  <c r="AO198" i="14"/>
  <c r="AG198" i="14" s="1"/>
  <c r="AP198" i="14"/>
  <c r="AJ198" i="14" s="1"/>
  <c r="AM199" i="14"/>
  <c r="Z199" i="14" s="1"/>
  <c r="AN199" i="14"/>
  <c r="AD199" i="14" s="1"/>
  <c r="AO199" i="14"/>
  <c r="AG199" i="14" s="1"/>
  <c r="AP199" i="14"/>
  <c r="AJ199" i="14" s="1"/>
  <c r="AM200" i="14"/>
  <c r="Z200" i="14" s="1"/>
  <c r="AN200" i="14"/>
  <c r="AD200" i="14" s="1"/>
  <c r="AO200" i="14"/>
  <c r="AG200" i="14" s="1"/>
  <c r="AP200" i="14"/>
  <c r="AJ200" i="14" s="1"/>
  <c r="AM201" i="14"/>
  <c r="Z201" i="14" s="1"/>
  <c r="AN201" i="14"/>
  <c r="AD201" i="14" s="1"/>
  <c r="AO201" i="14"/>
  <c r="AG201" i="14" s="1"/>
  <c r="AP201" i="14"/>
  <c r="AJ201" i="14" s="1"/>
  <c r="AM202" i="14"/>
  <c r="Z202" i="14" s="1"/>
  <c r="AN202" i="14"/>
  <c r="AD202" i="14" s="1"/>
  <c r="AO202" i="14"/>
  <c r="AG202" i="14" s="1"/>
  <c r="AP202" i="14"/>
  <c r="AJ202" i="14" s="1"/>
  <c r="AM203" i="14"/>
  <c r="Z203" i="14" s="1"/>
  <c r="AN203" i="14"/>
  <c r="AD203" i="14" s="1"/>
  <c r="AO203" i="14"/>
  <c r="AG203" i="14" s="1"/>
  <c r="AP203" i="14"/>
  <c r="AJ203" i="14" s="1"/>
  <c r="AM204" i="14"/>
  <c r="Z204" i="14" s="1"/>
  <c r="AN204" i="14"/>
  <c r="AD204" i="14" s="1"/>
  <c r="AO204" i="14"/>
  <c r="AG204" i="14" s="1"/>
  <c r="AP204" i="14"/>
  <c r="AJ204" i="14" s="1"/>
  <c r="AM205" i="14"/>
  <c r="Z205" i="14" s="1"/>
  <c r="AN205" i="14"/>
  <c r="AD205" i="14" s="1"/>
  <c r="AO205" i="14"/>
  <c r="AG205" i="14" s="1"/>
  <c r="AP205" i="14"/>
  <c r="AJ205" i="14" s="1"/>
  <c r="AM206" i="14"/>
  <c r="Z206" i="14" s="1"/>
  <c r="AN206" i="14"/>
  <c r="AD206" i="14" s="1"/>
  <c r="AO206" i="14"/>
  <c r="AG206" i="14" s="1"/>
  <c r="AP206" i="14"/>
  <c r="AJ206" i="14" s="1"/>
  <c r="AM207" i="14"/>
  <c r="Z207" i="14" s="1"/>
  <c r="AN207" i="14"/>
  <c r="AD207" i="14" s="1"/>
  <c r="AO207" i="14"/>
  <c r="AG207" i="14" s="1"/>
  <c r="AP207" i="14"/>
  <c r="AJ207" i="14" s="1"/>
  <c r="AM208" i="14"/>
  <c r="Z208" i="14" s="1"/>
  <c r="AN208" i="14"/>
  <c r="AD208" i="14" s="1"/>
  <c r="AO208" i="14"/>
  <c r="AG208" i="14" s="1"/>
  <c r="AP208" i="14"/>
  <c r="AJ208" i="14" s="1"/>
  <c r="AM209" i="14"/>
  <c r="Z209" i="14" s="1"/>
  <c r="AN209" i="14"/>
  <c r="AD209" i="14" s="1"/>
  <c r="AO209" i="14"/>
  <c r="AG209" i="14" s="1"/>
  <c r="AP209" i="14"/>
  <c r="AJ209" i="14" s="1"/>
  <c r="AM210" i="14"/>
  <c r="Z210" i="14" s="1"/>
  <c r="AN210" i="14"/>
  <c r="AD210" i="14" s="1"/>
  <c r="AO210" i="14"/>
  <c r="AG210" i="14" s="1"/>
  <c r="AP210" i="14"/>
  <c r="AJ210" i="14" s="1"/>
  <c r="AM211" i="14"/>
  <c r="Z211" i="14" s="1"/>
  <c r="AN211" i="14"/>
  <c r="AD211" i="14" s="1"/>
  <c r="AO211" i="14"/>
  <c r="AG211" i="14" s="1"/>
  <c r="AP211" i="14"/>
  <c r="AJ211" i="14" s="1"/>
  <c r="AM212" i="14"/>
  <c r="Z212" i="14" s="1"/>
  <c r="AN212" i="14"/>
  <c r="AD212" i="14" s="1"/>
  <c r="AO212" i="14"/>
  <c r="AG212" i="14" s="1"/>
  <c r="AP212" i="14"/>
  <c r="AJ212" i="14" s="1"/>
  <c r="AM213" i="14"/>
  <c r="Z213" i="14" s="1"/>
  <c r="AN213" i="14"/>
  <c r="AD213" i="14" s="1"/>
  <c r="AO213" i="14"/>
  <c r="AG213" i="14" s="1"/>
  <c r="AP213" i="14"/>
  <c r="AJ213" i="14" s="1"/>
  <c r="AM214" i="14"/>
  <c r="Z214" i="14" s="1"/>
  <c r="AN214" i="14"/>
  <c r="AD214" i="14" s="1"/>
  <c r="AO214" i="14"/>
  <c r="AG214" i="14" s="1"/>
  <c r="AP214" i="14"/>
  <c r="AJ214" i="14" s="1"/>
  <c r="AM215" i="14"/>
  <c r="Z215" i="14" s="1"/>
  <c r="AN215" i="14"/>
  <c r="AD215" i="14" s="1"/>
  <c r="AO215" i="14"/>
  <c r="AG215" i="14" s="1"/>
  <c r="AP215" i="14"/>
  <c r="AJ215" i="14" s="1"/>
  <c r="AM216" i="14"/>
  <c r="Z216" i="14" s="1"/>
  <c r="AN216" i="14"/>
  <c r="AD216" i="14" s="1"/>
  <c r="AO216" i="14"/>
  <c r="AG216" i="14" s="1"/>
  <c r="AP216" i="14"/>
  <c r="AJ216" i="14" s="1"/>
  <c r="AM217" i="14"/>
  <c r="Z217" i="14" s="1"/>
  <c r="AN217" i="14"/>
  <c r="AD217" i="14" s="1"/>
  <c r="AO217" i="14"/>
  <c r="AG217" i="14" s="1"/>
  <c r="AP217" i="14"/>
  <c r="AJ217" i="14" s="1"/>
  <c r="AM218" i="14"/>
  <c r="Z218" i="14" s="1"/>
  <c r="AN218" i="14"/>
  <c r="AD218" i="14" s="1"/>
  <c r="AO218" i="14"/>
  <c r="AG218" i="14" s="1"/>
  <c r="AP218" i="14"/>
  <c r="AJ218" i="14" s="1"/>
  <c r="AM219" i="14"/>
  <c r="Z219" i="14" s="1"/>
  <c r="AN219" i="14"/>
  <c r="AD219" i="14" s="1"/>
  <c r="AO219" i="14"/>
  <c r="AG219" i="14" s="1"/>
  <c r="AP219" i="14"/>
  <c r="AJ219" i="14" s="1"/>
  <c r="AM220" i="14"/>
  <c r="Z220" i="14" s="1"/>
  <c r="AN220" i="14"/>
  <c r="AD220" i="14" s="1"/>
  <c r="AO220" i="14"/>
  <c r="AG220" i="14" s="1"/>
  <c r="AP220" i="14"/>
  <c r="AJ220" i="14" s="1"/>
  <c r="AM221" i="14"/>
  <c r="Z221" i="14" s="1"/>
  <c r="AN221" i="14"/>
  <c r="AD221" i="14" s="1"/>
  <c r="AO221" i="14"/>
  <c r="AG221" i="14" s="1"/>
  <c r="AP221" i="14"/>
  <c r="AJ221" i="14" s="1"/>
  <c r="AM222" i="14"/>
  <c r="Z222" i="14" s="1"/>
  <c r="AN222" i="14"/>
  <c r="AD222" i="14" s="1"/>
  <c r="AO222" i="14"/>
  <c r="AG222" i="14" s="1"/>
  <c r="AP222" i="14"/>
  <c r="AJ222" i="14" s="1"/>
  <c r="AM223" i="14"/>
  <c r="Z223" i="14" s="1"/>
  <c r="AN223" i="14"/>
  <c r="AD223" i="14" s="1"/>
  <c r="AO223" i="14"/>
  <c r="AG223" i="14" s="1"/>
  <c r="AP223" i="14"/>
  <c r="AJ223" i="14" s="1"/>
  <c r="AM224" i="14"/>
  <c r="Z224" i="14" s="1"/>
  <c r="AN224" i="14"/>
  <c r="AD224" i="14" s="1"/>
  <c r="AO224" i="14"/>
  <c r="AG224" i="14" s="1"/>
  <c r="AP224" i="14"/>
  <c r="AJ224" i="14" s="1"/>
  <c r="AM225" i="14"/>
  <c r="Z225" i="14" s="1"/>
  <c r="AN225" i="14"/>
  <c r="AD225" i="14" s="1"/>
  <c r="AO225" i="14"/>
  <c r="AG225" i="14" s="1"/>
  <c r="AP225" i="14"/>
  <c r="AJ225" i="14" s="1"/>
  <c r="AM226" i="14"/>
  <c r="Z226" i="14" s="1"/>
  <c r="AN226" i="14"/>
  <c r="AD226" i="14" s="1"/>
  <c r="AO226" i="14"/>
  <c r="AG226" i="14" s="1"/>
  <c r="AP226" i="14"/>
  <c r="AJ226" i="14" s="1"/>
  <c r="AM227" i="14"/>
  <c r="Z227" i="14" s="1"/>
  <c r="AN227" i="14"/>
  <c r="AD227" i="14" s="1"/>
  <c r="AO227" i="14"/>
  <c r="AG227" i="14" s="1"/>
  <c r="AP227" i="14"/>
  <c r="AJ227" i="14" s="1"/>
  <c r="AM228" i="14"/>
  <c r="Z228" i="14" s="1"/>
  <c r="AN228" i="14"/>
  <c r="AD228" i="14" s="1"/>
  <c r="AO228" i="14"/>
  <c r="AG228" i="14" s="1"/>
  <c r="AP228" i="14"/>
  <c r="AJ228" i="14" s="1"/>
  <c r="AM229" i="14"/>
  <c r="Z229" i="14" s="1"/>
  <c r="AN229" i="14"/>
  <c r="AD229" i="14" s="1"/>
  <c r="AO229" i="14"/>
  <c r="AG229" i="14" s="1"/>
  <c r="AP229" i="14"/>
  <c r="AJ229" i="14" s="1"/>
  <c r="AM230" i="14"/>
  <c r="Z230" i="14" s="1"/>
  <c r="AN230" i="14"/>
  <c r="AD230" i="14" s="1"/>
  <c r="AO230" i="14"/>
  <c r="AG230" i="14" s="1"/>
  <c r="AP230" i="14"/>
  <c r="AJ230" i="14" s="1"/>
  <c r="AM231" i="14"/>
  <c r="Z231" i="14" s="1"/>
  <c r="AN231" i="14"/>
  <c r="AD231" i="14" s="1"/>
  <c r="AO231" i="14"/>
  <c r="AG231" i="14" s="1"/>
  <c r="AP231" i="14"/>
  <c r="AJ231" i="14" s="1"/>
  <c r="AM232" i="14"/>
  <c r="Z232" i="14" s="1"/>
  <c r="AN232" i="14"/>
  <c r="AD232" i="14" s="1"/>
  <c r="AO232" i="14"/>
  <c r="AG232" i="14" s="1"/>
  <c r="AP232" i="14"/>
  <c r="AJ232" i="14" s="1"/>
  <c r="AM233" i="14"/>
  <c r="Z233" i="14" s="1"/>
  <c r="AN233" i="14"/>
  <c r="AD233" i="14" s="1"/>
  <c r="AO233" i="14"/>
  <c r="AG233" i="14" s="1"/>
  <c r="AP233" i="14"/>
  <c r="AJ233" i="14" s="1"/>
  <c r="AM234" i="14"/>
  <c r="Z234" i="14" s="1"/>
  <c r="AN234" i="14"/>
  <c r="AD234" i="14" s="1"/>
  <c r="AO234" i="14"/>
  <c r="AG234" i="14" s="1"/>
  <c r="AP234" i="14"/>
  <c r="AJ234" i="14" s="1"/>
  <c r="AM235" i="14"/>
  <c r="Z235" i="14" s="1"/>
  <c r="AN235" i="14"/>
  <c r="AD235" i="14" s="1"/>
  <c r="AO235" i="14"/>
  <c r="AG235" i="14" s="1"/>
  <c r="AP235" i="14"/>
  <c r="AJ235" i="14" s="1"/>
  <c r="AM236" i="14"/>
  <c r="Z236" i="14" s="1"/>
  <c r="AN236" i="14"/>
  <c r="AD236" i="14" s="1"/>
  <c r="AO236" i="14"/>
  <c r="AG236" i="14" s="1"/>
  <c r="AP236" i="14"/>
  <c r="AJ236" i="14" s="1"/>
  <c r="AM237" i="14"/>
  <c r="Z237" i="14" s="1"/>
  <c r="AN237" i="14"/>
  <c r="AD237" i="14" s="1"/>
  <c r="AO237" i="14"/>
  <c r="AG237" i="14" s="1"/>
  <c r="AP237" i="14"/>
  <c r="AJ237" i="14" s="1"/>
  <c r="AM238" i="14"/>
  <c r="Z238" i="14" s="1"/>
  <c r="AN238" i="14"/>
  <c r="AD238" i="14" s="1"/>
  <c r="AO238" i="14"/>
  <c r="AG238" i="14" s="1"/>
  <c r="AP238" i="14"/>
  <c r="AJ238" i="14" s="1"/>
  <c r="AM239" i="14"/>
  <c r="Z239" i="14" s="1"/>
  <c r="AN239" i="14"/>
  <c r="AD239" i="14" s="1"/>
  <c r="AO239" i="14"/>
  <c r="AG239" i="14" s="1"/>
  <c r="AP239" i="14"/>
  <c r="AJ239" i="14" s="1"/>
  <c r="AM240" i="14"/>
  <c r="Z240" i="14" s="1"/>
  <c r="AN240" i="14"/>
  <c r="AD240" i="14" s="1"/>
  <c r="AO240" i="14"/>
  <c r="AG240" i="14" s="1"/>
  <c r="AP240" i="14"/>
  <c r="AJ240" i="14" s="1"/>
  <c r="AM241" i="14"/>
  <c r="Z241" i="14" s="1"/>
  <c r="AN241" i="14"/>
  <c r="AD241" i="14" s="1"/>
  <c r="AO241" i="14"/>
  <c r="AG241" i="14" s="1"/>
  <c r="AP241" i="14"/>
  <c r="AJ241" i="14" s="1"/>
  <c r="AM242" i="14"/>
  <c r="Z242" i="14" s="1"/>
  <c r="AN242" i="14"/>
  <c r="AD242" i="14" s="1"/>
  <c r="AO242" i="14"/>
  <c r="AG242" i="14" s="1"/>
  <c r="AP242" i="14"/>
  <c r="AJ242" i="14" s="1"/>
  <c r="AM243" i="14"/>
  <c r="Z243" i="14" s="1"/>
  <c r="AN243" i="14"/>
  <c r="AD243" i="14" s="1"/>
  <c r="AO243" i="14"/>
  <c r="AG243" i="14" s="1"/>
  <c r="AP243" i="14"/>
  <c r="AJ243" i="14" s="1"/>
  <c r="AM244" i="14"/>
  <c r="Z244" i="14" s="1"/>
  <c r="AN244" i="14"/>
  <c r="AD244" i="14" s="1"/>
  <c r="AO244" i="14"/>
  <c r="AG244" i="14" s="1"/>
  <c r="AP244" i="14"/>
  <c r="AJ244" i="14" s="1"/>
  <c r="AM245" i="14"/>
  <c r="Z245" i="14" s="1"/>
  <c r="AN245" i="14"/>
  <c r="AD245" i="14" s="1"/>
  <c r="AO245" i="14"/>
  <c r="AG245" i="14" s="1"/>
  <c r="AP245" i="14"/>
  <c r="AJ245" i="14" s="1"/>
  <c r="AM246" i="14"/>
  <c r="Z246" i="14" s="1"/>
  <c r="AN246" i="14"/>
  <c r="AD246" i="14" s="1"/>
  <c r="AO246" i="14"/>
  <c r="AG246" i="14" s="1"/>
  <c r="AP246" i="14"/>
  <c r="AJ246" i="14" s="1"/>
  <c r="AM247" i="14"/>
  <c r="Z247" i="14" s="1"/>
  <c r="AN247" i="14"/>
  <c r="AD247" i="14" s="1"/>
  <c r="AO247" i="14"/>
  <c r="AG247" i="14" s="1"/>
  <c r="AP247" i="14"/>
  <c r="AJ247" i="14" s="1"/>
  <c r="AM248" i="14"/>
  <c r="Z248" i="14" s="1"/>
  <c r="AN248" i="14"/>
  <c r="AD248" i="14" s="1"/>
  <c r="AO248" i="14"/>
  <c r="AG248" i="14" s="1"/>
  <c r="AP248" i="14"/>
  <c r="AJ248" i="14" s="1"/>
  <c r="AM249" i="14"/>
  <c r="Z249" i="14" s="1"/>
  <c r="AN249" i="14"/>
  <c r="AD249" i="14" s="1"/>
  <c r="AO249" i="14"/>
  <c r="AG249" i="14" s="1"/>
  <c r="AP249" i="14"/>
  <c r="AJ249" i="14" s="1"/>
  <c r="AM250" i="14"/>
  <c r="Z250" i="14" s="1"/>
  <c r="AN250" i="14"/>
  <c r="AD250" i="14" s="1"/>
  <c r="AO250" i="14"/>
  <c r="AG250" i="14" s="1"/>
  <c r="AP250" i="14"/>
  <c r="AJ250" i="14" s="1"/>
  <c r="AM251" i="14"/>
  <c r="Z251" i="14" s="1"/>
  <c r="AN251" i="14"/>
  <c r="AD251" i="14" s="1"/>
  <c r="AO251" i="14"/>
  <c r="AG251" i="14" s="1"/>
  <c r="AP251" i="14"/>
  <c r="AJ251" i="14" s="1"/>
  <c r="AM252" i="14"/>
  <c r="Z252" i="14" s="1"/>
  <c r="AN252" i="14"/>
  <c r="AD252" i="14" s="1"/>
  <c r="AO252" i="14"/>
  <c r="AG252" i="14" s="1"/>
  <c r="AP252" i="14"/>
  <c r="AJ252" i="14" s="1"/>
  <c r="AM253" i="14"/>
  <c r="Z253" i="14" s="1"/>
  <c r="AN253" i="14"/>
  <c r="AD253" i="14" s="1"/>
  <c r="AO253" i="14"/>
  <c r="AG253" i="14" s="1"/>
  <c r="AP253" i="14"/>
  <c r="AJ253" i="14" s="1"/>
  <c r="AM254" i="14"/>
  <c r="Z254" i="14" s="1"/>
  <c r="AN254" i="14"/>
  <c r="AD254" i="14" s="1"/>
  <c r="AO254" i="14"/>
  <c r="AG254" i="14" s="1"/>
  <c r="AP254" i="14"/>
  <c r="AJ254" i="14" s="1"/>
  <c r="AM255" i="14"/>
  <c r="Z255" i="14" s="1"/>
  <c r="AN255" i="14"/>
  <c r="AD255" i="14" s="1"/>
  <c r="AO255" i="14"/>
  <c r="AG255" i="14" s="1"/>
  <c r="AP255" i="14"/>
  <c r="AJ255" i="14" s="1"/>
  <c r="AM256" i="14"/>
  <c r="Z256" i="14" s="1"/>
  <c r="AN256" i="14"/>
  <c r="AD256" i="14" s="1"/>
  <c r="AO256" i="14"/>
  <c r="AG256" i="14" s="1"/>
  <c r="AP256" i="14"/>
  <c r="AJ256" i="14" s="1"/>
  <c r="AM257" i="14"/>
  <c r="Z257" i="14" s="1"/>
  <c r="AN257" i="14"/>
  <c r="AD257" i="14" s="1"/>
  <c r="AO257" i="14"/>
  <c r="AG257" i="14" s="1"/>
  <c r="AP257" i="14"/>
  <c r="AJ257" i="14" s="1"/>
  <c r="AM258" i="14"/>
  <c r="Z258" i="14" s="1"/>
  <c r="AN258" i="14"/>
  <c r="AD258" i="14" s="1"/>
  <c r="AO258" i="14"/>
  <c r="AG258" i="14" s="1"/>
  <c r="AP258" i="14"/>
  <c r="AJ258" i="14" s="1"/>
  <c r="AM259" i="14"/>
  <c r="Z259" i="14" s="1"/>
  <c r="AN259" i="14"/>
  <c r="AD259" i="14" s="1"/>
  <c r="AO259" i="14"/>
  <c r="AG259" i="14" s="1"/>
  <c r="AP259" i="14"/>
  <c r="AJ259" i="14" s="1"/>
  <c r="AM260" i="14"/>
  <c r="Z260" i="14" s="1"/>
  <c r="AN260" i="14"/>
  <c r="AD260" i="14" s="1"/>
  <c r="AO260" i="14"/>
  <c r="AG260" i="14" s="1"/>
  <c r="AP260" i="14"/>
  <c r="AJ260" i="14" s="1"/>
  <c r="AM261" i="14"/>
  <c r="Z261" i="14" s="1"/>
  <c r="AN261" i="14"/>
  <c r="AD261" i="14" s="1"/>
  <c r="AO261" i="14"/>
  <c r="AG261" i="14" s="1"/>
  <c r="AP261" i="14"/>
  <c r="AJ261" i="14" s="1"/>
  <c r="AM262" i="14"/>
  <c r="Z262" i="14" s="1"/>
  <c r="AN262" i="14"/>
  <c r="AD262" i="14" s="1"/>
  <c r="AO262" i="14"/>
  <c r="AG262" i="14" s="1"/>
  <c r="AP262" i="14"/>
  <c r="AJ262" i="14" s="1"/>
  <c r="AM263" i="14"/>
  <c r="Z263" i="14" s="1"/>
  <c r="AN263" i="14"/>
  <c r="AD263" i="14" s="1"/>
  <c r="AO263" i="14"/>
  <c r="AG263" i="14" s="1"/>
  <c r="AP263" i="14"/>
  <c r="AJ263" i="14" s="1"/>
  <c r="AM264" i="14"/>
  <c r="Z264" i="14" s="1"/>
  <c r="AN264" i="14"/>
  <c r="AD264" i="14" s="1"/>
  <c r="AO264" i="14"/>
  <c r="AG264" i="14" s="1"/>
  <c r="AP264" i="14"/>
  <c r="AJ264" i="14" s="1"/>
  <c r="AM265" i="14"/>
  <c r="Z265" i="14" s="1"/>
  <c r="AN265" i="14"/>
  <c r="AD265" i="14" s="1"/>
  <c r="AO265" i="14"/>
  <c r="AG265" i="14" s="1"/>
  <c r="AP265" i="14"/>
  <c r="AJ265" i="14" s="1"/>
  <c r="AM266" i="14"/>
  <c r="Z266" i="14" s="1"/>
  <c r="AN266" i="14"/>
  <c r="AD266" i="14" s="1"/>
  <c r="AO266" i="14"/>
  <c r="AG266" i="14" s="1"/>
  <c r="AP266" i="14"/>
  <c r="AJ266" i="14" s="1"/>
  <c r="AM267" i="14"/>
  <c r="Z267" i="14" s="1"/>
  <c r="AN267" i="14"/>
  <c r="AD267" i="14" s="1"/>
  <c r="AO267" i="14"/>
  <c r="AG267" i="14" s="1"/>
  <c r="AP267" i="14"/>
  <c r="AJ267" i="14" s="1"/>
  <c r="AM268" i="14"/>
  <c r="Z268" i="14" s="1"/>
  <c r="AN268" i="14"/>
  <c r="AD268" i="14" s="1"/>
  <c r="AO268" i="14"/>
  <c r="AG268" i="14" s="1"/>
  <c r="AP268" i="14"/>
  <c r="AJ268" i="14" s="1"/>
  <c r="AM269" i="14"/>
  <c r="Z269" i="14" s="1"/>
  <c r="AN269" i="14"/>
  <c r="AD269" i="14" s="1"/>
  <c r="AO269" i="14"/>
  <c r="AG269" i="14" s="1"/>
  <c r="AP269" i="14"/>
  <c r="AJ269" i="14" s="1"/>
  <c r="AM270" i="14"/>
  <c r="Z270" i="14" s="1"/>
  <c r="AN270" i="14"/>
  <c r="AD270" i="14" s="1"/>
  <c r="AO270" i="14"/>
  <c r="AG270" i="14" s="1"/>
  <c r="AP270" i="14"/>
  <c r="AJ270" i="14" s="1"/>
  <c r="AM271" i="14"/>
  <c r="Z271" i="14" s="1"/>
  <c r="AN271" i="14"/>
  <c r="AD271" i="14" s="1"/>
  <c r="AO271" i="14"/>
  <c r="AG271" i="14" s="1"/>
  <c r="AP271" i="14"/>
  <c r="AJ271" i="14" s="1"/>
  <c r="AM272" i="14"/>
  <c r="Z272" i="14" s="1"/>
  <c r="AN272" i="14"/>
  <c r="AD272" i="14" s="1"/>
  <c r="AO272" i="14"/>
  <c r="AG272" i="14" s="1"/>
  <c r="AP272" i="14"/>
  <c r="AJ272" i="14" s="1"/>
  <c r="AM273" i="14"/>
  <c r="Z273" i="14" s="1"/>
  <c r="AN273" i="14"/>
  <c r="AD273" i="14" s="1"/>
  <c r="AO273" i="14"/>
  <c r="AG273" i="14" s="1"/>
  <c r="AP273" i="14"/>
  <c r="AJ273" i="14" s="1"/>
  <c r="AM274" i="14"/>
  <c r="Z274" i="14" s="1"/>
  <c r="AN274" i="14"/>
  <c r="AD274" i="14" s="1"/>
  <c r="AO274" i="14"/>
  <c r="AG274" i="14" s="1"/>
  <c r="AP274" i="14"/>
  <c r="AJ274" i="14" s="1"/>
  <c r="AM275" i="14"/>
  <c r="Z275" i="14" s="1"/>
  <c r="AN275" i="14"/>
  <c r="AD275" i="14" s="1"/>
  <c r="AO275" i="14"/>
  <c r="AG275" i="14" s="1"/>
  <c r="AP275" i="14"/>
  <c r="AJ275" i="14" s="1"/>
  <c r="AM276" i="14"/>
  <c r="Z276" i="14" s="1"/>
  <c r="AN276" i="14"/>
  <c r="AD276" i="14" s="1"/>
  <c r="AO276" i="14"/>
  <c r="AG276" i="14" s="1"/>
  <c r="AP276" i="14"/>
  <c r="AJ276" i="14" s="1"/>
  <c r="AM277" i="14"/>
  <c r="Z277" i="14" s="1"/>
  <c r="AN277" i="14"/>
  <c r="AD277" i="14" s="1"/>
  <c r="AO277" i="14"/>
  <c r="AG277" i="14" s="1"/>
  <c r="AP277" i="14"/>
  <c r="AJ277" i="14" s="1"/>
  <c r="AM278" i="14"/>
  <c r="Z278" i="14" s="1"/>
  <c r="AN278" i="14"/>
  <c r="AD278" i="14" s="1"/>
  <c r="AO278" i="14"/>
  <c r="AG278" i="14" s="1"/>
  <c r="AP278" i="14"/>
  <c r="AJ278" i="14" s="1"/>
  <c r="AM279" i="14"/>
  <c r="Z279" i="14" s="1"/>
  <c r="AN279" i="14"/>
  <c r="AD279" i="14" s="1"/>
  <c r="AO279" i="14"/>
  <c r="AG279" i="14" s="1"/>
  <c r="AP279" i="14"/>
  <c r="AJ279" i="14" s="1"/>
  <c r="AM280" i="14"/>
  <c r="Z280" i="14" s="1"/>
  <c r="AN280" i="14"/>
  <c r="AD280" i="14" s="1"/>
  <c r="AO280" i="14"/>
  <c r="AG280" i="14" s="1"/>
  <c r="AP280" i="14"/>
  <c r="AJ280" i="14" s="1"/>
  <c r="AM281" i="14"/>
  <c r="Z281" i="14" s="1"/>
  <c r="AN281" i="14"/>
  <c r="AD281" i="14" s="1"/>
  <c r="AO281" i="14"/>
  <c r="AG281" i="14" s="1"/>
  <c r="AP281" i="14"/>
  <c r="AJ281" i="14" s="1"/>
  <c r="AM282" i="14"/>
  <c r="Z282" i="14" s="1"/>
  <c r="AN282" i="14"/>
  <c r="AD282" i="14" s="1"/>
  <c r="AO282" i="14"/>
  <c r="AG282" i="14" s="1"/>
  <c r="AP282" i="14"/>
  <c r="AJ282" i="14" s="1"/>
  <c r="AM283" i="14"/>
  <c r="Z283" i="14" s="1"/>
  <c r="AN283" i="14"/>
  <c r="AD283" i="14" s="1"/>
  <c r="AO283" i="14"/>
  <c r="AG283" i="14" s="1"/>
  <c r="AP283" i="14"/>
  <c r="AJ283" i="14" s="1"/>
  <c r="AM284" i="14"/>
  <c r="Z284" i="14" s="1"/>
  <c r="AN284" i="14"/>
  <c r="AD284" i="14" s="1"/>
  <c r="AO284" i="14"/>
  <c r="AG284" i="14" s="1"/>
  <c r="AP284" i="14"/>
  <c r="AJ284" i="14" s="1"/>
  <c r="AM285" i="14"/>
  <c r="Z285" i="14" s="1"/>
  <c r="AN285" i="14"/>
  <c r="AD285" i="14" s="1"/>
  <c r="AO285" i="14"/>
  <c r="AG285" i="14" s="1"/>
  <c r="AP285" i="14"/>
  <c r="AJ285" i="14" s="1"/>
  <c r="AM286" i="14"/>
  <c r="Z286" i="14" s="1"/>
  <c r="AN286" i="14"/>
  <c r="AD286" i="14" s="1"/>
  <c r="AO286" i="14"/>
  <c r="AG286" i="14" s="1"/>
  <c r="AP286" i="14"/>
  <c r="AJ286" i="14" s="1"/>
  <c r="AM287" i="14"/>
  <c r="Z287" i="14" s="1"/>
  <c r="AN287" i="14"/>
  <c r="AD287" i="14" s="1"/>
  <c r="AO287" i="14"/>
  <c r="AG287" i="14" s="1"/>
  <c r="AP287" i="14"/>
  <c r="AJ287" i="14" s="1"/>
  <c r="AM288" i="14"/>
  <c r="Z288" i="14" s="1"/>
  <c r="AN288" i="14"/>
  <c r="AD288" i="14" s="1"/>
  <c r="AO288" i="14"/>
  <c r="AG288" i="14" s="1"/>
  <c r="AP288" i="14"/>
  <c r="AJ288" i="14" s="1"/>
  <c r="AM289" i="14"/>
  <c r="Z289" i="14" s="1"/>
  <c r="AN289" i="14"/>
  <c r="AD289" i="14" s="1"/>
  <c r="AO289" i="14"/>
  <c r="AG289" i="14" s="1"/>
  <c r="AP289" i="14"/>
  <c r="AJ289" i="14" s="1"/>
  <c r="AM290" i="14"/>
  <c r="Z290" i="14" s="1"/>
  <c r="AN290" i="14"/>
  <c r="AD290" i="14" s="1"/>
  <c r="AO290" i="14"/>
  <c r="AG290" i="14" s="1"/>
  <c r="AP290" i="14"/>
  <c r="AJ290" i="14" s="1"/>
  <c r="AM291" i="14"/>
  <c r="Z291" i="14" s="1"/>
  <c r="AN291" i="14"/>
  <c r="AD291" i="14" s="1"/>
  <c r="AO291" i="14"/>
  <c r="AG291" i="14" s="1"/>
  <c r="AP291" i="14"/>
  <c r="AJ291" i="14" s="1"/>
  <c r="AM292" i="14"/>
  <c r="Z292" i="14" s="1"/>
  <c r="AN292" i="14"/>
  <c r="AD292" i="14" s="1"/>
  <c r="AO292" i="14"/>
  <c r="AG292" i="14" s="1"/>
  <c r="AP292" i="14"/>
  <c r="AJ292" i="14" s="1"/>
  <c r="AM293" i="14"/>
  <c r="Z293" i="14" s="1"/>
  <c r="AN293" i="14"/>
  <c r="AD293" i="14" s="1"/>
  <c r="AO293" i="14"/>
  <c r="AG293" i="14" s="1"/>
  <c r="AP293" i="14"/>
  <c r="AJ293" i="14" s="1"/>
  <c r="AM294" i="14"/>
  <c r="Z294" i="14" s="1"/>
  <c r="AN294" i="14"/>
  <c r="AD294" i="14" s="1"/>
  <c r="AO294" i="14"/>
  <c r="AG294" i="14" s="1"/>
  <c r="AP294" i="14"/>
  <c r="AJ294" i="14" s="1"/>
  <c r="AM295" i="14"/>
  <c r="Z295" i="14" s="1"/>
  <c r="AN295" i="14"/>
  <c r="AD295" i="14" s="1"/>
  <c r="AO295" i="14"/>
  <c r="AG295" i="14" s="1"/>
  <c r="AP295" i="14"/>
  <c r="AJ295" i="14" s="1"/>
  <c r="AM296" i="14"/>
  <c r="Z296" i="14" s="1"/>
  <c r="AN296" i="14"/>
  <c r="AD296" i="14" s="1"/>
  <c r="AO296" i="14"/>
  <c r="AG296" i="14" s="1"/>
  <c r="AP296" i="14"/>
  <c r="AJ296" i="14" s="1"/>
  <c r="AM297" i="14"/>
  <c r="Z297" i="14" s="1"/>
  <c r="AN297" i="14"/>
  <c r="AD297" i="14" s="1"/>
  <c r="AO297" i="14"/>
  <c r="AG297" i="14" s="1"/>
  <c r="AP297" i="14"/>
  <c r="AJ297" i="14" s="1"/>
  <c r="AM298" i="14"/>
  <c r="Z298" i="14" s="1"/>
  <c r="AN298" i="14"/>
  <c r="AD298" i="14" s="1"/>
  <c r="AO298" i="14"/>
  <c r="AG298" i="14" s="1"/>
  <c r="AP298" i="14"/>
  <c r="AJ298" i="14" s="1"/>
  <c r="AM299" i="14"/>
  <c r="Z299" i="14" s="1"/>
  <c r="AN299" i="14"/>
  <c r="AD299" i="14" s="1"/>
  <c r="AO299" i="14"/>
  <c r="AG299" i="14" s="1"/>
  <c r="AP299" i="14"/>
  <c r="AJ299" i="14" s="1"/>
  <c r="AM300" i="14"/>
  <c r="Z300" i="14" s="1"/>
  <c r="AN300" i="14"/>
  <c r="AD300" i="14" s="1"/>
  <c r="AO300" i="14"/>
  <c r="AG300" i="14" s="1"/>
  <c r="AP300" i="14"/>
  <c r="AJ300" i="14" s="1"/>
  <c r="AM301" i="14"/>
  <c r="Z301" i="14" s="1"/>
  <c r="AN301" i="14"/>
  <c r="AD301" i="14" s="1"/>
  <c r="AO301" i="14"/>
  <c r="AG301" i="14" s="1"/>
  <c r="AP301" i="14"/>
  <c r="AJ301" i="14" s="1"/>
  <c r="AM302" i="14"/>
  <c r="Z302" i="14" s="1"/>
  <c r="AN302" i="14"/>
  <c r="AD302" i="14" s="1"/>
  <c r="AO302" i="14"/>
  <c r="AG302" i="14" s="1"/>
  <c r="AP302" i="14"/>
  <c r="AJ302" i="14" s="1"/>
  <c r="AM303" i="14"/>
  <c r="Z303" i="14" s="1"/>
  <c r="AN303" i="14"/>
  <c r="AD303" i="14" s="1"/>
  <c r="AO303" i="14"/>
  <c r="AG303" i="14" s="1"/>
  <c r="AP303" i="14"/>
  <c r="AJ303" i="14" s="1"/>
  <c r="AM304" i="14"/>
  <c r="Z304" i="14" s="1"/>
  <c r="AN304" i="14"/>
  <c r="AD304" i="14" s="1"/>
  <c r="AO304" i="14"/>
  <c r="AG304" i="14" s="1"/>
  <c r="AP304" i="14"/>
  <c r="AJ304" i="14" s="1"/>
  <c r="AM305" i="14"/>
  <c r="Z305" i="14" s="1"/>
  <c r="AN305" i="14"/>
  <c r="AD305" i="14" s="1"/>
  <c r="AO305" i="14"/>
  <c r="AG305" i="14" s="1"/>
  <c r="AP305" i="14"/>
  <c r="AJ305" i="14" s="1"/>
  <c r="AM306" i="14"/>
  <c r="Z306" i="14" s="1"/>
  <c r="AN306" i="14"/>
  <c r="AD306" i="14" s="1"/>
  <c r="AO306" i="14"/>
  <c r="AG306" i="14" s="1"/>
  <c r="AP306" i="14"/>
  <c r="AJ306" i="14" s="1"/>
  <c r="AM307" i="14"/>
  <c r="Z307" i="14" s="1"/>
  <c r="AN307" i="14"/>
  <c r="AD307" i="14" s="1"/>
  <c r="AO307" i="14"/>
  <c r="AG307" i="14" s="1"/>
  <c r="AP307" i="14"/>
  <c r="AJ307" i="14" s="1"/>
  <c r="AM308" i="14"/>
  <c r="Z308" i="14" s="1"/>
  <c r="AN308" i="14"/>
  <c r="AD308" i="14" s="1"/>
  <c r="AO308" i="14"/>
  <c r="AG308" i="14" s="1"/>
  <c r="AP308" i="14"/>
  <c r="AJ308" i="14" s="1"/>
  <c r="AM309" i="14"/>
  <c r="Z309" i="14" s="1"/>
  <c r="AN309" i="14"/>
  <c r="AD309" i="14" s="1"/>
  <c r="AO309" i="14"/>
  <c r="AG309" i="14" s="1"/>
  <c r="AP309" i="14"/>
  <c r="AJ309" i="14" s="1"/>
  <c r="AM310" i="14"/>
  <c r="Z310" i="14" s="1"/>
  <c r="AN310" i="14"/>
  <c r="AD310" i="14" s="1"/>
  <c r="AO310" i="14"/>
  <c r="AG310" i="14" s="1"/>
  <c r="AP310" i="14"/>
  <c r="AJ310" i="14" s="1"/>
  <c r="AM311" i="14"/>
  <c r="Z311" i="14" s="1"/>
  <c r="AN311" i="14"/>
  <c r="AD311" i="14" s="1"/>
  <c r="AO311" i="14"/>
  <c r="AG311" i="14" s="1"/>
  <c r="AP311" i="14"/>
  <c r="AJ311" i="14" s="1"/>
  <c r="AM312" i="14"/>
  <c r="Z312" i="14" s="1"/>
  <c r="AN312" i="14"/>
  <c r="AD312" i="14" s="1"/>
  <c r="AO312" i="14"/>
  <c r="AG312" i="14" s="1"/>
  <c r="AP312" i="14"/>
  <c r="AJ312" i="14" s="1"/>
  <c r="AM313" i="14"/>
  <c r="Z313" i="14" s="1"/>
  <c r="AN313" i="14"/>
  <c r="AD313" i="14" s="1"/>
  <c r="AO313" i="14"/>
  <c r="AG313" i="14" s="1"/>
  <c r="AP313" i="14"/>
  <c r="AJ313" i="14" s="1"/>
  <c r="AM314" i="14"/>
  <c r="Z314" i="14" s="1"/>
  <c r="AN314" i="14"/>
  <c r="AD314" i="14" s="1"/>
  <c r="AO314" i="14"/>
  <c r="AG314" i="14" s="1"/>
  <c r="AP314" i="14"/>
  <c r="AJ314" i="14" s="1"/>
  <c r="AM315" i="14"/>
  <c r="Z315" i="14" s="1"/>
  <c r="AN315" i="14"/>
  <c r="AD315" i="14" s="1"/>
  <c r="AO315" i="14"/>
  <c r="AG315" i="14" s="1"/>
  <c r="AP315" i="14"/>
  <c r="AJ315" i="14" s="1"/>
  <c r="AM316" i="14"/>
  <c r="Z316" i="14" s="1"/>
  <c r="AN316" i="14"/>
  <c r="AD316" i="14" s="1"/>
  <c r="AO316" i="14"/>
  <c r="AG316" i="14" s="1"/>
  <c r="AP316" i="14"/>
  <c r="AJ316" i="14" s="1"/>
  <c r="AM317" i="14"/>
  <c r="Z317" i="14" s="1"/>
  <c r="AN317" i="14"/>
  <c r="AD317" i="14" s="1"/>
  <c r="AO317" i="14"/>
  <c r="AG317" i="14" s="1"/>
  <c r="AP317" i="14"/>
  <c r="AJ317" i="14" s="1"/>
  <c r="AM318" i="14"/>
  <c r="Z318" i="14" s="1"/>
  <c r="AN318" i="14"/>
  <c r="AD318" i="14" s="1"/>
  <c r="AO318" i="14"/>
  <c r="AG318" i="14" s="1"/>
  <c r="AP318" i="14"/>
  <c r="AJ318" i="14" s="1"/>
  <c r="AM319" i="14"/>
  <c r="Z319" i="14" s="1"/>
  <c r="AN319" i="14"/>
  <c r="AD319" i="14" s="1"/>
  <c r="AO319" i="14"/>
  <c r="AG319" i="14" s="1"/>
  <c r="AP319" i="14"/>
  <c r="AJ319" i="14" s="1"/>
  <c r="AM320" i="14"/>
  <c r="Z320" i="14" s="1"/>
  <c r="AN320" i="14"/>
  <c r="AD320" i="14" s="1"/>
  <c r="AO320" i="14"/>
  <c r="AG320" i="14" s="1"/>
  <c r="AP320" i="14"/>
  <c r="AJ320" i="14" s="1"/>
  <c r="AM321" i="14"/>
  <c r="Z321" i="14" s="1"/>
  <c r="AN321" i="14"/>
  <c r="AD321" i="14" s="1"/>
  <c r="AO321" i="14"/>
  <c r="AG321" i="14" s="1"/>
  <c r="AP321" i="14"/>
  <c r="AJ321" i="14" s="1"/>
  <c r="AM322" i="14"/>
  <c r="Z322" i="14" s="1"/>
  <c r="AN322" i="14"/>
  <c r="AD322" i="14" s="1"/>
  <c r="AO322" i="14"/>
  <c r="AG322" i="14" s="1"/>
  <c r="AP322" i="14"/>
  <c r="AJ322" i="14" s="1"/>
  <c r="AM323" i="14"/>
  <c r="Z323" i="14" s="1"/>
  <c r="AN323" i="14"/>
  <c r="AD323" i="14" s="1"/>
  <c r="AO323" i="14"/>
  <c r="AG323" i="14" s="1"/>
  <c r="AP323" i="14"/>
  <c r="AJ323" i="14" s="1"/>
  <c r="AM324" i="14"/>
  <c r="Z324" i="14" s="1"/>
  <c r="AN324" i="14"/>
  <c r="AD324" i="14" s="1"/>
  <c r="AO324" i="14"/>
  <c r="AG324" i="14" s="1"/>
  <c r="AP324" i="14"/>
  <c r="AJ324" i="14" s="1"/>
  <c r="AM325" i="14"/>
  <c r="Z325" i="14" s="1"/>
  <c r="AN325" i="14"/>
  <c r="AD325" i="14" s="1"/>
  <c r="AO325" i="14"/>
  <c r="AG325" i="14" s="1"/>
  <c r="AP325" i="14"/>
  <c r="AJ325" i="14" s="1"/>
  <c r="AJ167" i="14"/>
  <c r="B25" i="14" l="1"/>
  <c r="G7" i="24" l="1"/>
  <c r="G6" i="24"/>
  <c r="X7" i="24" l="1"/>
  <c r="Y7" i="24"/>
  <c r="Z7" i="24"/>
  <c r="AA7" i="24"/>
  <c r="X8" i="24"/>
  <c r="Y8" i="24"/>
  <c r="Z8" i="24"/>
  <c r="AA8" i="24"/>
  <c r="X9" i="24"/>
  <c r="Y9" i="24"/>
  <c r="Z9" i="24"/>
  <c r="AA9" i="24"/>
  <c r="X10" i="24"/>
  <c r="Y10" i="24"/>
  <c r="Z10" i="24"/>
  <c r="AA10" i="24"/>
  <c r="X11" i="24"/>
  <c r="Y11" i="24"/>
  <c r="Z11" i="24"/>
  <c r="AA11" i="24"/>
  <c r="X12" i="24"/>
  <c r="Y12" i="24"/>
  <c r="Z12" i="24"/>
  <c r="AA12" i="24"/>
  <c r="X13" i="24"/>
  <c r="Y13" i="24"/>
  <c r="Z13" i="24"/>
  <c r="AA13" i="24"/>
  <c r="X14" i="24"/>
  <c r="Y14" i="24"/>
  <c r="Z14" i="24"/>
  <c r="AA14" i="24"/>
  <c r="X15" i="24"/>
  <c r="Y15" i="24"/>
  <c r="Z15" i="24"/>
  <c r="AA15" i="24"/>
  <c r="X16" i="24"/>
  <c r="Y16" i="24"/>
  <c r="Z16" i="24"/>
  <c r="AA16" i="24"/>
  <c r="X17" i="24"/>
  <c r="Y17" i="24"/>
  <c r="Z17" i="24"/>
  <c r="AA17" i="24"/>
  <c r="X18" i="24"/>
  <c r="Y18" i="24"/>
  <c r="Z18" i="24"/>
  <c r="AA18" i="24"/>
  <c r="X19" i="24"/>
  <c r="Y19" i="24"/>
  <c r="Z19" i="24"/>
  <c r="AA19" i="24"/>
  <c r="X20" i="24"/>
  <c r="Y20" i="24"/>
  <c r="Z20" i="24"/>
  <c r="AA20" i="24"/>
  <c r="X21" i="24"/>
  <c r="Y21" i="24"/>
  <c r="Z21" i="24"/>
  <c r="AA21" i="24"/>
  <c r="X22" i="24"/>
  <c r="Y22" i="24"/>
  <c r="Z22" i="24"/>
  <c r="AA22" i="24"/>
  <c r="X23" i="24"/>
  <c r="Y23" i="24"/>
  <c r="Z23" i="24"/>
  <c r="AA23" i="24"/>
  <c r="X24" i="24"/>
  <c r="Y24" i="24"/>
  <c r="Z24" i="24"/>
  <c r="AA24" i="24"/>
  <c r="X25" i="24"/>
  <c r="Y25" i="24"/>
  <c r="Z25" i="24"/>
  <c r="AA25" i="24"/>
  <c r="X26" i="24"/>
  <c r="Y26" i="24"/>
  <c r="Z26" i="24"/>
  <c r="AA26" i="24"/>
  <c r="X27" i="24"/>
  <c r="Y27" i="24"/>
  <c r="Z27" i="24"/>
  <c r="AA27" i="24"/>
  <c r="X28" i="24"/>
  <c r="Y28" i="24"/>
  <c r="Z28" i="24"/>
  <c r="AA28" i="24"/>
  <c r="X29" i="24"/>
  <c r="Y29" i="24"/>
  <c r="Z29" i="24"/>
  <c r="AA29" i="24"/>
  <c r="X30" i="24"/>
  <c r="Y30" i="24"/>
  <c r="Z30" i="24"/>
  <c r="AA30" i="24"/>
  <c r="AA6" i="24" l="1"/>
  <c r="Z6" i="24"/>
  <c r="Y6" i="24"/>
  <c r="X6" i="24"/>
  <c r="B27" i="14" l="1"/>
  <c r="F20" i="14"/>
  <c r="F19" i="14"/>
  <c r="F18" i="14"/>
  <c r="F17" i="14"/>
  <c r="F16" i="14"/>
  <c r="F15" i="14"/>
  <c r="F14" i="14"/>
  <c r="F13" i="14"/>
  <c r="F12" i="14"/>
  <c r="F11" i="14"/>
  <c r="F10" i="14"/>
  <c r="F9" i="14"/>
  <c r="F8" i="14"/>
  <c r="F7" i="14"/>
  <c r="F6" i="14"/>
  <c r="AF7" i="24" l="1"/>
  <c r="AG7" i="24"/>
  <c r="AH7" i="24"/>
  <c r="AI7" i="24"/>
  <c r="AF8" i="24"/>
  <c r="AG8" i="24"/>
  <c r="AH8" i="24"/>
  <c r="AI8" i="24"/>
  <c r="AF9" i="24"/>
  <c r="AG9" i="24"/>
  <c r="AH9" i="24"/>
  <c r="AI9" i="24"/>
  <c r="AF10" i="24"/>
  <c r="AG10" i="24"/>
  <c r="AH10" i="24"/>
  <c r="AI10" i="24"/>
  <c r="AF11" i="24"/>
  <c r="AG11" i="24"/>
  <c r="AH11" i="24"/>
  <c r="AI11" i="24"/>
  <c r="AF12" i="24"/>
  <c r="AG12" i="24"/>
  <c r="AH12" i="24"/>
  <c r="AI12" i="24"/>
  <c r="AF13" i="24"/>
  <c r="AG13" i="24"/>
  <c r="AH13" i="24"/>
  <c r="AI13" i="24"/>
  <c r="AF14" i="24"/>
  <c r="AG14" i="24"/>
  <c r="AH14" i="24"/>
  <c r="AI14" i="24"/>
  <c r="AF15" i="24"/>
  <c r="AG15" i="24"/>
  <c r="AH15" i="24"/>
  <c r="AI15" i="24"/>
  <c r="AF16" i="24"/>
  <c r="AG16" i="24"/>
  <c r="AH16" i="24"/>
  <c r="AI16" i="24"/>
  <c r="AF17" i="24"/>
  <c r="AG17" i="24"/>
  <c r="AH17" i="24"/>
  <c r="AI17" i="24"/>
  <c r="AF18" i="24"/>
  <c r="AG18" i="24"/>
  <c r="AH18" i="24"/>
  <c r="AI18" i="24"/>
  <c r="AF19" i="24"/>
  <c r="AG19" i="24"/>
  <c r="AH19" i="24"/>
  <c r="AI19" i="24"/>
  <c r="AF20" i="24"/>
  <c r="AG20" i="24"/>
  <c r="AH20" i="24"/>
  <c r="AI20" i="24"/>
  <c r="AF21" i="24"/>
  <c r="AG21" i="24"/>
  <c r="AH21" i="24"/>
  <c r="AI21" i="24"/>
  <c r="AF22" i="24"/>
  <c r="AG22" i="24"/>
  <c r="AH22" i="24"/>
  <c r="AI22" i="24"/>
  <c r="AF23" i="24"/>
  <c r="AG23" i="24"/>
  <c r="AH23" i="24"/>
  <c r="AI23" i="24"/>
  <c r="AF24" i="24"/>
  <c r="AG24" i="24"/>
  <c r="AH24" i="24"/>
  <c r="AI24" i="24"/>
  <c r="AF25" i="24"/>
  <c r="AG25" i="24"/>
  <c r="AH25" i="24"/>
  <c r="AI25" i="24"/>
  <c r="AF26" i="24"/>
  <c r="AG26" i="24"/>
  <c r="AH26" i="24"/>
  <c r="AI26" i="24"/>
  <c r="AF27" i="24"/>
  <c r="AG27" i="24"/>
  <c r="AH27" i="24"/>
  <c r="AI27" i="24"/>
  <c r="AF28" i="24"/>
  <c r="AG28" i="24"/>
  <c r="AH28" i="24"/>
  <c r="AI28" i="24"/>
  <c r="AF29" i="24"/>
  <c r="AG29" i="24"/>
  <c r="AH29" i="24"/>
  <c r="AI29" i="24"/>
  <c r="AF30" i="24"/>
  <c r="AG30" i="24"/>
  <c r="AH30" i="24"/>
  <c r="AI30" i="24"/>
  <c r="AI6" i="24"/>
  <c r="AH6" i="24"/>
  <c r="AG6" i="24"/>
  <c r="AF6" i="24"/>
  <c r="B49" i="14" l="1"/>
  <c r="B48" i="14"/>
  <c r="B47" i="14"/>
  <c r="B46" i="14"/>
  <c r="B45" i="14"/>
  <c r="B44" i="14"/>
  <c r="B43" i="14"/>
  <c r="B42" i="14"/>
  <c r="B41" i="14"/>
  <c r="B40" i="14"/>
  <c r="B39" i="14"/>
  <c r="B38" i="14"/>
  <c r="B37" i="14"/>
  <c r="B36" i="14"/>
  <c r="B35" i="14"/>
  <c r="B34" i="14"/>
  <c r="B33" i="14"/>
  <c r="B32" i="14"/>
  <c r="B31" i="14"/>
  <c r="B30" i="14"/>
  <c r="B29" i="14"/>
  <c r="B28" i="14"/>
  <c r="B26" i="14"/>
  <c r="A7" i="24"/>
  <c r="A8" i="24"/>
  <c r="D8" i="24" s="1"/>
  <c r="A6" i="24"/>
  <c r="C6" i="24" s="1"/>
  <c r="H21" i="14"/>
  <c r="P51" i="14"/>
  <c r="O51" i="14"/>
  <c r="D6" i="24" l="1"/>
  <c r="D7" i="24"/>
  <c r="C8" i="24"/>
  <c r="B7" i="24"/>
  <c r="B6" i="24"/>
  <c r="C7" i="24"/>
  <c r="B8" i="24"/>
  <c r="E37" i="20" l="1"/>
  <c r="E35" i="20"/>
  <c r="AA5" i="14" l="1"/>
  <c r="E44" i="20" l="1"/>
  <c r="AC21" i="14"/>
  <c r="AC20" i="14"/>
  <c r="AA21" i="14" l="1"/>
  <c r="E43" i="20" s="1"/>
  <c r="AA20" i="14"/>
  <c r="E42" i="20" s="1"/>
  <c r="AM26" i="14"/>
  <c r="Z26" i="14" s="1"/>
  <c r="AN26" i="14"/>
  <c r="AD26" i="14" s="1"/>
  <c r="AO26" i="14"/>
  <c r="AG26" i="14" s="1"/>
  <c r="AP26" i="14"/>
  <c r="AJ26" i="14" s="1"/>
  <c r="AM27" i="14"/>
  <c r="Z27" i="14" s="1"/>
  <c r="AN27" i="14"/>
  <c r="AD27" i="14" s="1"/>
  <c r="AO27" i="14"/>
  <c r="AG27" i="14" s="1"/>
  <c r="AP27" i="14"/>
  <c r="AJ27" i="14" s="1"/>
  <c r="AM28" i="14"/>
  <c r="Z28" i="14" s="1"/>
  <c r="AN28" i="14"/>
  <c r="AD28" i="14" s="1"/>
  <c r="AO28" i="14"/>
  <c r="AG28" i="14" s="1"/>
  <c r="AP28" i="14"/>
  <c r="AJ28" i="14" s="1"/>
  <c r="AM29" i="14"/>
  <c r="Z29" i="14" s="1"/>
  <c r="AN29" i="14"/>
  <c r="AD29" i="14" s="1"/>
  <c r="AO29" i="14"/>
  <c r="AG29" i="14" s="1"/>
  <c r="AP29" i="14"/>
  <c r="AJ29" i="14" s="1"/>
  <c r="AM30" i="14"/>
  <c r="Z30" i="14" s="1"/>
  <c r="AN30" i="14"/>
  <c r="AD30" i="14" s="1"/>
  <c r="AO30" i="14"/>
  <c r="AG30" i="14" s="1"/>
  <c r="AP30" i="14"/>
  <c r="AJ30" i="14" s="1"/>
  <c r="AM31" i="14"/>
  <c r="Z31" i="14" s="1"/>
  <c r="AN31" i="14"/>
  <c r="AD31" i="14" s="1"/>
  <c r="AO31" i="14"/>
  <c r="AG31" i="14" s="1"/>
  <c r="AP31" i="14"/>
  <c r="AJ31" i="14" s="1"/>
  <c r="AM32" i="14"/>
  <c r="Z32" i="14" s="1"/>
  <c r="AN32" i="14"/>
  <c r="AD32" i="14" s="1"/>
  <c r="AO32" i="14"/>
  <c r="AG32" i="14" s="1"/>
  <c r="AP32" i="14"/>
  <c r="AJ32" i="14" s="1"/>
  <c r="AM33" i="14"/>
  <c r="Z33" i="14" s="1"/>
  <c r="AN33" i="14"/>
  <c r="AD33" i="14" s="1"/>
  <c r="AO33" i="14"/>
  <c r="AG33" i="14" s="1"/>
  <c r="AP33" i="14"/>
  <c r="AJ33" i="14" s="1"/>
  <c r="AM34" i="14"/>
  <c r="Z34" i="14" s="1"/>
  <c r="AN34" i="14"/>
  <c r="AD34" i="14" s="1"/>
  <c r="AO34" i="14"/>
  <c r="AG34" i="14" s="1"/>
  <c r="AP34" i="14"/>
  <c r="AJ34" i="14" s="1"/>
  <c r="AM35" i="14"/>
  <c r="Z35" i="14" s="1"/>
  <c r="AN35" i="14"/>
  <c r="AD35" i="14" s="1"/>
  <c r="AO35" i="14"/>
  <c r="AG35" i="14" s="1"/>
  <c r="AP35" i="14"/>
  <c r="AJ35" i="14" s="1"/>
  <c r="AM36" i="14"/>
  <c r="Z36" i="14" s="1"/>
  <c r="AN36" i="14"/>
  <c r="AD36" i="14" s="1"/>
  <c r="AO36" i="14"/>
  <c r="AG36" i="14" s="1"/>
  <c r="AP36" i="14"/>
  <c r="AJ36" i="14" s="1"/>
  <c r="AM37" i="14"/>
  <c r="Z37" i="14" s="1"/>
  <c r="AN37" i="14"/>
  <c r="AD37" i="14" s="1"/>
  <c r="AO37" i="14"/>
  <c r="AG37" i="14" s="1"/>
  <c r="AP37" i="14"/>
  <c r="AJ37" i="14" s="1"/>
  <c r="AM38" i="14"/>
  <c r="Z38" i="14" s="1"/>
  <c r="AN38" i="14"/>
  <c r="AD38" i="14" s="1"/>
  <c r="AO38" i="14"/>
  <c r="AG38" i="14" s="1"/>
  <c r="AP38" i="14"/>
  <c r="AJ38" i="14" s="1"/>
  <c r="AM39" i="14"/>
  <c r="Z39" i="14" s="1"/>
  <c r="AN39" i="14"/>
  <c r="AD39" i="14" s="1"/>
  <c r="AO39" i="14"/>
  <c r="AG39" i="14" s="1"/>
  <c r="AP39" i="14"/>
  <c r="AJ39" i="14" s="1"/>
  <c r="AM40" i="14"/>
  <c r="Z40" i="14" s="1"/>
  <c r="AN40" i="14"/>
  <c r="AD40" i="14" s="1"/>
  <c r="AO40" i="14"/>
  <c r="AG40" i="14" s="1"/>
  <c r="AP40" i="14"/>
  <c r="AJ40" i="14" s="1"/>
  <c r="AM41" i="14"/>
  <c r="Z41" i="14" s="1"/>
  <c r="AN41" i="14"/>
  <c r="AD41" i="14" s="1"/>
  <c r="AO41" i="14"/>
  <c r="AG41" i="14" s="1"/>
  <c r="AP41" i="14"/>
  <c r="AJ41" i="14" s="1"/>
  <c r="AM42" i="14"/>
  <c r="Z42" i="14" s="1"/>
  <c r="AN42" i="14"/>
  <c r="AD42" i="14" s="1"/>
  <c r="AO42" i="14"/>
  <c r="AG42" i="14" s="1"/>
  <c r="AP42" i="14"/>
  <c r="AJ42" i="14" s="1"/>
  <c r="AM43" i="14"/>
  <c r="Z43" i="14" s="1"/>
  <c r="AN43" i="14"/>
  <c r="AD43" i="14" s="1"/>
  <c r="AO43" i="14"/>
  <c r="AG43" i="14" s="1"/>
  <c r="AP43" i="14"/>
  <c r="AJ43" i="14" s="1"/>
  <c r="AM44" i="14"/>
  <c r="Z44" i="14" s="1"/>
  <c r="AN44" i="14"/>
  <c r="AD44" i="14" s="1"/>
  <c r="AO44" i="14"/>
  <c r="AG44" i="14" s="1"/>
  <c r="AP44" i="14"/>
  <c r="AJ44" i="14" s="1"/>
  <c r="AM45" i="14"/>
  <c r="Z45" i="14" s="1"/>
  <c r="AN45" i="14"/>
  <c r="AD45" i="14" s="1"/>
  <c r="AO45" i="14"/>
  <c r="AG45" i="14" s="1"/>
  <c r="AP45" i="14"/>
  <c r="AJ45" i="14" s="1"/>
  <c r="AM46" i="14"/>
  <c r="Z46" i="14" s="1"/>
  <c r="AN46" i="14"/>
  <c r="AD46" i="14" s="1"/>
  <c r="AO46" i="14"/>
  <c r="AG46" i="14" s="1"/>
  <c r="AP46" i="14"/>
  <c r="AJ46" i="14" s="1"/>
  <c r="AM47" i="14"/>
  <c r="Z47" i="14" s="1"/>
  <c r="AN47" i="14"/>
  <c r="AD47" i="14" s="1"/>
  <c r="AO47" i="14"/>
  <c r="AG47" i="14" s="1"/>
  <c r="AP47" i="14"/>
  <c r="AJ47" i="14" s="1"/>
  <c r="AM48" i="14"/>
  <c r="Z48" i="14" s="1"/>
  <c r="AN48" i="14"/>
  <c r="AD48" i="14" s="1"/>
  <c r="AO48" i="14"/>
  <c r="AG48" i="14" s="1"/>
  <c r="AP48" i="14"/>
  <c r="AJ48" i="14" s="1"/>
  <c r="AM49" i="14"/>
  <c r="Z49" i="14" s="1"/>
  <c r="AN49" i="14"/>
  <c r="AD49" i="14" s="1"/>
  <c r="AO49" i="14"/>
  <c r="AG49" i="14" s="1"/>
  <c r="AP49" i="14"/>
  <c r="AJ49" i="14" s="1"/>
  <c r="AP25" i="14"/>
  <c r="AJ25" i="14" s="1"/>
  <c r="AO25" i="14"/>
  <c r="AG25" i="14" s="1"/>
  <c r="AN25" i="14"/>
  <c r="AD25" i="14" s="1"/>
  <c r="AM25" i="14"/>
  <c r="Z25" i="14" s="1"/>
  <c r="D48" i="20" l="1"/>
  <c r="E30" i="20"/>
  <c r="D54" i="20" l="1"/>
  <c r="E10" i="20" l="1"/>
  <c r="D8" i="20"/>
  <c r="D7" i="20"/>
  <c r="D6" i="20"/>
  <c r="C4" i="20"/>
  <c r="R20" i="14" l="1"/>
  <c r="R11" i="14"/>
  <c r="R12" i="14"/>
  <c r="R13" i="14"/>
  <c r="R14" i="14"/>
  <c r="R15" i="14"/>
  <c r="R16" i="14"/>
  <c r="R17" i="14"/>
  <c r="R18" i="14"/>
  <c r="R19" i="14"/>
  <c r="R9" i="14" l="1"/>
  <c r="R8" i="14"/>
  <c r="R10" i="14"/>
  <c r="R7" i="14"/>
  <c r="I21" i="14" l="1"/>
  <c r="R6" i="14"/>
  <c r="G21" i="14" l="1"/>
  <c r="D7" i="14"/>
  <c r="D8" i="14" s="1"/>
  <c r="D9" i="14" s="1"/>
  <c r="D10" i="14" s="1"/>
  <c r="D11" i="14" s="1"/>
  <c r="D12" i="14" s="1"/>
  <c r="D13" i="14" s="1"/>
  <c r="D14" i="14" s="1"/>
  <c r="D15" i="14" s="1"/>
  <c r="D16" i="14" s="1"/>
  <c r="D17" i="14" s="1"/>
  <c r="D18" i="14" s="1"/>
  <c r="D19" i="14" s="1"/>
  <c r="D20" i="14" s="1"/>
  <c r="J21" i="14" l="1"/>
  <c r="E36" i="20" s="1"/>
</calcChain>
</file>

<file path=xl/sharedStrings.xml><?xml version="1.0" encoding="utf-8"?>
<sst xmlns="http://schemas.openxmlformats.org/spreadsheetml/2006/main" count="431" uniqueCount="335">
  <si>
    <t>Datum rapportage</t>
  </si>
  <si>
    <t>Herkomst grondstof (land)</t>
  </si>
  <si>
    <t>Categorie biomassa</t>
  </si>
  <si>
    <t>Hoeveelheid (ton)</t>
  </si>
  <si>
    <t>Categorie Biomassa</t>
  </si>
  <si>
    <t>Duurzaam bosbeheer</t>
  </si>
  <si>
    <t>Funtie</t>
  </si>
  <si>
    <t>Adres</t>
  </si>
  <si>
    <t>Postcode en plaats</t>
  </si>
  <si>
    <t>Telefoonnummer</t>
  </si>
  <si>
    <t>Naam</t>
  </si>
  <si>
    <t>Type productie-installatie</t>
  </si>
  <si>
    <t>e-mailadres</t>
  </si>
  <si>
    <t>NTA 8003</t>
  </si>
  <si>
    <t>Over kalenderjaar</t>
  </si>
  <si>
    <t>Totaal</t>
  </si>
  <si>
    <t>Hoeveelheid (ton) assuranceverklaring</t>
  </si>
  <si>
    <t>Hoeveelheid (ton) rekenblad</t>
  </si>
  <si>
    <t>Productie W MJ</t>
  </si>
  <si>
    <t>NTA</t>
  </si>
  <si>
    <t>Benaming</t>
  </si>
  <si>
    <t>mengsel hout</t>
  </si>
  <si>
    <t>schors</t>
  </si>
  <si>
    <t>vers hout</t>
  </si>
  <si>
    <t>mengsel vers hout</t>
  </si>
  <si>
    <t>mengsel loofhout</t>
  </si>
  <si>
    <t>mengsel onbehandeld hout</t>
  </si>
  <si>
    <t>kurk</t>
  </si>
  <si>
    <t>overig onbehandeld hout</t>
  </si>
  <si>
    <t>mengsel geverfd/verlijmd hout</t>
  </si>
  <si>
    <t>plaatmateriaal/verlijmd hout</t>
  </si>
  <si>
    <t>overig geverfd/verlijmd hout</t>
  </si>
  <si>
    <t>geïmpregneerd hout: zware metalen</t>
  </si>
  <si>
    <t>geïmpregneerd hout; organische middelen, gehalogeneerd</t>
  </si>
  <si>
    <t>geïmpregneerd hout: organische middelen niet-gehalogeneerd</t>
  </si>
  <si>
    <t>overig geïmpregneerd hout</t>
  </si>
  <si>
    <t>hout uit verwerking</t>
  </si>
  <si>
    <t>mengsel hout uit verwerking</t>
  </si>
  <si>
    <t>hout dat langdurig in het water gelegen heeft</t>
  </si>
  <si>
    <t>gras</t>
  </si>
  <si>
    <t>mengsel gras</t>
  </si>
  <si>
    <t>bermgras</t>
  </si>
  <si>
    <t>overig gras</t>
  </si>
  <si>
    <t>stro</t>
  </si>
  <si>
    <t>mengsel stro</t>
  </si>
  <si>
    <t>rijsthalm</t>
  </si>
  <si>
    <t>hennep</t>
  </si>
  <si>
    <t>overig stro</t>
  </si>
  <si>
    <t>mest</t>
  </si>
  <si>
    <t>mengsel mest</t>
  </si>
  <si>
    <t>overige mestsoorten</t>
  </si>
  <si>
    <t>pluimveemest</t>
  </si>
  <si>
    <t>rundermest</t>
  </si>
  <si>
    <t>varkensmest</t>
  </si>
  <si>
    <t>paardenmest</t>
  </si>
  <si>
    <t>slib</t>
  </si>
  <si>
    <t>mengsel slib</t>
  </si>
  <si>
    <t>RKG-slib</t>
  </si>
  <si>
    <t>drinkwaterbereidingsslib</t>
  </si>
  <si>
    <t>(wal)noten</t>
  </si>
  <si>
    <t>overige doppen</t>
  </si>
  <si>
    <t>mengsel schillen/vliezen/pitten</t>
  </si>
  <si>
    <t>olijven</t>
  </si>
  <si>
    <t>overige schillen/vliezen/pitten</t>
  </si>
  <si>
    <t>mengsel pulp</t>
  </si>
  <si>
    <t>suikerbereiding</t>
  </si>
  <si>
    <t>graanspoeling</t>
  </si>
  <si>
    <t>natte-vezel/bostel</t>
  </si>
  <si>
    <t>overige pulp</t>
  </si>
  <si>
    <t>veilingafval</t>
  </si>
  <si>
    <t>tuinbouwafval</t>
  </si>
  <si>
    <t>fruitteelt</t>
  </si>
  <si>
    <t>bloembollenpelsel</t>
  </si>
  <si>
    <t>mengsel overig</t>
  </si>
  <si>
    <t>oud papier</t>
  </si>
  <si>
    <t>textiel</t>
  </si>
  <si>
    <t>Verificatie</t>
  </si>
  <si>
    <t>zacht loofhout met schors</t>
  </si>
  <si>
    <t xml:space="preserve">hard loofhout </t>
  </si>
  <si>
    <t>hard loofhout met schors</t>
  </si>
  <si>
    <t>naaldhout met schors</t>
  </si>
  <si>
    <t>onbehandeld hout (A-hout)</t>
  </si>
  <si>
    <t>geverfd/verlijmd hout (B-hout)</t>
  </si>
  <si>
    <t>geïmpregneerd hout (C-hout)</t>
  </si>
  <si>
    <t xml:space="preserve">overig hout uit verwerking </t>
  </si>
  <si>
    <t>olifantsgras /Miscanthus</t>
  </si>
  <si>
    <t>gerste stro</t>
  </si>
  <si>
    <t>tarwe stro</t>
  </si>
  <si>
    <t>restproducten (doppen)</t>
  </si>
  <si>
    <t>cacaodoppen</t>
  </si>
  <si>
    <t>pindadoppen</t>
  </si>
  <si>
    <t>amandeldoppen</t>
  </si>
  <si>
    <t>rijstvliezen</t>
  </si>
  <si>
    <t>gewassen</t>
  </si>
  <si>
    <t>Mais</t>
  </si>
  <si>
    <t>Granen</t>
  </si>
  <si>
    <t>overige gewassen</t>
  </si>
  <si>
    <t>Overige restproducten</t>
  </si>
  <si>
    <t>bewerkte mest</t>
  </si>
  <si>
    <t>uit mestvergisting (digestaat)</t>
  </si>
  <si>
    <t>uit co-vergisting met mest (digestaat)</t>
  </si>
  <si>
    <t>uit overige bewerkingen</t>
  </si>
  <si>
    <t>aardappelschillen</t>
  </si>
  <si>
    <t>schillen/vliezen/pitten - VGI</t>
  </si>
  <si>
    <t>pulp - VGI</t>
  </si>
  <si>
    <t>koffiepulp</t>
  </si>
  <si>
    <t>pure plantaardige en dierlijke vetten en oliën - VGI</t>
  </si>
  <si>
    <t>zonnebloemolie</t>
  </si>
  <si>
    <t>koolzaadolie</t>
  </si>
  <si>
    <t>palmolie</t>
  </si>
  <si>
    <t>sojaolie</t>
  </si>
  <si>
    <t>jatropha olie</t>
  </si>
  <si>
    <t>overig</t>
  </si>
  <si>
    <t>visolie</t>
  </si>
  <si>
    <t>rundervet, varkensvet, pluimveevet en vetzuren</t>
  </si>
  <si>
    <t>diermeel</t>
  </si>
  <si>
    <t>slachtafval</t>
  </si>
  <si>
    <t>overige residuen die vrijkomen bij de raffinage van biotransportbrandstoffen</t>
  </si>
  <si>
    <t>mengsel plantaardige oliën</t>
  </si>
  <si>
    <t>mengsel dierlijke vetten en oliën</t>
  </si>
  <si>
    <t>gebruikte frituurvetten en -oliën</t>
  </si>
  <si>
    <t>vetzuren die vrijkomen bij de raffinage van oliën</t>
  </si>
  <si>
    <t>textiel met kunststof</t>
  </si>
  <si>
    <t>olie uit Afrikaanse bolletjeskool (Crambe abyssinica)</t>
  </si>
  <si>
    <t>Hoeveelheid (ton) voor SDE-subsidie</t>
  </si>
  <si>
    <t>Hulp 2</t>
  </si>
  <si>
    <t>Hulp 1</t>
  </si>
  <si>
    <t>Massabalansberekening</t>
  </si>
  <si>
    <t xml:space="preserve">Gebruikte NTA 8003: 2008 coderingen </t>
  </si>
  <si>
    <t>SDE kenmerknummer(s)</t>
  </si>
  <si>
    <t>Gegevens productie-installatie</t>
  </si>
  <si>
    <t>Categorie 3: Reststromen uit natuur- en landschapsbeheer</t>
  </si>
  <si>
    <t>Categorie 4: Agrarische reststromen</t>
  </si>
  <si>
    <t>Categorie 5: Biogene rest- en afvalstromen</t>
  </si>
  <si>
    <t>CONFORMITEITSJAARVERKLARING</t>
  </si>
  <si>
    <t xml:space="preserve">Gegevens contactpersoon </t>
  </si>
  <si>
    <t>Naam verificateur</t>
  </si>
  <si>
    <t>nummer</t>
  </si>
  <si>
    <t>Bedrijf</t>
  </si>
  <si>
    <t>CONFORMITEITSBEOORDELINGSINSTANTIE</t>
  </si>
  <si>
    <t>RAPPORTAGE DUURZAAMHEID VASTE BIOMASSA VOOR DUURZAME ENERGIE</t>
  </si>
  <si>
    <t>Emissie</t>
  </si>
  <si>
    <t>zaagsel</t>
  </si>
  <si>
    <t>mengsel doppen</t>
  </si>
  <si>
    <t>biomassa uit de industrie</t>
  </si>
  <si>
    <t>gebruikte vetten en oliën - VGI</t>
  </si>
  <si>
    <t>mengsel gebruikte vetten en oliën</t>
  </si>
  <si>
    <t>dierlijke vetten en oliën - VGI</t>
  </si>
  <si>
    <t>frisdrank-licht alcoholische dranken ongeschikt voor consumptie</t>
  </si>
  <si>
    <t>oliezadenmeel, cake of schroot - residu van vetten en oliën</t>
  </si>
  <si>
    <r>
      <t>g CO</t>
    </r>
    <r>
      <rPr>
        <b/>
        <sz val="11"/>
        <color theme="1"/>
        <rFont val="Calibri"/>
        <family val="2"/>
      </rPr>
      <t>₂</t>
    </r>
    <r>
      <rPr>
        <b/>
        <sz val="11"/>
        <color theme="1"/>
        <rFont val="Calibri"/>
        <family val="2"/>
        <scheme val="minor"/>
      </rPr>
      <t>-eq/MJ E</t>
    </r>
  </si>
  <si>
    <r>
      <t>g CO</t>
    </r>
    <r>
      <rPr>
        <b/>
        <sz val="11"/>
        <color theme="1"/>
        <rFont val="Calibri"/>
        <family val="2"/>
      </rPr>
      <t>₂</t>
    </r>
    <r>
      <rPr>
        <b/>
        <sz val="11"/>
        <color theme="1"/>
        <rFont val="Calibri"/>
        <family val="2"/>
        <scheme val="minor"/>
      </rPr>
      <t>-eq/MJ W</t>
    </r>
  </si>
  <si>
    <t>Emissie E gemiddeld</t>
  </si>
  <si>
    <t>Emissie W gemiddeld</t>
  </si>
  <si>
    <t>Om onze conclusie te vormen hebben wij de volgende werkzaamheden verricht:</t>
  </si>
  <si>
    <t>Bijvoorbeeld  (2) : voor elke levering gecontroleerd of de certificaten en verificatieverklaringen aanwezig zijn die de voor deze levering relevante criteria afdekken.</t>
  </si>
  <si>
    <t xml:space="preserve">heeft een verificatie uitgevoerd bij: </t>
  </si>
  <si>
    <t xml:space="preserve">tot en met </t>
  </si>
  <si>
    <t>Handtekening</t>
  </si>
  <si>
    <t>conformiteitsbe-oordelingsinstantie</t>
  </si>
  <si>
    <t>Datum</t>
  </si>
  <si>
    <t xml:space="preserve">Bijvoorbeeld een bezoek aan de ontvangsthal van de biomassa op de locatie. </t>
  </si>
  <si>
    <t>Leveringscode</t>
  </si>
  <si>
    <t>Omschrijving NTA</t>
  </si>
  <si>
    <t xml:space="preserve">Categorie 1: Houtige biomassa uit bosbeheereenheden </t>
  </si>
  <si>
    <t>Categorie 1: Houtige biomassa uit bosbeheereenheden (gecontroleerde biomassa)</t>
  </si>
  <si>
    <t>Categorie 2: Houtige biomassa uit kleine bosbeheereenheden kleiner dan 500 ha (areaal aantonen)</t>
  </si>
  <si>
    <t>Categorie 2: Houtige biomassa uit kleine bosbeheereenheden kleiner dan 500 ha (risk based approach)</t>
  </si>
  <si>
    <t>Categorie 2: Houtige biomassa uit kleine bosbeheereenheden kleiner dan 500 ha (gecontroleerde biomassa)</t>
  </si>
  <si>
    <t>Handelsketensysteem</t>
  </si>
  <si>
    <t>P1</t>
  </si>
  <si>
    <t>Bodem beheer</t>
  </si>
  <si>
    <t>Koolstof verandering landgebrtuik</t>
  </si>
  <si>
    <t>Conformiteitsjaarverklaring</t>
  </si>
  <si>
    <t>duurzaamheidseisen</t>
  </si>
  <si>
    <t>Broeikasgas-emissie</t>
  </si>
  <si>
    <t>Bodem-beheer</t>
  </si>
  <si>
    <t>Koolstof en verandering landgebruik</t>
  </si>
  <si>
    <t>Handelsketen-systeem</t>
  </si>
  <si>
    <t>Categorie vaste biomassa</t>
  </si>
  <si>
    <t xml:space="preserve">Houtige biomassa uit bosbeheereenheden </t>
  </si>
  <si>
    <t>P3, P4, P5</t>
  </si>
  <si>
    <t>P6, P7, P8, P9, P10, P11</t>
  </si>
  <si>
    <t>P12, P13</t>
  </si>
  <si>
    <t>7.1, 7.3</t>
  </si>
  <si>
    <t>Houtige biomassa uit bosbeheereenheden kleiner dan 500 ha (areaal aantonen)</t>
  </si>
  <si>
    <t>P3, P4</t>
  </si>
  <si>
    <t>Houtige biomassa uit bosbeheereenheden kleiner dan 500 ha (risk based approach)</t>
  </si>
  <si>
    <t>Reststromen uit natuur- en landschapsbeheer</t>
  </si>
  <si>
    <t>P2</t>
  </si>
  <si>
    <t>Agrarische reststromen</t>
  </si>
  <si>
    <t>Biogene rest- en afvalstromen</t>
  </si>
  <si>
    <t>Houtige biomassa uit bosbeheereenheden (gecontroleerde biomassa)</t>
  </si>
  <si>
    <t>Houtige biomassa uit bosbeheereenheden kleiner dan 500 ha (gecontroleerde biomassa)</t>
  </si>
  <si>
    <t>Bodembeheer</t>
  </si>
  <si>
    <t>Hulp 3</t>
  </si>
  <si>
    <t>Hulp 4</t>
  </si>
  <si>
    <t>g CO₂-eq/MJ</t>
  </si>
  <si>
    <t xml:space="preserve">% reductie CO2eq </t>
  </si>
  <si>
    <t>Ondertekening duurzaamheidsrapportage door energieproducent</t>
  </si>
  <si>
    <t>Het formulier moet worden ingediend binnen vier maanden na afloop van het kalenderjaar waarover gerapporteerd wordt.</t>
  </si>
  <si>
    <t>Brander op houtpellets</t>
  </si>
  <si>
    <t xml:space="preserve">Bij- en meestook van biomassa in een kolencentrale </t>
  </si>
  <si>
    <t xml:space="preserve">Ketel industriële stoom uit houtpellets </t>
  </si>
  <si>
    <t xml:space="preserve">Op basis van het hiervoor vermelde concluderen wij dat in de bijgeleverde voor RVO opgestelde duurzaamheidsrapportage over  </t>
  </si>
  <si>
    <t xml:space="preserve">De gemiddelde emissiereductie van alle duurzame leveringen gezamenlijk  ten opzichte van de gegeven
EU-referentiewaarde  voor fossiele brandstoffen van 186 gCO2eq/MJ voor elektriciteit bedraagt minimaal 70 %. De berekende waarde is
</t>
  </si>
  <si>
    <t xml:space="preserve">De gemiddelde emissiereductie van alle duurzame leveringen gezamenlijk  ten opzichte van de gegeven
EU-referentiewaarde  voor fossiele brandstoffen van 80 gCO2eq/MJ voor warmte bedraagt minimaal 70 %. De berekende waarde is
</t>
  </si>
  <si>
    <t>De energieproducent heeft het groeipad voor de risicogebaseerde werkwijze  correct toegepast.</t>
  </si>
  <si>
    <t>[invullen]</t>
  </si>
  <si>
    <t xml:space="preserve">Voor alle leveringen vaste biomassa waarover in een kalenderjaar SDE+ subsidie is ontvangen zijn de benodigde verificatieverklaringen of certificaten aanwezig. De Conformiteitsjaarverklaring gaat over het kalenderjaar </t>
  </si>
  <si>
    <t>De biomassa is getoetst op conformiteit aan de relevante duurzaamheidseisen van: de Regeling conformiteitsbeoordeling vaste biomassa voor energietoepassingen. De verificatie is uitgevoerd conform de meest recente versie van het “Verificatieprotocol Duurzaamheid vaste biomassa voor energietoepassingen”. Dienovereenkomstig is de conformiteit aan de duurzaamheidseisen van de vaste biomassa met een redelijke mate van zekerheid vastgesteld.</t>
  </si>
  <si>
    <t>De inzet van elk van deze biomassaleveringen  bij de energieproducent en de duurzaamheidskenmerken van de biomassa zijn hierin correct vermeld en voldoen aan de eisen van het verificatieprotocol. Per biomassalevering omvat de combinatie van de scopes van alle bij de leveringen aanwezige certificaten en verificatieverklaringen, inclusief deze verificatieverklaring, alle voor deze biomassacategorie geldende eisen.</t>
  </si>
  <si>
    <t>Dat de duurzame biomassa met een totaalvolume van [ton]</t>
  </si>
  <si>
    <t>[invullen datum]</t>
  </si>
  <si>
    <t>[invullen datum ]</t>
  </si>
  <si>
    <t>naam ondertekenaar</t>
  </si>
  <si>
    <t>functie</t>
  </si>
  <si>
    <t xml:space="preserve">verklaart dat deze rapportage en conformiteitsjaarverklaring zijn opgesteld volgens de voorschriften uit het Verificatieprotocol duurzaamheid vaste biomassa voor energietoepassingen en dat energieproducent voldoet aan de eisen uit de Regeling conformiteitsbeoordeling vaste biomassa voor energietoepassingen en dat uitsluitend SDE(+) subsidie is ontvangen voor biomassastromen die volgens de Regeling aanwijzing categorieën duurzame energieproductie zijn toegestaan. </t>
  </si>
  <si>
    <t>C7.1, C7.3</t>
  </si>
  <si>
    <t>Eisen</t>
  </si>
  <si>
    <t xml:space="preserve">Alle voor subsidie ingezette biomassa is gerapporteerd in de bijgesloten lijst van leveringen. Deze lijst gaat over het jaar </t>
  </si>
  <si>
    <t xml:space="preserve">conform de duurzaamheidseisen uit de Regeling conformiteitsbeoordeling vaste biomassa voor energietoepassingen is geproduceerd en door </t>
  </si>
  <si>
    <t>is toegepast in haar productie-installatie in de periode vanaf</t>
  </si>
  <si>
    <t xml:space="preserve">Deze verklaring is alleen geldig in combinatie met de lijst duurzamen leveringen. </t>
  </si>
  <si>
    <t xml:space="preserve">Het aandeel van de  ingezette gecontroleerde biomassa categorie 1 en categorie 2 als % van totale duurzame materiaal uit categorie 1 en 2 is maximaal 30%. Het aandeel bedraagt
</t>
  </si>
  <si>
    <t>Certificaat</t>
  </si>
  <si>
    <t>Duurzaamheidseisen</t>
  </si>
  <si>
    <t>Code verificatieverklaring</t>
  </si>
  <si>
    <t>Vul hier de gegevens in zoals bij CertiQ is aangeleverd</t>
  </si>
  <si>
    <t>Versie 2018 - 0.1</t>
  </si>
  <si>
    <t>Productie CertiQ W</t>
  </si>
  <si>
    <t>Productie CertiQ E</t>
  </si>
  <si>
    <t>Productie E MJ</t>
  </si>
  <si>
    <t>rondhout</t>
  </si>
  <si>
    <t>bijproducten industrie</t>
  </si>
  <si>
    <t>reststromen uit natuur- en landschapsbeheer</t>
  </si>
  <si>
    <t>stobben</t>
  </si>
  <si>
    <t>tak- en tophout</t>
  </si>
  <si>
    <t>overig vers hout (reststukken)</t>
  </si>
  <si>
    <t>loofhout-bosbouw / rondhout</t>
  </si>
  <si>
    <t xml:space="preserve">zacht loofhout </t>
  </si>
  <si>
    <t>loofhout tak- en tophout</t>
  </si>
  <si>
    <t>loofhout stobben</t>
  </si>
  <si>
    <t>loofhout dunningshout</t>
  </si>
  <si>
    <t>naaldhout-bosbouw / rondhout</t>
  </si>
  <si>
    <t>mengsel naaldhout</t>
  </si>
  <si>
    <t>naaldhout tak- en tophout</t>
  </si>
  <si>
    <t>naaldhout stobben</t>
  </si>
  <si>
    <t>naaldhout dunningshout</t>
  </si>
  <si>
    <t>gebruikt hout</t>
  </si>
  <si>
    <t>mengsel geïmpregneerd hout</t>
  </si>
  <si>
    <t>hout dat vrijkomt bij verwerking GFT</t>
  </si>
  <si>
    <t>hout (compost overloop)</t>
  </si>
  <si>
    <t>houtskool</t>
  </si>
  <si>
    <t>biomassa uit land- en tuinbouw</t>
  </si>
  <si>
    <t>palmkernelshells (PKS)</t>
  </si>
  <si>
    <t>oliehoudende zaden</t>
  </si>
  <si>
    <t>mengsel gewassen</t>
  </si>
  <si>
    <t>akkerbouwafval</t>
  </si>
  <si>
    <t>Champost</t>
  </si>
  <si>
    <t>mengsel overige restproducten</t>
  </si>
  <si>
    <t>overige restproducten</t>
  </si>
  <si>
    <t xml:space="preserve">overig slib </t>
  </si>
  <si>
    <t>zuiveringsslib RWZI / AWZI</t>
  </si>
  <si>
    <t>Industrieel slib</t>
  </si>
  <si>
    <t>Mengsel industrieslib</t>
  </si>
  <si>
    <t>Papierslib uit de papier- en kartonindustrie</t>
  </si>
  <si>
    <t>Waterzuiveringsslib (VGI en niet-VGI)</t>
  </si>
  <si>
    <t>Productieslib</t>
  </si>
  <si>
    <t>Omegascreens</t>
  </si>
  <si>
    <t>Putvetten en flotatieslib</t>
  </si>
  <si>
    <t>Overig industrieslib</t>
  </si>
  <si>
    <t>Reststoffen uit de biodiesel- /ethanolindustie</t>
  </si>
  <si>
    <t>Mengsel reststoffen uit de biodiesel- /ethanolindustrie</t>
  </si>
  <si>
    <t>Glycerine - glycerol</t>
  </si>
  <si>
    <t>Oliezadenmeel/schroot-koek</t>
  </si>
  <si>
    <t>Black liquor</t>
  </si>
  <si>
    <t>Bleekaarde uit de biodiesel- /ethanolindustrie</t>
  </si>
  <si>
    <t>Bostel</t>
  </si>
  <si>
    <t>Biodieselpitch</t>
  </si>
  <si>
    <t>Overige reststoffen uit de biodiesel- /ethanolindustrie</t>
  </si>
  <si>
    <t>bietenpulp</t>
  </si>
  <si>
    <t>reststoffen uit de oleochemie</t>
  </si>
  <si>
    <t>mengsel reststoffen oleochemie</t>
  </si>
  <si>
    <t>bleekaarde uit de oleochemie</t>
  </si>
  <si>
    <t>Destillatie residuen</t>
  </si>
  <si>
    <t>Actief kool van biomassa</t>
  </si>
  <si>
    <t>dierlijke oliën en vetten na hydrogenatie</t>
  </si>
  <si>
    <t>Overige reststoffen uit de oleochemie</t>
  </si>
  <si>
    <t xml:space="preserve">overige dierlijke vetten en oliën </t>
  </si>
  <si>
    <r>
      <t>overige plantaardige olië</t>
    </r>
    <r>
      <rPr>
        <sz val="12.65"/>
        <color theme="1"/>
        <rFont val="Calibri"/>
        <family val="2"/>
      </rPr>
      <t>n</t>
    </r>
  </si>
  <si>
    <r>
      <t>Overige gebruikte vetten en olië</t>
    </r>
    <r>
      <rPr>
        <sz val="12.65"/>
        <color theme="1"/>
        <rFont val="Calibri"/>
        <family val="2"/>
      </rPr>
      <t>n</t>
    </r>
  </si>
  <si>
    <t>overig - VGI</t>
  </si>
  <si>
    <t>Mengsel reststoffen VGI</t>
  </si>
  <si>
    <t>zuivelproducten en voedingsmiddelen ongeschikt voor menselijke consumptie</t>
  </si>
  <si>
    <t>Bleekaarde uit de VGI</t>
  </si>
  <si>
    <r>
      <t>reststoffen overige industrieë</t>
    </r>
    <r>
      <rPr>
        <sz val="12.65"/>
        <color theme="1"/>
        <rFont val="Calibri"/>
        <family val="2"/>
      </rPr>
      <t>n</t>
    </r>
  </si>
  <si>
    <t xml:space="preserve">mengsel overige reststoffen </t>
  </si>
  <si>
    <t>Bleekaarde uit overige industrieën</t>
  </si>
  <si>
    <t>Biochar</t>
  </si>
  <si>
    <t>Vloeibare reststromen uit de papierindustrie, waaronder lignine</t>
  </si>
  <si>
    <t>Reststoffen die vrijkomen uit bioraffinage</t>
  </si>
  <si>
    <t>overige reststoffen uit overige industrieën</t>
  </si>
  <si>
    <t>organisch afval uit huishoudens en bedrijven (HDO)</t>
  </si>
  <si>
    <t xml:space="preserve"> Organisch afval huishoudens (GFT-afval)</t>
  </si>
  <si>
    <t>organisch afval uit bedrijven (HDO-afval)</t>
  </si>
  <si>
    <t>Swill: (gekookt) keukenafval en etensresten</t>
  </si>
  <si>
    <t>Biologisch afbreekbare monostromen</t>
  </si>
  <si>
    <t>Overig organisch bedrijfsafval</t>
  </si>
  <si>
    <t>organisch natte fractie (ONF)</t>
  </si>
  <si>
    <t xml:space="preserve">overig </t>
  </si>
  <si>
    <t>textiel met minder dan 1 massa % kunststof</t>
  </si>
  <si>
    <t>Tot brandstof opgewerkte biomassa</t>
  </si>
  <si>
    <t>mengsel van tot brandstof opgewerkte biomassa</t>
  </si>
  <si>
    <t>Lignine-brandstof</t>
  </si>
  <si>
    <t>overige tot brandstof opgewerkte biomassa</t>
  </si>
  <si>
    <t>Secundaire brandstoffen</t>
  </si>
  <si>
    <t>mengsel van secundaire brandstoffen</t>
  </si>
  <si>
    <t>Solid Recovered Fuels (SRF)</t>
  </si>
  <si>
    <t>Overig secundaire brandstoffen (waaronder RDF)</t>
  </si>
  <si>
    <t>Claim</t>
  </si>
  <si>
    <t>productie MWh assuranceverklaring</t>
  </si>
  <si>
    <t>Schema</t>
  </si>
  <si>
    <t>Hulp A</t>
  </si>
  <si>
    <t>Hulp B</t>
  </si>
  <si>
    <t>Koolstof verandering landgebruik</t>
  </si>
  <si>
    <t>Productie E MJ CertiQ</t>
  </si>
  <si>
    <t>Productie W MJ CertiQ</t>
  </si>
  <si>
    <t>productie  MJ CertiQ</t>
  </si>
  <si>
    <t>Alle certificaten en verificatieverklaringen die voor de leveringen gebruikt zijn voor het aantonen van duurzaamheid zijn afgegeven door erkende CBI’s</t>
  </si>
  <si>
    <t>In de keten zijn alleen goedgekeurde certificeringsschemaversies gebruikt.</t>
  </si>
  <si>
    <t>Handtekening peer reviewer</t>
  </si>
  <si>
    <t>Naam peer reviewer</t>
  </si>
  <si>
    <t>Versie 2020_2</t>
  </si>
  <si>
    <t>Handtekening verficateur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</si>
</sst>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dd\ mmmm\ yyyy"/>
    <numFmt numFmtId="165" formatCode="_-* #,##0_-;_-* #,##0\-;_-* &quot;-&quot;??_-;_-@_-"/>
    <numFmt numFmtId="166" formatCode="_ * #,##0_ ;_ * \-#,##0_ ;_ * &quot;-&quot;??_ ;_ @_ "/>
    <numFmt numFmtId="167" formatCode="#,##0.0"/>
  </numFmts>
  <fonts count="4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4"/>
      <color theme="1"/>
      <name val="Calibri"/>
      <family val="2"/>
      <scheme val="minor"/>
    </font>
    <font>
      <sz val="9"/>
      <color theme="1"/>
      <name val="Verdana"/>
      <family val="2"/>
    </font>
    <font>
      <i/>
      <sz val="11"/>
      <name val="Calibri"/>
      <family val="2"/>
      <scheme val="minor"/>
    </font>
    <font>
      <sz val="11"/>
      <name val="Calibri"/>
      <family val="2"/>
      <scheme val="minor"/>
    </font>
    <font>
      <sz val="9"/>
      <name val="Verdana"/>
      <family val="2"/>
    </font>
    <font>
      <b/>
      <sz val="14"/>
      <name val="Cambria"/>
      <family val="1"/>
      <scheme val="major"/>
    </font>
    <font>
      <sz val="10"/>
      <color theme="1"/>
      <name val="Arial"/>
      <family val="2"/>
    </font>
    <font>
      <b/>
      <sz val="11"/>
      <name val="Calibri"/>
      <family val="2"/>
      <scheme val="minor"/>
    </font>
    <font>
      <sz val="9"/>
      <name val="Cambria"/>
      <family val="1"/>
      <scheme val="major"/>
    </font>
    <font>
      <b/>
      <sz val="10"/>
      <name val="Arial"/>
      <family val="2"/>
    </font>
    <font>
      <b/>
      <sz val="14"/>
      <name val="Calibri"/>
      <family val="2"/>
      <scheme val="minor"/>
    </font>
    <font>
      <b/>
      <i/>
      <sz val="11"/>
      <color rgb="FFFF0000"/>
      <name val="Calibri"/>
      <family val="2"/>
      <scheme val="minor"/>
    </font>
    <font>
      <sz val="11"/>
      <color rgb="FFFF0000"/>
      <name val="Calibri"/>
      <family val="2"/>
      <scheme val="minor"/>
    </font>
    <font>
      <sz val="11"/>
      <color theme="1"/>
      <name val="Calibri"/>
      <family val="2"/>
      <scheme val="minor"/>
    </font>
    <font>
      <b/>
      <sz val="11"/>
      <name val="Calibri"/>
      <family val="2"/>
    </font>
    <font>
      <sz val="11"/>
      <name val="Calibri"/>
      <family val="2"/>
    </font>
    <font>
      <sz val="11"/>
      <color theme="1"/>
      <name val="Calibri"/>
      <family val="2"/>
    </font>
    <font>
      <sz val="10"/>
      <name val="Calibri"/>
      <family val="2"/>
    </font>
    <font>
      <sz val="10"/>
      <color indexed="10"/>
      <name val="Calibri"/>
      <family val="2"/>
    </font>
    <font>
      <sz val="8"/>
      <color theme="1"/>
      <name val="Verdana"/>
      <family val="2"/>
    </font>
    <font>
      <b/>
      <sz val="14"/>
      <name val="Verdana"/>
      <family val="2"/>
    </font>
    <font>
      <u/>
      <sz val="11"/>
      <color theme="10"/>
      <name val="Calibri"/>
      <family val="2"/>
      <scheme val="minor"/>
    </font>
    <font>
      <sz val="8"/>
      <name val="Verdana"/>
      <family val="2"/>
    </font>
    <font>
      <sz val="14"/>
      <color theme="1"/>
      <name val="Calibri"/>
      <family val="2"/>
      <scheme val="minor"/>
    </font>
    <font>
      <b/>
      <sz val="11"/>
      <color theme="1"/>
      <name val="Calibri"/>
      <family val="2"/>
    </font>
    <font>
      <sz val="11"/>
      <color rgb="FFFF0000"/>
      <name val="Calibri"/>
      <family val="2"/>
    </font>
    <font>
      <b/>
      <sz val="9"/>
      <name val="Verdana"/>
      <family val="2"/>
    </font>
    <font>
      <b/>
      <sz val="11"/>
      <color rgb="FFFF0000"/>
      <name val="Calibri"/>
      <family val="2"/>
      <scheme val="minor"/>
    </font>
    <font>
      <sz val="12.65"/>
      <color theme="1"/>
      <name val="Calibri"/>
      <family val="2"/>
    </font>
    <font>
      <sz val="10"/>
      <name val="Arial"/>
      <family val="2"/>
    </font>
    <font>
      <b/>
      <sz val="10"/>
      <color theme="1"/>
      <name val="Arial"/>
      <family val="2"/>
    </font>
    <font>
      <sz val="11"/>
      <color rgb="FF1F497D"/>
      <name val="Calibri"/>
      <family val="2"/>
      <scheme val="minor"/>
    </font>
  </fonts>
  <fills count="7">
    <fill>
      <patternFill patternType="none"/>
    </fill>
    <fill>
      <patternFill patternType="gray125"/>
    </fill>
    <fill>
      <patternFill patternType="solid">
        <fgColor theme="0"/>
        <bgColor indexed="64"/>
      </patternFill>
    </fill>
    <fill>
      <patternFill patternType="solid">
        <fgColor rgb="FF66FF33"/>
        <bgColor indexed="64"/>
      </patternFill>
    </fill>
    <fill>
      <patternFill patternType="solid">
        <fgColor theme="0" tint="-0.249977111117893"/>
        <bgColor indexed="64"/>
      </patternFill>
    </fill>
    <fill>
      <patternFill patternType="solid">
        <fgColor rgb="FFFFFF99"/>
        <bgColor indexed="64"/>
      </patternFill>
    </fill>
    <fill>
      <patternFill patternType="solid">
        <fgColor theme="1"/>
        <bgColor indexed="64"/>
      </patternFill>
    </fill>
  </fills>
  <borders count="5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6">
    <xf numFmtId="0" fontId="0" fillId="0" borderId="0"/>
    <xf numFmtId="43" fontId="28" fillId="0" borderId="0" applyFont="0" applyFill="0" applyBorder="0" applyAlignment="0" applyProtection="0"/>
    <xf numFmtId="0" fontId="36" fillId="0" borderId="0" applyNumberForma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cellStyleXfs>
  <cellXfs count="406">
    <xf numFmtId="0" fontId="0" fillId="0" borderId="0" xfId="0"/>
    <xf numFmtId="0" fontId="0" fillId="0" borderId="0" xfId="0" applyFill="1" applyBorder="1"/>
    <xf numFmtId="0" fontId="0" fillId="0" borderId="0" xfId="0" applyBorder="1" applyAlignment="1">
      <alignment wrapText="1"/>
    </xf>
    <xf numFmtId="0" fontId="0" fillId="0" borderId="0" xfId="0" applyFill="1"/>
    <xf numFmtId="0" fontId="18" fillId="0" borderId="0" xfId="0" applyFont="1" applyAlignment="1">
      <alignment wrapText="1"/>
    </xf>
    <xf numFmtId="0" fontId="21" fillId="2" borderId="0" xfId="0" applyFont="1" applyFill="1"/>
    <xf numFmtId="4" fontId="19" fillId="2" borderId="0" xfId="0" applyNumberFormat="1" applyFont="1" applyFill="1" applyAlignment="1">
      <alignment vertical="top" wrapText="1"/>
    </xf>
    <xf numFmtId="0" fontId="19" fillId="2" borderId="0" xfId="0" applyFont="1" applyFill="1" applyAlignment="1">
      <alignment vertical="top" wrapText="1"/>
    </xf>
    <xf numFmtId="0" fontId="19" fillId="2" borderId="0" xfId="0" applyFont="1" applyFill="1" applyBorder="1" applyAlignment="1">
      <alignment vertical="top" wrapText="1"/>
    </xf>
    <xf numFmtId="0" fontId="0" fillId="0" borderId="0" xfId="0" applyBorder="1"/>
    <xf numFmtId="0" fontId="18" fillId="0" borderId="0" xfId="0" applyFont="1" applyFill="1" applyBorder="1" applyAlignment="1">
      <alignment vertical="top" wrapText="1"/>
    </xf>
    <xf numFmtId="0" fontId="23" fillId="0" borderId="0" xfId="0" applyFont="1" applyFill="1" applyBorder="1" applyAlignment="1">
      <alignment vertical="top" wrapText="1"/>
    </xf>
    <xf numFmtId="0" fontId="16" fillId="0" borderId="0" xfId="0" applyFont="1"/>
    <xf numFmtId="0" fontId="18" fillId="0" borderId="0" xfId="0" applyFont="1" applyFill="1" applyAlignment="1">
      <alignment vertical="top" wrapText="1"/>
    </xf>
    <xf numFmtId="0" fontId="0" fillId="2" borderId="0" xfId="0" applyFill="1"/>
    <xf numFmtId="0" fontId="18" fillId="0" borderId="0" xfId="0" applyFont="1" applyBorder="1" applyAlignment="1">
      <alignment wrapText="1"/>
    </xf>
    <xf numFmtId="0" fontId="20" fillId="0" borderId="0" xfId="0" applyFont="1" applyFill="1" applyBorder="1" applyAlignment="1">
      <alignment horizontal="left" vertical="top" wrapText="1"/>
    </xf>
    <xf numFmtId="0" fontId="22" fillId="0" borderId="0" xfId="0" applyFont="1" applyFill="1" applyBorder="1" applyAlignment="1">
      <alignment vertical="top" wrapText="1"/>
    </xf>
    <xf numFmtId="0" fontId="22" fillId="0" borderId="10" xfId="0" applyFont="1" applyFill="1" applyBorder="1" applyAlignment="1">
      <alignment vertical="top" wrapText="1"/>
    </xf>
    <xf numFmtId="0" fontId="0" fillId="0" borderId="7" xfId="0" applyFont="1" applyFill="1" applyBorder="1" applyAlignment="1">
      <alignment horizontal="center"/>
    </xf>
    <xf numFmtId="0" fontId="18" fillId="0" borderId="12" xfId="0" applyFont="1" applyFill="1" applyBorder="1" applyAlignment="1">
      <alignment vertical="top" wrapText="1"/>
    </xf>
    <xf numFmtId="0" fontId="18" fillId="0" borderId="13" xfId="0" applyFont="1" applyFill="1" applyBorder="1" applyAlignment="1">
      <alignment vertical="top" wrapText="1"/>
    </xf>
    <xf numFmtId="0" fontId="18" fillId="0" borderId="14" xfId="0" applyFont="1" applyFill="1" applyBorder="1" applyAlignment="1">
      <alignment vertical="top" wrapText="1"/>
    </xf>
    <xf numFmtId="4" fontId="19" fillId="2" borderId="0" xfId="0" applyNumberFormat="1" applyFont="1" applyFill="1" applyBorder="1" applyAlignment="1">
      <alignment vertical="top" wrapText="1"/>
    </xf>
    <xf numFmtId="0" fontId="14" fillId="3" borderId="8" xfId="0" applyFont="1" applyFill="1" applyBorder="1" applyAlignment="1">
      <alignment vertical="top"/>
    </xf>
    <xf numFmtId="0" fontId="24" fillId="3" borderId="8" xfId="0" applyFont="1" applyFill="1" applyBorder="1" applyAlignment="1">
      <alignment vertical="top" wrapText="1"/>
    </xf>
    <xf numFmtId="0" fontId="14" fillId="4"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4" fillId="5" borderId="2" xfId="0" applyFont="1" applyFill="1" applyBorder="1" applyAlignment="1">
      <alignment horizontal="left" vertical="top" wrapText="1"/>
    </xf>
    <xf numFmtId="41" fontId="14" fillId="5" borderId="2" xfId="0" applyNumberFormat="1" applyFont="1" applyFill="1" applyBorder="1"/>
    <xf numFmtId="41" fontId="0" fillId="0" borderId="6" xfId="0" applyNumberFormat="1" applyFont="1" applyBorder="1"/>
    <xf numFmtId="0" fontId="15" fillId="0" borderId="0" xfId="0" applyFont="1"/>
    <xf numFmtId="0" fontId="18" fillId="0" borderId="0" xfId="0" applyFont="1" applyFill="1" applyBorder="1" applyAlignment="1">
      <alignment wrapText="1"/>
    </xf>
    <xf numFmtId="0" fontId="16" fillId="0" borderId="0" xfId="0" applyFont="1" applyFill="1" applyBorder="1"/>
    <xf numFmtId="0" fontId="26" fillId="0" borderId="0" xfId="0" applyFont="1"/>
    <xf numFmtId="0" fontId="27" fillId="0" borderId="0" xfId="0" applyFont="1"/>
    <xf numFmtId="41" fontId="0" fillId="0" borderId="0" xfId="0" applyNumberFormat="1"/>
    <xf numFmtId="0" fontId="22" fillId="4" borderId="0" xfId="0" applyFont="1" applyFill="1" applyBorder="1" applyAlignment="1">
      <alignment horizontal="left" vertical="top" wrapText="1"/>
    </xf>
    <xf numFmtId="0" fontId="14" fillId="0" borderId="0" xfId="0" applyFont="1" applyBorder="1"/>
    <xf numFmtId="0" fontId="29" fillId="0" borderId="0" xfId="0" applyFont="1"/>
    <xf numFmtId="0" fontId="29" fillId="0" borderId="10" xfId="0" applyFont="1" applyBorder="1" applyAlignment="1">
      <alignment horizontal="center"/>
    </xf>
    <xf numFmtId="0" fontId="29" fillId="0" borderId="0" xfId="0" applyFont="1" applyBorder="1" applyAlignment="1">
      <alignment horizontal="center"/>
    </xf>
    <xf numFmtId="0" fontId="29" fillId="0" borderId="0" xfId="0" applyFont="1" applyBorder="1"/>
    <xf numFmtId="0" fontId="30" fillId="0" borderId="15" xfId="0" applyFont="1" applyBorder="1" applyAlignment="1">
      <alignment wrapText="1"/>
    </xf>
    <xf numFmtId="0" fontId="30" fillId="0" borderId="0" xfId="0" applyFont="1" applyFill="1" applyBorder="1" applyAlignment="1">
      <alignment horizontal="center"/>
    </xf>
    <xf numFmtId="0" fontId="31" fillId="0" borderId="0" xfId="0" applyFont="1" applyBorder="1"/>
    <xf numFmtId="0" fontId="31" fillId="0" borderId="0" xfId="0" applyFont="1"/>
    <xf numFmtId="0" fontId="31" fillId="0" borderId="18" xfId="0" applyFont="1" applyBorder="1" applyAlignment="1">
      <alignment wrapText="1"/>
    </xf>
    <xf numFmtId="0" fontId="30" fillId="0" borderId="18" xfId="0" applyFont="1" applyBorder="1" applyAlignment="1">
      <alignment wrapText="1"/>
    </xf>
    <xf numFmtId="0" fontId="31" fillId="0" borderId="20" xfId="0" applyFont="1" applyBorder="1" applyAlignment="1">
      <alignment wrapText="1"/>
    </xf>
    <xf numFmtId="0" fontId="31" fillId="0" borderId="9" xfId="0" applyFont="1" applyBorder="1" applyAlignment="1">
      <alignment wrapText="1"/>
    </xf>
    <xf numFmtId="0" fontId="31" fillId="0" borderId="15" xfId="0" applyFont="1" applyFill="1" applyBorder="1" applyAlignment="1">
      <alignment wrapText="1"/>
    </xf>
    <xf numFmtId="49" fontId="32" fillId="0" borderId="0" xfId="1" applyNumberFormat="1" applyFont="1" applyBorder="1" applyAlignment="1">
      <alignment horizontal="center"/>
    </xf>
    <xf numFmtId="165" fontId="32" fillId="0" borderId="0" xfId="1" applyNumberFormat="1" applyFont="1" applyBorder="1"/>
    <xf numFmtId="0" fontId="31" fillId="0" borderId="0" xfId="0" applyFont="1" applyAlignment="1">
      <alignment horizontal="center"/>
    </xf>
    <xf numFmtId="0" fontId="31" fillId="0" borderId="0" xfId="0" applyFont="1" applyBorder="1" applyAlignment="1">
      <alignment horizontal="center"/>
    </xf>
    <xf numFmtId="1" fontId="33" fillId="0" borderId="0" xfId="1" applyNumberFormat="1" applyFont="1" applyBorder="1" applyAlignment="1">
      <alignment horizontal="center"/>
    </xf>
    <xf numFmtId="165" fontId="33" fillId="0" borderId="0" xfId="1" applyNumberFormat="1" applyFont="1" applyBorder="1"/>
    <xf numFmtId="0" fontId="0" fillId="0" borderId="27" xfId="0" applyBorder="1" applyAlignment="1">
      <alignment horizontal="left"/>
    </xf>
    <xf numFmtId="0" fontId="0" fillId="0" borderId="28" xfId="0" applyBorder="1" applyAlignment="1">
      <alignment horizontal="left"/>
    </xf>
    <xf numFmtId="41" fontId="26" fillId="0" borderId="0" xfId="0" applyNumberFormat="1" applyFont="1"/>
    <xf numFmtId="0" fontId="18" fillId="0" borderId="10" xfId="0" applyFont="1" applyFill="1" applyBorder="1" applyAlignment="1">
      <alignment horizontal="left"/>
    </xf>
    <xf numFmtId="0" fontId="0" fillId="0" borderId="29" xfId="0" applyFill="1" applyBorder="1"/>
    <xf numFmtId="0" fontId="18" fillId="0" borderId="26" xfId="0" applyFont="1" applyFill="1" applyBorder="1" applyAlignment="1">
      <alignment horizontal="left"/>
    </xf>
    <xf numFmtId="0" fontId="0" fillId="0" borderId="1" xfId="0" applyFill="1" applyBorder="1"/>
    <xf numFmtId="0" fontId="0" fillId="0" borderId="0" xfId="0" applyAlignment="1">
      <alignment horizontal="center" vertical="center"/>
    </xf>
    <xf numFmtId="0" fontId="15" fillId="0" borderId="0" xfId="0" applyFont="1" applyAlignment="1">
      <alignment horizontal="right" vertical="center"/>
    </xf>
    <xf numFmtId="0" fontId="31" fillId="0" borderId="9" xfId="0" applyFont="1" applyFill="1" applyBorder="1" applyAlignment="1">
      <alignment wrapText="1"/>
    </xf>
    <xf numFmtId="0" fontId="31" fillId="0" borderId="9" xfId="0" applyFont="1" applyBorder="1"/>
    <xf numFmtId="0" fontId="30" fillId="0" borderId="9" xfId="0" applyFont="1" applyBorder="1" applyAlignment="1">
      <alignment wrapText="1"/>
    </xf>
    <xf numFmtId="0" fontId="30" fillId="0" borderId="16" xfId="0" applyFont="1" applyBorder="1" applyAlignment="1">
      <alignment wrapText="1"/>
    </xf>
    <xf numFmtId="0" fontId="31" fillId="0" borderId="17" xfId="0" applyFont="1" applyBorder="1" applyAlignment="1">
      <alignment horizontal="center" wrapText="1"/>
    </xf>
    <xf numFmtId="0" fontId="31" fillId="0" borderId="19" xfId="0" applyFont="1" applyBorder="1" applyAlignment="1">
      <alignment horizontal="center" wrapText="1"/>
    </xf>
    <xf numFmtId="0" fontId="31" fillId="0" borderId="21" xfId="0" applyFont="1" applyBorder="1" applyAlignment="1">
      <alignment wrapText="1"/>
    </xf>
    <xf numFmtId="0" fontId="31" fillId="0" borderId="22" xfId="0" applyFont="1" applyBorder="1" applyAlignment="1">
      <alignment horizontal="center" wrapText="1"/>
    </xf>
    <xf numFmtId="0" fontId="31" fillId="0" borderId="20" xfId="0" applyFont="1" applyFill="1" applyBorder="1" applyAlignment="1">
      <alignment wrapText="1"/>
    </xf>
    <xf numFmtId="0" fontId="31" fillId="0" borderId="16" xfId="0" applyFont="1" applyFill="1" applyBorder="1" applyAlignment="1">
      <alignment wrapText="1"/>
    </xf>
    <xf numFmtId="0" fontId="31" fillId="0" borderId="17" xfId="0" applyFont="1" applyBorder="1" applyAlignment="1">
      <alignment horizontal="center"/>
    </xf>
    <xf numFmtId="0" fontId="31" fillId="0" borderId="18" xfId="0" applyFont="1" applyFill="1" applyBorder="1" applyAlignment="1">
      <alignment wrapText="1"/>
    </xf>
    <xf numFmtId="0" fontId="31" fillId="0" borderId="19" xfId="0" applyFont="1" applyBorder="1" applyAlignment="1">
      <alignment horizontal="center"/>
    </xf>
    <xf numFmtId="0" fontId="31" fillId="0" borderId="18" xfId="0" applyFont="1" applyBorder="1"/>
    <xf numFmtId="0" fontId="31" fillId="0" borderId="15" xfId="0" applyFont="1" applyBorder="1" applyAlignment="1">
      <alignment wrapText="1"/>
    </xf>
    <xf numFmtId="0" fontId="31" fillId="0" borderId="16" xfId="0" applyFont="1" applyBorder="1" applyAlignment="1">
      <alignment wrapText="1"/>
    </xf>
    <xf numFmtId="0" fontId="0" fillId="0" borderId="15" xfId="0" applyFont="1" applyFill="1" applyBorder="1" applyAlignment="1" applyProtection="1">
      <alignment horizontal="left" vertical="top" wrapText="1"/>
      <protection locked="0"/>
    </xf>
    <xf numFmtId="41" fontId="0" fillId="0" borderId="16" xfId="0" applyNumberFormat="1" applyFont="1" applyFill="1" applyBorder="1" applyAlignment="1" applyProtection="1">
      <alignment horizontal="left" vertical="top" wrapText="1"/>
      <protection locked="0"/>
    </xf>
    <xf numFmtId="0" fontId="0" fillId="0" borderId="18" xfId="0" applyFont="1" applyFill="1" applyBorder="1" applyAlignment="1" applyProtection="1">
      <alignment horizontal="left" vertical="top" wrapText="1"/>
      <protection locked="0"/>
    </xf>
    <xf numFmtId="41" fontId="0" fillId="0" borderId="9" xfId="0" applyNumberFormat="1" applyFont="1" applyFill="1" applyBorder="1" applyAlignment="1" applyProtection="1">
      <alignment horizontal="left" vertical="top" wrapText="1"/>
      <protection locked="0"/>
    </xf>
    <xf numFmtId="0" fontId="0" fillId="0" borderId="5" xfId="0" applyFont="1" applyBorder="1" applyAlignment="1" applyProtection="1">
      <alignment horizontal="center"/>
      <protection locked="0"/>
    </xf>
    <xf numFmtId="0" fontId="0" fillId="0" borderId="26" xfId="0" applyFont="1" applyBorder="1" applyAlignment="1" applyProtection="1">
      <alignment horizontal="center"/>
      <protection locked="0"/>
    </xf>
    <xf numFmtId="41" fontId="0" fillId="0" borderId="27" xfId="0" applyNumberFormat="1" applyFont="1" applyBorder="1" applyProtection="1">
      <protection locked="0"/>
    </xf>
    <xf numFmtId="0" fontId="27" fillId="0" borderId="0" xfId="0" applyFont="1" applyBorder="1"/>
    <xf numFmtId="0" fontId="0" fillId="0" borderId="3" xfId="0" applyBorder="1"/>
    <xf numFmtId="0" fontId="0" fillId="0" borderId="36" xfId="0" applyBorder="1"/>
    <xf numFmtId="0" fontId="0" fillId="0" borderId="37" xfId="0" applyBorder="1"/>
    <xf numFmtId="9" fontId="0" fillId="5" borderId="11" xfId="0" applyNumberFormat="1" applyFill="1" applyBorder="1" applyAlignment="1">
      <alignment horizontal="center"/>
    </xf>
    <xf numFmtId="0" fontId="0" fillId="0" borderId="35" xfId="0" applyNumberFormat="1" applyFont="1" applyFill="1" applyBorder="1" applyAlignment="1" applyProtection="1">
      <alignment horizontal="left" vertical="top"/>
      <protection locked="0"/>
    </xf>
    <xf numFmtId="0" fontId="0" fillId="0" borderId="13" xfId="0" applyFont="1" applyFill="1" applyBorder="1" applyAlignment="1" applyProtection="1">
      <alignment horizontal="left"/>
      <protection locked="0"/>
    </xf>
    <xf numFmtId="0" fontId="36" fillId="0" borderId="14" xfId="2" applyFill="1" applyBorder="1" applyAlignment="1" applyProtection="1">
      <alignment horizontal="left"/>
      <protection locked="0"/>
    </xf>
    <xf numFmtId="0" fontId="0" fillId="0" borderId="5" xfId="0" applyBorder="1"/>
    <xf numFmtId="0" fontId="0" fillId="0" borderId="27" xfId="0" applyBorder="1"/>
    <xf numFmtId="0" fontId="27" fillId="0" borderId="27" xfId="0" applyFont="1" applyBorder="1"/>
    <xf numFmtId="0" fontId="22" fillId="0" borderId="3" xfId="0" applyFont="1" applyFill="1" applyBorder="1" applyAlignment="1">
      <alignment vertical="top" wrapText="1"/>
    </xf>
    <xf numFmtId="4" fontId="18" fillId="0" borderId="4" xfId="0" applyNumberFormat="1" applyFont="1" applyFill="1" applyBorder="1" applyAlignment="1">
      <alignment vertical="top" wrapText="1"/>
    </xf>
    <xf numFmtId="0" fontId="18" fillId="0" borderId="4" xfId="0" applyFont="1" applyFill="1" applyBorder="1" applyAlignment="1">
      <alignment vertical="top" wrapText="1"/>
    </xf>
    <xf numFmtId="0" fontId="18" fillId="0" borderId="35" xfId="0" applyFont="1" applyFill="1" applyBorder="1" applyAlignment="1">
      <alignment vertical="top" wrapText="1"/>
    </xf>
    <xf numFmtId="0" fontId="0" fillId="0" borderId="32" xfId="0" applyFont="1" applyFill="1" applyBorder="1" applyAlignment="1" applyProtection="1">
      <alignment horizontal="left" vertical="top"/>
      <protection locked="0"/>
    </xf>
    <xf numFmtId="0" fontId="0" fillId="0" borderId="33" xfId="0" applyFont="1" applyFill="1" applyBorder="1" applyAlignment="1" applyProtection="1">
      <alignment horizontal="left" vertical="top"/>
      <protection locked="0"/>
    </xf>
    <xf numFmtId="0" fontId="0" fillId="0" borderId="34" xfId="0" applyFont="1" applyFill="1" applyBorder="1" applyProtection="1">
      <protection locked="0"/>
    </xf>
    <xf numFmtId="0" fontId="38" fillId="0" borderId="9" xfId="0" applyFont="1" applyBorder="1" applyAlignment="1" applyProtection="1">
      <alignment horizontal="center" vertical="center"/>
      <protection locked="0"/>
    </xf>
    <xf numFmtId="0" fontId="27" fillId="0" borderId="0" xfId="0" applyFont="1" applyFill="1"/>
    <xf numFmtId="0" fontId="38" fillId="0" borderId="0" xfId="0" applyFont="1" applyBorder="1" applyAlignment="1" applyProtection="1">
      <alignment horizontal="center" vertical="center"/>
      <protection locked="0"/>
    </xf>
    <xf numFmtId="0" fontId="34" fillId="0" borderId="5" xfId="0" applyFont="1" applyBorder="1" applyAlignment="1">
      <alignment horizontal="left" vertical="center"/>
    </xf>
    <xf numFmtId="0" fontId="34" fillId="0" borderId="0" xfId="0" applyFont="1" applyBorder="1" applyAlignment="1">
      <alignment horizontal="left" vertical="center"/>
    </xf>
    <xf numFmtId="0" fontId="0" fillId="0" borderId="0" xfId="0" applyFont="1" applyBorder="1"/>
    <xf numFmtId="0" fontId="0" fillId="0" borderId="27" xfId="0" applyFont="1" applyBorder="1"/>
    <xf numFmtId="0" fontId="0" fillId="0" borderId="0" xfId="0" applyFont="1" applyBorder="1" applyAlignment="1">
      <alignment horizontal="justify" vertical="center"/>
    </xf>
    <xf numFmtId="0" fontId="27" fillId="0" borderId="0" xfId="0" applyFont="1" applyBorder="1" applyAlignment="1">
      <alignment horizontal="justify" vertical="center"/>
    </xf>
    <xf numFmtId="0" fontId="0" fillId="0" borderId="5" xfId="0" applyFont="1" applyBorder="1"/>
    <xf numFmtId="0" fontId="0" fillId="0" borderId="38" xfId="0" applyFont="1" applyBorder="1"/>
    <xf numFmtId="0" fontId="0" fillId="0" borderId="26" xfId="0" applyFont="1" applyBorder="1"/>
    <xf numFmtId="0" fontId="0" fillId="0" borderId="1" xfId="0" applyFont="1" applyBorder="1"/>
    <xf numFmtId="0" fontId="18" fillId="0" borderId="5" xfId="0" applyFont="1" applyBorder="1" applyAlignment="1">
      <alignment horizontal="justify" vertical="center"/>
    </xf>
    <xf numFmtId="0" fontId="27" fillId="0" borderId="39" xfId="0" applyFont="1" applyBorder="1" applyAlignment="1">
      <alignment horizontal="justify" vertical="center"/>
    </xf>
    <xf numFmtId="0" fontId="40" fillId="0" borderId="5" xfId="0" applyFont="1" applyBorder="1" applyAlignment="1">
      <alignment horizontal="justify" vertical="center"/>
    </xf>
    <xf numFmtId="0" fontId="0" fillId="0" borderId="40" xfId="0" applyFont="1" applyBorder="1"/>
    <xf numFmtId="0" fontId="0" fillId="0" borderId="34" xfId="0" applyFont="1" applyBorder="1"/>
    <xf numFmtId="0" fontId="34" fillId="0" borderId="0" xfId="0" applyFont="1" applyBorder="1" applyAlignment="1">
      <alignment horizontal="justify" vertical="center" wrapText="1"/>
    </xf>
    <xf numFmtId="4" fontId="22" fillId="0" borderId="7" xfId="0" applyNumberFormat="1" applyFont="1" applyFill="1" applyBorder="1" applyAlignment="1">
      <alignment horizontal="left" vertical="top" wrapText="1"/>
    </xf>
    <xf numFmtId="0" fontId="0" fillId="0" borderId="0" xfId="0" applyAlignment="1">
      <alignment horizontal="right"/>
    </xf>
    <xf numFmtId="0" fontId="18" fillId="0" borderId="33" xfId="0" applyFont="1" applyFill="1" applyBorder="1" applyAlignment="1" applyProtection="1">
      <alignment vertical="top" wrapText="1"/>
      <protection locked="0"/>
    </xf>
    <xf numFmtId="4" fontId="19" fillId="2" borderId="0" xfId="0" applyNumberFormat="1" applyFont="1" applyFill="1" applyAlignment="1">
      <alignment horizontal="right" vertical="top" wrapText="1"/>
    </xf>
    <xf numFmtId="0" fontId="0" fillId="0" borderId="38" xfId="0" applyFont="1" applyBorder="1" applyProtection="1">
      <protection locked="0"/>
    </xf>
    <xf numFmtId="0" fontId="0" fillId="0" borderId="16" xfId="0" applyFont="1" applyFill="1" applyBorder="1" applyAlignment="1" applyProtection="1">
      <alignment horizontal="left" vertical="top" wrapText="1"/>
    </xf>
    <xf numFmtId="0" fontId="0" fillId="0" borderId="9"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14" fillId="0" borderId="0" xfId="0" applyFont="1" applyAlignment="1">
      <alignment horizontal="center"/>
    </xf>
    <xf numFmtId="0" fontId="14" fillId="4" borderId="0"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0" borderId="0" xfId="0" applyFont="1"/>
    <xf numFmtId="0" fontId="0" fillId="0" borderId="10" xfId="0" applyBorder="1"/>
    <xf numFmtId="0" fontId="41" fillId="0" borderId="7" xfId="0" applyFont="1" applyBorder="1" applyAlignment="1">
      <alignment vertical="center" wrapText="1"/>
    </xf>
    <xf numFmtId="0" fontId="19" fillId="0" borderId="27" xfId="0" applyFont="1" applyBorder="1" applyAlignment="1">
      <alignment vertical="center" wrapText="1"/>
    </xf>
    <xf numFmtId="0" fontId="0" fillId="0" borderId="26" xfId="0" applyBorder="1"/>
    <xf numFmtId="0" fontId="41" fillId="0" borderId="28" xfId="0" applyFont="1" applyBorder="1" applyAlignment="1">
      <alignment vertical="center" wrapText="1"/>
    </xf>
    <xf numFmtId="0" fontId="14" fillId="0" borderId="43" xfId="0" applyFont="1" applyBorder="1"/>
    <xf numFmtId="0" fontId="19" fillId="0" borderId="16" xfId="0" applyFont="1" applyBorder="1" applyAlignment="1">
      <alignment vertical="center" wrapText="1"/>
    </xf>
    <xf numFmtId="0" fontId="19" fillId="0" borderId="23" xfId="0" applyFont="1" applyBorder="1" applyAlignment="1">
      <alignment vertical="center" wrapText="1"/>
    </xf>
    <xf numFmtId="0" fontId="19" fillId="6" borderId="16" xfId="0" applyFont="1" applyFill="1" applyBorder="1" applyAlignment="1">
      <alignment vertical="center" wrapText="1"/>
    </xf>
    <xf numFmtId="0" fontId="19" fillId="0" borderId="17" xfId="0" applyFont="1" applyBorder="1" applyAlignment="1">
      <alignment vertical="center" wrapText="1"/>
    </xf>
    <xf numFmtId="0" fontId="14" fillId="0" borderId="44" xfId="0" applyFont="1" applyBorder="1"/>
    <xf numFmtId="0" fontId="19" fillId="0" borderId="9" xfId="0" applyFont="1" applyBorder="1" applyAlignment="1">
      <alignment vertical="center" wrapText="1"/>
    </xf>
    <xf numFmtId="0" fontId="19" fillId="0" borderId="24" xfId="0" applyFont="1" applyBorder="1" applyAlignment="1">
      <alignment vertical="center" wrapText="1"/>
    </xf>
    <xf numFmtId="0" fontId="19" fillId="6" borderId="9" xfId="0" applyFont="1" applyFill="1" applyBorder="1" applyAlignment="1">
      <alignment vertical="center" wrapText="1"/>
    </xf>
    <xf numFmtId="0" fontId="19" fillId="0" borderId="19" xfId="0" applyFont="1" applyBorder="1" applyAlignment="1">
      <alignment vertical="center" wrapText="1"/>
    </xf>
    <xf numFmtId="0" fontId="14" fillId="0" borderId="45" xfId="0" applyFont="1" applyBorder="1"/>
    <xf numFmtId="0" fontId="19" fillId="0" borderId="21" xfId="0" applyFont="1" applyBorder="1" applyAlignment="1">
      <alignment vertical="center" wrapText="1"/>
    </xf>
    <xf numFmtId="0" fontId="19" fillId="0" borderId="25" xfId="0" applyFont="1" applyBorder="1" applyAlignment="1">
      <alignment vertical="center" wrapText="1"/>
    </xf>
    <xf numFmtId="0" fontId="19" fillId="6" borderId="21" xfId="0" applyFont="1" applyFill="1" applyBorder="1" applyAlignment="1">
      <alignment vertical="center" wrapText="1"/>
    </xf>
    <xf numFmtId="0" fontId="19" fillId="0" borderId="22" xfId="0" applyFont="1" applyBorder="1" applyAlignment="1">
      <alignment vertical="center" wrapText="1"/>
    </xf>
    <xf numFmtId="0" fontId="19" fillId="0" borderId="0" xfId="0" applyFont="1" applyAlignment="1">
      <alignment vertical="center"/>
    </xf>
    <xf numFmtId="0" fontId="19" fillId="0" borderId="38" xfId="0" applyFont="1" applyBorder="1" applyAlignment="1">
      <alignment vertical="center" wrapText="1"/>
    </xf>
    <xf numFmtId="0" fontId="19" fillId="6" borderId="38" xfId="0" applyFont="1" applyFill="1" applyBorder="1" applyAlignment="1">
      <alignment vertical="center" wrapText="1"/>
    </xf>
    <xf numFmtId="9" fontId="0" fillId="0" borderId="0" xfId="0" applyNumberFormat="1"/>
    <xf numFmtId="0" fontId="14" fillId="4" borderId="0"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4" borderId="0" xfId="0" applyFont="1" applyFill="1" applyBorder="1" applyAlignment="1">
      <alignment horizontal="left" vertical="top" wrapText="1"/>
    </xf>
    <xf numFmtId="0" fontId="14" fillId="0" borderId="0" xfId="0" applyFont="1" applyAlignment="1">
      <alignment horizontal="left"/>
    </xf>
    <xf numFmtId="0" fontId="0" fillId="0" borderId="0" xfId="0" applyFont="1" applyFill="1" applyBorder="1" applyAlignment="1" applyProtection="1">
      <alignment horizontal="left" vertical="top" wrapText="1"/>
      <protection locked="0"/>
    </xf>
    <xf numFmtId="9" fontId="0" fillId="5" borderId="30" xfId="0" applyNumberFormat="1" applyFill="1" applyBorder="1" applyAlignment="1">
      <alignment horizontal="right"/>
    </xf>
    <xf numFmtId="9" fontId="18" fillId="5" borderId="31" xfId="0" applyNumberFormat="1" applyFont="1" applyFill="1" applyBorder="1" applyAlignment="1">
      <alignment horizontal="right"/>
    </xf>
    <xf numFmtId="0" fontId="0" fillId="0" borderId="15"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2" xfId="0" applyBorder="1"/>
    <xf numFmtId="41" fontId="0" fillId="5" borderId="35" xfId="0" applyNumberFormat="1" applyFill="1" applyBorder="1" applyAlignment="1">
      <alignment horizontal="right"/>
    </xf>
    <xf numFmtId="41" fontId="18" fillId="5" borderId="46" xfId="0" applyNumberFormat="1" applyFont="1" applyFill="1" applyBorder="1" applyAlignment="1">
      <alignment horizontal="right"/>
    </xf>
    <xf numFmtId="0" fontId="0" fillId="0" borderId="4" xfId="0" applyBorder="1" applyAlignment="1">
      <alignment horizontal="right" vertical="top"/>
    </xf>
    <xf numFmtId="0" fontId="0" fillId="0" borderId="3" xfId="0" applyBorder="1" applyAlignment="1">
      <alignment horizontal="left"/>
    </xf>
    <xf numFmtId="0" fontId="27" fillId="0" borderId="4" xfId="0" applyFont="1" applyBorder="1" applyAlignment="1" applyProtection="1">
      <alignment horizontal="left"/>
    </xf>
    <xf numFmtId="0" fontId="0" fillId="0" borderId="12" xfId="0" applyFont="1" applyFill="1" applyBorder="1" applyAlignment="1" applyProtection="1">
      <alignment horizontal="left"/>
      <protection locked="0"/>
    </xf>
    <xf numFmtId="4" fontId="18" fillId="0" borderId="0" xfId="0" applyNumberFormat="1" applyFont="1" applyFill="1" applyBorder="1" applyAlignment="1">
      <alignment horizontal="left" vertical="top" wrapText="1"/>
    </xf>
    <xf numFmtId="0" fontId="22" fillId="0" borderId="4" xfId="0" applyFont="1" applyFill="1" applyBorder="1" applyAlignment="1" applyProtection="1">
      <alignment horizontal="left" vertical="top" wrapText="1"/>
      <protection locked="0"/>
    </xf>
    <xf numFmtId="0" fontId="22" fillId="0" borderId="2" xfId="0" applyFont="1" applyFill="1" applyBorder="1" applyAlignment="1">
      <alignment vertical="top" wrapText="1"/>
    </xf>
    <xf numFmtId="164" fontId="22" fillId="0" borderId="4" xfId="0" applyNumberFormat="1" applyFont="1" applyFill="1" applyBorder="1" applyAlignment="1" applyProtection="1">
      <alignment horizontal="left" vertical="top" wrapText="1"/>
      <protection locked="0"/>
    </xf>
    <xf numFmtId="166" fontId="27" fillId="0" borderId="27" xfId="1" applyNumberFormat="1" applyFont="1" applyBorder="1" applyAlignment="1"/>
    <xf numFmtId="0" fontId="0" fillId="0" borderId="29" xfId="0" applyFont="1" applyBorder="1"/>
    <xf numFmtId="0" fontId="0" fillId="0" borderId="7" xfId="0" applyFont="1" applyBorder="1"/>
    <xf numFmtId="0" fontId="27" fillId="0" borderId="27" xfId="0" applyFont="1" applyBorder="1" applyAlignment="1" applyProtection="1">
      <alignment horizontal="left"/>
      <protection locked="0"/>
    </xf>
    <xf numFmtId="41" fontId="27" fillId="0" borderId="27" xfId="0" applyNumberFormat="1" applyFont="1" applyBorder="1" applyAlignment="1" applyProtection="1">
      <protection locked="0"/>
    </xf>
    <xf numFmtId="0" fontId="27" fillId="0" borderId="27" xfId="0" applyFont="1" applyBorder="1" applyAlignment="1">
      <alignment vertical="center" wrapText="1"/>
    </xf>
    <xf numFmtId="0" fontId="27" fillId="0" borderId="27" xfId="0" applyFont="1" applyBorder="1" applyAlignment="1"/>
    <xf numFmtId="9" fontId="27" fillId="0" borderId="27" xfId="0" applyNumberFormat="1" applyFont="1" applyBorder="1" applyAlignment="1"/>
    <xf numFmtId="0" fontId="27" fillId="0" borderId="2" xfId="0" applyFont="1" applyBorder="1" applyAlignment="1" applyProtection="1">
      <alignment horizontal="left"/>
    </xf>
    <xf numFmtId="0" fontId="27" fillId="0" borderId="27" xfId="0" applyFont="1" applyBorder="1" applyAlignment="1">
      <alignment horizontal="left" vertical="top"/>
    </xf>
    <xf numFmtId="0" fontId="27" fillId="0" borderId="27" xfId="0" applyFont="1" applyBorder="1" applyAlignment="1">
      <alignment horizontal="left" vertical="center"/>
    </xf>
    <xf numFmtId="0" fontId="22" fillId="0" borderId="12" xfId="0" applyFont="1" applyFill="1" applyBorder="1" applyAlignment="1">
      <alignment vertical="top" wrapText="1"/>
    </xf>
    <xf numFmtId="0" fontId="22" fillId="0" borderId="14" xfId="0" applyFont="1" applyFill="1" applyBorder="1" applyAlignment="1">
      <alignment vertical="top" wrapText="1"/>
    </xf>
    <xf numFmtId="4" fontId="18" fillId="0" borderId="12" xfId="0" applyNumberFormat="1" applyFont="1" applyFill="1" applyBorder="1" applyAlignment="1">
      <alignment horizontal="left" vertical="top" wrapText="1"/>
    </xf>
    <xf numFmtId="0" fontId="42" fillId="0" borderId="0" xfId="0" applyFont="1"/>
    <xf numFmtId="4" fontId="18" fillId="0" borderId="14" xfId="0" applyNumberFormat="1" applyFont="1" applyFill="1" applyBorder="1" applyAlignment="1">
      <alignment horizontal="left" vertical="top" wrapText="1"/>
    </xf>
    <xf numFmtId="0" fontId="14" fillId="4" borderId="0" xfId="0" applyFont="1" applyFill="1" applyBorder="1" applyAlignment="1">
      <alignment horizontal="left" vertical="top" wrapText="1"/>
    </xf>
    <xf numFmtId="0" fontId="0" fillId="0" borderId="17" xfId="0" applyBorder="1" applyProtection="1">
      <protection locked="0"/>
    </xf>
    <xf numFmtId="0" fontId="0" fillId="0" borderId="19" xfId="0" applyBorder="1" applyProtection="1">
      <protection locked="0"/>
    </xf>
    <xf numFmtId="0" fontId="0" fillId="0" borderId="15" xfId="0" applyFont="1" applyFill="1" applyBorder="1" applyAlignment="1" applyProtection="1">
      <alignment horizontal="left" vertical="top" wrapText="1"/>
    </xf>
    <xf numFmtId="0" fontId="0" fillId="0" borderId="18" xfId="0" applyFont="1" applyFill="1" applyBorder="1" applyAlignment="1" applyProtection="1">
      <alignment horizontal="left" vertical="top" wrapText="1"/>
    </xf>
    <xf numFmtId="0" fontId="14" fillId="0" borderId="0" xfId="0" applyFont="1" applyAlignment="1">
      <alignment horizontal="center"/>
    </xf>
    <xf numFmtId="0" fontId="14" fillId="0" borderId="0" xfId="0" applyFont="1" applyAlignment="1">
      <alignment horizontal="left"/>
    </xf>
    <xf numFmtId="0" fontId="14" fillId="4" borderId="0" xfId="0" applyFont="1" applyFill="1" applyBorder="1" applyAlignment="1">
      <alignment horizontal="left" vertical="top" wrapText="1"/>
    </xf>
    <xf numFmtId="0" fontId="14" fillId="4" borderId="1" xfId="0" applyFont="1" applyFill="1" applyBorder="1" applyAlignment="1">
      <alignment horizontal="left" vertical="top" wrapText="1"/>
    </xf>
    <xf numFmtId="0" fontId="14" fillId="4" borderId="36" xfId="0" applyFont="1" applyFill="1" applyBorder="1" applyAlignment="1">
      <alignment horizontal="center" vertical="top" wrapText="1"/>
    </xf>
    <xf numFmtId="0" fontId="14" fillId="4" borderId="0" xfId="0" applyFont="1" applyFill="1" applyBorder="1" applyAlignment="1">
      <alignment horizontal="left" vertical="top" wrapText="1"/>
    </xf>
    <xf numFmtId="0" fontId="0" fillId="0" borderId="0" xfId="0" applyFont="1" applyFill="1" applyBorder="1" applyAlignment="1" applyProtection="1">
      <alignment horizontal="center" vertical="top" wrapText="1"/>
      <protection locked="0"/>
    </xf>
    <xf numFmtId="0" fontId="14" fillId="0" borderId="0" xfId="0" applyFont="1" applyFill="1" applyBorder="1" applyAlignment="1">
      <alignment horizontal="left" vertical="top" wrapText="1"/>
    </xf>
    <xf numFmtId="41" fontId="0" fillId="0" borderId="0" xfId="0" applyNumberFormat="1" applyFont="1" applyFill="1" applyBorder="1"/>
    <xf numFmtId="41" fontId="14" fillId="0" borderId="0" xfId="0" applyNumberFormat="1" applyFont="1" applyFill="1" applyBorder="1"/>
    <xf numFmtId="41" fontId="0" fillId="0" borderId="15" xfId="0" applyNumberFormat="1" applyFont="1" applyFill="1" applyBorder="1" applyAlignment="1" applyProtection="1">
      <alignment horizontal="center" vertical="top" wrapText="1"/>
      <protection locked="0"/>
    </xf>
    <xf numFmtId="41" fontId="0" fillId="0" borderId="17" xfId="0" applyNumberFormat="1" applyFont="1" applyFill="1" applyBorder="1" applyAlignment="1" applyProtection="1">
      <alignment horizontal="center" vertical="top" wrapText="1"/>
      <protection locked="0"/>
    </xf>
    <xf numFmtId="41" fontId="0" fillId="0" borderId="18" xfId="0" applyNumberFormat="1" applyFont="1" applyFill="1" applyBorder="1" applyAlignment="1" applyProtection="1">
      <alignment horizontal="center" vertical="top" wrapText="1"/>
      <protection locked="0"/>
    </xf>
    <xf numFmtId="41" fontId="0" fillId="0" borderId="19" xfId="0" applyNumberFormat="1" applyFont="1" applyFill="1" applyBorder="1" applyAlignment="1" applyProtection="1">
      <alignment horizontal="center" vertical="top" wrapText="1"/>
      <protection locked="0"/>
    </xf>
    <xf numFmtId="41" fontId="0" fillId="0" borderId="20" xfId="0" applyNumberFormat="1" applyFont="1" applyFill="1" applyBorder="1" applyAlignment="1" applyProtection="1">
      <alignment horizontal="center" vertical="top" wrapText="1"/>
      <protection locked="0"/>
    </xf>
    <xf numFmtId="41" fontId="0" fillId="0" borderId="22" xfId="0" applyNumberFormat="1" applyFont="1" applyFill="1" applyBorder="1" applyAlignment="1" applyProtection="1">
      <alignment horizontal="center" vertical="top" wrapText="1"/>
      <protection locked="0"/>
    </xf>
    <xf numFmtId="0" fontId="31" fillId="0" borderId="47" xfId="0" applyFont="1" applyBorder="1" applyAlignment="1">
      <alignment wrapText="1"/>
    </xf>
    <xf numFmtId="0" fontId="31" fillId="0" borderId="38" xfId="0" applyFont="1" applyBorder="1" applyAlignment="1">
      <alignment wrapText="1"/>
    </xf>
    <xf numFmtId="0" fontId="31" fillId="0" borderId="40" xfId="0" applyFont="1" applyBorder="1" applyAlignment="1">
      <alignment horizontal="center" wrapText="1"/>
    </xf>
    <xf numFmtId="0" fontId="31" fillId="0" borderId="48" xfId="0" applyFont="1" applyBorder="1" applyAlignment="1">
      <alignment wrapText="1"/>
    </xf>
    <xf numFmtId="0" fontId="31" fillId="0" borderId="49" xfId="0" applyFont="1" applyBorder="1" applyAlignment="1">
      <alignment wrapText="1"/>
    </xf>
    <xf numFmtId="0" fontId="31" fillId="0" borderId="50" xfId="0" applyFont="1" applyBorder="1" applyAlignment="1">
      <alignment horizontal="center" wrapText="1"/>
    </xf>
    <xf numFmtId="0" fontId="34" fillId="0" borderId="0" xfId="0" applyFont="1" applyAlignment="1">
      <alignment horizontal="left" vertical="center" wrapText="1"/>
    </xf>
    <xf numFmtId="0" fontId="14" fillId="4" borderId="0" xfId="0" applyFont="1" applyFill="1" applyBorder="1" applyAlignment="1">
      <alignment horizontal="left" vertical="top" wrapText="1"/>
    </xf>
    <xf numFmtId="0" fontId="14" fillId="4" borderId="0" xfId="0" applyFont="1" applyFill="1" applyBorder="1" applyAlignment="1">
      <alignment horizontal="left" vertical="top" wrapText="1"/>
    </xf>
    <xf numFmtId="41" fontId="0" fillId="0" borderId="16" xfId="0" applyNumberFormat="1" applyFont="1" applyFill="1" applyBorder="1" applyAlignment="1" applyProtection="1">
      <alignment horizontal="left" vertical="top" wrapText="1"/>
    </xf>
    <xf numFmtId="41" fontId="0" fillId="0" borderId="17" xfId="0" applyNumberFormat="1" applyFont="1" applyFill="1" applyBorder="1" applyAlignment="1" applyProtection="1">
      <alignment horizontal="left" vertical="top" wrapText="1"/>
    </xf>
    <xf numFmtId="41" fontId="0" fillId="0" borderId="9" xfId="0" applyNumberFormat="1" applyFont="1" applyFill="1" applyBorder="1" applyAlignment="1" applyProtection="1">
      <alignment horizontal="left" vertical="top" wrapText="1"/>
    </xf>
    <xf numFmtId="41" fontId="0" fillId="0" borderId="19" xfId="0" applyNumberFormat="1" applyFont="1" applyFill="1" applyBorder="1" applyAlignment="1" applyProtection="1">
      <alignment horizontal="left" vertical="top" wrapText="1"/>
    </xf>
    <xf numFmtId="41" fontId="0" fillId="0" borderId="21" xfId="0" applyNumberFormat="1" applyFont="1" applyFill="1" applyBorder="1" applyAlignment="1" applyProtection="1">
      <alignment horizontal="left" vertical="top" wrapText="1"/>
    </xf>
    <xf numFmtId="41" fontId="0" fillId="0" borderId="22" xfId="0" applyNumberFormat="1"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20" xfId="0" applyFont="1" applyFill="1" applyBorder="1" applyAlignment="1">
      <alignment horizontal="left" vertical="top" wrapText="1"/>
    </xf>
    <xf numFmtId="0" fontId="14" fillId="0" borderId="0" xfId="0" applyFont="1" applyAlignment="1">
      <alignment horizontal="center"/>
    </xf>
    <xf numFmtId="0" fontId="0" fillId="0" borderId="17" xfId="0" applyFont="1" applyFill="1" applyBorder="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14" fillId="0" borderId="15" xfId="0" applyFont="1" applyBorder="1" applyAlignment="1" applyProtection="1">
      <alignment horizontal="center"/>
      <protection locked="0"/>
    </xf>
    <xf numFmtId="0" fontId="14" fillId="0" borderId="17" xfId="0" applyFont="1" applyBorder="1" applyAlignment="1" applyProtection="1">
      <alignment horizontal="center"/>
      <protection locked="0"/>
    </xf>
    <xf numFmtId="0" fontId="14" fillId="2" borderId="18" xfId="0" applyFont="1" applyFill="1" applyBorder="1" applyAlignment="1" applyProtection="1">
      <alignment horizontal="left" vertical="top" wrapText="1"/>
      <protection locked="0"/>
    </xf>
    <xf numFmtId="0" fontId="14" fillId="2" borderId="19" xfId="0" applyFont="1" applyFill="1" applyBorder="1" applyAlignment="1" applyProtection="1">
      <alignment horizontal="left" vertical="top" wrapText="1"/>
      <protection locked="0"/>
    </xf>
    <xf numFmtId="41" fontId="0" fillId="0" borderId="0" xfId="0" applyNumberFormat="1" applyFont="1" applyFill="1" applyBorder="1" applyAlignment="1" applyProtection="1">
      <alignment horizontal="right" vertical="top" wrapText="1"/>
      <protection locked="0"/>
    </xf>
    <xf numFmtId="0" fontId="42" fillId="0" borderId="0" xfId="0" applyFont="1" applyFill="1" applyBorder="1" applyAlignment="1">
      <alignment horizontal="left" vertical="top" wrapText="1"/>
    </xf>
    <xf numFmtId="0" fontId="0" fillId="0" borderId="21" xfId="0" applyFont="1" applyFill="1" applyBorder="1" applyAlignment="1" applyProtection="1">
      <alignment horizontal="left" vertical="top" wrapText="1"/>
      <protection locked="0"/>
    </xf>
    <xf numFmtId="0" fontId="0" fillId="0" borderId="9" xfId="0" applyFont="1" applyFill="1" applyBorder="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14" fillId="4" borderId="0" xfId="0" applyFont="1" applyFill="1" applyBorder="1" applyAlignment="1">
      <alignment horizontal="left" vertical="top" wrapText="1"/>
    </xf>
    <xf numFmtId="0" fontId="0" fillId="0" borderId="18" xfId="0" applyBorder="1" applyProtection="1">
      <protection locked="0"/>
    </xf>
    <xf numFmtId="0" fontId="0" fillId="0" borderId="20" xfId="0" applyBorder="1" applyProtection="1">
      <protection locked="0"/>
    </xf>
    <xf numFmtId="0" fontId="0" fillId="0" borderId="9"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15" xfId="0" applyBorder="1" applyProtection="1">
      <protection locked="0"/>
    </xf>
    <xf numFmtId="0" fontId="0" fillId="0" borderId="18" xfId="0" applyFont="1" applyFill="1" applyBorder="1" applyAlignment="1" applyProtection="1">
      <alignment horizontal="center" vertical="top" wrapText="1"/>
      <protection locked="0"/>
    </xf>
    <xf numFmtId="0" fontId="0" fillId="0" borderId="20" xfId="0" applyFont="1" applyFill="1" applyBorder="1" applyAlignment="1" applyProtection="1">
      <alignment horizontal="center" vertical="top" wrapText="1"/>
      <protection locked="0"/>
    </xf>
    <xf numFmtId="0" fontId="0" fillId="0" borderId="13" xfId="0" quotePrefix="1" applyFont="1" applyFill="1" applyBorder="1" applyAlignment="1" applyProtection="1">
      <alignment horizontal="left"/>
      <protection locked="0"/>
    </xf>
    <xf numFmtId="0" fontId="0" fillId="0" borderId="19" xfId="0" applyFont="1" applyFill="1" applyBorder="1" applyAlignment="1" applyProtection="1">
      <alignment horizontal="center" vertical="top" wrapText="1"/>
      <protection locked="0"/>
    </xf>
    <xf numFmtId="0" fontId="0" fillId="0" borderId="22" xfId="0" applyFont="1" applyFill="1" applyBorder="1" applyAlignment="1" applyProtection="1">
      <alignment horizontal="center" vertical="top" wrapText="1"/>
      <protection locked="0"/>
    </xf>
    <xf numFmtId="0" fontId="0" fillId="0" borderId="19" xfId="0" applyFont="1" applyFill="1" applyBorder="1" applyAlignment="1" applyProtection="1">
      <alignment horizontal="left" vertical="top" wrapText="1"/>
      <protection locked="0"/>
    </xf>
    <xf numFmtId="0" fontId="14" fillId="4" borderId="0" xfId="0" applyFont="1" applyFill="1" applyBorder="1" applyAlignment="1">
      <alignment horizontal="left" vertical="top" wrapText="1"/>
    </xf>
    <xf numFmtId="0" fontId="0" fillId="0" borderId="18" xfId="0" applyFill="1" applyBorder="1" applyProtection="1">
      <protection locked="0"/>
    </xf>
    <xf numFmtId="0" fontId="0" fillId="0" borderId="9" xfId="0" applyFill="1" applyBorder="1" applyProtection="1">
      <protection locked="0"/>
    </xf>
    <xf numFmtId="3" fontId="9" fillId="0" borderId="9" xfId="0" applyNumberFormat="1" applyFont="1" applyFill="1" applyBorder="1" applyAlignment="1" applyProtection="1">
      <alignment horizontal="right" vertical="top" wrapText="1"/>
      <protection locked="0"/>
    </xf>
    <xf numFmtId="0" fontId="0" fillId="0" borderId="20" xfId="0" applyFill="1" applyBorder="1" applyProtection="1">
      <protection locked="0"/>
    </xf>
    <xf numFmtId="0" fontId="0" fillId="0" borderId="21" xfId="0" applyFill="1" applyBorder="1" applyProtection="1">
      <protection locked="0"/>
    </xf>
    <xf numFmtId="0" fontId="46" fillId="0" borderId="9" xfId="0" applyFont="1" applyFill="1" applyBorder="1" applyProtection="1">
      <protection locked="0"/>
    </xf>
    <xf numFmtId="0" fontId="45" fillId="0" borderId="35" xfId="0" applyFont="1" applyBorder="1"/>
    <xf numFmtId="0" fontId="45" fillId="0" borderId="6" xfId="0" applyFont="1" applyBorder="1"/>
    <xf numFmtId="41" fontId="0" fillId="0" borderId="6" xfId="0" applyNumberFormat="1" applyFont="1" applyBorder="1" applyProtection="1">
      <protection locked="0"/>
    </xf>
    <xf numFmtId="41" fontId="0" fillId="0" borderId="46" xfId="0" applyNumberFormat="1" applyFont="1" applyBorder="1" applyProtection="1">
      <protection locked="0"/>
    </xf>
    <xf numFmtId="3" fontId="44" fillId="0" borderId="9" xfId="0" applyNumberFormat="1" applyFont="1" applyFill="1" applyBorder="1" applyAlignment="1" applyProtection="1">
      <alignment horizontal="right" vertical="top" wrapText="1"/>
      <protection locked="0"/>
    </xf>
    <xf numFmtId="3" fontId="2" fillId="0" borderId="9" xfId="0" applyNumberFormat="1" applyFont="1" applyFill="1" applyBorder="1" applyAlignment="1" applyProtection="1">
      <alignment horizontal="right" vertical="top" wrapText="1"/>
      <protection locked="0"/>
    </xf>
    <xf numFmtId="3" fontId="1" fillId="0" borderId="9" xfId="0" applyNumberFormat="1" applyFont="1" applyFill="1" applyBorder="1" applyProtection="1">
      <protection locked="0"/>
    </xf>
    <xf numFmtId="3" fontId="44" fillId="0" borderId="15" xfId="0" applyNumberFormat="1" applyFont="1" applyFill="1" applyBorder="1" applyAlignment="1" applyProtection="1">
      <alignment horizontal="right" vertical="top" wrapText="1"/>
      <protection locked="0"/>
    </xf>
    <xf numFmtId="3" fontId="44" fillId="0" borderId="17" xfId="0" applyNumberFormat="1" applyFont="1" applyFill="1" applyBorder="1" applyAlignment="1" applyProtection="1">
      <alignment horizontal="right" vertical="top" wrapText="1"/>
      <protection locked="0"/>
    </xf>
    <xf numFmtId="3" fontId="44" fillId="0" borderId="18" xfId="0" applyNumberFormat="1" applyFont="1" applyFill="1" applyBorder="1" applyAlignment="1" applyProtection="1">
      <alignment horizontal="right" vertical="top" wrapText="1"/>
      <protection locked="0"/>
    </xf>
    <xf numFmtId="3" fontId="44" fillId="0" borderId="19" xfId="0" applyNumberFormat="1" applyFont="1" applyFill="1" applyBorder="1" applyAlignment="1" applyProtection="1">
      <alignment horizontal="right" vertical="top" wrapText="1"/>
      <protection locked="0"/>
    </xf>
    <xf numFmtId="3" fontId="2" fillId="0" borderId="18" xfId="0" applyNumberFormat="1" applyFont="1" applyFill="1" applyBorder="1" applyAlignment="1" applyProtection="1">
      <alignment horizontal="right" vertical="top" wrapText="1"/>
      <protection locked="0"/>
    </xf>
    <xf numFmtId="3" fontId="2" fillId="0" borderId="19" xfId="0" applyNumberFormat="1" applyFont="1" applyFill="1" applyBorder="1" applyAlignment="1" applyProtection="1">
      <alignment horizontal="right" vertical="top" wrapText="1"/>
      <protection locked="0"/>
    </xf>
    <xf numFmtId="3" fontId="2" fillId="0" borderId="18" xfId="0" applyNumberFormat="1" applyFont="1" applyFill="1" applyBorder="1" applyAlignment="1" applyProtection="1">
      <alignment horizontal="center" vertical="top" wrapText="1"/>
      <protection locked="0"/>
    </xf>
    <xf numFmtId="3" fontId="1" fillId="0" borderId="18" xfId="0" applyNumberFormat="1" applyFont="1" applyFill="1" applyBorder="1" applyProtection="1">
      <protection locked="0"/>
    </xf>
    <xf numFmtId="3" fontId="1" fillId="0" borderId="19" xfId="0" applyNumberFormat="1" applyFont="1" applyFill="1" applyBorder="1" applyProtection="1">
      <protection locked="0"/>
    </xf>
    <xf numFmtId="0" fontId="0" fillId="0" borderId="19" xfId="0" applyFill="1" applyBorder="1" applyProtection="1">
      <protection locked="0"/>
    </xf>
    <xf numFmtId="167" fontId="44" fillId="0" borderId="9" xfId="0" applyNumberFormat="1" applyFont="1" applyFill="1" applyBorder="1" applyAlignment="1" applyProtection="1">
      <alignment horizontal="center" vertical="top" wrapText="1"/>
      <protection locked="0"/>
    </xf>
    <xf numFmtId="0" fontId="13" fillId="0" borderId="9" xfId="0" applyFont="1" applyFill="1" applyBorder="1" applyAlignment="1" applyProtection="1">
      <alignment horizontal="center" vertical="top" wrapText="1"/>
      <protection locked="0"/>
    </xf>
    <xf numFmtId="0" fontId="12" fillId="0" borderId="9" xfId="0" applyFont="1" applyFill="1" applyBorder="1" applyAlignment="1" applyProtection="1">
      <alignment horizontal="center" vertical="top" wrapText="1"/>
      <protection locked="0"/>
    </xf>
    <xf numFmtId="0" fontId="11" fillId="0" borderId="9" xfId="0" applyFont="1" applyFill="1" applyBorder="1" applyAlignment="1" applyProtection="1">
      <alignment horizontal="center" vertical="top" wrapText="1"/>
      <protection locked="0"/>
    </xf>
    <xf numFmtId="0" fontId="10" fillId="0" borderId="9" xfId="0" applyFont="1" applyFill="1" applyBorder="1" applyAlignment="1" applyProtection="1">
      <alignment horizontal="center" vertical="top" wrapText="1"/>
      <protection locked="0"/>
    </xf>
    <xf numFmtId="0" fontId="4" fillId="0" borderId="9" xfId="0" applyFont="1" applyFill="1" applyBorder="1" applyAlignment="1" applyProtection="1">
      <alignment horizontal="center" vertical="top" wrapText="1"/>
      <protection locked="0"/>
    </xf>
    <xf numFmtId="0" fontId="9" fillId="0" borderId="9" xfId="0" applyFont="1" applyFill="1" applyBorder="1" applyAlignment="1" applyProtection="1">
      <alignment horizontal="center" vertical="top" wrapText="1"/>
      <protection locked="0"/>
    </xf>
    <xf numFmtId="0" fontId="5" fillId="0" borderId="9" xfId="0" applyFont="1" applyFill="1" applyBorder="1" applyAlignment="1" applyProtection="1">
      <alignment horizontal="center" vertical="top" wrapText="1"/>
      <protection locked="0"/>
    </xf>
    <xf numFmtId="0" fontId="8" fillId="0" borderId="9" xfId="0" applyFont="1" applyFill="1" applyBorder="1" applyAlignment="1" applyProtection="1">
      <alignment horizontal="center" vertical="top" wrapText="1"/>
      <protection locked="0"/>
    </xf>
    <xf numFmtId="3" fontId="6" fillId="0" borderId="9" xfId="0" applyNumberFormat="1" applyFont="1" applyFill="1" applyBorder="1" applyAlignment="1" applyProtection="1">
      <alignment horizontal="right" vertical="top" wrapText="1"/>
      <protection locked="0"/>
    </xf>
    <xf numFmtId="0" fontId="0" fillId="0" borderId="22" xfId="0" applyFill="1" applyBorder="1" applyProtection="1">
      <protection locked="0"/>
    </xf>
    <xf numFmtId="3" fontId="3" fillId="0" borderId="9" xfId="0" applyNumberFormat="1" applyFont="1" applyFill="1" applyBorder="1" applyProtection="1">
      <protection locked="0"/>
    </xf>
    <xf numFmtId="167" fontId="44" fillId="0" borderId="16" xfId="0" applyNumberFormat="1" applyFont="1" applyFill="1" applyBorder="1" applyAlignment="1" applyProtection="1">
      <alignment horizontal="center" vertical="top" wrapText="1"/>
      <protection locked="0"/>
    </xf>
    <xf numFmtId="3" fontId="44" fillId="0" borderId="16" xfId="0" applyNumberFormat="1" applyFont="1" applyFill="1" applyBorder="1" applyAlignment="1" applyProtection="1">
      <alignment horizontal="right" vertical="top" wrapText="1"/>
      <protection locked="0"/>
    </xf>
    <xf numFmtId="167" fontId="44" fillId="0" borderId="17" xfId="0" applyNumberFormat="1" applyFont="1" applyFill="1" applyBorder="1" applyAlignment="1" applyProtection="1">
      <alignment horizontal="center" vertical="top" wrapText="1"/>
      <protection locked="0"/>
    </xf>
    <xf numFmtId="167" fontId="44" fillId="0" borderId="19" xfId="0" applyNumberFormat="1" applyFont="1" applyFill="1" applyBorder="1" applyAlignment="1" applyProtection="1">
      <alignment horizontal="center" vertical="top" wrapText="1"/>
      <protection locked="0"/>
    </xf>
    <xf numFmtId="0" fontId="13" fillId="0" borderId="19" xfId="0" applyFont="1" applyFill="1" applyBorder="1" applyAlignment="1" applyProtection="1">
      <alignment horizontal="center" vertical="top" wrapText="1"/>
      <protection locked="0"/>
    </xf>
    <xf numFmtId="0" fontId="12" fillId="0" borderId="19" xfId="0" applyFont="1" applyFill="1" applyBorder="1" applyAlignment="1" applyProtection="1">
      <alignment horizontal="center" vertical="top" wrapText="1"/>
      <protection locked="0"/>
    </xf>
    <xf numFmtId="0" fontId="11" fillId="0" borderId="19" xfId="0" applyFont="1" applyFill="1" applyBorder="1" applyAlignment="1" applyProtection="1">
      <alignment horizontal="center" vertical="top" wrapText="1"/>
      <protection locked="0"/>
    </xf>
    <xf numFmtId="0" fontId="10" fillId="0" borderId="19" xfId="0" applyFont="1" applyFill="1" applyBorder="1" applyAlignment="1" applyProtection="1">
      <alignment horizontal="center" vertical="top" wrapText="1"/>
      <protection locked="0"/>
    </xf>
    <xf numFmtId="0" fontId="4" fillId="0" borderId="19" xfId="0" applyFont="1" applyFill="1" applyBorder="1" applyAlignment="1" applyProtection="1">
      <alignment horizontal="center" vertical="top" wrapText="1"/>
      <protection locked="0"/>
    </xf>
    <xf numFmtId="0" fontId="9" fillId="0" borderId="19" xfId="0" applyFont="1" applyFill="1" applyBorder="1" applyAlignment="1" applyProtection="1">
      <alignment horizontal="center" vertical="top" wrapText="1"/>
      <protection locked="0"/>
    </xf>
    <xf numFmtId="0" fontId="5" fillId="0" borderId="19" xfId="0" applyFont="1" applyFill="1" applyBorder="1" applyAlignment="1" applyProtection="1">
      <alignment horizontal="center" vertical="top" wrapText="1"/>
      <protection locked="0"/>
    </xf>
    <xf numFmtId="0" fontId="8" fillId="0" borderId="19" xfId="0" applyFont="1" applyFill="1" applyBorder="1" applyAlignment="1" applyProtection="1">
      <alignment horizontal="center" vertical="top" wrapText="1"/>
      <protection locked="0"/>
    </xf>
    <xf numFmtId="3" fontId="3" fillId="0" borderId="18" xfId="0" applyNumberFormat="1" applyFont="1" applyFill="1" applyBorder="1" applyProtection="1">
      <protection locked="0"/>
    </xf>
    <xf numFmtId="167" fontId="6" fillId="0" borderId="19" xfId="0" applyNumberFormat="1" applyFont="1" applyFill="1" applyBorder="1" applyAlignment="1" applyProtection="1">
      <alignment horizontal="right" vertical="top" wrapText="1"/>
      <protection locked="0"/>
    </xf>
    <xf numFmtId="0" fontId="14" fillId="0" borderId="15" xfId="0" applyFont="1" applyFill="1" applyBorder="1" applyAlignment="1" applyProtection="1">
      <alignment horizontal="center"/>
      <protection locked="0"/>
    </xf>
    <xf numFmtId="0" fontId="14" fillId="0" borderId="17" xfId="0" applyFont="1" applyFill="1" applyBorder="1" applyAlignment="1" applyProtection="1">
      <alignment horizontal="center"/>
      <protection locked="0"/>
    </xf>
    <xf numFmtId="0" fontId="14" fillId="0" borderId="18" xfId="0" applyFont="1" applyFill="1" applyBorder="1" applyAlignment="1" applyProtection="1">
      <alignment horizontal="left" vertical="top" wrapText="1"/>
      <protection locked="0"/>
    </xf>
    <xf numFmtId="0" fontId="14" fillId="0" borderId="19" xfId="0" applyFont="1" applyFill="1" applyBorder="1" applyAlignment="1" applyProtection="1">
      <alignment horizontal="left" vertical="top" wrapText="1"/>
      <protection locked="0"/>
    </xf>
    <xf numFmtId="0" fontId="7" fillId="0" borderId="19" xfId="0" applyFont="1" applyFill="1" applyBorder="1" applyAlignment="1" applyProtection="1">
      <alignment horizontal="left" vertical="top" wrapText="1"/>
      <protection locked="0"/>
    </xf>
    <xf numFmtId="0" fontId="46" fillId="0" borderId="19" xfId="0" applyFont="1" applyFill="1" applyBorder="1"/>
    <xf numFmtId="0" fontId="0" fillId="0" borderId="5" xfId="0" applyFont="1" applyBorder="1" applyAlignment="1">
      <alignment horizontal="left" vertical="top" wrapText="1"/>
    </xf>
    <xf numFmtId="0" fontId="0" fillId="0" borderId="0" xfId="0" applyFont="1" applyBorder="1" applyAlignment="1">
      <alignment horizontal="left" vertical="top" wrapText="1"/>
    </xf>
    <xf numFmtId="0" fontId="0" fillId="0" borderId="5" xfId="0" applyFont="1" applyBorder="1" applyAlignment="1">
      <alignment horizontal="left" vertical="center"/>
    </xf>
    <xf numFmtId="0" fontId="0" fillId="0" borderId="0" xfId="0" applyFont="1" applyBorder="1" applyAlignment="1">
      <alignment horizontal="left" vertical="center"/>
    </xf>
    <xf numFmtId="0" fontId="0" fillId="0" borderId="49" xfId="0" applyBorder="1"/>
    <xf numFmtId="0" fontId="27" fillId="0" borderId="49" xfId="0" applyFont="1" applyBorder="1" applyAlignment="1">
      <alignment horizontal="justify" vertical="center"/>
    </xf>
    <xf numFmtId="0" fontId="0" fillId="0" borderId="9" xfId="0" applyFont="1" applyBorder="1"/>
    <xf numFmtId="0" fontId="18" fillId="0" borderId="51" xfId="0" applyFont="1" applyFill="1" applyBorder="1" applyAlignment="1">
      <alignment vertical="top" wrapText="1"/>
    </xf>
    <xf numFmtId="0" fontId="0" fillId="0" borderId="51" xfId="0" quotePrefix="1" applyFont="1" applyFill="1" applyBorder="1" applyAlignment="1" applyProtection="1">
      <alignment horizontal="left"/>
      <protection locked="0"/>
    </xf>
    <xf numFmtId="0" fontId="0" fillId="0" borderId="35" xfId="0" quotePrefix="1" applyFont="1" applyFill="1" applyBorder="1" applyAlignment="1" applyProtection="1">
      <alignment horizontal="left"/>
      <protection locked="0"/>
    </xf>
    <xf numFmtId="0" fontId="0" fillId="0" borderId="40" xfId="0" applyFont="1" applyBorder="1" applyProtection="1">
      <protection locked="0"/>
    </xf>
    <xf numFmtId="0" fontId="0" fillId="0" borderId="50" xfId="0" applyBorder="1"/>
    <xf numFmtId="0" fontId="27" fillId="0" borderId="52" xfId="0" applyFont="1" applyBorder="1" applyAlignment="1"/>
    <xf numFmtId="0" fontId="0" fillId="0" borderId="19" xfId="0" applyFont="1" applyBorder="1"/>
    <xf numFmtId="0" fontId="27" fillId="0" borderId="27" xfId="0" applyFont="1" applyBorder="1" applyAlignment="1">
      <alignment horizontal="center"/>
    </xf>
    <xf numFmtId="0" fontId="25" fillId="0" borderId="0" xfId="0" applyFont="1" applyFill="1" applyBorder="1" applyAlignment="1">
      <alignment horizontal="center" vertical="top" wrapText="1"/>
    </xf>
    <xf numFmtId="0" fontId="17" fillId="0" borderId="0" xfId="0" applyFont="1" applyFill="1" applyBorder="1" applyAlignment="1">
      <alignment horizontal="left" vertical="top" wrapText="1"/>
    </xf>
    <xf numFmtId="0" fontId="22" fillId="0" borderId="10" xfId="0" applyFont="1" applyFill="1" applyBorder="1" applyAlignment="1">
      <alignment wrapText="1"/>
    </xf>
    <xf numFmtId="0" fontId="22" fillId="0" borderId="7" xfId="0" applyFont="1" applyFill="1" applyBorder="1" applyAlignment="1">
      <alignment wrapText="1"/>
    </xf>
    <xf numFmtId="0" fontId="34" fillId="0" borderId="26" xfId="0" applyFont="1" applyFill="1" applyBorder="1" applyAlignment="1">
      <alignment horizontal="left" wrapText="1"/>
    </xf>
    <xf numFmtId="0" fontId="34" fillId="0" borderId="28" xfId="0" applyFont="1" applyFill="1" applyBorder="1" applyAlignment="1">
      <alignment horizontal="left" wrapText="1"/>
    </xf>
    <xf numFmtId="0" fontId="0" fillId="0" borderId="21" xfId="0" applyFont="1" applyFill="1" applyBorder="1" applyAlignment="1" applyProtection="1">
      <alignment horizontal="left" vertical="top" wrapText="1"/>
      <protection locked="0"/>
    </xf>
    <xf numFmtId="0" fontId="0" fillId="0" borderId="9"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14" fillId="0" borderId="0" xfId="0" applyFont="1" applyAlignment="1">
      <alignment horizontal="center"/>
    </xf>
    <xf numFmtId="0" fontId="14" fillId="0" borderId="0" xfId="0" applyFont="1" applyAlignment="1">
      <alignment horizontal="left"/>
    </xf>
    <xf numFmtId="0" fontId="14" fillId="5" borderId="3" xfId="0" applyFont="1" applyFill="1" applyBorder="1" applyAlignment="1">
      <alignment horizontal="center" vertical="top" wrapText="1"/>
    </xf>
    <xf numFmtId="0" fontId="14" fillId="5" borderId="4" xfId="0" applyFont="1" applyFill="1" applyBorder="1" applyAlignment="1">
      <alignment horizontal="center" vertical="top" wrapText="1"/>
    </xf>
    <xf numFmtId="0" fontId="14" fillId="5" borderId="26" xfId="0" applyFont="1" applyFill="1" applyBorder="1" applyAlignment="1">
      <alignment horizontal="center"/>
    </xf>
    <xf numFmtId="0" fontId="14" fillId="5" borderId="28" xfId="0" applyFont="1" applyFill="1" applyBorder="1" applyAlignment="1">
      <alignment horizontal="center"/>
    </xf>
    <xf numFmtId="0" fontId="14" fillId="4" borderId="0" xfId="0" applyFont="1" applyFill="1" applyBorder="1" applyAlignment="1">
      <alignment horizontal="left" vertical="top" wrapText="1"/>
    </xf>
    <xf numFmtId="0" fontId="0" fillId="0" borderId="9" xfId="0" applyFont="1" applyFill="1" applyBorder="1" applyAlignment="1" applyProtection="1">
      <alignment horizontal="center" vertical="top" wrapText="1"/>
      <protection locked="0"/>
    </xf>
    <xf numFmtId="0" fontId="0" fillId="0" borderId="19" xfId="0" applyFont="1" applyFill="1" applyBorder="1" applyAlignment="1" applyProtection="1">
      <alignment horizontal="center" vertical="top" wrapText="1"/>
      <protection locked="0"/>
    </xf>
    <xf numFmtId="0" fontId="14" fillId="4" borderId="3" xfId="0" applyFont="1" applyFill="1" applyBorder="1" applyAlignment="1">
      <alignment horizontal="center" vertical="top" wrapText="1"/>
    </xf>
    <xf numFmtId="0" fontId="14" fillId="4" borderId="36" xfId="0" applyFont="1" applyFill="1" applyBorder="1" applyAlignment="1">
      <alignment horizontal="center" vertical="top" wrapText="1"/>
    </xf>
    <xf numFmtId="0" fontId="14" fillId="4" borderId="36" xfId="0" applyFont="1" applyFill="1" applyBorder="1" applyAlignment="1">
      <alignment horizontal="left" vertical="top" wrapText="1"/>
    </xf>
    <xf numFmtId="0" fontId="14" fillId="4" borderId="4" xfId="0" applyFont="1" applyFill="1" applyBorder="1" applyAlignment="1">
      <alignment horizontal="left" vertical="top" wrapText="1"/>
    </xf>
    <xf numFmtId="0" fontId="0" fillId="0" borderId="16" xfId="0" applyFont="1" applyFill="1" applyBorder="1" applyAlignment="1" applyProtection="1">
      <alignment horizontal="center" vertical="top" wrapText="1"/>
      <protection locked="0"/>
    </xf>
    <xf numFmtId="0" fontId="0" fillId="0" borderId="17" xfId="0" applyFont="1" applyFill="1" applyBorder="1" applyAlignment="1" applyProtection="1">
      <alignment horizontal="center" vertical="top" wrapText="1"/>
      <protection locked="0"/>
    </xf>
    <xf numFmtId="0" fontId="0" fillId="0" borderId="22" xfId="0" applyFont="1" applyFill="1" applyBorder="1" applyAlignment="1" applyProtection="1">
      <alignment horizontal="left" vertical="top" wrapText="1"/>
      <protection locked="0"/>
    </xf>
    <xf numFmtId="0" fontId="0" fillId="0" borderId="0" xfId="0" applyAlignment="1">
      <alignment horizontal="center"/>
    </xf>
    <xf numFmtId="0" fontId="0" fillId="0" borderId="21" xfId="0" applyFont="1" applyFill="1" applyBorder="1" applyAlignment="1" applyProtection="1">
      <alignment horizontal="center" vertical="top" wrapText="1"/>
      <protection locked="0"/>
    </xf>
    <xf numFmtId="0" fontId="0" fillId="0" borderId="22" xfId="0" applyFont="1" applyFill="1" applyBorder="1" applyAlignment="1" applyProtection="1">
      <alignment horizontal="center" vertical="top" wrapText="1"/>
      <protection locked="0"/>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wrapText="1"/>
    </xf>
    <xf numFmtId="0" fontId="0" fillId="0" borderId="0" xfId="0" applyBorder="1" applyAlignment="1">
      <alignment horizontal="left" wrapText="1"/>
    </xf>
    <xf numFmtId="0" fontId="0" fillId="0" borderId="5" xfId="0" applyFont="1" applyBorder="1" applyAlignment="1">
      <alignment horizontal="left" vertical="top" wrapText="1"/>
    </xf>
    <xf numFmtId="0" fontId="0" fillId="0" borderId="0" xfId="0" applyFont="1" applyBorder="1" applyAlignment="1">
      <alignment horizontal="left" vertical="top" wrapText="1"/>
    </xf>
    <xf numFmtId="0" fontId="0" fillId="0" borderId="5" xfId="0" applyFont="1" applyBorder="1" applyAlignment="1">
      <alignment horizontal="left" vertical="center"/>
    </xf>
    <xf numFmtId="0" fontId="0" fillId="0" borderId="0" xfId="0" applyFont="1" applyBorder="1" applyAlignment="1">
      <alignment horizontal="left" vertical="center"/>
    </xf>
    <xf numFmtId="0" fontId="34" fillId="0" borderId="5" xfId="0" applyFont="1" applyBorder="1" applyAlignment="1">
      <alignment horizontal="left" vertical="center" wrapText="1"/>
    </xf>
    <xf numFmtId="0" fontId="34" fillId="0" borderId="0" xfId="0" applyFont="1" applyBorder="1" applyAlignment="1">
      <alignment horizontal="left" vertical="center" wrapText="1"/>
    </xf>
    <xf numFmtId="0" fontId="0" fillId="0" borderId="5" xfId="0" applyFont="1" applyBorder="1" applyAlignment="1">
      <alignment horizontal="left" vertical="center" wrapText="1"/>
    </xf>
    <xf numFmtId="0" fontId="0" fillId="0" borderId="0"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Border="1" applyAlignment="1">
      <alignment horizontal="left" vertical="center" wrapText="1"/>
    </xf>
    <xf numFmtId="0" fontId="18"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34" fillId="0" borderId="0" xfId="0" applyFont="1" applyAlignment="1">
      <alignment horizontal="left" vertical="center" wrapText="1"/>
    </xf>
    <xf numFmtId="0" fontId="35" fillId="0" borderId="3" xfId="0" applyFont="1" applyBorder="1" applyAlignment="1">
      <alignment horizontal="center" vertical="center"/>
    </xf>
    <xf numFmtId="0" fontId="35" fillId="0" borderId="36" xfId="0" applyFont="1" applyBorder="1" applyAlignment="1">
      <alignment horizontal="center" vertical="center"/>
    </xf>
    <xf numFmtId="0" fontId="0" fillId="0" borderId="0"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7" xfId="0" applyFont="1" applyBorder="1" applyAlignment="1">
      <alignment horizontal="left" vertical="center" wrapText="1"/>
    </xf>
    <xf numFmtId="0" fontId="0" fillId="0" borderId="0" xfId="0" applyFont="1" applyBorder="1" applyAlignment="1" applyProtection="1">
      <alignment horizontal="left" vertical="center"/>
      <protection locked="0"/>
    </xf>
    <xf numFmtId="0" fontId="0" fillId="0" borderId="27" xfId="0" applyFont="1" applyBorder="1" applyAlignment="1" applyProtection="1">
      <alignment horizontal="left" vertical="center"/>
      <protection locked="0"/>
    </xf>
    <xf numFmtId="0" fontId="34" fillId="0" borderId="0" xfId="0" applyFont="1" applyBorder="1" applyAlignment="1" applyProtection="1">
      <alignment horizontal="left" vertical="center"/>
      <protection locked="0"/>
    </xf>
    <xf numFmtId="0" fontId="34" fillId="0" borderId="27" xfId="0" applyFont="1" applyBorder="1" applyAlignment="1" applyProtection="1">
      <alignment horizontal="left" vertical="center"/>
      <protection locked="0"/>
    </xf>
    <xf numFmtId="0" fontId="14" fillId="0" borderId="41" xfId="0" applyFont="1" applyBorder="1" applyAlignment="1">
      <alignment horizontal="center"/>
    </xf>
    <xf numFmtId="0" fontId="14" fillId="0" borderId="42" xfId="0" applyFont="1" applyBorder="1" applyAlignment="1">
      <alignment horizontal="center"/>
    </xf>
    <xf numFmtId="0" fontId="14" fillId="0" borderId="30" xfId="0" applyFont="1" applyBorder="1" applyAlignment="1">
      <alignment horizontal="center"/>
    </xf>
    <xf numFmtId="0" fontId="41" fillId="0" borderId="23" xfId="0" applyFont="1" applyBorder="1" applyAlignment="1">
      <alignment vertical="center" wrapText="1"/>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16" xfId="0" applyFont="1" applyBorder="1" applyAlignment="1">
      <alignment vertical="center" wrapText="1"/>
    </xf>
    <xf numFmtId="0" fontId="41" fillId="0" borderId="9" xfId="0" applyFont="1" applyBorder="1" applyAlignment="1">
      <alignment vertical="center" wrapText="1"/>
    </xf>
    <xf numFmtId="0" fontId="41" fillId="0" borderId="21" xfId="0" applyFont="1" applyBorder="1" applyAlignment="1">
      <alignment vertical="center" wrapText="1"/>
    </xf>
    <xf numFmtId="0" fontId="41" fillId="0" borderId="17" xfId="0" applyFont="1" applyBorder="1" applyAlignment="1">
      <alignment vertical="center" wrapText="1"/>
    </xf>
    <xf numFmtId="0" fontId="41" fillId="0" borderId="19" xfId="0" applyFont="1" applyBorder="1" applyAlignment="1">
      <alignment vertical="center" wrapText="1"/>
    </xf>
    <xf numFmtId="0" fontId="41" fillId="0" borderId="22" xfId="0" applyFont="1" applyBorder="1" applyAlignment="1">
      <alignment vertical="center" wrapText="1"/>
    </xf>
  </cellXfs>
  <cellStyles count="6">
    <cellStyle name="Hyperlink" xfId="2" builtinId="8"/>
    <cellStyle name="Komma" xfId="1" builtinId="3"/>
    <cellStyle name="Komma 2" xfId="3" xr:uid="{00000000-0005-0000-0000-000002000000}"/>
    <cellStyle name="Komma 2 2" xfId="5" xr:uid="{00000000-0005-0000-0000-000003000000}"/>
    <cellStyle name="Komma 3" xfId="4" xr:uid="{00000000-0005-0000-0000-000004000000}"/>
    <cellStyle name="Standaard" xfId="0" builtinId="0"/>
  </cellStyles>
  <dxfs count="1000">
    <dxf>
      <font>
        <strike val="0"/>
        <condense val="0"/>
        <extend val="0"/>
        <color auto="1"/>
      </font>
      <fill>
        <patternFill>
          <bgColor indexed="26"/>
        </patternFill>
      </fill>
    </dxf>
    <dxf>
      <font>
        <b val="0"/>
        <i val="0"/>
        <strike val="0"/>
        <condense val="0"/>
        <extend val="0"/>
        <color indexed="26"/>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34998626667073579"/>
        </patternFill>
      </fill>
    </dxf>
  </dxfs>
  <tableStyles count="0" defaultTableStyle="TableStyleMedium2" defaultPivotStyle="PivotStyleLight16"/>
  <colors>
    <mruColors>
      <color rgb="FFFFFF99"/>
      <color rgb="FFF8F8F8"/>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962025</xdr:colOff>
      <xdr:row>0</xdr:row>
      <xdr:rowOff>28575</xdr:rowOff>
    </xdr:from>
    <xdr:to>
      <xdr:col>1</xdr:col>
      <xdr:colOff>2315954</xdr:colOff>
      <xdr:row>12</xdr:row>
      <xdr:rowOff>106194</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025" y="28575"/>
          <a:ext cx="5402054" cy="1906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112253</xdr:rowOff>
    </xdr:from>
    <xdr:to>
      <xdr:col>3</xdr:col>
      <xdr:colOff>534152</xdr:colOff>
      <xdr:row>6</xdr:row>
      <xdr:rowOff>78961</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2253"/>
          <a:ext cx="4135625" cy="13511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122p0620.cicwp.nl\8142-Userdata_P$\agnl\DataUT%20-%20T-schijf%20op%20Fil08\Kluismappen\Loket%20vaste%20biomassa\2014\Formulier%20rapportage%20duurzaamheid%20vaste%20biomassa%20201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1122p0620.cicwp.nl\8142-Userdata_P$\agnl\DataUT%20-%20T-schijf%20op%20Fil08\EK\EST_DEN\5.%20Progr.%20Uitvoering\3.%20Duurzaamheid%20bio-energie\2015\Projectteam%20Implementatie\Rapportageformat\Duurzaamheidsrapportage%20(testversie%201.1%20-%2030%20juni%202017).xlsx?AA588CF4" TargetMode="External"/><Relationship Id="rId1" Type="http://schemas.openxmlformats.org/officeDocument/2006/relationships/externalLinkPath" Target="file:///\\AA588CF4\Duurzaamheidsrapportage%20(testversie%201.1%20-%2030%20juni%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ier"/>
      <sheetName val="Lijsten"/>
      <sheetName val="Blad1"/>
    </sheetNames>
    <sheetDataSet>
      <sheetData sheetId="0"/>
      <sheetData sheetId="1">
        <row r="3">
          <cell r="A3" t="str">
            <v>Vers hout hoofdproduct</v>
          </cell>
        </row>
        <row r="4">
          <cell r="A4" t="str">
            <v>Vers hout primaire stromen</v>
          </cell>
        </row>
        <row r="5">
          <cell r="A5" t="str">
            <v>Vers hout secundair residu</v>
          </cell>
        </row>
        <row r="6">
          <cell r="A6" t="str">
            <v>Verwerkt A-hout tertiair residu</v>
          </cell>
        </row>
        <row r="7">
          <cell r="A7" t="str">
            <v>Verwerkt B-hout tertiair residu</v>
          </cell>
        </row>
        <row r="8">
          <cell r="A8" t="str">
            <v>Verwerkt C-hout tertiair residu</v>
          </cell>
        </row>
        <row r="9">
          <cell r="A9" t="str">
            <v>Overige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gevens aanvrager"/>
      <sheetName val="Rapportage vast"/>
      <sheetName val="Rapportage vloeibaar"/>
      <sheetName val="Stam"/>
      <sheetName val="NTA"/>
      <sheetName val="test"/>
      <sheetName val="ConformiteitsJaarVerklaring"/>
    </sheetNames>
    <sheetDataSet>
      <sheetData sheetId="0"/>
      <sheetData sheetId="1"/>
      <sheetData sheetId="2"/>
      <sheetData sheetId="3">
        <row r="5">
          <cell r="A5" t="str">
            <v xml:space="preserve">Kolencentrale met bestaande meestookinstallatie </v>
          </cell>
        </row>
        <row r="6">
          <cell r="A6" t="str">
            <v xml:space="preserve">Kolencentrale met bestaande vergasserinstallatie </v>
          </cell>
        </row>
        <row r="7">
          <cell r="A7" t="str">
            <v xml:space="preserve">Kolencentrale met nieuwe meestookinstallatie </v>
          </cell>
        </row>
        <row r="8">
          <cell r="A8" t="str">
            <v>Ketel industriële stoom uit houtpellets</v>
          </cell>
        </row>
      </sheetData>
      <sheetData sheetId="4"/>
      <sheetData sheetId="5"/>
      <sheetData sheetId="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Z63"/>
  <sheetViews>
    <sheetView showGridLines="0" zoomScaleNormal="100" workbookViewId="0">
      <selection activeCell="C9" sqref="C9"/>
    </sheetView>
  </sheetViews>
  <sheetFormatPr defaultRowHeight="15" x14ac:dyDescent="0.25"/>
  <cols>
    <col min="1" max="1" width="60.7109375" customWidth="1"/>
    <col min="2" max="2" width="48.28515625" customWidth="1"/>
    <col min="3" max="3" width="15.5703125" customWidth="1"/>
    <col min="4" max="4" width="45.5703125" customWidth="1"/>
    <col min="5" max="5" width="65.5703125" customWidth="1"/>
  </cols>
  <sheetData>
    <row r="1" spans="1:52" s="7" customFormat="1" ht="12.75" x14ac:dyDescent="0.2">
      <c r="A1" s="5"/>
      <c r="B1" s="130"/>
      <c r="C1" s="8"/>
      <c r="D1" s="8"/>
      <c r="E1" s="8"/>
      <c r="F1" s="8"/>
      <c r="G1" s="8"/>
    </row>
    <row r="2" spans="1:52" s="7" customFormat="1" ht="11.25" x14ac:dyDescent="0.25">
      <c r="B2" s="6"/>
    </row>
    <row r="3" spans="1:52" s="7" customFormat="1" ht="11.25" x14ac:dyDescent="0.25">
      <c r="B3" s="6"/>
    </row>
    <row r="4" spans="1:52" s="7" customFormat="1" ht="11.25" x14ac:dyDescent="0.25">
      <c r="B4" s="6"/>
    </row>
    <row r="5" spans="1:52" s="7" customFormat="1" ht="11.25" x14ac:dyDescent="0.25">
      <c r="B5" s="6"/>
    </row>
    <row r="6" spans="1:52" s="7" customFormat="1" ht="11.25" x14ac:dyDescent="0.25">
      <c r="B6" s="6"/>
    </row>
    <row r="7" spans="1:52" s="7" customFormat="1" ht="11.25" x14ac:dyDescent="0.25">
      <c r="B7" s="130"/>
    </row>
    <row r="8" spans="1:52" s="7" customFormat="1" ht="11.25" x14ac:dyDescent="0.25">
      <c r="B8" s="6"/>
    </row>
    <row r="9" spans="1:52" s="7" customFormat="1" ht="11.25" x14ac:dyDescent="0.25">
      <c r="B9" s="6"/>
    </row>
    <row r="10" spans="1:52" s="7" customFormat="1" ht="11.25" x14ac:dyDescent="0.25">
      <c r="B10" s="6"/>
    </row>
    <row r="11" spans="1:52" s="7" customFormat="1" ht="15" customHeight="1" x14ac:dyDescent="0.25">
      <c r="B11" s="6"/>
    </row>
    <row r="12" spans="1:52" s="7" customFormat="1" ht="15" customHeight="1" x14ac:dyDescent="0.25">
      <c r="B12" s="6"/>
    </row>
    <row r="13" spans="1:52" s="8" customFormat="1" ht="15" customHeight="1" x14ac:dyDescent="0.25">
      <c r="B13" s="23"/>
    </row>
    <row r="14" spans="1:52" s="11" customFormat="1" ht="22.5" customHeight="1" x14ac:dyDescent="0.25">
      <c r="A14" s="336" t="s">
        <v>140</v>
      </c>
      <c r="B14" s="336"/>
    </row>
    <row r="15" spans="1:52" s="11" customFormat="1" ht="16.5" customHeight="1" thickBot="1" x14ac:dyDescent="0.3">
      <c r="A15" s="16"/>
      <c r="B15" s="16"/>
      <c r="I15" s="10"/>
    </row>
    <row r="16" spans="1:52" s="13" customFormat="1" ht="15.75" thickBot="1" x14ac:dyDescent="0.3">
      <c r="A16" s="181" t="s">
        <v>14</v>
      </c>
      <c r="B16" s="18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1:52" s="13" customFormat="1" ht="15.75" thickBot="1" x14ac:dyDescent="0.3">
      <c r="A17" s="17"/>
      <c r="B17" s="179"/>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row>
    <row r="18" spans="1:52" s="13" customFormat="1" ht="18.75" customHeight="1" thickBot="1" x14ac:dyDescent="0.3">
      <c r="A18" s="181" t="s">
        <v>0</v>
      </c>
      <c r="B18" s="182"/>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row>
    <row r="19" spans="1:52" s="13" customFormat="1" ht="15.75" thickBot="1" x14ac:dyDescent="0.3">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2" s="13" customFormat="1" ht="19.7" customHeight="1" thickBot="1" x14ac:dyDescent="0.3">
      <c r="A20" s="101" t="s">
        <v>130</v>
      </c>
      <c r="B20" s="102"/>
      <c r="C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1:52" s="13" customFormat="1" ht="15.95" customHeight="1" x14ac:dyDescent="0.25">
      <c r="A21" s="20" t="s">
        <v>138</v>
      </c>
      <c r="B21" s="105"/>
      <c r="C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2" s="13" customFormat="1" ht="15.95" customHeight="1" x14ac:dyDescent="0.25">
      <c r="A22" s="21" t="s">
        <v>129</v>
      </c>
      <c r="B22" s="106"/>
      <c r="C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row>
    <row r="23" spans="1:52" s="13" customFormat="1" ht="15.95" customHeight="1" x14ac:dyDescent="0.25">
      <c r="A23" s="21" t="s">
        <v>7</v>
      </c>
      <c r="B23" s="129"/>
      <c r="C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row>
    <row r="24" spans="1:52" s="13" customFormat="1" ht="15.95" customHeight="1" x14ac:dyDescent="0.25">
      <c r="A24" s="21" t="s">
        <v>8</v>
      </c>
      <c r="B24" s="129"/>
      <c r="C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row>
    <row r="25" spans="1:52" s="13" customFormat="1" ht="15.95" customHeight="1" thickBot="1" x14ac:dyDescent="0.3">
      <c r="A25" s="22" t="s">
        <v>11</v>
      </c>
      <c r="B25" s="107"/>
      <c r="C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row>
    <row r="26" spans="1:52" s="13" customFormat="1" ht="14.25" customHeight="1" x14ac:dyDescent="0.25">
      <c r="C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row>
    <row r="27" spans="1:52" s="3" customFormat="1" ht="15.75" thickBot="1" x14ac:dyDescent="0.3">
      <c r="A27" s="10"/>
      <c r="B27" s="10"/>
      <c r="C27" s="1"/>
      <c r="F27" s="1"/>
      <c r="G27" s="1"/>
      <c r="H27" s="1"/>
      <c r="I27" s="1"/>
      <c r="J27" s="1"/>
    </row>
    <row r="28" spans="1:52" s="3" customFormat="1" ht="15.75" thickBot="1" x14ac:dyDescent="0.3">
      <c r="A28" s="18" t="s">
        <v>135</v>
      </c>
      <c r="B28" s="19"/>
      <c r="C28" s="1"/>
      <c r="D28" s="1"/>
      <c r="E28" s="1"/>
      <c r="F28" s="1"/>
      <c r="G28" s="1"/>
      <c r="H28" s="1"/>
      <c r="I28" s="1"/>
      <c r="J28" s="1"/>
    </row>
    <row r="29" spans="1:52" s="13" customFormat="1" ht="15.95" customHeight="1" x14ac:dyDescent="0.25">
      <c r="A29" s="20" t="s">
        <v>10</v>
      </c>
      <c r="B29" s="178"/>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row>
    <row r="30" spans="1:52" s="13" customFormat="1" ht="15.95" customHeight="1" x14ac:dyDescent="0.25">
      <c r="A30" s="21" t="s">
        <v>6</v>
      </c>
      <c r="B30" s="96"/>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2" s="13" customFormat="1" ht="15.95" customHeight="1" x14ac:dyDescent="0.25">
      <c r="A31" s="21" t="s">
        <v>7</v>
      </c>
      <c r="B31" s="129"/>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row>
    <row r="32" spans="1:52" s="13" customFormat="1" ht="15.95" customHeight="1" x14ac:dyDescent="0.25">
      <c r="A32" s="21" t="s">
        <v>8</v>
      </c>
      <c r="B32" s="129"/>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row>
    <row r="33" spans="1:52" s="13" customFormat="1" ht="15.95" customHeight="1" x14ac:dyDescent="0.25">
      <c r="A33" s="21" t="s">
        <v>9</v>
      </c>
      <c r="B33" s="26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row>
    <row r="34" spans="1:52" s="3" customFormat="1" ht="15.95" customHeight="1" thickBot="1" x14ac:dyDescent="0.3">
      <c r="A34" s="22" t="s">
        <v>12</v>
      </c>
      <c r="B34" s="97"/>
      <c r="C34" s="10"/>
      <c r="D34" s="10"/>
      <c r="E34" s="1"/>
      <c r="F34" s="1"/>
      <c r="G34" s="1"/>
      <c r="H34" s="1"/>
      <c r="I34" s="1"/>
      <c r="J34" s="1"/>
    </row>
    <row r="35" spans="1:52" s="3" customFormat="1" ht="15.75" thickBot="1" x14ac:dyDescent="0.3">
      <c r="C35" s="10"/>
      <c r="D35" s="10"/>
      <c r="E35" s="1"/>
      <c r="F35" s="1"/>
      <c r="G35" s="1"/>
      <c r="H35" s="1"/>
      <c r="I35" s="1"/>
      <c r="J35" s="1"/>
    </row>
    <row r="36" spans="1:52" s="3" customFormat="1" ht="18" customHeight="1" thickBot="1" x14ac:dyDescent="0.3">
      <c r="A36" s="18" t="s">
        <v>199</v>
      </c>
      <c r="B36" s="127"/>
      <c r="C36" s="1"/>
      <c r="D36" s="1"/>
      <c r="E36" s="1"/>
      <c r="F36" s="1"/>
      <c r="G36" s="1"/>
      <c r="H36" s="1"/>
      <c r="I36" s="1"/>
      <c r="J36" s="1"/>
    </row>
    <row r="37" spans="1:52" s="3" customFormat="1" x14ac:dyDescent="0.25">
      <c r="A37" s="194" t="s">
        <v>215</v>
      </c>
      <c r="B37" s="196"/>
      <c r="C37" s="1"/>
      <c r="D37" s="1"/>
      <c r="E37" s="1"/>
      <c r="F37" s="1"/>
      <c r="G37" s="1"/>
      <c r="H37" s="1"/>
      <c r="I37" s="1"/>
      <c r="J37" s="1"/>
    </row>
    <row r="38" spans="1:52" s="3" customFormat="1" ht="15.75" thickBot="1" x14ac:dyDescent="0.3">
      <c r="A38" s="195" t="s">
        <v>216</v>
      </c>
      <c r="B38" s="198"/>
      <c r="C38" s="1"/>
      <c r="D38" s="1"/>
      <c r="E38" s="1"/>
      <c r="F38" s="1"/>
      <c r="G38" s="1"/>
      <c r="H38" s="1"/>
      <c r="I38" s="1"/>
      <c r="J38" s="1"/>
    </row>
    <row r="39" spans="1:52" s="3" customFormat="1" ht="60" customHeight="1" x14ac:dyDescent="0.25">
      <c r="A39" s="338" t="s">
        <v>158</v>
      </c>
      <c r="B39" s="339"/>
      <c r="C39" s="1"/>
      <c r="D39" s="1"/>
      <c r="E39" s="1"/>
      <c r="F39" s="1"/>
      <c r="G39" s="1"/>
      <c r="H39" s="1"/>
      <c r="I39" s="1"/>
      <c r="J39" s="1"/>
    </row>
    <row r="40" spans="1:52" s="3" customFormat="1" ht="48.75" customHeight="1" thickBot="1" x14ac:dyDescent="0.3">
      <c r="A40" s="340" t="s">
        <v>217</v>
      </c>
      <c r="B40" s="341"/>
    </row>
    <row r="41" spans="1:52" s="3" customFormat="1" x14ac:dyDescent="0.25"/>
    <row r="42" spans="1:52" s="3" customFormat="1" ht="53.25" customHeight="1" x14ac:dyDescent="0.25">
      <c r="A42" s="337" t="s">
        <v>200</v>
      </c>
      <c r="B42" s="337"/>
    </row>
    <row r="43" spans="1:52" s="3" customFormat="1" x14ac:dyDescent="0.25">
      <c r="A43" s="337"/>
      <c r="B43" s="337"/>
    </row>
    <row r="44" spans="1:52" s="3" customFormat="1" ht="15.75" thickBot="1" x14ac:dyDescent="0.3">
      <c r="A44" s="1"/>
      <c r="B44" s="10"/>
    </row>
    <row r="45" spans="1:52" s="3" customFormat="1" ht="23.45" customHeight="1" thickBot="1" x14ac:dyDescent="0.3">
      <c r="A45" s="101" t="s">
        <v>139</v>
      </c>
      <c r="B45" s="103"/>
    </row>
    <row r="46" spans="1:52" ht="15.95" customHeight="1" x14ac:dyDescent="0.25">
      <c r="A46" s="104" t="s">
        <v>138</v>
      </c>
      <c r="B46" s="95"/>
    </row>
    <row r="47" spans="1:52" ht="15.95" customHeight="1" x14ac:dyDescent="0.25">
      <c r="A47" s="21" t="s">
        <v>136</v>
      </c>
      <c r="B47" s="96"/>
      <c r="C47" s="14"/>
    </row>
    <row r="48" spans="1:52" ht="15.95" customHeight="1" x14ac:dyDescent="0.25">
      <c r="A48" s="21" t="s">
        <v>6</v>
      </c>
      <c r="B48" s="96"/>
      <c r="C48" s="14"/>
    </row>
    <row r="49" spans="1:3" ht="15.95" customHeight="1" x14ac:dyDescent="0.25">
      <c r="A49" s="21" t="s">
        <v>7</v>
      </c>
      <c r="B49" s="96"/>
      <c r="C49" s="14"/>
    </row>
    <row r="50" spans="1:3" ht="15.95" customHeight="1" x14ac:dyDescent="0.25">
      <c r="A50" s="21" t="s">
        <v>8</v>
      </c>
      <c r="B50" s="96"/>
      <c r="C50" s="14"/>
    </row>
    <row r="51" spans="1:3" ht="15.95" customHeight="1" x14ac:dyDescent="0.25">
      <c r="A51" s="21" t="s">
        <v>9</v>
      </c>
      <c r="B51" s="261"/>
      <c r="C51" s="14"/>
    </row>
    <row r="52" spans="1:3" ht="15.95" customHeight="1" thickBot="1" x14ac:dyDescent="0.3">
      <c r="A52" s="328" t="s">
        <v>12</v>
      </c>
      <c r="B52" s="329"/>
      <c r="C52" s="14"/>
    </row>
    <row r="53" spans="1:3" ht="15.95" customHeight="1" x14ac:dyDescent="0.25">
      <c r="A53" s="104" t="s">
        <v>332</v>
      </c>
      <c r="B53" s="330"/>
      <c r="C53" s="14"/>
    </row>
    <row r="54" spans="1:3" ht="15.95" customHeight="1" x14ac:dyDescent="0.25">
      <c r="A54" s="328" t="s">
        <v>9</v>
      </c>
      <c r="B54" s="329"/>
      <c r="C54" s="14"/>
    </row>
    <row r="55" spans="1:3" ht="15.95" customHeight="1" thickBot="1" x14ac:dyDescent="0.3">
      <c r="A55" s="22" t="s">
        <v>12</v>
      </c>
      <c r="B55" s="97"/>
      <c r="C55" s="14"/>
    </row>
    <row r="56" spans="1:3" x14ac:dyDescent="0.25">
      <c r="A56" s="4"/>
    </row>
    <row r="57" spans="1:3" x14ac:dyDescent="0.25">
      <c r="A57" s="4"/>
    </row>
    <row r="58" spans="1:3" x14ac:dyDescent="0.25">
      <c r="A58" s="4"/>
    </row>
    <row r="59" spans="1:3" x14ac:dyDescent="0.25">
      <c r="A59" s="4"/>
    </row>
    <row r="60" spans="1:3" x14ac:dyDescent="0.25">
      <c r="A60" s="4"/>
    </row>
    <row r="62" spans="1:3" x14ac:dyDescent="0.25">
      <c r="A62" s="4"/>
    </row>
    <row r="63" spans="1:3" x14ac:dyDescent="0.25">
      <c r="A63" s="4"/>
    </row>
  </sheetData>
  <mergeCells count="5">
    <mergeCell ref="A14:B14"/>
    <mergeCell ref="A42:B42"/>
    <mergeCell ref="A43:B43"/>
    <mergeCell ref="A39:B39"/>
    <mergeCell ref="A40:B40"/>
  </mergeCells>
  <conditionalFormatting sqref="B25">
    <cfRule type="expression" dxfId="999" priority="1">
      <formula>#REF!&gt;2</formula>
    </cfRule>
  </conditionalFormatting>
  <dataValidations count="1">
    <dataValidation type="list" allowBlank="1" showInputMessage="1" showErrorMessage="1" promptTitle="Type productie-installatie" prompt="Maak keuze" sqref="B25" xr:uid="{00000000-0002-0000-0000-000000000000}">
      <formula1>Type_installatie</formula1>
    </dataValidation>
  </dataValidations>
  <pageMargins left="0.7" right="0.7" top="0.75" bottom="0.75" header="0.3" footer="0.3"/>
  <pageSetup paperSize="9" scale="64" orientation="portrait" r:id="rId1"/>
  <colBreaks count="1" manualBreakCount="1">
    <brk id="2"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AS325"/>
  <sheetViews>
    <sheetView showGridLines="0" tabSelected="1" zoomScale="80" zoomScaleNormal="80" workbookViewId="0">
      <selection activeCell="D25" sqref="D25"/>
    </sheetView>
  </sheetViews>
  <sheetFormatPr defaultRowHeight="15" x14ac:dyDescent="0.25"/>
  <cols>
    <col min="1" max="1" width="9" customWidth="1"/>
    <col min="2" max="2" width="27.5703125" customWidth="1"/>
    <col min="3" max="3" width="13.7109375" customWidth="1"/>
    <col min="4" max="4" width="12.7109375" customWidth="1"/>
    <col min="5" max="5" width="5.7109375" customWidth="1"/>
    <col min="6" max="6" width="59" customWidth="1"/>
    <col min="7" max="7" width="18.28515625" customWidth="1"/>
    <col min="8" max="8" width="18.28515625" hidden="1" customWidth="1"/>
    <col min="9" max="9" width="17.28515625" customWidth="1"/>
    <col min="10" max="10" width="16.85546875" customWidth="1"/>
    <col min="11" max="11" width="2.7109375" customWidth="1"/>
    <col min="12" max="13" width="16.85546875" customWidth="1"/>
    <col min="14" max="14" width="2.7109375" style="3" customWidth="1"/>
    <col min="15" max="16" width="16.85546875" hidden="1" customWidth="1"/>
    <col min="17" max="17" width="2.7109375" hidden="1" customWidth="1"/>
    <col min="18" max="21" width="13.7109375" customWidth="1"/>
    <col min="22" max="22" width="2.7109375" customWidth="1"/>
    <col min="23" max="23" width="14.85546875" hidden="1" customWidth="1"/>
    <col min="24" max="24" width="13" hidden="1" customWidth="1"/>
    <col min="25" max="25" width="2.7109375" hidden="1" customWidth="1"/>
    <col min="26" max="26" width="11.42578125" customWidth="1"/>
    <col min="27" max="27" width="25.42578125" customWidth="1"/>
    <col min="28" max="28" width="13.28515625" customWidth="1"/>
    <col min="29" max="29" width="2.7109375" customWidth="1"/>
    <col min="30" max="30" width="10.7109375" customWidth="1"/>
    <col min="31" max="31" width="55.7109375" customWidth="1"/>
    <col min="32" max="32" width="2.7109375" customWidth="1"/>
    <col min="33" max="33" width="10.7109375" customWidth="1"/>
    <col min="34" max="34" width="55.7109375" customWidth="1"/>
    <col min="35" max="35" width="2.7109375" customWidth="1"/>
    <col min="36" max="36" width="10.7109375" customWidth="1"/>
    <col min="37" max="37" width="55.7109375" customWidth="1"/>
    <col min="38" max="38" width="2.7109375" customWidth="1"/>
    <col min="39" max="42" width="9.140625" hidden="1" customWidth="1"/>
    <col min="43" max="43" width="2.42578125" hidden="1" customWidth="1"/>
    <col min="44" max="45" width="25.7109375" customWidth="1"/>
  </cols>
  <sheetData>
    <row r="1" spans="1:37" ht="18.75" x14ac:dyDescent="0.3">
      <c r="A1" s="31"/>
      <c r="B1" s="31"/>
      <c r="AK1" s="128" t="s">
        <v>229</v>
      </c>
    </row>
    <row r="3" spans="1:37" ht="15.75" thickBot="1" x14ac:dyDescent="0.3">
      <c r="I3" s="3"/>
    </row>
    <row r="4" spans="1:37" ht="15.75" thickBot="1" x14ac:dyDescent="0.3">
      <c r="E4" s="356" t="s">
        <v>228</v>
      </c>
      <c r="F4" s="357"/>
      <c r="G4" s="357"/>
      <c r="H4" s="208"/>
      <c r="I4" s="358"/>
      <c r="J4" s="359"/>
      <c r="K4" s="211"/>
      <c r="L4" s="211"/>
      <c r="M4" s="211"/>
      <c r="N4" s="211"/>
      <c r="O4" s="211"/>
      <c r="P4" s="211"/>
    </row>
    <row r="5" spans="1:37" ht="30" customHeight="1" thickBot="1" x14ac:dyDescent="0.3">
      <c r="E5" s="349" t="s">
        <v>128</v>
      </c>
      <c r="F5" s="350"/>
      <c r="G5" s="28" t="s">
        <v>16</v>
      </c>
      <c r="H5" s="28" t="s">
        <v>321</v>
      </c>
      <c r="I5" s="28" t="s">
        <v>124</v>
      </c>
      <c r="J5" s="28" t="s">
        <v>17</v>
      </c>
      <c r="K5" s="211"/>
      <c r="L5" s="211"/>
      <c r="M5" s="211"/>
      <c r="N5" s="211"/>
      <c r="O5" s="211"/>
      <c r="P5" s="211"/>
      <c r="U5" s="65"/>
      <c r="V5" s="65"/>
      <c r="W5" s="65"/>
      <c r="X5" s="65"/>
      <c r="Z5" s="66" t="s">
        <v>173</v>
      </c>
      <c r="AA5" s="108" t="str">
        <f>ConformiteitsJaarVerklaring!D2</f>
        <v>[invullen]</v>
      </c>
      <c r="AB5" s="110"/>
    </row>
    <row r="6" spans="1:37" x14ac:dyDescent="0.25">
      <c r="D6" s="38">
        <v>1</v>
      </c>
      <c r="E6" s="87"/>
      <c r="F6" s="58" t="str">
        <f>IF(E6&lt;&gt;"",IFERROR(VLOOKUP($E6,NTA!$A$2:$B$210,2,FALSE),"NTA code komt niet voor"),"")</f>
        <v/>
      </c>
      <c r="G6" s="272"/>
      <c r="H6" s="89"/>
      <c r="I6" s="89"/>
      <c r="J6" s="30">
        <f t="shared" ref="J6:J20" si="0">IF(E6="",0,SUMPRODUCT(($A$25:$A$325=$E6)*$D$25:$D$325))</f>
        <v>0</v>
      </c>
      <c r="K6" s="212"/>
      <c r="L6" s="212"/>
      <c r="M6" s="212"/>
      <c r="N6" s="212"/>
      <c r="O6" s="212"/>
      <c r="P6" s="212"/>
      <c r="R6" s="34" t="str">
        <f>IF(E6="",IF(AND(I6=0,J6=0),"","Geen NTA code ingevuld"),IF(I6&lt;&gt;J6,"Verschil in hoeveelheden",""))</f>
        <v/>
      </c>
      <c r="S6" s="34"/>
    </row>
    <row r="7" spans="1:37" x14ac:dyDescent="0.25">
      <c r="D7" s="38">
        <f>D6+1</f>
        <v>2</v>
      </c>
      <c r="E7" s="87"/>
      <c r="F7" s="58" t="str">
        <f>IF(E7&lt;&gt;"",IFERROR(VLOOKUP($E7,NTA!$A$2:$B$210,2,FALSE),"NTA code komt niet voor"),"")</f>
        <v/>
      </c>
      <c r="G7" s="273"/>
      <c r="H7" s="89"/>
      <c r="I7" s="89"/>
      <c r="J7" s="30">
        <f t="shared" si="0"/>
        <v>0</v>
      </c>
      <c r="K7" s="212"/>
      <c r="L7" s="212"/>
      <c r="M7" s="212"/>
      <c r="N7" s="212"/>
      <c r="O7" s="212"/>
      <c r="P7" s="212"/>
      <c r="R7" s="34" t="str">
        <f>IF(E7="",IF(AND(I7=0,J7=0),"","Geen NTA code ingevuld"),IF(I7&lt;&gt;J7,"Verschil in hoeveelheden",""))</f>
        <v/>
      </c>
      <c r="S7" s="34"/>
    </row>
    <row r="8" spans="1:37" x14ac:dyDescent="0.25">
      <c r="D8" s="38">
        <f t="shared" ref="D8:D20" si="1">D7+1</f>
        <v>3</v>
      </c>
      <c r="E8" s="87"/>
      <c r="F8" s="58" t="str">
        <f>IF(E8&lt;&gt;"",IFERROR(VLOOKUP($E8,NTA!$A$2:$B$210,2,FALSE),"NTA code komt niet voor"),"")</f>
        <v/>
      </c>
      <c r="G8" s="273"/>
      <c r="H8" s="89"/>
      <c r="I8" s="89"/>
      <c r="J8" s="30">
        <f t="shared" si="0"/>
        <v>0</v>
      </c>
      <c r="K8" s="212"/>
      <c r="L8" s="212"/>
      <c r="M8" s="212"/>
      <c r="N8" s="212"/>
      <c r="O8" s="212"/>
      <c r="P8" s="212"/>
      <c r="R8" s="34" t="str">
        <f>IF(E8="",IF(AND(I8=0,J8=0),"","Geen NTA code ingevuld"),IF(I8&lt;&gt;J8,"Verschil in hoeveelheden",""))</f>
        <v/>
      </c>
      <c r="S8" s="34"/>
    </row>
    <row r="9" spans="1:37" x14ac:dyDescent="0.25">
      <c r="D9" s="38">
        <f t="shared" si="1"/>
        <v>4</v>
      </c>
      <c r="E9" s="87"/>
      <c r="F9" s="58" t="str">
        <f>IF(E9&lt;&gt;"",IFERROR(VLOOKUP($E9,NTA!$A$2:$B$210,2,FALSE),"NTA code komt niet voor"),"")</f>
        <v/>
      </c>
      <c r="G9" s="273"/>
      <c r="H9" s="89"/>
      <c r="I9" s="89"/>
      <c r="J9" s="30">
        <f t="shared" si="0"/>
        <v>0</v>
      </c>
      <c r="K9" s="212"/>
      <c r="L9" s="212"/>
      <c r="M9" s="212"/>
      <c r="N9" s="212"/>
      <c r="O9" s="212"/>
      <c r="P9" s="212"/>
      <c r="R9" s="34" t="str">
        <f>IF(E9="",IF(AND(I9=0,J9=0),"","Geen NTA code ingevuld"),IF(I9&lt;&gt;J9,"Verschil in hoeveelheden",""))</f>
        <v/>
      </c>
      <c r="S9" s="34"/>
    </row>
    <row r="10" spans="1:37" x14ac:dyDescent="0.25">
      <c r="D10" s="38">
        <f t="shared" si="1"/>
        <v>5</v>
      </c>
      <c r="E10" s="87"/>
      <c r="F10" s="58" t="str">
        <f>IF(E10&lt;&gt;"",IFERROR(VLOOKUP($E10,NTA!$A$2:$B$210,2,FALSE),"NTA code komt niet voor"),"")</f>
        <v/>
      </c>
      <c r="G10" s="274"/>
      <c r="H10" s="89"/>
      <c r="I10" s="89"/>
      <c r="J10" s="30">
        <f t="shared" si="0"/>
        <v>0</v>
      </c>
      <c r="K10" s="212"/>
      <c r="L10" s="212"/>
      <c r="M10" s="212"/>
      <c r="N10" s="212"/>
      <c r="O10" s="212"/>
      <c r="P10" s="212"/>
      <c r="R10" s="34" t="str">
        <f t="shared" ref="R10:R20" si="2">IF(E10="",IF(AND(I10=0,J10=0),"","Geen NTA code ingevuld"),IF(I10&lt;&gt;J10,"Verschil in hoeveelheden",""))</f>
        <v/>
      </c>
    </row>
    <row r="11" spans="1:37" x14ac:dyDescent="0.25">
      <c r="D11" s="38">
        <f t="shared" si="1"/>
        <v>6</v>
      </c>
      <c r="E11" s="87"/>
      <c r="F11" s="58" t="str">
        <f>IF(E11&lt;&gt;"",IFERROR(VLOOKUP($E11,NTA!$A$2:$B$210,2,FALSE),"NTA code komt niet voor"),"")</f>
        <v/>
      </c>
      <c r="G11" s="274"/>
      <c r="H11" s="89"/>
      <c r="I11" s="89"/>
      <c r="J11" s="30">
        <f t="shared" si="0"/>
        <v>0</v>
      </c>
      <c r="K11" s="212"/>
      <c r="L11" s="212"/>
      <c r="M11" s="212"/>
      <c r="N11" s="212"/>
      <c r="O11" s="212"/>
      <c r="P11" s="212"/>
      <c r="R11" s="34" t="str">
        <f t="shared" si="2"/>
        <v/>
      </c>
    </row>
    <row r="12" spans="1:37" x14ac:dyDescent="0.25">
      <c r="D12" s="38">
        <f t="shared" si="1"/>
        <v>7</v>
      </c>
      <c r="E12" s="87"/>
      <c r="F12" s="58" t="str">
        <f>IF(E12&lt;&gt;"",IFERROR(VLOOKUP($E12,NTA!$A$2:$B$210,2,FALSE),"NTA code komt niet voor"),"")</f>
        <v/>
      </c>
      <c r="G12" s="274"/>
      <c r="H12" s="89"/>
      <c r="I12" s="89"/>
      <c r="J12" s="30">
        <f t="shared" si="0"/>
        <v>0</v>
      </c>
      <c r="K12" s="212"/>
      <c r="L12" s="212"/>
      <c r="M12" s="212"/>
      <c r="N12" s="212"/>
      <c r="O12" s="212"/>
      <c r="P12" s="212"/>
      <c r="R12" s="34" t="str">
        <f t="shared" si="2"/>
        <v/>
      </c>
    </row>
    <row r="13" spans="1:37" x14ac:dyDescent="0.25">
      <c r="D13" s="38">
        <f t="shared" si="1"/>
        <v>8</v>
      </c>
      <c r="E13" s="87"/>
      <c r="F13" s="58" t="str">
        <f>IF(E13&lt;&gt;"",IFERROR(VLOOKUP($E13,NTA!$A$2:$B$210,2,FALSE),"NTA code komt niet voor"),"")</f>
        <v/>
      </c>
      <c r="G13" s="274"/>
      <c r="H13" s="89"/>
      <c r="I13" s="89"/>
      <c r="J13" s="30">
        <f t="shared" si="0"/>
        <v>0</v>
      </c>
      <c r="K13" s="212"/>
      <c r="L13" s="212"/>
      <c r="M13" s="212"/>
      <c r="N13" s="212"/>
      <c r="O13" s="212"/>
      <c r="P13" s="212"/>
      <c r="R13" s="34" t="str">
        <f t="shared" si="2"/>
        <v/>
      </c>
    </row>
    <row r="14" spans="1:37" x14ac:dyDescent="0.25">
      <c r="D14" s="38">
        <f t="shared" si="1"/>
        <v>9</v>
      </c>
      <c r="E14" s="87"/>
      <c r="F14" s="58" t="str">
        <f>IF(E14&lt;&gt;"",IFERROR(VLOOKUP($E14,NTA!$A$2:$B$210,2,FALSE),"NTA code komt niet voor"),"")</f>
        <v/>
      </c>
      <c r="G14" s="274"/>
      <c r="H14" s="89"/>
      <c r="I14" s="89"/>
      <c r="J14" s="30">
        <f t="shared" si="0"/>
        <v>0</v>
      </c>
      <c r="K14" s="212"/>
      <c r="L14" s="212"/>
      <c r="M14" s="212"/>
      <c r="N14" s="212"/>
      <c r="O14" s="212"/>
      <c r="P14" s="212"/>
      <c r="R14" s="34" t="str">
        <f t="shared" si="2"/>
        <v/>
      </c>
      <c r="Z14" s="35"/>
    </row>
    <row r="15" spans="1:37" x14ac:dyDescent="0.25">
      <c r="D15" s="38">
        <f t="shared" si="1"/>
        <v>10</v>
      </c>
      <c r="E15" s="87"/>
      <c r="F15" s="58" t="str">
        <f>IF(E15&lt;&gt;"",IFERROR(VLOOKUP($E15,NTA!$A$2:$B$210,2,FALSE),"NTA code komt niet voor"),"")</f>
        <v/>
      </c>
      <c r="G15" s="274"/>
      <c r="H15" s="89"/>
      <c r="I15" s="89"/>
      <c r="J15" s="30">
        <f t="shared" si="0"/>
        <v>0</v>
      </c>
      <c r="K15" s="212"/>
      <c r="L15" s="212"/>
      <c r="M15" s="212"/>
      <c r="N15" s="212"/>
      <c r="O15" s="212"/>
      <c r="P15" s="212"/>
      <c r="R15" s="34" t="str">
        <f t="shared" si="2"/>
        <v/>
      </c>
      <c r="T15" s="36"/>
      <c r="AF15" s="162"/>
    </row>
    <row r="16" spans="1:37" ht="15.75" thickBot="1" x14ac:dyDescent="0.3">
      <c r="D16" s="38">
        <f t="shared" si="1"/>
        <v>11</v>
      </c>
      <c r="E16" s="87"/>
      <c r="F16" s="58" t="str">
        <f>IF(E16&lt;&gt;"",IFERROR(VLOOKUP($E16,NTA!$A$2:$B$210,2,FALSE),"NTA code komt niet voor"),"")</f>
        <v/>
      </c>
      <c r="G16" s="274"/>
      <c r="H16" s="89"/>
      <c r="I16" s="89"/>
      <c r="J16" s="30">
        <f t="shared" si="0"/>
        <v>0</v>
      </c>
      <c r="K16" s="212"/>
      <c r="L16" s="212"/>
      <c r="M16" s="212"/>
      <c r="N16" s="212"/>
      <c r="O16" s="212"/>
      <c r="P16" s="212"/>
      <c r="R16" s="34" t="str">
        <f t="shared" si="2"/>
        <v/>
      </c>
      <c r="S16" s="34"/>
    </row>
    <row r="17" spans="1:45" ht="15.75" thickBot="1" x14ac:dyDescent="0.3">
      <c r="D17" s="38">
        <f t="shared" si="1"/>
        <v>12</v>
      </c>
      <c r="E17" s="87"/>
      <c r="F17" s="58" t="str">
        <f>IF(E17&lt;&gt;"",IFERROR(VLOOKUP($E17,NTA!$A$2:$B$210,2,FALSE),"NTA code komt niet voor"),"")</f>
        <v/>
      </c>
      <c r="G17" s="274"/>
      <c r="H17" s="89"/>
      <c r="I17" s="89"/>
      <c r="J17" s="30">
        <f t="shared" si="0"/>
        <v>0</v>
      </c>
      <c r="K17" s="212"/>
      <c r="L17" s="212"/>
      <c r="M17" s="212"/>
      <c r="N17" s="212"/>
      <c r="O17" s="212"/>
      <c r="P17" s="212"/>
      <c r="R17" s="34" t="str">
        <f t="shared" si="2"/>
        <v/>
      </c>
      <c r="S17" s="34"/>
      <c r="T17" s="91" t="s">
        <v>127</v>
      </c>
      <c r="U17" s="92"/>
      <c r="V17" s="92"/>
      <c r="W17" s="92"/>
      <c r="X17" s="92"/>
      <c r="Y17" s="93"/>
      <c r="Z17" s="94">
        <f>IFERROR(SUMPRODUCT((($E$25:$F$325="Categorie 1: Houtige biomassa uit bosbeheereenheden (gecontroleerde biomassa)")*$D$25:$D$325)+(($E$25:$F$325="Categorie 2: Houtige biomassa uit kleine bosbeheereenheden kleiner dan 500 ha (gecontroleerde biomassa)")*$D$25:$D$325))/SUMPRODUCT((($E$25:$F$325="Categorie 1: Houtige biomassa uit bosbeheereenheden ")*$D$25:$D$325)+(($E$25:$F$325="Categorie 1: Houtige biomassa uit bosbeheereenheden (gecontroleerde biomassa)")*$D$25:$D$325)+(($E$25:$F$325="Categorie 2: Houtige biomassa uit kleine bosbeheereenheden kleiner dan 500 ha (areaal aantonen)")*$D$25:$D$325)+(($E$25:$F$325="Categorie 2: Houtige biomassa uit kleine bosbeheereenheden kleiner dan 500 ha (risk based approach)")*$D$25:$D$325)+(($E$25:$F$325="Categorie 2: Houtige biomassa uit kleine bosbeheereenheden kleiner dan 500 ha (gecontroleerde biomassa)")*$D$25:$D$325)),0)</f>
        <v>0</v>
      </c>
    </row>
    <row r="18" spans="1:45" ht="15.75" thickBot="1" x14ac:dyDescent="0.3">
      <c r="D18" s="38">
        <f t="shared" si="1"/>
        <v>13</v>
      </c>
      <c r="E18" s="87"/>
      <c r="F18" s="58" t="str">
        <f>IF(E18&lt;&gt;"",IFERROR(VLOOKUP($E18,NTA!$A$2:$B$210,2,FALSE),"NTA code komt niet voor"),"")</f>
        <v/>
      </c>
      <c r="G18" s="274"/>
      <c r="H18" s="89"/>
      <c r="I18" s="89"/>
      <c r="J18" s="30">
        <f t="shared" si="0"/>
        <v>0</v>
      </c>
      <c r="K18" s="212"/>
      <c r="L18" s="212"/>
      <c r="M18" s="212"/>
      <c r="N18" s="212"/>
      <c r="O18" s="212"/>
      <c r="P18" s="212"/>
      <c r="R18" s="34" t="str">
        <f t="shared" si="2"/>
        <v/>
      </c>
      <c r="S18" s="34"/>
    </row>
    <row r="19" spans="1:45" ht="15.75" thickBot="1" x14ac:dyDescent="0.3">
      <c r="D19" s="38">
        <f t="shared" si="1"/>
        <v>14</v>
      </c>
      <c r="E19" s="87"/>
      <c r="F19" s="58" t="str">
        <f>IF(E19&lt;&gt;"",IFERROR(VLOOKUP($E19,NTA!$A$2:$B$210,2,FALSE),"NTA code komt niet voor"),"")</f>
        <v/>
      </c>
      <c r="G19" s="274"/>
      <c r="H19" s="89"/>
      <c r="I19" s="89"/>
      <c r="J19" s="30">
        <f t="shared" si="0"/>
        <v>0</v>
      </c>
      <c r="K19" s="212"/>
      <c r="L19" s="212"/>
      <c r="M19" s="212"/>
      <c r="N19" s="212"/>
      <c r="O19" s="212"/>
      <c r="P19" s="212"/>
      <c r="R19" s="34" t="str">
        <f t="shared" si="2"/>
        <v/>
      </c>
      <c r="Z19" s="172" t="s">
        <v>197</v>
      </c>
      <c r="AA19" s="172" t="s">
        <v>198</v>
      </c>
    </row>
    <row r="20" spans="1:45" ht="15.75" thickBot="1" x14ac:dyDescent="0.3">
      <c r="D20" s="38">
        <f t="shared" si="1"/>
        <v>15</v>
      </c>
      <c r="E20" s="88"/>
      <c r="F20" s="59" t="str">
        <f>IF(E20&lt;&gt;"",IFERROR(VLOOKUP($E20,NTA!$A$2:$B$210,2,FALSE),"NTA code komt niet voor"),"")</f>
        <v/>
      </c>
      <c r="G20" s="275"/>
      <c r="H20" s="89"/>
      <c r="I20" s="89"/>
      <c r="J20" s="30">
        <f t="shared" si="0"/>
        <v>0</v>
      </c>
      <c r="K20" s="212"/>
      <c r="L20" s="212"/>
      <c r="M20" s="212"/>
      <c r="N20" s="212"/>
      <c r="O20" s="212"/>
      <c r="P20" s="212"/>
      <c r="R20" s="34" t="str">
        <f t="shared" si="2"/>
        <v/>
      </c>
      <c r="S20" s="60"/>
      <c r="T20" s="61" t="s">
        <v>152</v>
      </c>
      <c r="U20" s="62"/>
      <c r="V20" s="62"/>
      <c r="W20" s="62"/>
      <c r="X20" s="62"/>
      <c r="Y20" s="62"/>
      <c r="Z20" s="173" t="str">
        <f>IF(SUM($S$25:$S$325)&gt;0,SUM(W25:W325)/SUM($R$25:$R$325),"N.v.t.")</f>
        <v>N.v.t.</v>
      </c>
      <c r="AA20" s="168" t="e">
        <f>(186-Z20)/186</f>
        <v>#VALUE!</v>
      </c>
      <c r="AC20" s="197" t="str">
        <f>IF(Z20&gt;56,"LET OP: De gemiddelde  CO2-eq- uitstoot voor elektriciteit is groter dan 56g CO2-eq/MJ","")</f>
        <v>LET OP: De gemiddelde  CO2-eq- uitstoot voor elektriciteit is groter dan 56g CO2-eq/MJ</v>
      </c>
    </row>
    <row r="21" spans="1:45" ht="15.75" thickBot="1" x14ac:dyDescent="0.3">
      <c r="E21" s="351" t="s">
        <v>15</v>
      </c>
      <c r="F21" s="352"/>
      <c r="G21" s="29">
        <f>SUM(G6:G20)</f>
        <v>0</v>
      </c>
      <c r="H21" s="29">
        <f>SUM(H6:H20)</f>
        <v>0</v>
      </c>
      <c r="I21" s="29">
        <f>SUM(I6:I20)</f>
        <v>0</v>
      </c>
      <c r="J21" s="29">
        <f>SUM(J6:J20)</f>
        <v>0</v>
      </c>
      <c r="K21" s="213"/>
      <c r="L21" s="213"/>
      <c r="M21" s="213"/>
      <c r="N21" s="213"/>
      <c r="O21" s="213"/>
      <c r="P21" s="213"/>
      <c r="T21" s="63" t="s">
        <v>153</v>
      </c>
      <c r="U21" s="64"/>
      <c r="V21" s="64"/>
      <c r="W21" s="64"/>
      <c r="X21" s="64"/>
      <c r="Y21" s="64"/>
      <c r="Z21" s="174" t="str">
        <f>IF(SUM($U$25:$U$325)&gt;0,SUM(X25:X325)/SUM($T$25:$T$325),"N.v.t.")</f>
        <v>N.v.t.</v>
      </c>
      <c r="AA21" s="169" t="e">
        <f>(80-Z21)/80</f>
        <v>#VALUE!</v>
      </c>
      <c r="AC21" s="197" t="str">
        <f>IF(Z21&gt;24,"LET OP: De gemiddelde  CO2-eq- uitstoot voor warmte is groter dan 24gCO2-eq/MJ","")</f>
        <v>LET OP: De gemiddelde  CO2-eq- uitstoot voor warmte is groter dan 24gCO2-eq/MJ</v>
      </c>
    </row>
    <row r="22" spans="1:45" x14ac:dyDescent="0.25">
      <c r="C22" s="35"/>
      <c r="R22" s="36"/>
    </row>
    <row r="23" spans="1:45" x14ac:dyDescent="0.25">
      <c r="L23" s="347" t="s">
        <v>328</v>
      </c>
      <c r="M23" s="363"/>
      <c r="R23" s="347" t="s">
        <v>141</v>
      </c>
      <c r="S23" s="347"/>
      <c r="T23" s="347"/>
      <c r="U23" s="347"/>
      <c r="V23" s="237"/>
      <c r="W23" s="237"/>
      <c r="X23" s="237"/>
      <c r="Z23" s="348" t="s">
        <v>5</v>
      </c>
      <c r="AA23" s="348"/>
      <c r="AB23" s="135"/>
      <c r="AD23" s="138" t="s">
        <v>171</v>
      </c>
      <c r="AG23" s="138" t="s">
        <v>172</v>
      </c>
      <c r="AH23" s="138"/>
      <c r="AJ23" s="166" t="s">
        <v>169</v>
      </c>
      <c r="AR23" s="138" t="s">
        <v>76</v>
      </c>
    </row>
    <row r="24" spans="1:45" ht="30.75" thickBot="1" x14ac:dyDescent="0.3">
      <c r="A24" s="26" t="s">
        <v>13</v>
      </c>
      <c r="B24" s="26" t="s">
        <v>163</v>
      </c>
      <c r="C24" s="37" t="s">
        <v>162</v>
      </c>
      <c r="D24" s="26" t="s">
        <v>3</v>
      </c>
      <c r="E24" s="353" t="s">
        <v>2</v>
      </c>
      <c r="F24" s="353"/>
      <c r="G24" s="353" t="s">
        <v>1</v>
      </c>
      <c r="H24" s="353"/>
      <c r="I24" s="353"/>
      <c r="J24" s="353"/>
      <c r="K24" s="211"/>
      <c r="L24" s="252" t="s">
        <v>326</v>
      </c>
      <c r="M24" s="252" t="s">
        <v>327</v>
      </c>
      <c r="N24" s="211"/>
      <c r="O24" s="207" t="s">
        <v>231</v>
      </c>
      <c r="P24" s="207" t="s">
        <v>230</v>
      </c>
      <c r="R24" s="165" t="s">
        <v>232</v>
      </c>
      <c r="S24" s="165" t="s">
        <v>150</v>
      </c>
      <c r="T24" s="165" t="s">
        <v>18</v>
      </c>
      <c r="U24" s="165" t="s">
        <v>151</v>
      </c>
      <c r="V24" s="211"/>
      <c r="W24" s="245" t="s">
        <v>323</v>
      </c>
      <c r="X24" s="245" t="s">
        <v>324</v>
      </c>
      <c r="Z24" s="26" t="s">
        <v>219</v>
      </c>
      <c r="AA24" s="353" t="s">
        <v>320</v>
      </c>
      <c r="AB24" s="353"/>
      <c r="AD24" s="164" t="s">
        <v>219</v>
      </c>
      <c r="AE24" s="136" t="s">
        <v>320</v>
      </c>
      <c r="AG24" s="164" t="s">
        <v>219</v>
      </c>
      <c r="AH24" s="136" t="s">
        <v>320</v>
      </c>
      <c r="AJ24" s="265" t="s">
        <v>219</v>
      </c>
      <c r="AK24" s="265" t="s">
        <v>322</v>
      </c>
      <c r="AM24" s="26" t="s">
        <v>126</v>
      </c>
      <c r="AN24" s="163" t="s">
        <v>125</v>
      </c>
      <c r="AO24" s="163" t="s">
        <v>195</v>
      </c>
      <c r="AP24" s="26" t="s">
        <v>196</v>
      </c>
      <c r="AR24" s="137" t="s">
        <v>226</v>
      </c>
      <c r="AS24" s="199" t="s">
        <v>227</v>
      </c>
    </row>
    <row r="25" spans="1:45" ht="30" customHeight="1" thickBot="1" x14ac:dyDescent="0.3">
      <c r="A25" s="83"/>
      <c r="B25" s="132" t="str">
        <f>IF(A25&lt;&gt;"",IFERROR(VLOOKUP($A25,NTA!$A$2:$B$214,2,FALSE),"NTA code komt niet voor"),"")</f>
        <v/>
      </c>
      <c r="C25" s="84"/>
      <c r="D25" s="84"/>
      <c r="E25" s="344"/>
      <c r="F25" s="344"/>
      <c r="G25" s="360"/>
      <c r="H25" s="360"/>
      <c r="I25" s="360"/>
      <c r="J25" s="361"/>
      <c r="K25" s="210"/>
      <c r="L25" s="279"/>
      <c r="M25" s="280"/>
      <c r="N25" s="210"/>
      <c r="O25" s="214"/>
      <c r="P25" s="215"/>
      <c r="Q25" s="27"/>
      <c r="R25" s="279"/>
      <c r="S25" s="301"/>
      <c r="T25" s="302"/>
      <c r="U25" s="303"/>
      <c r="V25" s="244"/>
      <c r="W25" s="244">
        <f>R25*S25</f>
        <v>0</v>
      </c>
      <c r="X25" s="244">
        <f>T25*U25</f>
        <v>0</v>
      </c>
      <c r="Y25" s="27"/>
      <c r="Z25" s="170" t="str">
        <f>AM25</f>
        <v/>
      </c>
      <c r="AA25" s="344"/>
      <c r="AB25" s="345"/>
      <c r="AC25" s="27"/>
      <c r="AD25" s="170" t="str">
        <f t="shared" ref="AD25:AD279" si="3">AN25</f>
        <v/>
      </c>
      <c r="AE25" s="238"/>
      <c r="AG25" s="170" t="str">
        <f t="shared" ref="AG25:AG163" si="4">AO25</f>
        <v/>
      </c>
      <c r="AH25" s="200"/>
      <c r="AI25" s="27"/>
      <c r="AJ25" s="202" t="str">
        <f t="shared" ref="AJ25:AJ88" si="5">AP25</f>
        <v/>
      </c>
      <c r="AK25" s="200"/>
      <c r="AM25" s="109" t="str">
        <f>IF(E25="","",IF(VLOOKUP(E25,Stam!$A$12:$E$19,4,FALSE)=0,"",VLOOKUP(E25,Stam!$A$12:$E$19,4,FALSE)))</f>
        <v/>
      </c>
      <c r="AN25" s="109" t="str">
        <f>IF(E25="","",IF(VLOOKUP(E25,Stam!$A$12:$E$19,2,FALSE)=0,"",VLOOKUP(E25,Stam!$A$12:$E$19,2,FALSE)))</f>
        <v/>
      </c>
      <c r="AO25" s="109" t="str">
        <f>IF(E25="","",IF(VLOOKUP(E25,Stam!$A$12:$E$19,3,FALSE)=0,"",VLOOKUP(E25,Stam!$A$12:$E$19,3,FALSE)))</f>
        <v/>
      </c>
      <c r="AP25" s="35" t="str">
        <f>IF(E25="","",IF(VLOOKUP(E25,Stam!$A$12:$E$19,5,FALSE)=0,"",VLOOKUP(E25,Stam!$A$12:$E$19,5,FALSE)))</f>
        <v/>
      </c>
      <c r="AR25" s="315"/>
      <c r="AS25" s="316"/>
    </row>
    <row r="26" spans="1:45" ht="30" customHeight="1" thickBot="1" x14ac:dyDescent="0.3">
      <c r="A26" s="85"/>
      <c r="B26" s="133" t="str">
        <f>IF(A26&lt;&gt;"",IFERROR(VLOOKUP($A26,NTA!$A$2:$B$214,2,FALSE),"NTA code komt niet voor"),"")</f>
        <v/>
      </c>
      <c r="C26" s="86"/>
      <c r="D26" s="86"/>
      <c r="E26" s="343"/>
      <c r="F26" s="343"/>
      <c r="G26" s="354"/>
      <c r="H26" s="354"/>
      <c r="I26" s="354"/>
      <c r="J26" s="355"/>
      <c r="K26" s="210"/>
      <c r="L26" s="281"/>
      <c r="M26" s="282"/>
      <c r="N26" s="210"/>
      <c r="O26" s="216"/>
      <c r="P26" s="217"/>
      <c r="Q26" s="27"/>
      <c r="R26" s="281"/>
      <c r="S26" s="289"/>
      <c r="T26" s="276"/>
      <c r="U26" s="304"/>
      <c r="V26" s="244"/>
      <c r="W26" s="244">
        <f t="shared" ref="W26:W89" si="6">R26*S26</f>
        <v>0</v>
      </c>
      <c r="X26" s="244">
        <f t="shared" ref="X26:X89" si="7">T26*U26</f>
        <v>0</v>
      </c>
      <c r="Y26" s="27"/>
      <c r="Z26" s="171" t="str">
        <f>AM26</f>
        <v/>
      </c>
      <c r="AA26" s="344"/>
      <c r="AB26" s="345"/>
      <c r="AC26" s="27"/>
      <c r="AD26" s="171" t="str">
        <f t="shared" si="3"/>
        <v/>
      </c>
      <c r="AE26" s="239"/>
      <c r="AG26" s="171" t="str">
        <f t="shared" si="4"/>
        <v/>
      </c>
      <c r="AH26" s="201"/>
      <c r="AI26" s="27"/>
      <c r="AJ26" s="203" t="str">
        <f t="shared" si="5"/>
        <v/>
      </c>
      <c r="AK26" s="201"/>
      <c r="AM26" s="109" t="str">
        <f>IF(E26="","",IF(VLOOKUP(E26,Stam!$A$12:$E$19,4,FALSE)=0,"",VLOOKUP(E26,Stam!$A$12:$E$19,4,FALSE)))</f>
        <v/>
      </c>
      <c r="AN26" s="109" t="str">
        <f>IF(E26="","",IF(VLOOKUP(E26,Stam!$A$12:$E$19,2,FALSE)=0,"",VLOOKUP(E26,Stam!$A$12:$E$19,2,FALSE)))</f>
        <v/>
      </c>
      <c r="AO26" s="109" t="str">
        <f>IF(E26="","",IF(VLOOKUP(E26,Stam!$A$12:$E$19,3,FALSE)=0,"",VLOOKUP(E26,Stam!$A$12:$E$19,3,FALSE)))</f>
        <v/>
      </c>
      <c r="AP26" s="35" t="str">
        <f>IF(E26="","",IF(VLOOKUP(E26,Stam!$A$12:$E$19,5,FALSE)=0,"",VLOOKUP(E26,Stam!$A$12:$E$19,5,FALSE)))</f>
        <v/>
      </c>
      <c r="AR26" s="317"/>
      <c r="AS26" s="318"/>
    </row>
    <row r="27" spans="1:45" ht="30" customHeight="1" thickBot="1" x14ac:dyDescent="0.3">
      <c r="A27" s="85"/>
      <c r="B27" s="133" t="str">
        <f>IF(A27&lt;&gt;"",IFERROR(VLOOKUP($A27,NTA!$A$2:$B$214,2,FALSE),"NTA code komt niet voor"),"")</f>
        <v/>
      </c>
      <c r="C27" s="86"/>
      <c r="D27" s="86"/>
      <c r="E27" s="343"/>
      <c r="F27" s="343"/>
      <c r="G27" s="354"/>
      <c r="H27" s="354"/>
      <c r="I27" s="354"/>
      <c r="J27" s="355"/>
      <c r="K27" s="210"/>
      <c r="L27" s="281"/>
      <c r="M27" s="282"/>
      <c r="N27" s="210"/>
      <c r="O27" s="216"/>
      <c r="P27" s="217"/>
      <c r="Q27" s="27"/>
      <c r="R27" s="281"/>
      <c r="S27" s="289"/>
      <c r="T27" s="276"/>
      <c r="U27" s="304"/>
      <c r="V27" s="244"/>
      <c r="W27" s="244">
        <f t="shared" si="6"/>
        <v>0</v>
      </c>
      <c r="X27" s="244">
        <f t="shared" si="7"/>
        <v>0</v>
      </c>
      <c r="Y27" s="27"/>
      <c r="Z27" s="171" t="str">
        <f t="shared" ref="Z27:Z48" si="8">AM27</f>
        <v/>
      </c>
      <c r="AA27" s="344"/>
      <c r="AB27" s="345"/>
      <c r="AC27" s="27"/>
      <c r="AD27" s="171" t="str">
        <f t="shared" si="3"/>
        <v/>
      </c>
      <c r="AE27" s="239"/>
      <c r="AG27" s="171" t="str">
        <f t="shared" si="4"/>
        <v/>
      </c>
      <c r="AH27" s="201"/>
      <c r="AI27" s="27"/>
      <c r="AJ27" s="203" t="str">
        <f t="shared" si="5"/>
        <v/>
      </c>
      <c r="AK27" s="201"/>
      <c r="AM27" s="109" t="str">
        <f>IF(E27="","",IF(VLOOKUP(E27,Stam!$A$12:$E$19,4,FALSE)=0,"",VLOOKUP(E27,Stam!$A$12:$E$19,4,FALSE)))</f>
        <v/>
      </c>
      <c r="AN27" s="109" t="str">
        <f>IF(E27="","",IF(VLOOKUP(E27,Stam!$A$12:$E$19,2,FALSE)=0,"",VLOOKUP(E27,Stam!$A$12:$E$19,2,FALSE)))</f>
        <v/>
      </c>
      <c r="AO27" s="109" t="str">
        <f>IF(E27="","",IF(VLOOKUP(E27,Stam!$A$12:$E$19,3,FALSE)=0,"",VLOOKUP(E27,Stam!$A$12:$E$19,3,FALSE)))</f>
        <v/>
      </c>
      <c r="AP27" s="35" t="str">
        <f>IF(E27="","",IF(VLOOKUP(E27,Stam!$A$12:$E$19,5,FALSE)=0,"",VLOOKUP(E27,Stam!$A$12:$E$19,5,FALSE)))</f>
        <v/>
      </c>
      <c r="AR27" s="85"/>
      <c r="AS27" s="264"/>
    </row>
    <row r="28" spans="1:45" ht="30" customHeight="1" thickBot="1" x14ac:dyDescent="0.3">
      <c r="A28" s="85"/>
      <c r="B28" s="133" t="str">
        <f>IF(A28&lt;&gt;"",IFERROR(VLOOKUP($A28,NTA!$A$2:$B$214,2,FALSE),"NTA code komt niet voor"),"")</f>
        <v/>
      </c>
      <c r="C28" s="86"/>
      <c r="D28" s="86"/>
      <c r="E28" s="343"/>
      <c r="F28" s="343"/>
      <c r="G28" s="354"/>
      <c r="H28" s="354"/>
      <c r="I28" s="354"/>
      <c r="J28" s="355"/>
      <c r="K28" s="210"/>
      <c r="L28" s="281"/>
      <c r="M28" s="282"/>
      <c r="N28" s="210"/>
      <c r="O28" s="216"/>
      <c r="P28" s="217"/>
      <c r="Q28" s="27"/>
      <c r="R28" s="281"/>
      <c r="S28" s="289"/>
      <c r="T28" s="276"/>
      <c r="U28" s="304"/>
      <c r="V28" s="244"/>
      <c r="W28" s="244">
        <f t="shared" si="6"/>
        <v>0</v>
      </c>
      <c r="X28" s="244">
        <f t="shared" si="7"/>
        <v>0</v>
      </c>
      <c r="Y28" s="27"/>
      <c r="Z28" s="171" t="str">
        <f t="shared" si="8"/>
        <v/>
      </c>
      <c r="AA28" s="344"/>
      <c r="AB28" s="345"/>
      <c r="AC28" s="27"/>
      <c r="AD28" s="171" t="str">
        <f t="shared" si="3"/>
        <v/>
      </c>
      <c r="AE28" s="239"/>
      <c r="AG28" s="171" t="str">
        <f t="shared" si="4"/>
        <v/>
      </c>
      <c r="AH28" s="201"/>
      <c r="AI28" s="27"/>
      <c r="AJ28" s="203" t="str">
        <f t="shared" si="5"/>
        <v/>
      </c>
      <c r="AK28" s="201"/>
      <c r="AM28" s="109" t="str">
        <f>IF(E28="","",IF(VLOOKUP(E28,Stam!$A$12:$E$19,4,FALSE)=0,"",VLOOKUP(E28,Stam!$A$12:$E$19,4,FALSE)))</f>
        <v/>
      </c>
      <c r="AN28" s="109" t="str">
        <f>IF(E28="","",IF(VLOOKUP(E28,Stam!$A$12:$E$19,2,FALSE)=0,"",VLOOKUP(E28,Stam!$A$12:$E$19,2,FALSE)))</f>
        <v/>
      </c>
      <c r="AO28" s="109" t="str">
        <f>IF(E28="","",IF(VLOOKUP(E28,Stam!$A$12:$E$19,3,FALSE)=0,"",VLOOKUP(E28,Stam!$A$12:$E$19,3,FALSE)))</f>
        <v/>
      </c>
      <c r="AP28" s="35" t="str">
        <f>IF(E28="","",IF(VLOOKUP(E28,Stam!$A$12:$E$19,5,FALSE)=0,"",VLOOKUP(E28,Stam!$A$12:$E$19,5,FALSE)))</f>
        <v/>
      </c>
      <c r="AR28" s="85"/>
      <c r="AS28" s="264"/>
    </row>
    <row r="29" spans="1:45" ht="30" customHeight="1" thickBot="1" x14ac:dyDescent="0.3">
      <c r="A29" s="85"/>
      <c r="B29" s="133" t="str">
        <f>IF(A29&lt;&gt;"",IFERROR(VLOOKUP($A29,NTA!$A$2:$B$214,2,FALSE),"NTA code komt niet voor"),"")</f>
        <v/>
      </c>
      <c r="C29" s="86"/>
      <c r="D29" s="86"/>
      <c r="E29" s="343"/>
      <c r="F29" s="343"/>
      <c r="G29" s="354"/>
      <c r="H29" s="354"/>
      <c r="I29" s="354"/>
      <c r="J29" s="355"/>
      <c r="K29" s="210"/>
      <c r="L29" s="281"/>
      <c r="M29" s="282"/>
      <c r="N29" s="210"/>
      <c r="O29" s="216"/>
      <c r="P29" s="217"/>
      <c r="Q29" s="27"/>
      <c r="R29" s="281"/>
      <c r="S29" s="289"/>
      <c r="T29" s="276"/>
      <c r="U29" s="304"/>
      <c r="V29" s="244"/>
      <c r="W29" s="244">
        <f t="shared" si="6"/>
        <v>0</v>
      </c>
      <c r="X29" s="244">
        <f t="shared" si="7"/>
        <v>0</v>
      </c>
      <c r="Y29" s="27"/>
      <c r="Z29" s="171" t="str">
        <f t="shared" si="8"/>
        <v/>
      </c>
      <c r="AA29" s="344"/>
      <c r="AB29" s="345"/>
      <c r="AC29" s="27"/>
      <c r="AD29" s="171" t="str">
        <f t="shared" si="3"/>
        <v/>
      </c>
      <c r="AE29" s="239"/>
      <c r="AG29" s="171" t="str">
        <f t="shared" si="4"/>
        <v/>
      </c>
      <c r="AH29" s="201"/>
      <c r="AI29" s="27"/>
      <c r="AJ29" s="203" t="str">
        <f t="shared" si="5"/>
        <v/>
      </c>
      <c r="AK29" s="201"/>
      <c r="AM29" s="109" t="str">
        <f>IF(E29="","",IF(VLOOKUP(E29,Stam!$A$12:$E$19,4,FALSE)=0,"",VLOOKUP(E29,Stam!$A$12:$E$19,4,FALSE)))</f>
        <v/>
      </c>
      <c r="AN29" s="109" t="str">
        <f>IF(E29="","",IF(VLOOKUP(E29,Stam!$A$12:$E$19,2,FALSE)=0,"",VLOOKUP(E29,Stam!$A$12:$E$19,2,FALSE)))</f>
        <v/>
      </c>
      <c r="AO29" s="109" t="str">
        <f>IF(E29="","",IF(VLOOKUP(E29,Stam!$A$12:$E$19,3,FALSE)=0,"",VLOOKUP(E29,Stam!$A$12:$E$19,3,FALSE)))</f>
        <v/>
      </c>
      <c r="AP29" s="35" t="str">
        <f>IF(E29="","",IF(VLOOKUP(E29,Stam!$A$12:$E$19,5,FALSE)=0,"",VLOOKUP(E29,Stam!$A$12:$E$19,5,FALSE)))</f>
        <v/>
      </c>
      <c r="AR29" s="85"/>
      <c r="AS29" s="264"/>
    </row>
    <row r="30" spans="1:45" ht="30" customHeight="1" x14ac:dyDescent="0.25">
      <c r="A30" s="85"/>
      <c r="B30" s="133" t="str">
        <f>IF(A30&lt;&gt;"",IFERROR(VLOOKUP($A30,NTA!$A$2:$B$214,2,FALSE),"NTA code komt niet voor"),"")</f>
        <v/>
      </c>
      <c r="C30" s="86"/>
      <c r="D30" s="86"/>
      <c r="E30" s="343"/>
      <c r="F30" s="343"/>
      <c r="G30" s="354"/>
      <c r="H30" s="354"/>
      <c r="I30" s="354"/>
      <c r="J30" s="355"/>
      <c r="K30" s="210"/>
      <c r="L30" s="281"/>
      <c r="M30" s="282"/>
      <c r="N30" s="210"/>
      <c r="O30" s="216"/>
      <c r="P30" s="217"/>
      <c r="Q30" s="27"/>
      <c r="R30" s="281"/>
      <c r="S30" s="289"/>
      <c r="T30" s="276"/>
      <c r="U30" s="304"/>
      <c r="V30" s="244"/>
      <c r="W30" s="244">
        <f t="shared" si="6"/>
        <v>0</v>
      </c>
      <c r="X30" s="244">
        <f t="shared" si="7"/>
        <v>0</v>
      </c>
      <c r="Y30" s="27"/>
      <c r="Z30" s="171" t="str">
        <f t="shared" si="8"/>
        <v/>
      </c>
      <c r="AA30" s="344"/>
      <c r="AB30" s="345"/>
      <c r="AC30" s="27"/>
      <c r="AD30" s="171" t="str">
        <f t="shared" si="3"/>
        <v/>
      </c>
      <c r="AE30" s="239"/>
      <c r="AG30" s="171" t="str">
        <f t="shared" si="4"/>
        <v/>
      </c>
      <c r="AH30" s="201"/>
      <c r="AI30" s="27"/>
      <c r="AJ30" s="203" t="str">
        <f t="shared" si="5"/>
        <v/>
      </c>
      <c r="AK30" s="201"/>
      <c r="AM30" s="109" t="str">
        <f>IF(E30="","",IF(VLOOKUP(E30,Stam!$A$12:$E$19,4,FALSE)=0,"",VLOOKUP(E30,Stam!$A$12:$E$19,4,FALSE)))</f>
        <v/>
      </c>
      <c r="AN30" s="109" t="str">
        <f>IF(E30="","",IF(VLOOKUP(E30,Stam!$A$12:$E$19,2,FALSE)=0,"",VLOOKUP(E30,Stam!$A$12:$E$19,2,FALSE)))</f>
        <v/>
      </c>
      <c r="AO30" s="109" t="str">
        <f>IF(E30="","",IF(VLOOKUP(E30,Stam!$A$12:$E$19,3,FALSE)=0,"",VLOOKUP(E30,Stam!$A$12:$E$19,3,FALSE)))</f>
        <v/>
      </c>
      <c r="AP30" s="35" t="str">
        <f>IF(E30="","",IF(VLOOKUP(E30,Stam!$A$12:$E$19,5,FALSE)=0,"",VLOOKUP(E30,Stam!$A$12:$E$19,5,FALSE)))</f>
        <v/>
      </c>
      <c r="AR30" s="85"/>
      <c r="AS30" s="264"/>
    </row>
    <row r="31" spans="1:45" ht="30" customHeight="1" x14ac:dyDescent="0.25">
      <c r="A31" s="85"/>
      <c r="B31" s="133" t="str">
        <f>IF(A31&lt;&gt;"",IFERROR(VLOOKUP($A31,NTA!$A$2:$B$214,2,FALSE),"NTA code komt niet voor"),"")</f>
        <v/>
      </c>
      <c r="C31" s="86"/>
      <c r="D31" s="86"/>
      <c r="E31" s="343"/>
      <c r="F31" s="343"/>
      <c r="G31" s="354"/>
      <c r="H31" s="354"/>
      <c r="I31" s="354"/>
      <c r="J31" s="355"/>
      <c r="K31" s="210"/>
      <c r="L31" s="283"/>
      <c r="M31" s="284"/>
      <c r="N31" s="210"/>
      <c r="O31" s="216"/>
      <c r="P31" s="217"/>
      <c r="Q31" s="27"/>
      <c r="R31" s="283"/>
      <c r="S31" s="290"/>
      <c r="T31" s="277"/>
      <c r="U31" s="305"/>
      <c r="V31" s="244"/>
      <c r="W31" s="244">
        <f t="shared" si="6"/>
        <v>0</v>
      </c>
      <c r="X31" s="244">
        <f t="shared" si="7"/>
        <v>0</v>
      </c>
      <c r="Y31" s="27"/>
      <c r="Z31" s="171" t="str">
        <f t="shared" si="8"/>
        <v/>
      </c>
      <c r="AA31" s="343"/>
      <c r="AB31" s="346"/>
      <c r="AC31" s="27"/>
      <c r="AD31" s="171" t="str">
        <f t="shared" si="3"/>
        <v/>
      </c>
      <c r="AE31" s="239"/>
      <c r="AG31" s="171" t="str">
        <f t="shared" si="4"/>
        <v/>
      </c>
      <c r="AH31" s="201"/>
      <c r="AI31" s="27"/>
      <c r="AJ31" s="203" t="str">
        <f t="shared" si="5"/>
        <v/>
      </c>
      <c r="AK31" s="201"/>
      <c r="AM31" s="109" t="str">
        <f>IF(E31="","",IF(VLOOKUP(E31,Stam!$A$12:$E$19,4,FALSE)=0,"",VLOOKUP(E31,Stam!$A$12:$E$19,4,FALSE)))</f>
        <v/>
      </c>
      <c r="AN31" s="109" t="str">
        <f>IF(E31="","",IF(VLOOKUP(E31,Stam!$A$12:$E$19,2,FALSE)=0,"",VLOOKUP(E31,Stam!$A$12:$E$19,2,FALSE)))</f>
        <v/>
      </c>
      <c r="AO31" s="109" t="str">
        <f>IF(E31="","",IF(VLOOKUP(E31,Stam!$A$12:$E$19,3,FALSE)=0,"",VLOOKUP(E31,Stam!$A$12:$E$19,3,FALSE)))</f>
        <v/>
      </c>
      <c r="AP31" s="35" t="str">
        <f>IF(E31="","",IF(VLOOKUP(E31,Stam!$A$12:$E$19,5,FALSE)=0,"",VLOOKUP(E31,Stam!$A$12:$E$19,5,FALSE)))</f>
        <v/>
      </c>
      <c r="AR31" s="85"/>
      <c r="AS31" s="319"/>
    </row>
    <row r="32" spans="1:45" ht="30" customHeight="1" x14ac:dyDescent="0.25">
      <c r="A32" s="85"/>
      <c r="B32" s="133" t="str">
        <f>IF(A32&lt;&gt;"",IFERROR(VLOOKUP($A32,NTA!$A$2:$B$214,2,FALSE),"NTA code komt niet voor"),"")</f>
        <v/>
      </c>
      <c r="C32" s="86"/>
      <c r="D32" s="86"/>
      <c r="E32" s="343"/>
      <c r="F32" s="343"/>
      <c r="G32" s="354"/>
      <c r="H32" s="354"/>
      <c r="I32" s="354"/>
      <c r="J32" s="355"/>
      <c r="K32" s="210"/>
      <c r="L32" s="285"/>
      <c r="M32" s="284"/>
      <c r="N32" s="210"/>
      <c r="O32" s="216"/>
      <c r="P32" s="217"/>
      <c r="Q32" s="27"/>
      <c r="R32" s="283"/>
      <c r="S32" s="290"/>
      <c r="T32" s="277"/>
      <c r="U32" s="305"/>
      <c r="V32" s="244"/>
      <c r="W32" s="244">
        <f t="shared" si="6"/>
        <v>0</v>
      </c>
      <c r="X32" s="244">
        <f t="shared" si="7"/>
        <v>0</v>
      </c>
      <c r="Y32" s="27"/>
      <c r="Z32" s="171" t="str">
        <f t="shared" si="8"/>
        <v/>
      </c>
      <c r="AA32" s="343"/>
      <c r="AB32" s="346"/>
      <c r="AC32" s="27"/>
      <c r="AD32" s="171" t="str">
        <f t="shared" si="3"/>
        <v/>
      </c>
      <c r="AE32" s="239"/>
      <c r="AG32" s="171" t="str">
        <f t="shared" si="4"/>
        <v/>
      </c>
      <c r="AH32" s="201"/>
      <c r="AI32" s="27"/>
      <c r="AJ32" s="203" t="str">
        <f t="shared" si="5"/>
        <v/>
      </c>
      <c r="AK32" s="201"/>
      <c r="AM32" s="109" t="str">
        <f>IF(E32="","",IF(VLOOKUP(E32,Stam!$A$12:$E$19,4,FALSE)=0,"",VLOOKUP(E32,Stam!$A$12:$E$19,4,FALSE)))</f>
        <v/>
      </c>
      <c r="AN32" s="109" t="str">
        <f>IF(E32="","",IF(VLOOKUP(E32,Stam!$A$12:$E$19,2,FALSE)=0,"",VLOOKUP(E32,Stam!$A$12:$E$19,2,FALSE)))</f>
        <v/>
      </c>
      <c r="AO32" s="109" t="str">
        <f>IF(E32="","",IF(VLOOKUP(E32,Stam!$A$12:$E$19,3,FALSE)=0,"",VLOOKUP(E32,Stam!$A$12:$E$19,3,FALSE)))</f>
        <v/>
      </c>
      <c r="AP32" s="35" t="str">
        <f>IF(E32="","",IF(VLOOKUP(E32,Stam!$A$12:$E$19,5,FALSE)=0,"",VLOOKUP(E32,Stam!$A$12:$E$19,5,FALSE)))</f>
        <v/>
      </c>
      <c r="AR32" s="85"/>
      <c r="AS32" s="264"/>
    </row>
    <row r="33" spans="1:45" ht="30" customHeight="1" x14ac:dyDescent="0.25">
      <c r="A33" s="85"/>
      <c r="B33" s="133" t="str">
        <f>IF(A33&lt;&gt;"",IFERROR(VLOOKUP($A33,NTA!$A$2:$B$214,2,FALSE),"NTA code komt niet voor"),"")</f>
        <v/>
      </c>
      <c r="C33" s="86"/>
      <c r="D33" s="86"/>
      <c r="E33" s="343"/>
      <c r="F33" s="343"/>
      <c r="G33" s="354"/>
      <c r="H33" s="354"/>
      <c r="I33" s="354"/>
      <c r="J33" s="355"/>
      <c r="K33" s="210"/>
      <c r="L33" s="285"/>
      <c r="M33" s="284"/>
      <c r="N33" s="210"/>
      <c r="O33" s="216"/>
      <c r="P33" s="217"/>
      <c r="Q33" s="27"/>
      <c r="R33" s="283"/>
      <c r="S33" s="290"/>
      <c r="T33" s="277"/>
      <c r="U33" s="305"/>
      <c r="V33" s="244"/>
      <c r="W33" s="244">
        <f t="shared" si="6"/>
        <v>0</v>
      </c>
      <c r="X33" s="244">
        <f t="shared" si="7"/>
        <v>0</v>
      </c>
      <c r="Y33" s="27"/>
      <c r="Z33" s="171" t="str">
        <f t="shared" si="8"/>
        <v/>
      </c>
      <c r="AA33" s="343"/>
      <c r="AB33" s="346"/>
      <c r="AC33" s="27"/>
      <c r="AD33" s="171" t="str">
        <f t="shared" si="3"/>
        <v/>
      </c>
      <c r="AE33" s="239"/>
      <c r="AG33" s="171" t="str">
        <f t="shared" si="4"/>
        <v/>
      </c>
      <c r="AH33" s="201"/>
      <c r="AI33" s="27"/>
      <c r="AJ33" s="203" t="str">
        <f t="shared" si="5"/>
        <v/>
      </c>
      <c r="AK33" s="201"/>
      <c r="AM33" s="109" t="str">
        <f>IF(E33="","",IF(VLOOKUP(E33,Stam!$A$12:$E$19,4,FALSE)=0,"",VLOOKUP(E33,Stam!$A$12:$E$19,4,FALSE)))</f>
        <v/>
      </c>
      <c r="AN33" s="109" t="str">
        <f>IF(E33="","",IF(VLOOKUP(E33,Stam!$A$12:$E$19,2,FALSE)=0,"",VLOOKUP(E33,Stam!$A$12:$E$19,2,FALSE)))</f>
        <v/>
      </c>
      <c r="AO33" s="109" t="str">
        <f>IF(E33="","",IF(VLOOKUP(E33,Stam!$A$12:$E$19,3,FALSE)=0,"",VLOOKUP(E33,Stam!$A$12:$E$19,3,FALSE)))</f>
        <v/>
      </c>
      <c r="AP33" s="35" t="str">
        <f>IF(E33="","",IF(VLOOKUP(E33,Stam!$A$12:$E$19,5,FALSE)=0,"",VLOOKUP(E33,Stam!$A$12:$E$19,5,FALSE)))</f>
        <v/>
      </c>
      <c r="AR33" s="85"/>
      <c r="AS33" s="264"/>
    </row>
    <row r="34" spans="1:45" ht="30" customHeight="1" x14ac:dyDescent="0.25">
      <c r="A34" s="85"/>
      <c r="B34" s="133" t="str">
        <f>IF(A34&lt;&gt;"",IFERROR(VLOOKUP($A34,NTA!$A$2:$B$214,2,FALSE),"NTA code komt niet voor"),"")</f>
        <v/>
      </c>
      <c r="C34" s="86"/>
      <c r="D34" s="86"/>
      <c r="E34" s="343"/>
      <c r="F34" s="343"/>
      <c r="G34" s="354"/>
      <c r="H34" s="354"/>
      <c r="I34" s="354"/>
      <c r="J34" s="355"/>
      <c r="K34" s="210"/>
      <c r="L34" s="285"/>
      <c r="M34" s="284"/>
      <c r="N34" s="210"/>
      <c r="O34" s="216"/>
      <c r="P34" s="217"/>
      <c r="Q34" s="27"/>
      <c r="R34" s="283"/>
      <c r="S34" s="290"/>
      <c r="T34" s="277"/>
      <c r="U34" s="305"/>
      <c r="V34" s="244"/>
      <c r="W34" s="244">
        <f t="shared" si="6"/>
        <v>0</v>
      </c>
      <c r="X34" s="244">
        <f t="shared" si="7"/>
        <v>0</v>
      </c>
      <c r="Y34" s="27"/>
      <c r="Z34" s="171" t="str">
        <f t="shared" si="8"/>
        <v/>
      </c>
      <c r="AA34" s="343"/>
      <c r="AB34" s="346"/>
      <c r="AC34" s="27"/>
      <c r="AD34" s="171" t="str">
        <f t="shared" si="3"/>
        <v/>
      </c>
      <c r="AE34" s="239"/>
      <c r="AG34" s="171" t="str">
        <f t="shared" si="4"/>
        <v/>
      </c>
      <c r="AH34" s="201"/>
      <c r="AI34" s="27"/>
      <c r="AJ34" s="203" t="str">
        <f t="shared" si="5"/>
        <v/>
      </c>
      <c r="AK34" s="201"/>
      <c r="AM34" s="109" t="str">
        <f>IF(E34="","",IF(VLOOKUP(E34,Stam!$A$12:$E$19,4,FALSE)=0,"",VLOOKUP(E34,Stam!$A$12:$E$19,4,FALSE)))</f>
        <v/>
      </c>
      <c r="AN34" s="109" t="str">
        <f>IF(E34="","",IF(VLOOKUP(E34,Stam!$A$12:$E$19,2,FALSE)=0,"",VLOOKUP(E34,Stam!$A$12:$E$19,2,FALSE)))</f>
        <v/>
      </c>
      <c r="AO34" s="109" t="str">
        <f>IF(E34="","",IF(VLOOKUP(E34,Stam!$A$12:$E$19,3,FALSE)=0,"",VLOOKUP(E34,Stam!$A$12:$E$19,3,FALSE)))</f>
        <v/>
      </c>
      <c r="AP34" s="35" t="str">
        <f>IF(E34="","",IF(VLOOKUP(E34,Stam!$A$12:$E$19,5,FALSE)=0,"",VLOOKUP(E34,Stam!$A$12:$E$19,5,FALSE)))</f>
        <v/>
      </c>
      <c r="AR34" s="85"/>
      <c r="AS34" s="264"/>
    </row>
    <row r="35" spans="1:45" ht="30" customHeight="1" x14ac:dyDescent="0.25">
      <c r="A35" s="85"/>
      <c r="B35" s="133" t="str">
        <f>IF(A35&lt;&gt;"",IFERROR(VLOOKUP($A35,NTA!$A$2:$B$214,2,FALSE),"NTA code komt niet voor"),"")</f>
        <v/>
      </c>
      <c r="C35" s="86"/>
      <c r="D35" s="86"/>
      <c r="E35" s="343"/>
      <c r="F35" s="343"/>
      <c r="G35" s="354"/>
      <c r="H35" s="354"/>
      <c r="I35" s="354"/>
      <c r="J35" s="355"/>
      <c r="K35" s="210"/>
      <c r="L35" s="285"/>
      <c r="M35" s="284"/>
      <c r="N35" s="210"/>
      <c r="O35" s="216"/>
      <c r="P35" s="217"/>
      <c r="Q35" s="27"/>
      <c r="R35" s="283"/>
      <c r="S35" s="290"/>
      <c r="T35" s="277"/>
      <c r="U35" s="305"/>
      <c r="V35" s="244"/>
      <c r="W35" s="244">
        <f t="shared" si="6"/>
        <v>0</v>
      </c>
      <c r="X35" s="244">
        <f t="shared" si="7"/>
        <v>0</v>
      </c>
      <c r="Y35" s="27"/>
      <c r="Z35" s="171" t="str">
        <f t="shared" si="8"/>
        <v/>
      </c>
      <c r="AA35" s="343"/>
      <c r="AB35" s="346"/>
      <c r="AC35" s="27"/>
      <c r="AD35" s="171" t="str">
        <f t="shared" si="3"/>
        <v/>
      </c>
      <c r="AE35" s="239"/>
      <c r="AG35" s="171" t="str">
        <f t="shared" si="4"/>
        <v/>
      </c>
      <c r="AH35" s="201"/>
      <c r="AI35" s="27"/>
      <c r="AJ35" s="203" t="str">
        <f t="shared" si="5"/>
        <v/>
      </c>
      <c r="AK35" s="201"/>
      <c r="AM35" s="109" t="str">
        <f>IF(E35="","",IF(VLOOKUP(E35,Stam!$A$12:$E$19,4,FALSE)=0,"",VLOOKUP(E35,Stam!$A$12:$E$19,4,FALSE)))</f>
        <v/>
      </c>
      <c r="AN35" s="109" t="str">
        <f>IF(E35="","",IF(VLOOKUP(E35,Stam!$A$12:$E$19,2,FALSE)=0,"",VLOOKUP(E35,Stam!$A$12:$E$19,2,FALSE)))</f>
        <v/>
      </c>
      <c r="AO35" s="109" t="str">
        <f>IF(E35="","",IF(VLOOKUP(E35,Stam!$A$12:$E$19,3,FALSE)=0,"",VLOOKUP(E35,Stam!$A$12:$E$19,3,FALSE)))</f>
        <v/>
      </c>
      <c r="AP35" s="35" t="str">
        <f>IF(E35="","",IF(VLOOKUP(E35,Stam!$A$12:$E$19,5,FALSE)=0,"",VLOOKUP(E35,Stam!$A$12:$E$19,5,FALSE)))</f>
        <v/>
      </c>
      <c r="AR35" s="85"/>
      <c r="AS35" s="264"/>
    </row>
    <row r="36" spans="1:45" ht="30" customHeight="1" x14ac:dyDescent="0.25">
      <c r="A36" s="85"/>
      <c r="B36" s="133" t="str">
        <f>IF(A36&lt;&gt;"",IFERROR(VLOOKUP($A36,NTA!$A$2:$B$214,2,FALSE),"NTA code komt niet voor"),"")</f>
        <v/>
      </c>
      <c r="C36" s="86"/>
      <c r="D36" s="86"/>
      <c r="E36" s="343"/>
      <c r="F36" s="343"/>
      <c r="G36" s="354"/>
      <c r="H36" s="354"/>
      <c r="I36" s="354"/>
      <c r="J36" s="355"/>
      <c r="K36" s="210"/>
      <c r="L36" s="285"/>
      <c r="M36" s="284"/>
      <c r="N36" s="210"/>
      <c r="O36" s="216"/>
      <c r="P36" s="217"/>
      <c r="Q36" s="27"/>
      <c r="R36" s="283"/>
      <c r="S36" s="290"/>
      <c r="T36" s="277"/>
      <c r="U36" s="305"/>
      <c r="V36" s="244"/>
      <c r="W36" s="244">
        <f t="shared" si="6"/>
        <v>0</v>
      </c>
      <c r="X36" s="244">
        <f t="shared" si="7"/>
        <v>0</v>
      </c>
      <c r="Y36" s="27"/>
      <c r="Z36" s="171" t="str">
        <f t="shared" si="8"/>
        <v/>
      </c>
      <c r="AA36" s="343"/>
      <c r="AB36" s="346"/>
      <c r="AC36" s="27"/>
      <c r="AD36" s="171" t="str">
        <f t="shared" si="3"/>
        <v/>
      </c>
      <c r="AE36" s="239"/>
      <c r="AG36" s="171" t="str">
        <f t="shared" si="4"/>
        <v/>
      </c>
      <c r="AH36" s="201"/>
      <c r="AI36" s="27"/>
      <c r="AJ36" s="203" t="str">
        <f t="shared" si="5"/>
        <v/>
      </c>
      <c r="AK36" s="201"/>
      <c r="AM36" s="109" t="str">
        <f>IF(E36="","",IF(VLOOKUP(E36,Stam!$A$12:$E$19,4,FALSE)=0,"",VLOOKUP(E36,Stam!$A$12:$E$19,4,FALSE)))</f>
        <v/>
      </c>
      <c r="AN36" s="109" t="str">
        <f>IF(E36="","",IF(VLOOKUP(E36,Stam!$A$12:$E$19,2,FALSE)=0,"",VLOOKUP(E36,Stam!$A$12:$E$19,2,FALSE)))</f>
        <v/>
      </c>
      <c r="AO36" s="109" t="str">
        <f>IF(E36="","",IF(VLOOKUP(E36,Stam!$A$12:$E$19,3,FALSE)=0,"",VLOOKUP(E36,Stam!$A$12:$E$19,3,FALSE)))</f>
        <v/>
      </c>
      <c r="AP36" s="35" t="str">
        <f>IF(E36="","",IF(VLOOKUP(E36,Stam!$A$12:$E$19,5,FALSE)=0,"",VLOOKUP(E36,Stam!$A$12:$E$19,5,FALSE)))</f>
        <v/>
      </c>
      <c r="AR36" s="85"/>
      <c r="AS36" s="319"/>
    </row>
    <row r="37" spans="1:45" ht="30" customHeight="1" x14ac:dyDescent="0.25">
      <c r="A37" s="85"/>
      <c r="B37" s="133" t="str">
        <f>IF(A37&lt;&gt;"",IFERROR(VLOOKUP($A37,NTA!$A$2:$B$214,2,FALSE),"NTA code komt niet voor"),"")</f>
        <v/>
      </c>
      <c r="C37" s="86"/>
      <c r="D37" s="86"/>
      <c r="E37" s="343"/>
      <c r="F37" s="343"/>
      <c r="G37" s="354"/>
      <c r="H37" s="354"/>
      <c r="I37" s="354"/>
      <c r="J37" s="355"/>
      <c r="K37" s="210"/>
      <c r="L37" s="285"/>
      <c r="M37" s="284"/>
      <c r="N37" s="210"/>
      <c r="O37" s="216"/>
      <c r="P37" s="217"/>
      <c r="Q37" s="27"/>
      <c r="R37" s="283"/>
      <c r="S37" s="290"/>
      <c r="T37" s="277"/>
      <c r="U37" s="305"/>
      <c r="V37" s="244"/>
      <c r="W37" s="244">
        <f t="shared" si="6"/>
        <v>0</v>
      </c>
      <c r="X37" s="244">
        <f t="shared" si="7"/>
        <v>0</v>
      </c>
      <c r="Y37" s="27"/>
      <c r="Z37" s="171" t="str">
        <f t="shared" si="8"/>
        <v/>
      </c>
      <c r="AA37" s="343"/>
      <c r="AB37" s="346"/>
      <c r="AC37" s="27"/>
      <c r="AD37" s="171" t="str">
        <f t="shared" si="3"/>
        <v/>
      </c>
      <c r="AE37" s="239"/>
      <c r="AG37" s="171" t="str">
        <f t="shared" si="4"/>
        <v/>
      </c>
      <c r="AH37" s="201"/>
      <c r="AI37" s="27"/>
      <c r="AJ37" s="203" t="str">
        <f t="shared" si="5"/>
        <v/>
      </c>
      <c r="AK37" s="201"/>
      <c r="AM37" s="109" t="str">
        <f>IF(E37="","",IF(VLOOKUP(E37,Stam!$A$12:$E$19,4,FALSE)=0,"",VLOOKUP(E37,Stam!$A$12:$E$19,4,FALSE)))</f>
        <v/>
      </c>
      <c r="AN37" s="109" t="str">
        <f>IF(E37="","",IF(VLOOKUP(E37,Stam!$A$12:$E$19,2,FALSE)=0,"",VLOOKUP(E37,Stam!$A$12:$E$19,2,FALSE)))</f>
        <v/>
      </c>
      <c r="AO37" s="109" t="str">
        <f>IF(E37="","",IF(VLOOKUP(E37,Stam!$A$12:$E$19,3,FALSE)=0,"",VLOOKUP(E37,Stam!$A$12:$E$19,3,FALSE)))</f>
        <v/>
      </c>
      <c r="AP37" s="35" t="str">
        <f>IF(E37="","",IF(VLOOKUP(E37,Stam!$A$12:$E$19,5,FALSE)=0,"",VLOOKUP(E37,Stam!$A$12:$E$19,5,FALSE)))</f>
        <v/>
      </c>
      <c r="AR37" s="85"/>
      <c r="AS37" s="264"/>
    </row>
    <row r="38" spans="1:45" ht="30" customHeight="1" x14ac:dyDescent="0.25">
      <c r="A38" s="85"/>
      <c r="B38" s="133" t="str">
        <f>IF(A38&lt;&gt;"",IFERROR(VLOOKUP($A38,NTA!$A$2:$B$214,2,FALSE),"NTA code komt niet voor"),"")</f>
        <v/>
      </c>
      <c r="C38" s="86"/>
      <c r="D38" s="86"/>
      <c r="E38" s="343"/>
      <c r="F38" s="343"/>
      <c r="G38" s="354"/>
      <c r="H38" s="354"/>
      <c r="I38" s="354"/>
      <c r="J38" s="355"/>
      <c r="K38" s="210"/>
      <c r="L38" s="285"/>
      <c r="M38" s="284"/>
      <c r="N38" s="210"/>
      <c r="O38" s="216"/>
      <c r="P38" s="217"/>
      <c r="Q38" s="27"/>
      <c r="R38" s="283"/>
      <c r="S38" s="290"/>
      <c r="T38" s="277"/>
      <c r="U38" s="305"/>
      <c r="V38" s="244"/>
      <c r="W38" s="244">
        <f t="shared" si="6"/>
        <v>0</v>
      </c>
      <c r="X38" s="244">
        <f t="shared" si="7"/>
        <v>0</v>
      </c>
      <c r="Y38" s="27"/>
      <c r="Z38" s="171" t="str">
        <f t="shared" si="8"/>
        <v/>
      </c>
      <c r="AA38" s="343"/>
      <c r="AB38" s="346"/>
      <c r="AC38" s="27"/>
      <c r="AD38" s="171" t="str">
        <f t="shared" si="3"/>
        <v/>
      </c>
      <c r="AE38" s="239"/>
      <c r="AG38" s="171" t="str">
        <f t="shared" si="4"/>
        <v/>
      </c>
      <c r="AH38" s="201"/>
      <c r="AI38" s="27"/>
      <c r="AJ38" s="203" t="str">
        <f t="shared" si="5"/>
        <v/>
      </c>
      <c r="AK38" s="201"/>
      <c r="AM38" s="109" t="str">
        <f>IF(E38="","",IF(VLOOKUP(E38,Stam!$A$12:$E$19,4,FALSE)=0,"",VLOOKUP(E38,Stam!$A$12:$E$19,4,FALSE)))</f>
        <v/>
      </c>
      <c r="AN38" s="109" t="str">
        <f>IF(E38="","",IF(VLOOKUP(E38,Stam!$A$12:$E$19,2,FALSE)=0,"",VLOOKUP(E38,Stam!$A$12:$E$19,2,FALSE)))</f>
        <v/>
      </c>
      <c r="AO38" s="109" t="str">
        <f>IF(E38="","",IF(VLOOKUP(E38,Stam!$A$12:$E$19,3,FALSE)=0,"",VLOOKUP(E38,Stam!$A$12:$E$19,3,FALSE)))</f>
        <v/>
      </c>
      <c r="AP38" s="35" t="str">
        <f>IF(E38="","",IF(VLOOKUP(E38,Stam!$A$12:$E$19,5,FALSE)=0,"",VLOOKUP(E38,Stam!$A$12:$E$19,5,FALSE)))</f>
        <v/>
      </c>
      <c r="AR38" s="85"/>
      <c r="AS38" s="264"/>
    </row>
    <row r="39" spans="1:45" ht="30" customHeight="1" x14ac:dyDescent="0.25">
      <c r="A39" s="85"/>
      <c r="B39" s="133" t="str">
        <f>IF(A39&lt;&gt;"",IFERROR(VLOOKUP($A39,NTA!$A$2:$B$214,2,FALSE),"NTA code komt niet voor"),"")</f>
        <v/>
      </c>
      <c r="C39" s="86"/>
      <c r="D39" s="86"/>
      <c r="E39" s="343"/>
      <c r="F39" s="343"/>
      <c r="G39" s="354"/>
      <c r="H39" s="354"/>
      <c r="I39" s="354"/>
      <c r="J39" s="355"/>
      <c r="K39" s="210"/>
      <c r="L39" s="285"/>
      <c r="M39" s="284"/>
      <c r="N39" s="210"/>
      <c r="O39" s="216"/>
      <c r="P39" s="217"/>
      <c r="Q39" s="27"/>
      <c r="R39" s="283"/>
      <c r="S39" s="290"/>
      <c r="T39" s="277"/>
      <c r="U39" s="305"/>
      <c r="V39" s="244"/>
      <c r="W39" s="244">
        <f t="shared" si="6"/>
        <v>0</v>
      </c>
      <c r="X39" s="244">
        <f t="shared" si="7"/>
        <v>0</v>
      </c>
      <c r="Y39" s="27"/>
      <c r="Z39" s="171" t="str">
        <f t="shared" si="8"/>
        <v/>
      </c>
      <c r="AA39" s="343"/>
      <c r="AB39" s="346"/>
      <c r="AC39" s="27"/>
      <c r="AD39" s="171" t="str">
        <f t="shared" si="3"/>
        <v/>
      </c>
      <c r="AE39" s="239"/>
      <c r="AG39" s="171" t="str">
        <f t="shared" si="4"/>
        <v/>
      </c>
      <c r="AH39" s="201"/>
      <c r="AI39" s="27"/>
      <c r="AJ39" s="203" t="str">
        <f t="shared" si="5"/>
        <v/>
      </c>
      <c r="AK39" s="201"/>
      <c r="AM39" s="109" t="str">
        <f>IF(E39="","",IF(VLOOKUP(E39,Stam!$A$12:$E$19,4,FALSE)=0,"",VLOOKUP(E39,Stam!$A$12:$E$19,4,FALSE)))</f>
        <v/>
      </c>
      <c r="AN39" s="109" t="str">
        <f>IF(E39="","",IF(VLOOKUP(E39,Stam!$A$12:$E$19,2,FALSE)=0,"",VLOOKUP(E39,Stam!$A$12:$E$19,2,FALSE)))</f>
        <v/>
      </c>
      <c r="AO39" s="109" t="str">
        <f>IF(E39="","",IF(VLOOKUP(E39,Stam!$A$12:$E$19,3,FALSE)=0,"",VLOOKUP(E39,Stam!$A$12:$E$19,3,FALSE)))</f>
        <v/>
      </c>
      <c r="AP39" s="35" t="str">
        <f>IF(E39="","",IF(VLOOKUP(E39,Stam!$A$12:$E$19,5,FALSE)=0,"",VLOOKUP(E39,Stam!$A$12:$E$19,5,FALSE)))</f>
        <v/>
      </c>
      <c r="AR39" s="85"/>
      <c r="AS39" s="264"/>
    </row>
    <row r="40" spans="1:45" ht="30" customHeight="1" x14ac:dyDescent="0.25">
      <c r="A40" s="85"/>
      <c r="B40" s="133" t="str">
        <f>IF(A40&lt;&gt;"",IFERROR(VLOOKUP($A40,NTA!$A$2:$B$214,2,FALSE),"NTA code komt niet voor"),"")</f>
        <v/>
      </c>
      <c r="C40" s="86"/>
      <c r="D40" s="86"/>
      <c r="E40" s="343"/>
      <c r="F40" s="343"/>
      <c r="G40" s="354"/>
      <c r="H40" s="354"/>
      <c r="I40" s="354"/>
      <c r="J40" s="355"/>
      <c r="K40" s="210"/>
      <c r="L40" s="285"/>
      <c r="M40" s="284"/>
      <c r="N40" s="210"/>
      <c r="O40" s="216"/>
      <c r="P40" s="217"/>
      <c r="Q40" s="27"/>
      <c r="R40" s="283"/>
      <c r="S40" s="290"/>
      <c r="T40" s="277"/>
      <c r="U40" s="305"/>
      <c r="V40" s="244"/>
      <c r="W40" s="244">
        <f t="shared" si="6"/>
        <v>0</v>
      </c>
      <c r="X40" s="244">
        <f t="shared" si="7"/>
        <v>0</v>
      </c>
      <c r="Y40" s="27"/>
      <c r="Z40" s="171" t="str">
        <f t="shared" si="8"/>
        <v/>
      </c>
      <c r="AA40" s="343"/>
      <c r="AB40" s="346"/>
      <c r="AC40" s="27"/>
      <c r="AD40" s="171" t="str">
        <f t="shared" si="3"/>
        <v/>
      </c>
      <c r="AE40" s="239"/>
      <c r="AG40" s="171" t="str">
        <f t="shared" si="4"/>
        <v/>
      </c>
      <c r="AH40" s="201"/>
      <c r="AI40" s="27"/>
      <c r="AJ40" s="203" t="str">
        <f t="shared" si="5"/>
        <v/>
      </c>
      <c r="AK40" s="201"/>
      <c r="AM40" s="109" t="str">
        <f>IF(E40="","",IF(VLOOKUP(E40,Stam!$A$12:$E$19,4,FALSE)=0,"",VLOOKUP(E40,Stam!$A$12:$E$19,4,FALSE)))</f>
        <v/>
      </c>
      <c r="AN40" s="109" t="str">
        <f>IF(E40="","",IF(VLOOKUP(E40,Stam!$A$12:$E$19,2,FALSE)=0,"",VLOOKUP(E40,Stam!$A$12:$E$19,2,FALSE)))</f>
        <v/>
      </c>
      <c r="AO40" s="109" t="str">
        <f>IF(E40="","",IF(VLOOKUP(E40,Stam!$A$12:$E$19,3,FALSE)=0,"",VLOOKUP(E40,Stam!$A$12:$E$19,3,FALSE)))</f>
        <v/>
      </c>
      <c r="AP40" s="35" t="str">
        <f>IF(E40="","",IF(VLOOKUP(E40,Stam!$A$12:$E$19,5,FALSE)=0,"",VLOOKUP(E40,Stam!$A$12:$E$19,5,FALSE)))</f>
        <v/>
      </c>
      <c r="AR40" s="85"/>
      <c r="AS40" s="264"/>
    </row>
    <row r="41" spans="1:45" ht="30" customHeight="1" x14ac:dyDescent="0.25">
      <c r="A41" s="85"/>
      <c r="B41" s="133" t="str">
        <f>IF(A41&lt;&gt;"",IFERROR(VLOOKUP($A41,NTA!$A$2:$B$214,2,FALSE),"NTA code komt niet voor"),"")</f>
        <v/>
      </c>
      <c r="C41" s="86"/>
      <c r="D41" s="86"/>
      <c r="E41" s="343"/>
      <c r="F41" s="343"/>
      <c r="G41" s="354"/>
      <c r="H41" s="354"/>
      <c r="I41" s="354"/>
      <c r="J41" s="355"/>
      <c r="K41" s="210"/>
      <c r="L41" s="285"/>
      <c r="M41" s="284"/>
      <c r="N41" s="210"/>
      <c r="O41" s="216"/>
      <c r="P41" s="217"/>
      <c r="Q41" s="27"/>
      <c r="R41" s="283"/>
      <c r="S41" s="290"/>
      <c r="T41" s="277"/>
      <c r="U41" s="305"/>
      <c r="V41" s="244"/>
      <c r="W41" s="244">
        <f t="shared" si="6"/>
        <v>0</v>
      </c>
      <c r="X41" s="244">
        <f t="shared" si="7"/>
        <v>0</v>
      </c>
      <c r="Y41" s="27"/>
      <c r="Z41" s="171" t="str">
        <f t="shared" si="8"/>
        <v/>
      </c>
      <c r="AA41" s="343"/>
      <c r="AB41" s="346"/>
      <c r="AC41" s="27"/>
      <c r="AD41" s="171" t="str">
        <f t="shared" si="3"/>
        <v/>
      </c>
      <c r="AE41" s="239"/>
      <c r="AG41" s="171" t="str">
        <f t="shared" si="4"/>
        <v/>
      </c>
      <c r="AH41" s="201"/>
      <c r="AI41" s="27"/>
      <c r="AJ41" s="203" t="str">
        <f t="shared" si="5"/>
        <v/>
      </c>
      <c r="AK41" s="201"/>
      <c r="AM41" s="109" t="str">
        <f>IF(E41="","",IF(VLOOKUP(E41,Stam!$A$12:$E$19,4,FALSE)=0,"",VLOOKUP(E41,Stam!$A$12:$E$19,4,FALSE)))</f>
        <v/>
      </c>
      <c r="AN41" s="109" t="str">
        <f>IF(E41="","",IF(VLOOKUP(E41,Stam!$A$12:$E$19,2,FALSE)=0,"",VLOOKUP(E41,Stam!$A$12:$E$19,2,FALSE)))</f>
        <v/>
      </c>
      <c r="AO41" s="109" t="str">
        <f>IF(E41="","",IF(VLOOKUP(E41,Stam!$A$12:$E$19,3,FALSE)=0,"",VLOOKUP(E41,Stam!$A$12:$E$19,3,FALSE)))</f>
        <v/>
      </c>
      <c r="AP41" s="35" t="str">
        <f>IF(E41="","",IF(VLOOKUP(E41,Stam!$A$12:$E$19,5,FALSE)=0,"",VLOOKUP(E41,Stam!$A$12:$E$19,5,FALSE)))</f>
        <v/>
      </c>
      <c r="AR41" s="85"/>
      <c r="AS41" s="264"/>
    </row>
    <row r="42" spans="1:45" ht="30" customHeight="1" x14ac:dyDescent="0.25">
      <c r="A42" s="85"/>
      <c r="B42" s="133" t="str">
        <f>IF(A42&lt;&gt;"",IFERROR(VLOOKUP($A42,NTA!$A$2:$B$214,2,FALSE),"NTA code komt niet voor"),"")</f>
        <v/>
      </c>
      <c r="C42" s="86"/>
      <c r="D42" s="86"/>
      <c r="E42" s="343"/>
      <c r="F42" s="343"/>
      <c r="G42" s="354"/>
      <c r="H42" s="354"/>
      <c r="I42" s="354"/>
      <c r="J42" s="355"/>
      <c r="K42" s="210"/>
      <c r="L42" s="285"/>
      <c r="M42" s="284"/>
      <c r="N42" s="210"/>
      <c r="O42" s="216"/>
      <c r="P42" s="217"/>
      <c r="Q42" s="27"/>
      <c r="R42" s="283"/>
      <c r="S42" s="290"/>
      <c r="T42" s="277"/>
      <c r="U42" s="305"/>
      <c r="V42" s="244"/>
      <c r="W42" s="244">
        <f t="shared" si="6"/>
        <v>0</v>
      </c>
      <c r="X42" s="244">
        <f t="shared" si="7"/>
        <v>0</v>
      </c>
      <c r="Y42" s="27"/>
      <c r="Z42" s="171" t="str">
        <f t="shared" si="8"/>
        <v/>
      </c>
      <c r="AA42" s="343"/>
      <c r="AB42" s="346"/>
      <c r="AC42" s="27"/>
      <c r="AD42" s="171" t="str">
        <f t="shared" si="3"/>
        <v/>
      </c>
      <c r="AE42" s="239"/>
      <c r="AG42" s="171" t="str">
        <f t="shared" si="4"/>
        <v/>
      </c>
      <c r="AH42" s="201"/>
      <c r="AI42" s="27"/>
      <c r="AJ42" s="203" t="str">
        <f t="shared" si="5"/>
        <v/>
      </c>
      <c r="AK42" s="201"/>
      <c r="AM42" s="109" t="str">
        <f>IF(E42="","",IF(VLOOKUP(E42,Stam!$A$12:$E$19,4,FALSE)=0,"",VLOOKUP(E42,Stam!$A$12:$E$19,4,FALSE)))</f>
        <v/>
      </c>
      <c r="AN42" s="109" t="str">
        <f>IF(E42="","",IF(VLOOKUP(E42,Stam!$A$12:$E$19,2,FALSE)=0,"",VLOOKUP(E42,Stam!$A$12:$E$19,2,FALSE)))</f>
        <v/>
      </c>
      <c r="AO42" s="109" t="str">
        <f>IF(E42="","",IF(VLOOKUP(E42,Stam!$A$12:$E$19,3,FALSE)=0,"",VLOOKUP(E42,Stam!$A$12:$E$19,3,FALSE)))</f>
        <v/>
      </c>
      <c r="AP42" s="35" t="str">
        <f>IF(E42="","",IF(VLOOKUP(E42,Stam!$A$12:$E$19,5,FALSE)=0,"",VLOOKUP(E42,Stam!$A$12:$E$19,5,FALSE)))</f>
        <v/>
      </c>
      <c r="AR42" s="85"/>
      <c r="AS42" s="264"/>
    </row>
    <row r="43" spans="1:45" ht="30" customHeight="1" x14ac:dyDescent="0.25">
      <c r="A43" s="85"/>
      <c r="B43" s="133" t="str">
        <f>IF(A43&lt;&gt;"",IFERROR(VLOOKUP($A43,NTA!$A$2:$B$214,2,FALSE),"NTA code komt niet voor"),"")</f>
        <v/>
      </c>
      <c r="C43" s="86"/>
      <c r="D43" s="86"/>
      <c r="E43" s="343"/>
      <c r="F43" s="343"/>
      <c r="G43" s="354"/>
      <c r="H43" s="354"/>
      <c r="I43" s="354"/>
      <c r="J43" s="355"/>
      <c r="K43" s="210"/>
      <c r="L43" s="285"/>
      <c r="M43" s="284"/>
      <c r="N43" s="210"/>
      <c r="O43" s="216"/>
      <c r="P43" s="217"/>
      <c r="Q43" s="27"/>
      <c r="R43" s="283"/>
      <c r="S43" s="290"/>
      <c r="T43" s="277"/>
      <c r="U43" s="305"/>
      <c r="V43" s="244"/>
      <c r="W43" s="244">
        <f t="shared" si="6"/>
        <v>0</v>
      </c>
      <c r="X43" s="244">
        <f t="shared" si="7"/>
        <v>0</v>
      </c>
      <c r="Y43" s="27"/>
      <c r="Z43" s="171" t="str">
        <f t="shared" si="8"/>
        <v/>
      </c>
      <c r="AA43" s="343"/>
      <c r="AB43" s="346"/>
      <c r="AC43" s="27"/>
      <c r="AD43" s="171" t="str">
        <f t="shared" si="3"/>
        <v/>
      </c>
      <c r="AE43" s="239"/>
      <c r="AG43" s="171" t="str">
        <f t="shared" si="4"/>
        <v/>
      </c>
      <c r="AH43" s="201"/>
      <c r="AI43" s="27"/>
      <c r="AJ43" s="203" t="str">
        <f t="shared" si="5"/>
        <v/>
      </c>
      <c r="AK43" s="201"/>
      <c r="AM43" s="109" t="str">
        <f>IF(E43="","",IF(VLOOKUP(E43,Stam!$A$12:$E$19,4,FALSE)=0,"",VLOOKUP(E43,Stam!$A$12:$E$19,4,FALSE)))</f>
        <v/>
      </c>
      <c r="AN43" s="109" t="str">
        <f>IF(E43="","",IF(VLOOKUP(E43,Stam!$A$12:$E$19,2,FALSE)=0,"",VLOOKUP(E43,Stam!$A$12:$E$19,2,FALSE)))</f>
        <v/>
      </c>
      <c r="AO43" s="109" t="str">
        <f>IF(E43="","",IF(VLOOKUP(E43,Stam!$A$12:$E$19,3,FALSE)=0,"",VLOOKUP(E43,Stam!$A$12:$E$19,3,FALSE)))</f>
        <v/>
      </c>
      <c r="AP43" s="35" t="str">
        <f>IF(E43="","",IF(VLOOKUP(E43,Stam!$A$12:$E$19,5,FALSE)=0,"",VLOOKUP(E43,Stam!$A$12:$E$19,5,FALSE)))</f>
        <v/>
      </c>
      <c r="AR43" s="85"/>
      <c r="AS43" s="264"/>
    </row>
    <row r="44" spans="1:45" ht="30" customHeight="1" x14ac:dyDescent="0.25">
      <c r="A44" s="85"/>
      <c r="B44" s="133" t="str">
        <f>IF(A44&lt;&gt;"",IFERROR(VLOOKUP($A44,NTA!$A$2:$B$214,2,FALSE),"NTA code komt niet voor"),"")</f>
        <v/>
      </c>
      <c r="C44" s="86"/>
      <c r="D44" s="86"/>
      <c r="E44" s="343"/>
      <c r="F44" s="343"/>
      <c r="G44" s="354"/>
      <c r="H44" s="354"/>
      <c r="I44" s="354"/>
      <c r="J44" s="355"/>
      <c r="K44" s="210"/>
      <c r="L44" s="285"/>
      <c r="M44" s="284"/>
      <c r="N44" s="210"/>
      <c r="O44" s="216"/>
      <c r="P44" s="217"/>
      <c r="Q44" s="27"/>
      <c r="R44" s="283"/>
      <c r="S44" s="290"/>
      <c r="T44" s="277"/>
      <c r="U44" s="305"/>
      <c r="V44" s="244"/>
      <c r="W44" s="244">
        <f t="shared" si="6"/>
        <v>0</v>
      </c>
      <c r="X44" s="244">
        <f t="shared" si="7"/>
        <v>0</v>
      </c>
      <c r="Y44" s="27"/>
      <c r="Z44" s="171" t="str">
        <f t="shared" si="8"/>
        <v/>
      </c>
      <c r="AA44" s="343"/>
      <c r="AB44" s="346"/>
      <c r="AC44" s="27"/>
      <c r="AD44" s="171" t="str">
        <f t="shared" si="3"/>
        <v/>
      </c>
      <c r="AE44" s="239"/>
      <c r="AG44" s="171" t="str">
        <f t="shared" si="4"/>
        <v/>
      </c>
      <c r="AH44" s="201"/>
      <c r="AI44" s="27"/>
      <c r="AJ44" s="203" t="str">
        <f t="shared" si="5"/>
        <v/>
      </c>
      <c r="AK44" s="201"/>
      <c r="AM44" s="109" t="str">
        <f>IF(E44="","",IF(VLOOKUP(E44,Stam!$A$12:$E$19,4,FALSE)=0,"",VLOOKUP(E44,Stam!$A$12:$E$19,4,FALSE)))</f>
        <v/>
      </c>
      <c r="AN44" s="109" t="str">
        <f>IF(E44="","",IF(VLOOKUP(E44,Stam!$A$12:$E$19,2,FALSE)=0,"",VLOOKUP(E44,Stam!$A$12:$E$19,2,FALSE)))</f>
        <v/>
      </c>
      <c r="AO44" s="109" t="str">
        <f>IF(E44="","",IF(VLOOKUP(E44,Stam!$A$12:$E$19,3,FALSE)=0,"",VLOOKUP(E44,Stam!$A$12:$E$19,3,FALSE)))</f>
        <v/>
      </c>
      <c r="AP44" s="35" t="str">
        <f>IF(E44="","",IF(VLOOKUP(E44,Stam!$A$12:$E$19,5,FALSE)=0,"",VLOOKUP(E44,Stam!$A$12:$E$19,5,FALSE)))</f>
        <v/>
      </c>
      <c r="AR44" s="85"/>
      <c r="AS44" s="264"/>
    </row>
    <row r="45" spans="1:45" ht="30" customHeight="1" x14ac:dyDescent="0.25">
      <c r="A45" s="85"/>
      <c r="B45" s="133" t="str">
        <f>IF(A45&lt;&gt;"",IFERROR(VLOOKUP($A45,NTA!$A$2:$B$214,2,FALSE),"NTA code komt niet voor"),"")</f>
        <v/>
      </c>
      <c r="C45" s="86"/>
      <c r="D45" s="86"/>
      <c r="E45" s="343"/>
      <c r="F45" s="343"/>
      <c r="G45" s="354"/>
      <c r="H45" s="354"/>
      <c r="I45" s="354"/>
      <c r="J45" s="355"/>
      <c r="K45" s="210"/>
      <c r="L45" s="285"/>
      <c r="M45" s="284"/>
      <c r="N45" s="210"/>
      <c r="O45" s="216"/>
      <c r="P45" s="217"/>
      <c r="Q45" s="27"/>
      <c r="R45" s="283"/>
      <c r="S45" s="290"/>
      <c r="T45" s="277"/>
      <c r="U45" s="305"/>
      <c r="V45" s="244"/>
      <c r="W45" s="244">
        <f t="shared" si="6"/>
        <v>0</v>
      </c>
      <c r="X45" s="244">
        <f t="shared" si="7"/>
        <v>0</v>
      </c>
      <c r="Y45" s="27"/>
      <c r="Z45" s="171" t="str">
        <f t="shared" si="8"/>
        <v/>
      </c>
      <c r="AA45" s="343"/>
      <c r="AB45" s="346"/>
      <c r="AC45" s="27"/>
      <c r="AD45" s="171" t="str">
        <f t="shared" si="3"/>
        <v/>
      </c>
      <c r="AE45" s="239"/>
      <c r="AG45" s="171" t="str">
        <f t="shared" si="4"/>
        <v/>
      </c>
      <c r="AH45" s="201"/>
      <c r="AI45" s="27"/>
      <c r="AJ45" s="203" t="str">
        <f t="shared" si="5"/>
        <v/>
      </c>
      <c r="AK45" s="201"/>
      <c r="AM45" s="109" t="str">
        <f>IF(E45="","",IF(VLOOKUP(E45,Stam!$A$12:$E$19,4,FALSE)=0,"",VLOOKUP(E45,Stam!$A$12:$E$19,4,FALSE)))</f>
        <v/>
      </c>
      <c r="AN45" s="109" t="str">
        <f>IF(E45="","",IF(VLOOKUP(E45,Stam!$A$12:$E$19,2,FALSE)=0,"",VLOOKUP(E45,Stam!$A$12:$E$19,2,FALSE)))</f>
        <v/>
      </c>
      <c r="AO45" s="109" t="str">
        <f>IF(E45="","",IF(VLOOKUP(E45,Stam!$A$12:$E$19,3,FALSE)=0,"",VLOOKUP(E45,Stam!$A$12:$E$19,3,FALSE)))</f>
        <v/>
      </c>
      <c r="AP45" s="35" t="str">
        <f>IF(E45="","",IF(VLOOKUP(E45,Stam!$A$12:$E$19,5,FALSE)=0,"",VLOOKUP(E45,Stam!$A$12:$E$19,5,FALSE)))</f>
        <v/>
      </c>
      <c r="AR45" s="85"/>
      <c r="AS45" s="264"/>
    </row>
    <row r="46" spans="1:45" ht="30" customHeight="1" x14ac:dyDescent="0.25">
      <c r="A46" s="85"/>
      <c r="B46" s="133" t="str">
        <f>IF(A46&lt;&gt;"",IFERROR(VLOOKUP($A46,NTA!$A$2:$B$214,2,FALSE),"NTA code komt niet voor"),"")</f>
        <v/>
      </c>
      <c r="C46" s="86"/>
      <c r="D46" s="86"/>
      <c r="E46" s="343"/>
      <c r="F46" s="343"/>
      <c r="G46" s="354"/>
      <c r="H46" s="354"/>
      <c r="I46" s="354"/>
      <c r="J46" s="355"/>
      <c r="K46" s="210"/>
      <c r="L46" s="285"/>
      <c r="M46" s="284"/>
      <c r="N46" s="210"/>
      <c r="O46" s="216"/>
      <c r="P46" s="217"/>
      <c r="Q46" s="27"/>
      <c r="R46" s="283"/>
      <c r="S46" s="290"/>
      <c r="T46" s="277"/>
      <c r="U46" s="305"/>
      <c r="V46" s="244"/>
      <c r="W46" s="244">
        <f t="shared" si="6"/>
        <v>0</v>
      </c>
      <c r="X46" s="244">
        <f t="shared" si="7"/>
        <v>0</v>
      </c>
      <c r="Y46" s="27"/>
      <c r="Z46" s="171" t="str">
        <f t="shared" si="8"/>
        <v/>
      </c>
      <c r="AA46" s="343"/>
      <c r="AB46" s="346"/>
      <c r="AC46" s="27"/>
      <c r="AD46" s="171" t="str">
        <f t="shared" si="3"/>
        <v/>
      </c>
      <c r="AE46" s="239"/>
      <c r="AG46" s="171" t="str">
        <f t="shared" si="4"/>
        <v/>
      </c>
      <c r="AH46" s="201"/>
      <c r="AI46" s="27"/>
      <c r="AJ46" s="203" t="str">
        <f t="shared" si="5"/>
        <v/>
      </c>
      <c r="AK46" s="201"/>
      <c r="AM46" s="109" t="str">
        <f>IF(E46="","",IF(VLOOKUP(E46,Stam!$A$12:$E$19,4,FALSE)=0,"",VLOOKUP(E46,Stam!$A$12:$E$19,4,FALSE)))</f>
        <v/>
      </c>
      <c r="AN46" s="109" t="str">
        <f>IF(E46="","",IF(VLOOKUP(E46,Stam!$A$12:$E$19,2,FALSE)=0,"",VLOOKUP(E46,Stam!$A$12:$E$19,2,FALSE)))</f>
        <v/>
      </c>
      <c r="AO46" s="109" t="str">
        <f>IF(E46="","",IF(VLOOKUP(E46,Stam!$A$12:$E$19,3,FALSE)=0,"",VLOOKUP(E46,Stam!$A$12:$E$19,3,FALSE)))</f>
        <v/>
      </c>
      <c r="AP46" s="35" t="str">
        <f>IF(E46="","",IF(VLOOKUP(E46,Stam!$A$12:$E$19,5,FALSE)=0,"",VLOOKUP(E46,Stam!$A$12:$E$19,5,FALSE)))</f>
        <v/>
      </c>
      <c r="AR46" s="85"/>
      <c r="AS46" s="264"/>
    </row>
    <row r="47" spans="1:45" ht="30" customHeight="1" x14ac:dyDescent="0.25">
      <c r="A47" s="85"/>
      <c r="B47" s="133" t="str">
        <f>IF(A47&lt;&gt;"",IFERROR(VLOOKUP($A47,NTA!$A$2:$B$214,2,FALSE),"NTA code komt niet voor"),"")</f>
        <v/>
      </c>
      <c r="C47" s="86"/>
      <c r="D47" s="86"/>
      <c r="E47" s="343"/>
      <c r="F47" s="343"/>
      <c r="G47" s="354"/>
      <c r="H47" s="354"/>
      <c r="I47" s="354"/>
      <c r="J47" s="355"/>
      <c r="K47" s="210"/>
      <c r="L47" s="285"/>
      <c r="M47" s="284"/>
      <c r="N47" s="210"/>
      <c r="O47" s="216"/>
      <c r="P47" s="217"/>
      <c r="Q47" s="27"/>
      <c r="R47" s="283"/>
      <c r="S47" s="290"/>
      <c r="T47" s="277"/>
      <c r="U47" s="305"/>
      <c r="V47" s="244"/>
      <c r="W47" s="244">
        <f t="shared" si="6"/>
        <v>0</v>
      </c>
      <c r="X47" s="244">
        <f t="shared" si="7"/>
        <v>0</v>
      </c>
      <c r="Y47" s="27"/>
      <c r="Z47" s="171" t="str">
        <f t="shared" si="8"/>
        <v/>
      </c>
      <c r="AA47" s="343"/>
      <c r="AB47" s="346"/>
      <c r="AC47" s="27"/>
      <c r="AD47" s="171" t="str">
        <f t="shared" si="3"/>
        <v/>
      </c>
      <c r="AE47" s="239"/>
      <c r="AG47" s="171" t="str">
        <f t="shared" si="4"/>
        <v/>
      </c>
      <c r="AH47" s="201"/>
      <c r="AI47" s="27"/>
      <c r="AJ47" s="203" t="str">
        <f t="shared" si="5"/>
        <v/>
      </c>
      <c r="AK47" s="201"/>
      <c r="AM47" s="109" t="str">
        <f>IF(E47="","",IF(VLOOKUP(E47,Stam!$A$12:$E$19,4,FALSE)=0,"",VLOOKUP(E47,Stam!$A$12:$E$19,4,FALSE)))</f>
        <v/>
      </c>
      <c r="AN47" s="109" t="str">
        <f>IF(E47="","",IF(VLOOKUP(E47,Stam!$A$12:$E$19,2,FALSE)=0,"",VLOOKUP(E47,Stam!$A$12:$E$19,2,FALSE)))</f>
        <v/>
      </c>
      <c r="AO47" s="109" t="str">
        <f>IF(E47="","",IF(VLOOKUP(E47,Stam!$A$12:$E$19,3,FALSE)=0,"",VLOOKUP(E47,Stam!$A$12:$E$19,3,FALSE)))</f>
        <v/>
      </c>
      <c r="AP47" s="35" t="str">
        <f>IF(E47="","",IF(VLOOKUP(E47,Stam!$A$12:$E$19,5,FALSE)=0,"",VLOOKUP(E47,Stam!$A$12:$E$19,5,FALSE)))</f>
        <v/>
      </c>
      <c r="AR47" s="85"/>
      <c r="AS47" s="264"/>
    </row>
    <row r="48" spans="1:45" ht="30" customHeight="1" x14ac:dyDescent="0.25">
      <c r="A48" s="85"/>
      <c r="B48" s="133" t="str">
        <f>IF(A48&lt;&gt;"",IFERROR(VLOOKUP($A48,NTA!$A$2:$B$214,2,FALSE),"NTA code komt niet voor"),"")</f>
        <v/>
      </c>
      <c r="C48" s="86"/>
      <c r="D48" s="86"/>
      <c r="E48" s="343"/>
      <c r="F48" s="343"/>
      <c r="G48" s="354"/>
      <c r="H48" s="354"/>
      <c r="I48" s="354"/>
      <c r="J48" s="355"/>
      <c r="K48" s="210"/>
      <c r="L48" s="285"/>
      <c r="M48" s="284"/>
      <c r="N48" s="210"/>
      <c r="O48" s="216"/>
      <c r="P48" s="217"/>
      <c r="Q48" s="27"/>
      <c r="R48" s="283"/>
      <c r="S48" s="291"/>
      <c r="T48" s="277"/>
      <c r="U48" s="305"/>
      <c r="V48" s="244"/>
      <c r="W48" s="244">
        <f t="shared" si="6"/>
        <v>0</v>
      </c>
      <c r="X48" s="244">
        <f t="shared" si="7"/>
        <v>0</v>
      </c>
      <c r="Y48" s="27"/>
      <c r="Z48" s="171" t="str">
        <f t="shared" si="8"/>
        <v/>
      </c>
      <c r="AA48" s="343"/>
      <c r="AB48" s="346"/>
      <c r="AC48" s="27"/>
      <c r="AD48" s="171" t="str">
        <f t="shared" si="3"/>
        <v/>
      </c>
      <c r="AE48" s="239"/>
      <c r="AG48" s="171" t="str">
        <f t="shared" si="4"/>
        <v/>
      </c>
      <c r="AH48" s="201"/>
      <c r="AI48" s="27"/>
      <c r="AJ48" s="203" t="str">
        <f t="shared" si="5"/>
        <v/>
      </c>
      <c r="AK48" s="201"/>
      <c r="AM48" s="109" t="str">
        <f>IF(E48="","",IF(VLOOKUP(E48,Stam!$A$12:$E$19,4,FALSE)=0,"",VLOOKUP(E48,Stam!$A$12:$E$19,4,FALSE)))</f>
        <v/>
      </c>
      <c r="AN48" s="109" t="str">
        <f>IF(E48="","",IF(VLOOKUP(E48,Stam!$A$12:$E$19,2,FALSE)=0,"",VLOOKUP(E48,Stam!$A$12:$E$19,2,FALSE)))</f>
        <v/>
      </c>
      <c r="AO48" s="109" t="str">
        <f>IF(E48="","",IF(VLOOKUP(E48,Stam!$A$12:$E$19,3,FALSE)=0,"",VLOOKUP(E48,Stam!$A$12:$E$19,3,FALSE)))</f>
        <v/>
      </c>
      <c r="AP48" s="35" t="str">
        <f>IF(E48="","",IF(VLOOKUP(E48,Stam!$A$12:$E$19,5,FALSE)=0,"",VLOOKUP(E48,Stam!$A$12:$E$19,5,FALSE)))</f>
        <v/>
      </c>
      <c r="AR48" s="85"/>
      <c r="AS48" s="264"/>
    </row>
    <row r="49" spans="1:45" ht="30" customHeight="1" thickBot="1" x14ac:dyDescent="0.3">
      <c r="A49" s="85"/>
      <c r="B49" s="133" t="str">
        <f>IF(A49&lt;&gt;"",IFERROR(VLOOKUP($A49,NTA!$A$2:$B$214,2,FALSE),"NTA code komt niet voor"),"")</f>
        <v/>
      </c>
      <c r="C49" s="86"/>
      <c r="D49" s="86"/>
      <c r="E49" s="343"/>
      <c r="F49" s="343"/>
      <c r="G49" s="354"/>
      <c r="H49" s="354"/>
      <c r="I49" s="354"/>
      <c r="J49" s="355"/>
      <c r="K49" s="210"/>
      <c r="L49" s="285"/>
      <c r="M49" s="284"/>
      <c r="N49" s="210"/>
      <c r="O49" s="218"/>
      <c r="P49" s="219"/>
      <c r="Q49" s="27"/>
      <c r="R49" s="283"/>
      <c r="S49" s="291"/>
      <c r="T49" s="277"/>
      <c r="U49" s="305"/>
      <c r="V49" s="244"/>
      <c r="W49" s="244">
        <f t="shared" si="6"/>
        <v>0</v>
      </c>
      <c r="X49" s="244">
        <f t="shared" si="7"/>
        <v>0</v>
      </c>
      <c r="Y49" s="27"/>
      <c r="Z49" s="171" t="str">
        <f t="shared" ref="Z49:Z80" si="9">AM49</f>
        <v/>
      </c>
      <c r="AA49" s="343"/>
      <c r="AB49" s="346"/>
      <c r="AC49" s="27"/>
      <c r="AD49" s="171" t="str">
        <f t="shared" si="3"/>
        <v/>
      </c>
      <c r="AE49" s="248"/>
      <c r="AG49" s="171" t="str">
        <f t="shared" si="4"/>
        <v/>
      </c>
      <c r="AH49" s="201"/>
      <c r="AI49" s="27"/>
      <c r="AJ49" s="203" t="str">
        <f t="shared" si="5"/>
        <v/>
      </c>
      <c r="AK49" s="201"/>
      <c r="AM49" s="109" t="str">
        <f>IF(E49="","",IF(VLOOKUP(E49,Stam!$A$12:$E$19,4,FALSE)=0,"",VLOOKUP(E49,Stam!$A$12:$E$19,4,FALSE)))</f>
        <v/>
      </c>
      <c r="AN49" s="109" t="str">
        <f>IF(E49="","",IF(VLOOKUP(E49,Stam!$A$12:$E$19,2,FALSE)=0,"",VLOOKUP(E49,Stam!$A$12:$E$19,2,FALSE)))</f>
        <v/>
      </c>
      <c r="AO49" s="109" t="str">
        <f>IF(E49="","",IF(VLOOKUP(E49,Stam!$A$12:$E$19,3,FALSE)=0,"",VLOOKUP(E49,Stam!$A$12:$E$19,3,FALSE)))</f>
        <v/>
      </c>
      <c r="AP49" s="35" t="str">
        <f>IF(E49="","",IF(VLOOKUP(E49,Stam!$A$12:$E$19,5,FALSE)=0,"",VLOOKUP(E49,Stam!$A$12:$E$19,5,FALSE)))</f>
        <v/>
      </c>
      <c r="AR49" s="85"/>
      <c r="AS49" s="264"/>
    </row>
    <row r="50" spans="1:45" ht="30" customHeight="1" x14ac:dyDescent="0.25">
      <c r="A50" s="266"/>
      <c r="B50" s="133" t="str">
        <f>IF(A50&lt;&gt;"",IFERROR(VLOOKUP($A50,NTA!$A$2:$B$214,2,FALSE),"NTA code komt niet voor"),"")</f>
        <v/>
      </c>
      <c r="C50" s="267"/>
      <c r="D50" s="86"/>
      <c r="E50" s="343"/>
      <c r="F50" s="343"/>
      <c r="G50" s="354"/>
      <c r="H50" s="354"/>
      <c r="I50" s="354"/>
      <c r="J50" s="355"/>
      <c r="K50" s="210"/>
      <c r="L50" s="285"/>
      <c r="M50" s="284"/>
      <c r="O50" s="36"/>
      <c r="P50" s="36"/>
      <c r="R50" s="283"/>
      <c r="S50" s="291"/>
      <c r="T50" s="277"/>
      <c r="U50" s="305"/>
      <c r="V50" s="9"/>
      <c r="W50" s="244">
        <f t="shared" si="6"/>
        <v>0</v>
      </c>
      <c r="X50" s="244">
        <f t="shared" si="7"/>
        <v>0</v>
      </c>
      <c r="Z50" s="171" t="str">
        <f t="shared" si="9"/>
        <v/>
      </c>
      <c r="AA50" s="343"/>
      <c r="AB50" s="346"/>
      <c r="AD50" s="171" t="str">
        <f t="shared" si="3"/>
        <v/>
      </c>
      <c r="AE50" s="239"/>
      <c r="AG50" s="171" t="str">
        <f t="shared" si="4"/>
        <v/>
      </c>
      <c r="AH50" s="201"/>
      <c r="AJ50" s="203" t="str">
        <f t="shared" si="5"/>
        <v/>
      </c>
      <c r="AK50" s="201"/>
      <c r="AM50" s="109" t="str">
        <f>IF(E50="","",IF(VLOOKUP(E50,Stam!$A$12:$E$19,4,FALSE)=0,"",VLOOKUP(E50,Stam!$A$12:$E$19,4,FALSE)))</f>
        <v/>
      </c>
      <c r="AN50" s="109" t="str">
        <f>IF(E50="","",IF(VLOOKUP(E50,Stam!$A$12:$E$19,2,FALSE)=0,"",VLOOKUP(E50,Stam!$A$12:$E$19,2,FALSE)))</f>
        <v/>
      </c>
      <c r="AO50" s="109" t="str">
        <f>IF(E50="","",IF(VLOOKUP(E50,Stam!$A$12:$E$19,3,FALSE)=0,"",VLOOKUP(E50,Stam!$A$12:$E$19,3,FALSE)))</f>
        <v/>
      </c>
      <c r="AP50" s="35" t="str">
        <f>IF(E50="","",IF(VLOOKUP(E50,Stam!$A$12:$E$19,5,FALSE)=0,"",VLOOKUP(E50,Stam!$A$12:$E$19,5,FALSE)))</f>
        <v/>
      </c>
      <c r="AR50" s="85"/>
      <c r="AS50" s="288"/>
    </row>
    <row r="51" spans="1:45" ht="30" customHeight="1" x14ac:dyDescent="0.25">
      <c r="A51" s="266"/>
      <c r="B51" s="133" t="str">
        <f>IF(A51&lt;&gt;"",IFERROR(VLOOKUP($A51,NTA!$A$2:$B$214,2,FALSE),"NTA code komt niet voor"),"")</f>
        <v/>
      </c>
      <c r="C51" s="267"/>
      <c r="D51" s="86"/>
      <c r="E51" s="343"/>
      <c r="F51" s="343"/>
      <c r="G51" s="354"/>
      <c r="H51" s="354"/>
      <c r="I51" s="354"/>
      <c r="J51" s="355"/>
      <c r="K51" s="210"/>
      <c r="L51" s="285"/>
      <c r="M51" s="284"/>
      <c r="O51" s="36">
        <f>SUM(O25:O49)</f>
        <v>0</v>
      </c>
      <c r="P51" s="36">
        <f>SUM(P25:P49)</f>
        <v>0</v>
      </c>
      <c r="R51" s="283"/>
      <c r="S51" s="291"/>
      <c r="T51" s="277"/>
      <c r="U51" s="306"/>
      <c r="V51" s="9"/>
      <c r="W51" s="244">
        <f t="shared" si="6"/>
        <v>0</v>
      </c>
      <c r="X51" s="244">
        <f t="shared" si="7"/>
        <v>0</v>
      </c>
      <c r="Z51" s="171" t="str">
        <f t="shared" si="9"/>
        <v/>
      </c>
      <c r="AA51" s="343"/>
      <c r="AB51" s="346"/>
      <c r="AD51" s="171" t="str">
        <f t="shared" si="3"/>
        <v/>
      </c>
      <c r="AE51" s="239"/>
      <c r="AG51" s="171" t="str">
        <f t="shared" si="4"/>
        <v/>
      </c>
      <c r="AH51" s="201"/>
      <c r="AJ51" s="203" t="str">
        <f t="shared" si="5"/>
        <v/>
      </c>
      <c r="AK51" s="201"/>
      <c r="AM51" s="109" t="str">
        <f>IF(E51="","",IF(VLOOKUP(E51,Stam!$A$12:$E$19,4,FALSE)=0,"",VLOOKUP(E51,Stam!$A$12:$E$19,4,FALSE)))</f>
        <v/>
      </c>
      <c r="AN51" s="109" t="str">
        <f>IF(E51="","",IF(VLOOKUP(E51,Stam!$A$12:$E$19,2,FALSE)=0,"",VLOOKUP(E51,Stam!$A$12:$E$19,2,FALSE)))</f>
        <v/>
      </c>
      <c r="AO51" s="109" t="str">
        <f>IF(E51="","",IF(VLOOKUP(E51,Stam!$A$12:$E$19,3,FALSE)=0,"",VLOOKUP(E51,Stam!$A$12:$E$19,3,FALSE)))</f>
        <v/>
      </c>
      <c r="AP51" s="35" t="str">
        <f>IF(E51="","",IF(VLOOKUP(E51,Stam!$A$12:$E$19,5,FALSE)=0,"",VLOOKUP(E51,Stam!$A$12:$E$19,5,FALSE)))</f>
        <v/>
      </c>
      <c r="AR51" s="85"/>
      <c r="AS51" s="288"/>
    </row>
    <row r="52" spans="1:45" ht="30" customHeight="1" x14ac:dyDescent="0.25">
      <c r="A52" s="266"/>
      <c r="B52" s="133" t="str">
        <f>IF(A52&lt;&gt;"",IFERROR(VLOOKUP($A52,NTA!$A$2:$B$214,2,FALSE),"NTA code komt niet voor"),"")</f>
        <v/>
      </c>
      <c r="C52" s="267"/>
      <c r="D52" s="267"/>
      <c r="E52" s="343"/>
      <c r="F52" s="343"/>
      <c r="G52" s="354"/>
      <c r="H52" s="354"/>
      <c r="I52" s="354"/>
      <c r="J52" s="355"/>
      <c r="K52" s="210"/>
      <c r="L52" s="285"/>
      <c r="M52" s="284"/>
      <c r="R52" s="283"/>
      <c r="S52" s="291"/>
      <c r="T52" s="277"/>
      <c r="U52" s="306"/>
      <c r="V52" s="9"/>
      <c r="W52" s="244">
        <f t="shared" si="6"/>
        <v>0</v>
      </c>
      <c r="X52" s="244">
        <f t="shared" si="7"/>
        <v>0</v>
      </c>
      <c r="Z52" s="171" t="str">
        <f t="shared" si="9"/>
        <v/>
      </c>
      <c r="AA52" s="343"/>
      <c r="AB52" s="346"/>
      <c r="AD52" s="171" t="str">
        <f t="shared" si="3"/>
        <v/>
      </c>
      <c r="AE52" s="239"/>
      <c r="AG52" s="171" t="str">
        <f t="shared" si="4"/>
        <v/>
      </c>
      <c r="AH52" s="201"/>
      <c r="AJ52" s="203" t="str">
        <f t="shared" si="5"/>
        <v/>
      </c>
      <c r="AK52" s="201"/>
      <c r="AM52" s="109" t="str">
        <f>IF(E52="","",IF(VLOOKUP(E52,Stam!$A$12:$E$19,4,FALSE)=0,"",VLOOKUP(E52,Stam!$A$12:$E$19,4,FALSE)))</f>
        <v/>
      </c>
      <c r="AN52" s="109" t="str">
        <f>IF(E52="","",IF(VLOOKUP(E52,Stam!$A$12:$E$19,2,FALSE)=0,"",VLOOKUP(E52,Stam!$A$12:$E$19,2,FALSE)))</f>
        <v/>
      </c>
      <c r="AO52" s="109" t="str">
        <f>IF(E52="","",IF(VLOOKUP(E52,Stam!$A$12:$E$19,3,FALSE)=0,"",VLOOKUP(E52,Stam!$A$12:$E$19,3,FALSE)))</f>
        <v/>
      </c>
      <c r="AP52" s="35" t="str">
        <f>IF(E52="","",IF(VLOOKUP(E52,Stam!$A$12:$E$19,5,FALSE)=0,"",VLOOKUP(E52,Stam!$A$12:$E$19,5,FALSE)))</f>
        <v/>
      </c>
      <c r="AR52" s="266"/>
      <c r="AS52" s="288"/>
    </row>
    <row r="53" spans="1:45" ht="30" customHeight="1" x14ac:dyDescent="0.25">
      <c r="A53" s="266"/>
      <c r="B53" s="133" t="str">
        <f>IF(A53&lt;&gt;"",IFERROR(VLOOKUP($A53,NTA!$A$2:$B$214,2,FALSE),"NTA code komt niet voor"),"")</f>
        <v/>
      </c>
      <c r="C53" s="267"/>
      <c r="D53" s="267"/>
      <c r="E53" s="343"/>
      <c r="F53" s="343"/>
      <c r="G53" s="354"/>
      <c r="H53" s="354"/>
      <c r="I53" s="354"/>
      <c r="J53" s="355"/>
      <c r="K53" s="210"/>
      <c r="L53" s="285"/>
      <c r="M53" s="284"/>
      <c r="R53" s="283"/>
      <c r="S53" s="291"/>
      <c r="T53" s="277"/>
      <c r="U53" s="306"/>
      <c r="V53" s="9"/>
      <c r="W53" s="244">
        <f t="shared" si="6"/>
        <v>0</v>
      </c>
      <c r="X53" s="244">
        <f t="shared" si="7"/>
        <v>0</v>
      </c>
      <c r="Z53" s="171" t="str">
        <f t="shared" si="9"/>
        <v/>
      </c>
      <c r="AA53" s="343"/>
      <c r="AB53" s="346"/>
      <c r="AD53" s="171" t="str">
        <f t="shared" si="3"/>
        <v/>
      </c>
      <c r="AE53" s="239"/>
      <c r="AG53" s="171" t="str">
        <f t="shared" si="4"/>
        <v/>
      </c>
      <c r="AH53" s="201"/>
      <c r="AJ53" s="203" t="str">
        <f t="shared" si="5"/>
        <v/>
      </c>
      <c r="AK53" s="201"/>
      <c r="AM53" s="109" t="str">
        <f>IF(E53="","",IF(VLOOKUP(E53,Stam!$A$12:$E$19,4,FALSE)=0,"",VLOOKUP(E53,Stam!$A$12:$E$19,4,FALSE)))</f>
        <v/>
      </c>
      <c r="AN53" s="109" t="str">
        <f>IF(E53="","",IF(VLOOKUP(E53,Stam!$A$12:$E$19,2,FALSE)=0,"",VLOOKUP(E53,Stam!$A$12:$E$19,2,FALSE)))</f>
        <v/>
      </c>
      <c r="AO53" s="109" t="str">
        <f>IF(E53="","",IF(VLOOKUP(E53,Stam!$A$12:$E$19,3,FALSE)=0,"",VLOOKUP(E53,Stam!$A$12:$E$19,3,FALSE)))</f>
        <v/>
      </c>
      <c r="AP53" s="35" t="str">
        <f>IF(E53="","",IF(VLOOKUP(E53,Stam!$A$12:$E$19,5,FALSE)=0,"",VLOOKUP(E53,Stam!$A$12:$E$19,5,FALSE)))</f>
        <v/>
      </c>
      <c r="AR53" s="266"/>
      <c r="AS53" s="288"/>
    </row>
    <row r="54" spans="1:45" ht="30" customHeight="1" x14ac:dyDescent="0.25">
      <c r="A54" s="266"/>
      <c r="B54" s="133" t="str">
        <f>IF(A54&lt;&gt;"",IFERROR(VLOOKUP($A54,NTA!$A$2:$B$214,2,FALSE),"NTA code komt niet voor"),"")</f>
        <v/>
      </c>
      <c r="C54" s="267"/>
      <c r="D54" s="267"/>
      <c r="E54" s="343"/>
      <c r="F54" s="343"/>
      <c r="G54" s="354"/>
      <c r="H54" s="354"/>
      <c r="I54" s="354"/>
      <c r="J54" s="355"/>
      <c r="K54" s="210"/>
      <c r="L54" s="285"/>
      <c r="M54" s="284"/>
      <c r="R54" s="283"/>
      <c r="S54" s="291"/>
      <c r="T54" s="277"/>
      <c r="U54" s="306"/>
      <c r="V54" s="9"/>
      <c r="W54" s="244">
        <f t="shared" si="6"/>
        <v>0</v>
      </c>
      <c r="X54" s="244">
        <f t="shared" si="7"/>
        <v>0</v>
      </c>
      <c r="Z54" s="171" t="str">
        <f t="shared" si="9"/>
        <v/>
      </c>
      <c r="AA54" s="343"/>
      <c r="AB54" s="346"/>
      <c r="AD54" s="171" t="str">
        <f t="shared" si="3"/>
        <v/>
      </c>
      <c r="AE54" s="239"/>
      <c r="AG54" s="171" t="str">
        <f t="shared" si="4"/>
        <v/>
      </c>
      <c r="AH54" s="201"/>
      <c r="AJ54" s="203" t="str">
        <f t="shared" si="5"/>
        <v/>
      </c>
      <c r="AK54" s="201"/>
      <c r="AM54" s="109" t="str">
        <f>IF(E54="","",IF(VLOOKUP(E54,Stam!$A$12:$E$19,4,FALSE)=0,"",VLOOKUP(E54,Stam!$A$12:$E$19,4,FALSE)))</f>
        <v/>
      </c>
      <c r="AN54" s="109" t="str">
        <f>IF(E54="","",IF(VLOOKUP(E54,Stam!$A$12:$E$19,2,FALSE)=0,"",VLOOKUP(E54,Stam!$A$12:$E$19,2,FALSE)))</f>
        <v/>
      </c>
      <c r="AO54" s="109" t="str">
        <f>IF(E54="","",IF(VLOOKUP(E54,Stam!$A$12:$E$19,3,FALSE)=0,"",VLOOKUP(E54,Stam!$A$12:$E$19,3,FALSE)))</f>
        <v/>
      </c>
      <c r="AP54" s="35" t="str">
        <f>IF(E54="","",IF(VLOOKUP(E54,Stam!$A$12:$E$19,5,FALSE)=0,"",VLOOKUP(E54,Stam!$A$12:$E$19,5,FALSE)))</f>
        <v/>
      </c>
      <c r="AR54" s="266"/>
      <c r="AS54" s="288"/>
    </row>
    <row r="55" spans="1:45" ht="30" customHeight="1" x14ac:dyDescent="0.25">
      <c r="A55" s="266"/>
      <c r="B55" s="133" t="str">
        <f>IF(A55&lt;&gt;"",IFERROR(VLOOKUP($A55,NTA!$A$2:$B$214,2,FALSE),"NTA code komt niet voor"),"")</f>
        <v/>
      </c>
      <c r="C55" s="267"/>
      <c r="D55" s="267"/>
      <c r="E55" s="343"/>
      <c r="F55" s="343"/>
      <c r="G55" s="354"/>
      <c r="H55" s="354"/>
      <c r="I55" s="354"/>
      <c r="J55" s="355"/>
      <c r="K55" s="210"/>
      <c r="L55" s="285"/>
      <c r="M55" s="284"/>
      <c r="R55" s="283"/>
      <c r="S55" s="291"/>
      <c r="T55" s="277"/>
      <c r="U55" s="306"/>
      <c r="V55" s="9"/>
      <c r="W55" s="244">
        <f t="shared" si="6"/>
        <v>0</v>
      </c>
      <c r="X55" s="244">
        <f t="shared" si="7"/>
        <v>0</v>
      </c>
      <c r="Z55" s="171" t="str">
        <f t="shared" si="9"/>
        <v/>
      </c>
      <c r="AA55" s="343"/>
      <c r="AB55" s="346"/>
      <c r="AD55" s="171" t="str">
        <f t="shared" si="3"/>
        <v/>
      </c>
      <c r="AE55" s="239"/>
      <c r="AG55" s="171" t="str">
        <f t="shared" si="4"/>
        <v/>
      </c>
      <c r="AH55" s="201"/>
      <c r="AJ55" s="203" t="str">
        <f t="shared" si="5"/>
        <v/>
      </c>
      <c r="AK55" s="201"/>
      <c r="AM55" s="109" t="str">
        <f>IF(E55="","",IF(VLOOKUP(E55,Stam!$A$12:$E$19,4,FALSE)=0,"",VLOOKUP(E55,Stam!$A$12:$E$19,4,FALSE)))</f>
        <v/>
      </c>
      <c r="AN55" s="109" t="str">
        <f>IF(E55="","",IF(VLOOKUP(E55,Stam!$A$12:$E$19,2,FALSE)=0,"",VLOOKUP(E55,Stam!$A$12:$E$19,2,FALSE)))</f>
        <v/>
      </c>
      <c r="AO55" s="109" t="str">
        <f>IF(E55="","",IF(VLOOKUP(E55,Stam!$A$12:$E$19,3,FALSE)=0,"",VLOOKUP(E55,Stam!$A$12:$E$19,3,FALSE)))</f>
        <v/>
      </c>
      <c r="AP55" s="35" t="str">
        <f>IF(E55="","",IF(VLOOKUP(E55,Stam!$A$12:$E$19,5,FALSE)=0,"",VLOOKUP(E55,Stam!$A$12:$E$19,5,FALSE)))</f>
        <v/>
      </c>
      <c r="AR55" s="266"/>
      <c r="AS55" s="288"/>
    </row>
    <row r="56" spans="1:45" ht="30" customHeight="1" x14ac:dyDescent="0.25">
      <c r="A56" s="266"/>
      <c r="B56" s="133" t="str">
        <f>IF(A56&lt;&gt;"",IFERROR(VLOOKUP($A56,NTA!$A$2:$B$214,2,FALSE),"NTA code komt niet voor"),"")</f>
        <v/>
      </c>
      <c r="C56" s="267"/>
      <c r="D56" s="267"/>
      <c r="E56" s="343"/>
      <c r="F56" s="343"/>
      <c r="G56" s="354"/>
      <c r="H56" s="354"/>
      <c r="I56" s="354"/>
      <c r="J56" s="355"/>
      <c r="K56" s="210"/>
      <c r="L56" s="285"/>
      <c r="M56" s="284"/>
      <c r="R56" s="283"/>
      <c r="S56" s="291"/>
      <c r="T56" s="277"/>
      <c r="U56" s="306"/>
      <c r="V56" s="9"/>
      <c r="W56" s="244">
        <f t="shared" si="6"/>
        <v>0</v>
      </c>
      <c r="X56" s="244">
        <f t="shared" si="7"/>
        <v>0</v>
      </c>
      <c r="Z56" s="171" t="str">
        <f t="shared" si="9"/>
        <v/>
      </c>
      <c r="AA56" s="343"/>
      <c r="AB56" s="346"/>
      <c r="AD56" s="171" t="str">
        <f t="shared" si="3"/>
        <v/>
      </c>
      <c r="AE56" s="239"/>
      <c r="AG56" s="171" t="str">
        <f t="shared" si="4"/>
        <v/>
      </c>
      <c r="AH56" s="201"/>
      <c r="AJ56" s="203" t="str">
        <f t="shared" si="5"/>
        <v/>
      </c>
      <c r="AK56" s="201"/>
      <c r="AM56" s="109" t="str">
        <f>IF(E56="","",IF(VLOOKUP(E56,Stam!$A$12:$E$19,4,FALSE)=0,"",VLOOKUP(E56,Stam!$A$12:$E$19,4,FALSE)))</f>
        <v/>
      </c>
      <c r="AN56" s="109" t="str">
        <f>IF(E56="","",IF(VLOOKUP(E56,Stam!$A$12:$E$19,2,FALSE)=0,"",VLOOKUP(E56,Stam!$A$12:$E$19,2,FALSE)))</f>
        <v/>
      </c>
      <c r="AO56" s="109" t="str">
        <f>IF(E56="","",IF(VLOOKUP(E56,Stam!$A$12:$E$19,3,FALSE)=0,"",VLOOKUP(E56,Stam!$A$12:$E$19,3,FALSE)))</f>
        <v/>
      </c>
      <c r="AP56" s="35" t="str">
        <f>IF(E56="","",IF(VLOOKUP(E56,Stam!$A$12:$E$19,5,FALSE)=0,"",VLOOKUP(E56,Stam!$A$12:$E$19,5,FALSE)))</f>
        <v/>
      </c>
      <c r="AR56" s="266"/>
      <c r="AS56" s="288"/>
    </row>
    <row r="57" spans="1:45" ht="30" customHeight="1" x14ac:dyDescent="0.25">
      <c r="A57" s="266"/>
      <c r="B57" s="133" t="str">
        <f>IF(A57&lt;&gt;"",IFERROR(VLOOKUP($A57,NTA!$A$2:$B$214,2,FALSE),"NTA code komt niet voor"),"")</f>
        <v/>
      </c>
      <c r="C57" s="267"/>
      <c r="D57" s="267"/>
      <c r="E57" s="343"/>
      <c r="F57" s="343"/>
      <c r="G57" s="354"/>
      <c r="H57" s="354"/>
      <c r="I57" s="354"/>
      <c r="J57" s="355"/>
      <c r="K57" s="210"/>
      <c r="L57" s="285"/>
      <c r="M57" s="284"/>
      <c r="R57" s="283"/>
      <c r="S57" s="291"/>
      <c r="T57" s="277"/>
      <c r="U57" s="306"/>
      <c r="V57" s="9"/>
      <c r="W57" s="244">
        <f t="shared" si="6"/>
        <v>0</v>
      </c>
      <c r="X57" s="244">
        <f t="shared" si="7"/>
        <v>0</v>
      </c>
      <c r="Z57" s="171" t="str">
        <f t="shared" si="9"/>
        <v/>
      </c>
      <c r="AA57" s="343"/>
      <c r="AB57" s="346"/>
      <c r="AD57" s="171" t="str">
        <f t="shared" si="3"/>
        <v/>
      </c>
      <c r="AE57" s="239"/>
      <c r="AG57" s="171" t="str">
        <f t="shared" si="4"/>
        <v/>
      </c>
      <c r="AH57" s="201"/>
      <c r="AJ57" s="203" t="str">
        <f t="shared" si="5"/>
        <v/>
      </c>
      <c r="AK57" s="201"/>
      <c r="AM57" s="109" t="str">
        <f>IF(E57="","",IF(VLOOKUP(E57,Stam!$A$12:$E$19,4,FALSE)=0,"",VLOOKUP(E57,Stam!$A$12:$E$19,4,FALSE)))</f>
        <v/>
      </c>
      <c r="AN57" s="109" t="str">
        <f>IF(E57="","",IF(VLOOKUP(E57,Stam!$A$12:$E$19,2,FALSE)=0,"",VLOOKUP(E57,Stam!$A$12:$E$19,2,FALSE)))</f>
        <v/>
      </c>
      <c r="AO57" s="109" t="str">
        <f>IF(E57="","",IF(VLOOKUP(E57,Stam!$A$12:$E$19,3,FALSE)=0,"",VLOOKUP(E57,Stam!$A$12:$E$19,3,FALSE)))</f>
        <v/>
      </c>
      <c r="AP57" s="35" t="str">
        <f>IF(E57="","",IF(VLOOKUP(E57,Stam!$A$12:$E$19,5,FALSE)=0,"",VLOOKUP(E57,Stam!$A$12:$E$19,5,FALSE)))</f>
        <v/>
      </c>
      <c r="AR57" s="266"/>
      <c r="AS57" s="288"/>
    </row>
    <row r="58" spans="1:45" ht="30" customHeight="1" x14ac:dyDescent="0.25">
      <c r="A58" s="266"/>
      <c r="B58" s="133" t="str">
        <f>IF(A58&lt;&gt;"",IFERROR(VLOOKUP($A58,NTA!$A$2:$B$214,2,FALSE),"NTA code komt niet voor"),"")</f>
        <v/>
      </c>
      <c r="C58" s="267"/>
      <c r="D58" s="267"/>
      <c r="E58" s="343"/>
      <c r="F58" s="343"/>
      <c r="G58" s="354"/>
      <c r="H58" s="354"/>
      <c r="I58" s="354"/>
      <c r="J58" s="355"/>
      <c r="K58" s="210"/>
      <c r="L58" s="285"/>
      <c r="M58" s="284"/>
      <c r="R58" s="283"/>
      <c r="S58" s="292"/>
      <c r="T58" s="277"/>
      <c r="U58" s="307"/>
      <c r="V58" s="9"/>
      <c r="W58" s="244">
        <f t="shared" si="6"/>
        <v>0</v>
      </c>
      <c r="X58" s="244">
        <f t="shared" si="7"/>
        <v>0</v>
      </c>
      <c r="Z58" s="171" t="str">
        <f t="shared" si="9"/>
        <v/>
      </c>
      <c r="AA58" s="343"/>
      <c r="AB58" s="346"/>
      <c r="AD58" s="171" t="str">
        <f t="shared" si="3"/>
        <v/>
      </c>
      <c r="AE58" s="239"/>
      <c r="AG58" s="171" t="str">
        <f t="shared" si="4"/>
        <v/>
      </c>
      <c r="AH58" s="201"/>
      <c r="AJ58" s="203" t="str">
        <f t="shared" si="5"/>
        <v/>
      </c>
      <c r="AK58" s="201"/>
      <c r="AM58" s="109" t="str">
        <f>IF(E58="","",IF(VLOOKUP(E58,Stam!$A$12:$E$19,4,FALSE)=0,"",VLOOKUP(E58,Stam!$A$12:$E$19,4,FALSE)))</f>
        <v/>
      </c>
      <c r="AN58" s="109" t="str">
        <f>IF(E58="","",IF(VLOOKUP(E58,Stam!$A$12:$E$19,2,FALSE)=0,"",VLOOKUP(E58,Stam!$A$12:$E$19,2,FALSE)))</f>
        <v/>
      </c>
      <c r="AO58" s="109" t="str">
        <f>IF(E58="","",IF(VLOOKUP(E58,Stam!$A$12:$E$19,3,FALSE)=0,"",VLOOKUP(E58,Stam!$A$12:$E$19,3,FALSE)))</f>
        <v/>
      </c>
      <c r="AP58" s="35" t="str">
        <f>IF(E58="","",IF(VLOOKUP(E58,Stam!$A$12:$E$19,5,FALSE)=0,"",VLOOKUP(E58,Stam!$A$12:$E$19,5,FALSE)))</f>
        <v/>
      </c>
      <c r="AR58" s="266"/>
      <c r="AS58" s="288"/>
    </row>
    <row r="59" spans="1:45" ht="30" customHeight="1" x14ac:dyDescent="0.25">
      <c r="A59" s="266"/>
      <c r="B59" s="133" t="str">
        <f>IF(A59&lt;&gt;"",IFERROR(VLOOKUP($A59,NTA!$A$2:$B$214,2,FALSE),"NTA code komt niet voor"),"")</f>
        <v/>
      </c>
      <c r="C59" s="267"/>
      <c r="D59" s="267"/>
      <c r="E59" s="343"/>
      <c r="F59" s="343"/>
      <c r="G59" s="354"/>
      <c r="H59" s="354"/>
      <c r="I59" s="354"/>
      <c r="J59" s="355"/>
      <c r="K59" s="210"/>
      <c r="L59" s="285"/>
      <c r="M59" s="284"/>
      <c r="R59" s="283"/>
      <c r="S59" s="292"/>
      <c r="T59" s="277"/>
      <c r="U59" s="307"/>
      <c r="V59" s="9"/>
      <c r="W59" s="244">
        <f t="shared" si="6"/>
        <v>0</v>
      </c>
      <c r="X59" s="244">
        <f t="shared" si="7"/>
        <v>0</v>
      </c>
      <c r="Z59" s="171" t="str">
        <f t="shared" si="9"/>
        <v/>
      </c>
      <c r="AA59" s="343"/>
      <c r="AB59" s="346"/>
      <c r="AD59" s="171" t="str">
        <f t="shared" si="3"/>
        <v/>
      </c>
      <c r="AE59" s="239"/>
      <c r="AG59" s="171" t="str">
        <f t="shared" si="4"/>
        <v/>
      </c>
      <c r="AH59" s="201"/>
      <c r="AJ59" s="203" t="str">
        <f t="shared" si="5"/>
        <v/>
      </c>
      <c r="AK59" s="201"/>
      <c r="AM59" s="109" t="str">
        <f>IF(E59="","",IF(VLOOKUP(E59,Stam!$A$12:$E$19,4,FALSE)=0,"",VLOOKUP(E59,Stam!$A$12:$E$19,4,FALSE)))</f>
        <v/>
      </c>
      <c r="AN59" s="109" t="str">
        <f>IF(E59="","",IF(VLOOKUP(E59,Stam!$A$12:$E$19,2,FALSE)=0,"",VLOOKUP(E59,Stam!$A$12:$E$19,2,FALSE)))</f>
        <v/>
      </c>
      <c r="AO59" s="109" t="str">
        <f>IF(E59="","",IF(VLOOKUP(E59,Stam!$A$12:$E$19,3,FALSE)=0,"",VLOOKUP(E59,Stam!$A$12:$E$19,3,FALSE)))</f>
        <v/>
      </c>
      <c r="AP59" s="35" t="str">
        <f>IF(E59="","",IF(VLOOKUP(E59,Stam!$A$12:$E$19,5,FALSE)=0,"",VLOOKUP(E59,Stam!$A$12:$E$19,5,FALSE)))</f>
        <v/>
      </c>
      <c r="AR59" s="266"/>
      <c r="AS59" s="288"/>
    </row>
    <row r="60" spans="1:45" ht="30" customHeight="1" x14ac:dyDescent="0.25">
      <c r="A60" s="266"/>
      <c r="B60" s="133" t="str">
        <f>IF(A60&lt;&gt;"",IFERROR(VLOOKUP($A60,NTA!$A$2:$B$214,2,FALSE),"NTA code komt niet voor"),"")</f>
        <v/>
      </c>
      <c r="C60" s="267"/>
      <c r="D60" s="267"/>
      <c r="E60" s="343"/>
      <c r="F60" s="343"/>
      <c r="G60" s="354"/>
      <c r="H60" s="354"/>
      <c r="I60" s="354"/>
      <c r="J60" s="355"/>
      <c r="K60" s="210"/>
      <c r="L60" s="285"/>
      <c r="M60" s="284"/>
      <c r="R60" s="283"/>
      <c r="S60" s="292"/>
      <c r="T60" s="277"/>
      <c r="U60" s="307"/>
      <c r="V60" s="9"/>
      <c r="W60" s="244">
        <f t="shared" si="6"/>
        <v>0</v>
      </c>
      <c r="X60" s="244">
        <f t="shared" si="7"/>
        <v>0</v>
      </c>
      <c r="Z60" s="171" t="str">
        <f t="shared" si="9"/>
        <v/>
      </c>
      <c r="AA60" s="343"/>
      <c r="AB60" s="346"/>
      <c r="AD60" s="171" t="str">
        <f t="shared" si="3"/>
        <v/>
      </c>
      <c r="AE60" s="239"/>
      <c r="AG60" s="171" t="str">
        <f t="shared" si="4"/>
        <v/>
      </c>
      <c r="AH60" s="201"/>
      <c r="AJ60" s="203" t="str">
        <f t="shared" si="5"/>
        <v/>
      </c>
      <c r="AK60" s="201"/>
      <c r="AM60" s="109" t="str">
        <f>IF(E60="","",IF(VLOOKUP(E60,Stam!$A$12:$E$19,4,FALSE)=0,"",VLOOKUP(E60,Stam!$A$12:$E$19,4,FALSE)))</f>
        <v/>
      </c>
      <c r="AN60" s="109" t="str">
        <f>IF(E60="","",IF(VLOOKUP(E60,Stam!$A$12:$E$19,2,FALSE)=0,"",VLOOKUP(E60,Stam!$A$12:$E$19,2,FALSE)))</f>
        <v/>
      </c>
      <c r="AO60" s="109" t="str">
        <f>IF(E60="","",IF(VLOOKUP(E60,Stam!$A$12:$E$19,3,FALSE)=0,"",VLOOKUP(E60,Stam!$A$12:$E$19,3,FALSE)))</f>
        <v/>
      </c>
      <c r="AP60" s="35" t="str">
        <f>IF(E60="","",IF(VLOOKUP(E60,Stam!$A$12:$E$19,5,FALSE)=0,"",VLOOKUP(E60,Stam!$A$12:$E$19,5,FALSE)))</f>
        <v/>
      </c>
      <c r="AR60" s="266"/>
      <c r="AS60" s="288"/>
    </row>
    <row r="61" spans="1:45" ht="30" customHeight="1" x14ac:dyDescent="0.25">
      <c r="A61" s="266"/>
      <c r="B61" s="133" t="str">
        <f>IF(A61&lt;&gt;"",IFERROR(VLOOKUP($A61,NTA!$A$2:$B$214,2,FALSE),"NTA code komt niet voor"),"")</f>
        <v/>
      </c>
      <c r="C61" s="267"/>
      <c r="D61" s="267"/>
      <c r="E61" s="343"/>
      <c r="F61" s="343"/>
      <c r="G61" s="354"/>
      <c r="H61" s="354"/>
      <c r="I61" s="354"/>
      <c r="J61" s="355"/>
      <c r="K61" s="210"/>
      <c r="L61" s="285"/>
      <c r="M61" s="284"/>
      <c r="R61" s="283"/>
      <c r="S61" s="292"/>
      <c r="T61" s="277"/>
      <c r="U61" s="307"/>
      <c r="V61" s="9"/>
      <c r="W61" s="244">
        <f t="shared" si="6"/>
        <v>0</v>
      </c>
      <c r="X61" s="244">
        <f t="shared" si="7"/>
        <v>0</v>
      </c>
      <c r="Z61" s="171" t="str">
        <f t="shared" si="9"/>
        <v/>
      </c>
      <c r="AA61" s="343"/>
      <c r="AB61" s="346"/>
      <c r="AD61" s="171" t="str">
        <f t="shared" si="3"/>
        <v/>
      </c>
      <c r="AE61" s="239"/>
      <c r="AG61" s="171" t="str">
        <f t="shared" si="4"/>
        <v/>
      </c>
      <c r="AH61" s="201"/>
      <c r="AJ61" s="203" t="str">
        <f t="shared" si="5"/>
        <v/>
      </c>
      <c r="AK61" s="201"/>
      <c r="AM61" s="109" t="str">
        <f>IF(E61="","",IF(VLOOKUP(E61,Stam!$A$12:$E$19,4,FALSE)=0,"",VLOOKUP(E61,Stam!$A$12:$E$19,4,FALSE)))</f>
        <v/>
      </c>
      <c r="AN61" s="109" t="str">
        <f>IF(E61="","",IF(VLOOKUP(E61,Stam!$A$12:$E$19,2,FALSE)=0,"",VLOOKUP(E61,Stam!$A$12:$E$19,2,FALSE)))</f>
        <v/>
      </c>
      <c r="AO61" s="109" t="str">
        <f>IF(E61="","",IF(VLOOKUP(E61,Stam!$A$12:$E$19,3,FALSE)=0,"",VLOOKUP(E61,Stam!$A$12:$E$19,3,FALSE)))</f>
        <v/>
      </c>
      <c r="AP61" s="35" t="str">
        <f>IF(E61="","",IF(VLOOKUP(E61,Stam!$A$12:$E$19,5,FALSE)=0,"",VLOOKUP(E61,Stam!$A$12:$E$19,5,FALSE)))</f>
        <v/>
      </c>
      <c r="AR61" s="266"/>
      <c r="AS61" s="288"/>
    </row>
    <row r="62" spans="1:45" ht="30" customHeight="1" x14ac:dyDescent="0.25">
      <c r="A62" s="266"/>
      <c r="B62" s="133" t="str">
        <f>IF(A62&lt;&gt;"",IFERROR(VLOOKUP($A62,NTA!$A$2:$B$214,2,FALSE),"NTA code komt niet voor"),"")</f>
        <v/>
      </c>
      <c r="C62" s="267"/>
      <c r="D62" s="267"/>
      <c r="E62" s="343"/>
      <c r="F62" s="343"/>
      <c r="G62" s="354"/>
      <c r="H62" s="354"/>
      <c r="I62" s="354"/>
      <c r="J62" s="355"/>
      <c r="K62" s="210"/>
      <c r="L62" s="285"/>
      <c r="M62" s="284"/>
      <c r="R62" s="283"/>
      <c r="S62" s="292"/>
      <c r="T62" s="277"/>
      <c r="U62" s="307"/>
      <c r="V62" s="9"/>
      <c r="W62" s="244">
        <f t="shared" si="6"/>
        <v>0</v>
      </c>
      <c r="X62" s="244">
        <f t="shared" si="7"/>
        <v>0</v>
      </c>
      <c r="Z62" s="171" t="str">
        <f t="shared" si="9"/>
        <v/>
      </c>
      <c r="AA62" s="343"/>
      <c r="AB62" s="346"/>
      <c r="AD62" s="171" t="str">
        <f t="shared" si="3"/>
        <v/>
      </c>
      <c r="AE62" s="239"/>
      <c r="AG62" s="171" t="str">
        <f t="shared" si="4"/>
        <v/>
      </c>
      <c r="AH62" s="201"/>
      <c r="AJ62" s="203" t="str">
        <f t="shared" si="5"/>
        <v/>
      </c>
      <c r="AK62" s="201"/>
      <c r="AM62" s="109" t="str">
        <f>IF(E62="","",IF(VLOOKUP(E62,Stam!$A$12:$E$19,4,FALSE)=0,"",VLOOKUP(E62,Stam!$A$12:$E$19,4,FALSE)))</f>
        <v/>
      </c>
      <c r="AN62" s="109" t="str">
        <f>IF(E62="","",IF(VLOOKUP(E62,Stam!$A$12:$E$19,2,FALSE)=0,"",VLOOKUP(E62,Stam!$A$12:$E$19,2,FALSE)))</f>
        <v/>
      </c>
      <c r="AO62" s="109" t="str">
        <f>IF(E62="","",IF(VLOOKUP(E62,Stam!$A$12:$E$19,3,FALSE)=0,"",VLOOKUP(E62,Stam!$A$12:$E$19,3,FALSE)))</f>
        <v/>
      </c>
      <c r="AP62" s="35" t="str">
        <f>IF(E62="","",IF(VLOOKUP(E62,Stam!$A$12:$E$19,5,FALSE)=0,"",VLOOKUP(E62,Stam!$A$12:$E$19,5,FALSE)))</f>
        <v/>
      </c>
      <c r="AR62" s="266"/>
      <c r="AS62" s="288"/>
    </row>
    <row r="63" spans="1:45" ht="30" customHeight="1" x14ac:dyDescent="0.25">
      <c r="A63" s="266"/>
      <c r="B63" s="133" t="str">
        <f>IF(A63&lt;&gt;"",IFERROR(VLOOKUP($A63,NTA!$A$2:$B$214,2,FALSE),"NTA code komt niet voor"),"")</f>
        <v/>
      </c>
      <c r="C63" s="267"/>
      <c r="D63" s="267"/>
      <c r="E63" s="343"/>
      <c r="F63" s="343"/>
      <c r="G63" s="354"/>
      <c r="H63" s="354"/>
      <c r="I63" s="354"/>
      <c r="J63" s="355"/>
      <c r="K63" s="210"/>
      <c r="L63" s="285"/>
      <c r="M63" s="284"/>
      <c r="R63" s="283"/>
      <c r="S63" s="292"/>
      <c r="T63" s="277"/>
      <c r="U63" s="307"/>
      <c r="V63" s="9"/>
      <c r="W63" s="244">
        <f t="shared" si="6"/>
        <v>0</v>
      </c>
      <c r="X63" s="244">
        <f t="shared" si="7"/>
        <v>0</v>
      </c>
      <c r="Z63" s="171" t="str">
        <f t="shared" si="9"/>
        <v/>
      </c>
      <c r="AA63" s="343"/>
      <c r="AB63" s="346"/>
      <c r="AD63" s="171" t="str">
        <f t="shared" si="3"/>
        <v/>
      </c>
      <c r="AE63" s="239"/>
      <c r="AG63" s="171" t="str">
        <f t="shared" si="4"/>
        <v/>
      </c>
      <c r="AH63" s="201"/>
      <c r="AJ63" s="203" t="str">
        <f t="shared" si="5"/>
        <v/>
      </c>
      <c r="AK63" s="201"/>
      <c r="AM63" s="109" t="str">
        <f>IF(E63="","",IF(VLOOKUP(E63,Stam!$A$12:$E$19,4,FALSE)=0,"",VLOOKUP(E63,Stam!$A$12:$E$19,4,FALSE)))</f>
        <v/>
      </c>
      <c r="AN63" s="109" t="str">
        <f>IF(E63="","",IF(VLOOKUP(E63,Stam!$A$12:$E$19,2,FALSE)=0,"",VLOOKUP(E63,Stam!$A$12:$E$19,2,FALSE)))</f>
        <v/>
      </c>
      <c r="AO63" s="109" t="str">
        <f>IF(E63="","",IF(VLOOKUP(E63,Stam!$A$12:$E$19,3,FALSE)=0,"",VLOOKUP(E63,Stam!$A$12:$E$19,3,FALSE)))</f>
        <v/>
      </c>
      <c r="AP63" s="35" t="str">
        <f>IF(E63="","",IF(VLOOKUP(E63,Stam!$A$12:$E$19,5,FALSE)=0,"",VLOOKUP(E63,Stam!$A$12:$E$19,5,FALSE)))</f>
        <v/>
      </c>
      <c r="AR63" s="266"/>
      <c r="AS63" s="288"/>
    </row>
    <row r="64" spans="1:45" ht="30" customHeight="1" x14ac:dyDescent="0.25">
      <c r="A64" s="266"/>
      <c r="B64" s="133" t="str">
        <f>IF(A64&lt;&gt;"",IFERROR(VLOOKUP($A64,NTA!$A$2:$B$214,2,FALSE),"NTA code komt niet voor"),"")</f>
        <v/>
      </c>
      <c r="C64" s="267"/>
      <c r="D64" s="267"/>
      <c r="E64" s="343"/>
      <c r="F64" s="343"/>
      <c r="G64" s="354"/>
      <c r="H64" s="354"/>
      <c r="I64" s="354"/>
      <c r="J64" s="355"/>
      <c r="K64" s="210"/>
      <c r="L64" s="285"/>
      <c r="M64" s="284"/>
      <c r="R64" s="283"/>
      <c r="S64" s="292"/>
      <c r="T64" s="277"/>
      <c r="U64" s="307"/>
      <c r="V64" s="9"/>
      <c r="W64" s="244">
        <f t="shared" si="6"/>
        <v>0</v>
      </c>
      <c r="X64" s="244">
        <f t="shared" si="7"/>
        <v>0</v>
      </c>
      <c r="Z64" s="171" t="str">
        <f t="shared" si="9"/>
        <v/>
      </c>
      <c r="AA64" s="343"/>
      <c r="AB64" s="346"/>
      <c r="AD64" s="171" t="str">
        <f t="shared" si="3"/>
        <v/>
      </c>
      <c r="AE64" s="239"/>
      <c r="AG64" s="171" t="str">
        <f t="shared" si="4"/>
        <v/>
      </c>
      <c r="AH64" s="201"/>
      <c r="AJ64" s="203" t="str">
        <f t="shared" si="5"/>
        <v/>
      </c>
      <c r="AK64" s="201"/>
      <c r="AM64" s="109" t="str">
        <f>IF(E64="","",IF(VLOOKUP(E64,Stam!$A$12:$E$19,4,FALSE)=0,"",VLOOKUP(E64,Stam!$A$12:$E$19,4,FALSE)))</f>
        <v/>
      </c>
      <c r="AN64" s="109" t="str">
        <f>IF(E64="","",IF(VLOOKUP(E64,Stam!$A$12:$E$19,2,FALSE)=0,"",VLOOKUP(E64,Stam!$A$12:$E$19,2,FALSE)))</f>
        <v/>
      </c>
      <c r="AO64" s="109" t="str">
        <f>IF(E64="","",IF(VLOOKUP(E64,Stam!$A$12:$E$19,3,FALSE)=0,"",VLOOKUP(E64,Stam!$A$12:$E$19,3,FALSE)))</f>
        <v/>
      </c>
      <c r="AP64" s="35" t="str">
        <f>IF(E64="","",IF(VLOOKUP(E64,Stam!$A$12:$E$19,5,FALSE)=0,"",VLOOKUP(E64,Stam!$A$12:$E$19,5,FALSE)))</f>
        <v/>
      </c>
      <c r="AR64" s="266"/>
      <c r="AS64" s="288"/>
    </row>
    <row r="65" spans="1:45" ht="30" customHeight="1" x14ac:dyDescent="0.25">
      <c r="A65" s="266"/>
      <c r="B65" s="133" t="str">
        <f>IF(A65&lt;&gt;"",IFERROR(VLOOKUP($A65,NTA!$A$2:$B$214,2,FALSE),"NTA code komt niet voor"),"")</f>
        <v/>
      </c>
      <c r="C65" s="267"/>
      <c r="D65" s="267"/>
      <c r="E65" s="343"/>
      <c r="F65" s="343"/>
      <c r="G65" s="354"/>
      <c r="H65" s="354"/>
      <c r="I65" s="354"/>
      <c r="J65" s="355"/>
      <c r="K65" s="210"/>
      <c r="L65" s="285"/>
      <c r="M65" s="284"/>
      <c r="R65" s="283"/>
      <c r="S65" s="292"/>
      <c r="T65" s="277"/>
      <c r="U65" s="307"/>
      <c r="V65" s="9"/>
      <c r="W65" s="244">
        <f t="shared" si="6"/>
        <v>0</v>
      </c>
      <c r="X65" s="244">
        <f t="shared" si="7"/>
        <v>0</v>
      </c>
      <c r="Z65" s="171" t="str">
        <f t="shared" si="9"/>
        <v/>
      </c>
      <c r="AA65" s="343"/>
      <c r="AB65" s="346"/>
      <c r="AD65" s="171" t="str">
        <f t="shared" si="3"/>
        <v/>
      </c>
      <c r="AE65" s="239"/>
      <c r="AG65" s="171" t="str">
        <f t="shared" si="4"/>
        <v/>
      </c>
      <c r="AH65" s="201"/>
      <c r="AJ65" s="203" t="str">
        <f t="shared" si="5"/>
        <v/>
      </c>
      <c r="AK65" s="201"/>
      <c r="AM65" s="109" t="str">
        <f>IF(E65="","",IF(VLOOKUP(E65,Stam!$A$12:$E$19,4,FALSE)=0,"",VLOOKUP(E65,Stam!$A$12:$E$19,4,FALSE)))</f>
        <v/>
      </c>
      <c r="AN65" s="109" t="str">
        <f>IF(E65="","",IF(VLOOKUP(E65,Stam!$A$12:$E$19,2,FALSE)=0,"",VLOOKUP(E65,Stam!$A$12:$E$19,2,FALSE)))</f>
        <v/>
      </c>
      <c r="AO65" s="109" t="str">
        <f>IF(E65="","",IF(VLOOKUP(E65,Stam!$A$12:$E$19,3,FALSE)=0,"",VLOOKUP(E65,Stam!$A$12:$E$19,3,FALSE)))</f>
        <v/>
      </c>
      <c r="AP65" s="35" t="str">
        <f>IF(E65="","",IF(VLOOKUP(E65,Stam!$A$12:$E$19,5,FALSE)=0,"",VLOOKUP(E65,Stam!$A$12:$E$19,5,FALSE)))</f>
        <v/>
      </c>
      <c r="AR65" s="266"/>
      <c r="AS65" s="288"/>
    </row>
    <row r="66" spans="1:45" ht="30" customHeight="1" x14ac:dyDescent="0.25">
      <c r="A66" s="266"/>
      <c r="B66" s="133" t="str">
        <f>IF(A66&lt;&gt;"",IFERROR(VLOOKUP($A66,NTA!$A$2:$B$214,2,FALSE),"NTA code komt niet voor"),"")</f>
        <v/>
      </c>
      <c r="C66" s="267"/>
      <c r="D66" s="267"/>
      <c r="E66" s="343"/>
      <c r="F66" s="343"/>
      <c r="G66" s="354"/>
      <c r="H66" s="354"/>
      <c r="I66" s="354"/>
      <c r="J66" s="355"/>
      <c r="K66" s="210"/>
      <c r="L66" s="285"/>
      <c r="M66" s="284"/>
      <c r="R66" s="283"/>
      <c r="S66" s="292"/>
      <c r="T66" s="277"/>
      <c r="U66" s="307"/>
      <c r="V66" s="9"/>
      <c r="W66" s="244">
        <f t="shared" si="6"/>
        <v>0</v>
      </c>
      <c r="X66" s="244">
        <f t="shared" si="7"/>
        <v>0</v>
      </c>
      <c r="Z66" s="171" t="str">
        <f t="shared" si="9"/>
        <v/>
      </c>
      <c r="AA66" s="343"/>
      <c r="AB66" s="346"/>
      <c r="AD66" s="171" t="str">
        <f t="shared" si="3"/>
        <v/>
      </c>
      <c r="AE66" s="239"/>
      <c r="AG66" s="171" t="str">
        <f t="shared" si="4"/>
        <v/>
      </c>
      <c r="AH66" s="201"/>
      <c r="AJ66" s="203" t="str">
        <f t="shared" si="5"/>
        <v/>
      </c>
      <c r="AK66" s="201"/>
      <c r="AM66" s="109" t="str">
        <f>IF(E66="","",IF(VLOOKUP(E66,Stam!$A$12:$E$19,4,FALSE)=0,"",VLOOKUP(E66,Stam!$A$12:$E$19,4,FALSE)))</f>
        <v/>
      </c>
      <c r="AN66" s="109" t="str">
        <f>IF(E66="","",IF(VLOOKUP(E66,Stam!$A$12:$E$19,2,FALSE)=0,"",VLOOKUP(E66,Stam!$A$12:$E$19,2,FALSE)))</f>
        <v/>
      </c>
      <c r="AO66" s="109" t="str">
        <f>IF(E66="","",IF(VLOOKUP(E66,Stam!$A$12:$E$19,3,FALSE)=0,"",VLOOKUP(E66,Stam!$A$12:$E$19,3,FALSE)))</f>
        <v/>
      </c>
      <c r="AP66" s="35" t="str">
        <f>IF(E66="","",IF(VLOOKUP(E66,Stam!$A$12:$E$19,5,FALSE)=0,"",VLOOKUP(E66,Stam!$A$12:$E$19,5,FALSE)))</f>
        <v/>
      </c>
      <c r="AR66" s="266"/>
      <c r="AS66" s="288"/>
    </row>
    <row r="67" spans="1:45" ht="30" customHeight="1" x14ac:dyDescent="0.25">
      <c r="A67" s="266"/>
      <c r="B67" s="133" t="str">
        <f>IF(A67&lt;&gt;"",IFERROR(VLOOKUP($A67,NTA!$A$2:$B$214,2,FALSE),"NTA code komt niet voor"),"")</f>
        <v/>
      </c>
      <c r="C67" s="267"/>
      <c r="D67" s="267"/>
      <c r="E67" s="343"/>
      <c r="F67" s="343"/>
      <c r="G67" s="354"/>
      <c r="H67" s="354"/>
      <c r="I67" s="354"/>
      <c r="J67" s="355"/>
      <c r="K67" s="210"/>
      <c r="L67" s="285"/>
      <c r="M67" s="284"/>
      <c r="R67" s="283"/>
      <c r="S67" s="292"/>
      <c r="T67" s="277"/>
      <c r="U67" s="307"/>
      <c r="V67" s="9"/>
      <c r="W67" s="244">
        <f t="shared" si="6"/>
        <v>0</v>
      </c>
      <c r="X67" s="244">
        <f t="shared" si="7"/>
        <v>0</v>
      </c>
      <c r="Z67" s="171" t="str">
        <f t="shared" si="9"/>
        <v/>
      </c>
      <c r="AA67" s="343"/>
      <c r="AB67" s="346"/>
      <c r="AD67" s="171" t="str">
        <f t="shared" si="3"/>
        <v/>
      </c>
      <c r="AE67" s="239"/>
      <c r="AG67" s="171" t="str">
        <f t="shared" si="4"/>
        <v/>
      </c>
      <c r="AH67" s="201"/>
      <c r="AJ67" s="203" t="str">
        <f t="shared" si="5"/>
        <v/>
      </c>
      <c r="AK67" s="201"/>
      <c r="AM67" s="109" t="str">
        <f>IF(E67="","",IF(VLOOKUP(E67,Stam!$A$12:$E$19,4,FALSE)=0,"",VLOOKUP(E67,Stam!$A$12:$E$19,4,FALSE)))</f>
        <v/>
      </c>
      <c r="AN67" s="109" t="str">
        <f>IF(E67="","",IF(VLOOKUP(E67,Stam!$A$12:$E$19,2,FALSE)=0,"",VLOOKUP(E67,Stam!$A$12:$E$19,2,FALSE)))</f>
        <v/>
      </c>
      <c r="AO67" s="109" t="str">
        <f>IF(E67="","",IF(VLOOKUP(E67,Stam!$A$12:$E$19,3,FALSE)=0,"",VLOOKUP(E67,Stam!$A$12:$E$19,3,FALSE)))</f>
        <v/>
      </c>
      <c r="AP67" s="35" t="str">
        <f>IF(E67="","",IF(VLOOKUP(E67,Stam!$A$12:$E$19,5,FALSE)=0,"",VLOOKUP(E67,Stam!$A$12:$E$19,5,FALSE)))</f>
        <v/>
      </c>
      <c r="AR67" s="266"/>
      <c r="AS67" s="288"/>
    </row>
    <row r="68" spans="1:45" ht="30" customHeight="1" x14ac:dyDescent="0.25">
      <c r="A68" s="266"/>
      <c r="B68" s="133" t="str">
        <f>IF(A68&lt;&gt;"",IFERROR(VLOOKUP($A68,NTA!$A$2:$B$214,2,FALSE),"NTA code komt niet voor"),"")</f>
        <v/>
      </c>
      <c r="C68" s="267"/>
      <c r="D68" s="267"/>
      <c r="E68" s="343"/>
      <c r="F68" s="343"/>
      <c r="G68" s="354"/>
      <c r="H68" s="354"/>
      <c r="I68" s="354"/>
      <c r="J68" s="355"/>
      <c r="K68" s="210"/>
      <c r="L68" s="285"/>
      <c r="M68" s="284"/>
      <c r="R68" s="283"/>
      <c r="S68" s="292"/>
      <c r="T68" s="277"/>
      <c r="U68" s="307"/>
      <c r="V68" s="9"/>
      <c r="W68" s="244">
        <f t="shared" si="6"/>
        <v>0</v>
      </c>
      <c r="X68" s="244">
        <f t="shared" si="7"/>
        <v>0</v>
      </c>
      <c r="Z68" s="171" t="str">
        <f t="shared" si="9"/>
        <v/>
      </c>
      <c r="AA68" s="343"/>
      <c r="AB68" s="346"/>
      <c r="AD68" s="171" t="str">
        <f t="shared" si="3"/>
        <v/>
      </c>
      <c r="AE68" s="239"/>
      <c r="AG68" s="171" t="str">
        <f t="shared" si="4"/>
        <v/>
      </c>
      <c r="AH68" s="201"/>
      <c r="AJ68" s="203" t="str">
        <f t="shared" si="5"/>
        <v/>
      </c>
      <c r="AK68" s="201"/>
      <c r="AM68" s="109" t="str">
        <f>IF(E68="","",IF(VLOOKUP(E68,Stam!$A$12:$E$19,4,FALSE)=0,"",VLOOKUP(E68,Stam!$A$12:$E$19,4,FALSE)))</f>
        <v/>
      </c>
      <c r="AN68" s="109" t="str">
        <f>IF(E68="","",IF(VLOOKUP(E68,Stam!$A$12:$E$19,2,FALSE)=0,"",VLOOKUP(E68,Stam!$A$12:$E$19,2,FALSE)))</f>
        <v/>
      </c>
      <c r="AO68" s="109" t="str">
        <f>IF(E68="","",IF(VLOOKUP(E68,Stam!$A$12:$E$19,3,FALSE)=0,"",VLOOKUP(E68,Stam!$A$12:$E$19,3,FALSE)))</f>
        <v/>
      </c>
      <c r="AP68" s="35" t="str">
        <f>IF(E68="","",IF(VLOOKUP(E68,Stam!$A$12:$E$19,5,FALSE)=0,"",VLOOKUP(E68,Stam!$A$12:$E$19,5,FALSE)))</f>
        <v/>
      </c>
      <c r="AR68" s="266"/>
      <c r="AS68" s="288"/>
    </row>
    <row r="69" spans="1:45" ht="30" customHeight="1" x14ac:dyDescent="0.25">
      <c r="A69" s="266"/>
      <c r="B69" s="133" t="str">
        <f>IF(A69&lt;&gt;"",IFERROR(VLOOKUP($A69,NTA!$A$2:$B$214,2,FALSE),"NTA code komt niet voor"),"")</f>
        <v/>
      </c>
      <c r="C69" s="267"/>
      <c r="D69" s="267"/>
      <c r="E69" s="343"/>
      <c r="F69" s="343"/>
      <c r="G69" s="354"/>
      <c r="H69" s="354"/>
      <c r="I69" s="354"/>
      <c r="J69" s="355"/>
      <c r="K69" s="210"/>
      <c r="L69" s="285"/>
      <c r="M69" s="284"/>
      <c r="R69" s="283"/>
      <c r="S69" s="292"/>
      <c r="T69" s="277"/>
      <c r="U69" s="307"/>
      <c r="V69" s="9"/>
      <c r="W69" s="244">
        <f t="shared" si="6"/>
        <v>0</v>
      </c>
      <c r="X69" s="244">
        <f t="shared" si="7"/>
        <v>0</v>
      </c>
      <c r="Z69" s="171" t="str">
        <f t="shared" si="9"/>
        <v/>
      </c>
      <c r="AA69" s="343"/>
      <c r="AB69" s="346"/>
      <c r="AD69" s="171" t="str">
        <f t="shared" si="3"/>
        <v/>
      </c>
      <c r="AE69" s="239"/>
      <c r="AG69" s="171" t="str">
        <f t="shared" si="4"/>
        <v/>
      </c>
      <c r="AH69" s="201"/>
      <c r="AJ69" s="203" t="str">
        <f t="shared" si="5"/>
        <v/>
      </c>
      <c r="AK69" s="201"/>
      <c r="AM69" s="109" t="str">
        <f>IF(E69="","",IF(VLOOKUP(E69,Stam!$A$12:$E$19,4,FALSE)=0,"",VLOOKUP(E69,Stam!$A$12:$E$19,4,FALSE)))</f>
        <v/>
      </c>
      <c r="AN69" s="109" t="str">
        <f>IF(E69="","",IF(VLOOKUP(E69,Stam!$A$12:$E$19,2,FALSE)=0,"",VLOOKUP(E69,Stam!$A$12:$E$19,2,FALSE)))</f>
        <v/>
      </c>
      <c r="AO69" s="109" t="str">
        <f>IF(E69="","",IF(VLOOKUP(E69,Stam!$A$12:$E$19,3,FALSE)=0,"",VLOOKUP(E69,Stam!$A$12:$E$19,3,FALSE)))</f>
        <v/>
      </c>
      <c r="AP69" s="35" t="str">
        <f>IF(E69="","",IF(VLOOKUP(E69,Stam!$A$12:$E$19,5,FALSE)=0,"",VLOOKUP(E69,Stam!$A$12:$E$19,5,FALSE)))</f>
        <v/>
      </c>
      <c r="AR69" s="266"/>
      <c r="AS69" s="288"/>
    </row>
    <row r="70" spans="1:45" ht="30" customHeight="1" x14ac:dyDescent="0.25">
      <c r="A70" s="266"/>
      <c r="B70" s="133" t="str">
        <f>IF(A70&lt;&gt;"",IFERROR(VLOOKUP($A70,NTA!$A$2:$B$214,2,FALSE),"NTA code komt niet voor"),"")</f>
        <v/>
      </c>
      <c r="C70" s="267"/>
      <c r="D70" s="267"/>
      <c r="E70" s="343"/>
      <c r="F70" s="343"/>
      <c r="G70" s="354"/>
      <c r="H70" s="354"/>
      <c r="I70" s="354"/>
      <c r="J70" s="355"/>
      <c r="K70" s="210"/>
      <c r="L70" s="285"/>
      <c r="M70" s="284"/>
      <c r="R70" s="283"/>
      <c r="S70" s="292"/>
      <c r="T70" s="277"/>
      <c r="U70" s="307"/>
      <c r="V70" s="9"/>
      <c r="W70" s="244">
        <f t="shared" si="6"/>
        <v>0</v>
      </c>
      <c r="X70" s="244">
        <f t="shared" si="7"/>
        <v>0</v>
      </c>
      <c r="Z70" s="171" t="str">
        <f t="shared" si="9"/>
        <v/>
      </c>
      <c r="AA70" s="343"/>
      <c r="AB70" s="346"/>
      <c r="AD70" s="171" t="str">
        <f t="shared" si="3"/>
        <v/>
      </c>
      <c r="AE70" s="239"/>
      <c r="AG70" s="171" t="str">
        <f t="shared" si="4"/>
        <v/>
      </c>
      <c r="AH70" s="201"/>
      <c r="AJ70" s="203" t="str">
        <f t="shared" si="5"/>
        <v/>
      </c>
      <c r="AK70" s="201"/>
      <c r="AM70" s="109" t="str">
        <f>IF(E70="","",IF(VLOOKUP(E70,Stam!$A$12:$E$19,4,FALSE)=0,"",VLOOKUP(E70,Stam!$A$12:$E$19,4,FALSE)))</f>
        <v/>
      </c>
      <c r="AN70" s="109" t="str">
        <f>IF(E70="","",IF(VLOOKUP(E70,Stam!$A$12:$E$19,2,FALSE)=0,"",VLOOKUP(E70,Stam!$A$12:$E$19,2,FALSE)))</f>
        <v/>
      </c>
      <c r="AO70" s="109" t="str">
        <f>IF(E70="","",IF(VLOOKUP(E70,Stam!$A$12:$E$19,3,FALSE)=0,"",VLOOKUP(E70,Stam!$A$12:$E$19,3,FALSE)))</f>
        <v/>
      </c>
      <c r="AP70" s="35" t="str">
        <f>IF(E70="","",IF(VLOOKUP(E70,Stam!$A$12:$E$19,5,FALSE)=0,"",VLOOKUP(E70,Stam!$A$12:$E$19,5,FALSE)))</f>
        <v/>
      </c>
      <c r="AR70" s="266"/>
      <c r="AS70" s="288"/>
    </row>
    <row r="71" spans="1:45" ht="30" customHeight="1" x14ac:dyDescent="0.25">
      <c r="A71" s="266"/>
      <c r="B71" s="133" t="str">
        <f>IF(A71&lt;&gt;"",IFERROR(VLOOKUP($A71,NTA!$A$2:$B$214,2,FALSE),"NTA code komt niet voor"),"")</f>
        <v/>
      </c>
      <c r="C71" s="267"/>
      <c r="D71" s="267"/>
      <c r="E71" s="343"/>
      <c r="F71" s="343"/>
      <c r="G71" s="354"/>
      <c r="H71" s="354"/>
      <c r="I71" s="354"/>
      <c r="J71" s="355"/>
      <c r="K71" s="210"/>
      <c r="L71" s="285"/>
      <c r="M71" s="284"/>
      <c r="R71" s="283"/>
      <c r="S71" s="292"/>
      <c r="T71" s="277"/>
      <c r="U71" s="307"/>
      <c r="V71" s="9"/>
      <c r="W71" s="244">
        <f t="shared" si="6"/>
        <v>0</v>
      </c>
      <c r="X71" s="244">
        <f t="shared" si="7"/>
        <v>0</v>
      </c>
      <c r="Z71" s="171" t="str">
        <f t="shared" si="9"/>
        <v/>
      </c>
      <c r="AA71" s="343"/>
      <c r="AB71" s="346"/>
      <c r="AD71" s="171" t="str">
        <f t="shared" si="3"/>
        <v/>
      </c>
      <c r="AE71" s="239"/>
      <c r="AG71" s="171" t="str">
        <f t="shared" si="4"/>
        <v/>
      </c>
      <c r="AH71" s="201"/>
      <c r="AJ71" s="203" t="str">
        <f t="shared" si="5"/>
        <v/>
      </c>
      <c r="AK71" s="201"/>
      <c r="AM71" s="109" t="str">
        <f>IF(E71="","",IF(VLOOKUP(E71,Stam!$A$12:$E$19,4,FALSE)=0,"",VLOOKUP(E71,Stam!$A$12:$E$19,4,FALSE)))</f>
        <v/>
      </c>
      <c r="AN71" s="109" t="str">
        <f>IF(E71="","",IF(VLOOKUP(E71,Stam!$A$12:$E$19,2,FALSE)=0,"",VLOOKUP(E71,Stam!$A$12:$E$19,2,FALSE)))</f>
        <v/>
      </c>
      <c r="AO71" s="109" t="str">
        <f>IF(E71="","",IF(VLOOKUP(E71,Stam!$A$12:$E$19,3,FALSE)=0,"",VLOOKUP(E71,Stam!$A$12:$E$19,3,FALSE)))</f>
        <v/>
      </c>
      <c r="AP71" s="35" t="str">
        <f>IF(E71="","",IF(VLOOKUP(E71,Stam!$A$12:$E$19,5,FALSE)=0,"",VLOOKUP(E71,Stam!$A$12:$E$19,5,FALSE)))</f>
        <v/>
      </c>
      <c r="AR71" s="266"/>
      <c r="AS71" s="288"/>
    </row>
    <row r="72" spans="1:45" ht="30" customHeight="1" x14ac:dyDescent="0.25">
      <c r="A72" s="266"/>
      <c r="B72" s="133" t="str">
        <f>IF(A72&lt;&gt;"",IFERROR(VLOOKUP($A72,NTA!$A$2:$B$214,2,FALSE),"NTA code komt niet voor"),"")</f>
        <v/>
      </c>
      <c r="C72" s="267"/>
      <c r="D72" s="267"/>
      <c r="E72" s="343"/>
      <c r="F72" s="343"/>
      <c r="G72" s="354"/>
      <c r="H72" s="354"/>
      <c r="I72" s="354"/>
      <c r="J72" s="355"/>
      <c r="K72" s="210"/>
      <c r="L72" s="285"/>
      <c r="M72" s="284"/>
      <c r="R72" s="283"/>
      <c r="S72" s="293"/>
      <c r="T72" s="277"/>
      <c r="U72" s="308"/>
      <c r="V72" s="9"/>
      <c r="W72" s="244">
        <f t="shared" si="6"/>
        <v>0</v>
      </c>
      <c r="X72" s="244">
        <f t="shared" si="7"/>
        <v>0</v>
      </c>
      <c r="Z72" s="171" t="str">
        <f t="shared" si="9"/>
        <v/>
      </c>
      <c r="AA72" s="343"/>
      <c r="AB72" s="346"/>
      <c r="AD72" s="171" t="str">
        <f t="shared" si="3"/>
        <v/>
      </c>
      <c r="AE72" s="239"/>
      <c r="AG72" s="171" t="str">
        <f t="shared" si="4"/>
        <v/>
      </c>
      <c r="AH72" s="201"/>
      <c r="AJ72" s="203" t="str">
        <f t="shared" si="5"/>
        <v/>
      </c>
      <c r="AK72" s="201"/>
      <c r="AM72" s="109" t="str">
        <f>IF(E72="","",IF(VLOOKUP(E72,Stam!$A$12:$E$19,4,FALSE)=0,"",VLOOKUP(E72,Stam!$A$12:$E$19,4,FALSE)))</f>
        <v/>
      </c>
      <c r="AN72" s="109" t="str">
        <f>IF(E72="","",IF(VLOOKUP(E72,Stam!$A$12:$E$19,2,FALSE)=0,"",VLOOKUP(E72,Stam!$A$12:$E$19,2,FALSE)))</f>
        <v/>
      </c>
      <c r="AO72" s="109" t="str">
        <f>IF(E72="","",IF(VLOOKUP(E72,Stam!$A$12:$E$19,3,FALSE)=0,"",VLOOKUP(E72,Stam!$A$12:$E$19,3,FALSE)))</f>
        <v/>
      </c>
      <c r="AP72" s="35" t="str">
        <f>IF(E72="","",IF(VLOOKUP(E72,Stam!$A$12:$E$19,5,FALSE)=0,"",VLOOKUP(E72,Stam!$A$12:$E$19,5,FALSE)))</f>
        <v/>
      </c>
      <c r="AR72" s="266"/>
      <c r="AS72" s="288"/>
    </row>
    <row r="73" spans="1:45" ht="30" customHeight="1" x14ac:dyDescent="0.25">
      <c r="A73" s="266"/>
      <c r="B73" s="133" t="str">
        <f>IF(A73&lt;&gt;"",IFERROR(VLOOKUP($A73,NTA!$A$2:$B$214,2,FALSE),"NTA code komt niet voor"),"")</f>
        <v/>
      </c>
      <c r="C73" s="267"/>
      <c r="D73" s="267"/>
      <c r="E73" s="343"/>
      <c r="F73" s="343"/>
      <c r="G73" s="354"/>
      <c r="H73" s="354"/>
      <c r="I73" s="354"/>
      <c r="J73" s="355"/>
      <c r="K73" s="210"/>
      <c r="L73" s="285"/>
      <c r="M73" s="284"/>
      <c r="R73" s="283"/>
      <c r="S73" s="293"/>
      <c r="T73" s="277"/>
      <c r="U73" s="308"/>
      <c r="V73" s="9"/>
      <c r="W73" s="244">
        <f t="shared" si="6"/>
        <v>0</v>
      </c>
      <c r="X73" s="244">
        <f t="shared" si="7"/>
        <v>0</v>
      </c>
      <c r="Z73" s="171" t="str">
        <f t="shared" si="9"/>
        <v/>
      </c>
      <c r="AA73" s="343"/>
      <c r="AB73" s="346"/>
      <c r="AD73" s="171" t="str">
        <f t="shared" si="3"/>
        <v/>
      </c>
      <c r="AE73" s="239"/>
      <c r="AG73" s="171" t="str">
        <f t="shared" si="4"/>
        <v/>
      </c>
      <c r="AH73" s="201"/>
      <c r="AJ73" s="203" t="str">
        <f t="shared" si="5"/>
        <v/>
      </c>
      <c r="AK73" s="201"/>
      <c r="AM73" s="109" t="str">
        <f>IF(E73="","",IF(VLOOKUP(E73,Stam!$A$12:$E$19,4,FALSE)=0,"",VLOOKUP(E73,Stam!$A$12:$E$19,4,FALSE)))</f>
        <v/>
      </c>
      <c r="AN73" s="109" t="str">
        <f>IF(E73="","",IF(VLOOKUP(E73,Stam!$A$12:$E$19,2,FALSE)=0,"",VLOOKUP(E73,Stam!$A$12:$E$19,2,FALSE)))</f>
        <v/>
      </c>
      <c r="AO73" s="109" t="str">
        <f>IF(E73="","",IF(VLOOKUP(E73,Stam!$A$12:$E$19,3,FALSE)=0,"",VLOOKUP(E73,Stam!$A$12:$E$19,3,FALSE)))</f>
        <v/>
      </c>
      <c r="AP73" s="35" t="str">
        <f>IF(E73="","",IF(VLOOKUP(E73,Stam!$A$12:$E$19,5,FALSE)=0,"",VLOOKUP(E73,Stam!$A$12:$E$19,5,FALSE)))</f>
        <v/>
      </c>
      <c r="AR73" s="266"/>
      <c r="AS73" s="288"/>
    </row>
    <row r="74" spans="1:45" ht="30" customHeight="1" x14ac:dyDescent="0.25">
      <c r="A74" s="266"/>
      <c r="B74" s="133" t="str">
        <f>IF(A74&lt;&gt;"",IFERROR(VLOOKUP($A74,NTA!$A$2:$B$214,2,FALSE),"NTA code komt niet voor"),"")</f>
        <v/>
      </c>
      <c r="C74" s="267"/>
      <c r="D74" s="267"/>
      <c r="E74" s="343"/>
      <c r="F74" s="343"/>
      <c r="G74" s="354"/>
      <c r="H74" s="354"/>
      <c r="I74" s="354"/>
      <c r="J74" s="355"/>
      <c r="K74" s="210"/>
      <c r="L74" s="285"/>
      <c r="M74" s="284"/>
      <c r="R74" s="283"/>
      <c r="S74" s="293"/>
      <c r="T74" s="277"/>
      <c r="U74" s="308"/>
      <c r="V74" s="9"/>
      <c r="W74" s="244">
        <f t="shared" si="6"/>
        <v>0</v>
      </c>
      <c r="X74" s="244">
        <f t="shared" si="7"/>
        <v>0</v>
      </c>
      <c r="Z74" s="171" t="str">
        <f t="shared" si="9"/>
        <v/>
      </c>
      <c r="AA74" s="343"/>
      <c r="AB74" s="346"/>
      <c r="AD74" s="171" t="str">
        <f t="shared" si="3"/>
        <v/>
      </c>
      <c r="AE74" s="239"/>
      <c r="AG74" s="171" t="str">
        <f t="shared" si="4"/>
        <v/>
      </c>
      <c r="AH74" s="201"/>
      <c r="AJ74" s="203" t="str">
        <f t="shared" si="5"/>
        <v/>
      </c>
      <c r="AK74" s="201"/>
      <c r="AM74" s="109" t="str">
        <f>IF(E74="","",IF(VLOOKUP(E74,Stam!$A$12:$E$19,4,FALSE)=0,"",VLOOKUP(E74,Stam!$A$12:$E$19,4,FALSE)))</f>
        <v/>
      </c>
      <c r="AN74" s="109" t="str">
        <f>IF(E74="","",IF(VLOOKUP(E74,Stam!$A$12:$E$19,2,FALSE)=0,"",VLOOKUP(E74,Stam!$A$12:$E$19,2,FALSE)))</f>
        <v/>
      </c>
      <c r="AO74" s="109" t="str">
        <f>IF(E74="","",IF(VLOOKUP(E74,Stam!$A$12:$E$19,3,FALSE)=0,"",VLOOKUP(E74,Stam!$A$12:$E$19,3,FALSE)))</f>
        <v/>
      </c>
      <c r="AP74" s="35" t="str">
        <f>IF(E74="","",IF(VLOOKUP(E74,Stam!$A$12:$E$19,5,FALSE)=0,"",VLOOKUP(E74,Stam!$A$12:$E$19,5,FALSE)))</f>
        <v/>
      </c>
      <c r="AR74" s="266"/>
      <c r="AS74" s="288"/>
    </row>
    <row r="75" spans="1:45" ht="30" customHeight="1" x14ac:dyDescent="0.25">
      <c r="A75" s="266"/>
      <c r="B75" s="133" t="str">
        <f>IF(A75&lt;&gt;"",IFERROR(VLOOKUP($A75,NTA!$A$2:$B$214,2,FALSE),"NTA code komt niet voor"),"")</f>
        <v/>
      </c>
      <c r="C75" s="267"/>
      <c r="D75" s="267"/>
      <c r="E75" s="343"/>
      <c r="F75" s="343"/>
      <c r="G75" s="354"/>
      <c r="H75" s="354"/>
      <c r="I75" s="354"/>
      <c r="J75" s="355"/>
      <c r="K75" s="210"/>
      <c r="L75" s="285"/>
      <c r="M75" s="284"/>
      <c r="R75" s="283"/>
      <c r="S75" s="294"/>
      <c r="T75" s="277"/>
      <c r="U75" s="309"/>
      <c r="V75" s="9"/>
      <c r="W75" s="244">
        <f t="shared" si="6"/>
        <v>0</v>
      </c>
      <c r="X75" s="244">
        <f t="shared" si="7"/>
        <v>0</v>
      </c>
      <c r="Z75" s="171" t="str">
        <f t="shared" si="9"/>
        <v/>
      </c>
      <c r="AA75" s="343"/>
      <c r="AB75" s="346"/>
      <c r="AD75" s="171" t="str">
        <f t="shared" si="3"/>
        <v/>
      </c>
      <c r="AE75" s="239"/>
      <c r="AG75" s="171" t="str">
        <f t="shared" si="4"/>
        <v/>
      </c>
      <c r="AH75" s="201"/>
      <c r="AJ75" s="203" t="str">
        <f t="shared" si="5"/>
        <v/>
      </c>
      <c r="AK75" s="201"/>
      <c r="AM75" s="109" t="str">
        <f>IF(E75="","",IF(VLOOKUP(E75,Stam!$A$12:$E$19,4,FALSE)=0,"",VLOOKUP(E75,Stam!$A$12:$E$19,4,FALSE)))</f>
        <v/>
      </c>
      <c r="AN75" s="109" t="str">
        <f>IF(E75="","",IF(VLOOKUP(E75,Stam!$A$12:$E$19,2,FALSE)=0,"",VLOOKUP(E75,Stam!$A$12:$E$19,2,FALSE)))</f>
        <v/>
      </c>
      <c r="AO75" s="109" t="str">
        <f>IF(E75="","",IF(VLOOKUP(E75,Stam!$A$12:$E$19,3,FALSE)=0,"",VLOOKUP(E75,Stam!$A$12:$E$19,3,FALSE)))</f>
        <v/>
      </c>
      <c r="AP75" s="35" t="str">
        <f>IF(E75="","",IF(VLOOKUP(E75,Stam!$A$12:$E$19,5,FALSE)=0,"",VLOOKUP(E75,Stam!$A$12:$E$19,5,FALSE)))</f>
        <v/>
      </c>
      <c r="AR75" s="266"/>
      <c r="AS75" s="288"/>
    </row>
    <row r="76" spans="1:45" ht="30" customHeight="1" x14ac:dyDescent="0.25">
      <c r="A76" s="266"/>
      <c r="B76" s="133" t="str">
        <f>IF(A76&lt;&gt;"",IFERROR(VLOOKUP($A76,NTA!$A$2:$B$214,2,FALSE),"NTA code komt niet voor"),"")</f>
        <v/>
      </c>
      <c r="C76" s="267"/>
      <c r="D76" s="267"/>
      <c r="E76" s="343"/>
      <c r="F76" s="343"/>
      <c r="G76" s="354"/>
      <c r="H76" s="354"/>
      <c r="I76" s="354"/>
      <c r="J76" s="355"/>
      <c r="K76" s="210"/>
      <c r="L76" s="285"/>
      <c r="M76" s="284"/>
      <c r="R76" s="283"/>
      <c r="S76" s="293"/>
      <c r="T76" s="277"/>
      <c r="U76" s="308"/>
      <c r="V76" s="9"/>
      <c r="W76" s="244">
        <f t="shared" si="6"/>
        <v>0</v>
      </c>
      <c r="X76" s="244">
        <f t="shared" si="7"/>
        <v>0</v>
      </c>
      <c r="Z76" s="171" t="str">
        <f t="shared" si="9"/>
        <v/>
      </c>
      <c r="AA76" s="343"/>
      <c r="AB76" s="346"/>
      <c r="AD76" s="171" t="str">
        <f t="shared" si="3"/>
        <v/>
      </c>
      <c r="AE76" s="239"/>
      <c r="AG76" s="171" t="str">
        <f t="shared" si="4"/>
        <v/>
      </c>
      <c r="AH76" s="201"/>
      <c r="AJ76" s="203" t="str">
        <f t="shared" si="5"/>
        <v/>
      </c>
      <c r="AK76" s="201"/>
      <c r="AM76" s="109" t="str">
        <f>IF(E76="","",IF(VLOOKUP(E76,Stam!$A$12:$E$19,4,FALSE)=0,"",VLOOKUP(E76,Stam!$A$12:$E$19,4,FALSE)))</f>
        <v/>
      </c>
      <c r="AN76" s="109" t="str">
        <f>IF(E76="","",IF(VLOOKUP(E76,Stam!$A$12:$E$19,2,FALSE)=0,"",VLOOKUP(E76,Stam!$A$12:$E$19,2,FALSE)))</f>
        <v/>
      </c>
      <c r="AO76" s="109" t="str">
        <f>IF(E76="","",IF(VLOOKUP(E76,Stam!$A$12:$E$19,3,FALSE)=0,"",VLOOKUP(E76,Stam!$A$12:$E$19,3,FALSE)))</f>
        <v/>
      </c>
      <c r="AP76" s="35" t="str">
        <f>IF(E76="","",IF(VLOOKUP(E76,Stam!$A$12:$E$19,5,FALSE)=0,"",VLOOKUP(E76,Stam!$A$12:$E$19,5,FALSE)))</f>
        <v/>
      </c>
      <c r="AR76" s="266"/>
      <c r="AS76" s="288"/>
    </row>
    <row r="77" spans="1:45" ht="30" customHeight="1" x14ac:dyDescent="0.25">
      <c r="A77" s="266"/>
      <c r="B77" s="133" t="str">
        <f>IF(A77&lt;&gt;"",IFERROR(VLOOKUP($A77,NTA!$A$2:$B$214,2,FALSE),"NTA code komt niet voor"),"")</f>
        <v/>
      </c>
      <c r="C77" s="267"/>
      <c r="D77" s="267"/>
      <c r="E77" s="343"/>
      <c r="F77" s="343"/>
      <c r="G77" s="354"/>
      <c r="H77" s="354"/>
      <c r="I77" s="354"/>
      <c r="J77" s="355"/>
      <c r="K77" s="210"/>
      <c r="L77" s="259"/>
      <c r="M77" s="262"/>
      <c r="R77" s="266"/>
      <c r="S77" s="267"/>
      <c r="T77" s="267"/>
      <c r="U77" s="288"/>
      <c r="V77" s="9"/>
      <c r="W77" s="244">
        <f t="shared" si="6"/>
        <v>0</v>
      </c>
      <c r="X77" s="244">
        <f t="shared" si="7"/>
        <v>0</v>
      </c>
      <c r="Z77" s="171" t="str">
        <f t="shared" si="9"/>
        <v/>
      </c>
      <c r="AA77" s="343"/>
      <c r="AB77" s="346"/>
      <c r="AD77" s="171" t="str">
        <f t="shared" si="3"/>
        <v/>
      </c>
      <c r="AE77" s="239"/>
      <c r="AG77" s="171" t="str">
        <f t="shared" si="4"/>
        <v/>
      </c>
      <c r="AH77" s="201"/>
      <c r="AJ77" s="203" t="str">
        <f t="shared" si="5"/>
        <v/>
      </c>
      <c r="AK77" s="201"/>
      <c r="AM77" s="109" t="str">
        <f>IF(E77="","",IF(VLOOKUP(E77,Stam!$A$12:$E$19,4,FALSE)=0,"",VLOOKUP(E77,Stam!$A$12:$E$19,4,FALSE)))</f>
        <v/>
      </c>
      <c r="AN77" s="109" t="str">
        <f>IF(E77="","",IF(VLOOKUP(E77,Stam!$A$12:$E$19,2,FALSE)=0,"",VLOOKUP(E77,Stam!$A$12:$E$19,2,FALSE)))</f>
        <v/>
      </c>
      <c r="AO77" s="109" t="str">
        <f>IF(E77="","",IF(VLOOKUP(E77,Stam!$A$12:$E$19,3,FALSE)=0,"",VLOOKUP(E77,Stam!$A$12:$E$19,3,FALSE)))</f>
        <v/>
      </c>
      <c r="AP77" s="35" t="str">
        <f>IF(E77="","",IF(VLOOKUP(E77,Stam!$A$12:$E$19,5,FALSE)=0,"",VLOOKUP(E77,Stam!$A$12:$E$19,5,FALSE)))</f>
        <v/>
      </c>
      <c r="AR77" s="266"/>
      <c r="AS77" s="288"/>
    </row>
    <row r="78" spans="1:45" ht="30" customHeight="1" x14ac:dyDescent="0.25">
      <c r="A78" s="266"/>
      <c r="B78" s="133" t="str">
        <f>IF(A78&lt;&gt;"",IFERROR(VLOOKUP($A78,NTA!$A$2:$B$214,2,FALSE),"NTA code komt niet voor"),"")</f>
        <v/>
      </c>
      <c r="C78" s="267"/>
      <c r="D78" s="268"/>
      <c r="E78" s="343"/>
      <c r="F78" s="343"/>
      <c r="G78" s="354"/>
      <c r="H78" s="354"/>
      <c r="I78" s="354"/>
      <c r="J78" s="355"/>
      <c r="K78" s="210"/>
      <c r="L78" s="285"/>
      <c r="M78" s="284"/>
      <c r="R78" s="283"/>
      <c r="S78" s="295"/>
      <c r="T78" s="277"/>
      <c r="U78" s="310"/>
      <c r="V78" s="9"/>
      <c r="W78" s="244">
        <f t="shared" si="6"/>
        <v>0</v>
      </c>
      <c r="X78" s="244">
        <f t="shared" si="7"/>
        <v>0</v>
      </c>
      <c r="Z78" s="171" t="str">
        <f t="shared" si="9"/>
        <v/>
      </c>
      <c r="AA78" s="343"/>
      <c r="AB78" s="346"/>
      <c r="AD78" s="171" t="str">
        <f t="shared" si="3"/>
        <v/>
      </c>
      <c r="AE78" s="239"/>
      <c r="AG78" s="171" t="str">
        <f t="shared" si="4"/>
        <v/>
      </c>
      <c r="AH78" s="201"/>
      <c r="AJ78" s="203" t="str">
        <f t="shared" si="5"/>
        <v/>
      </c>
      <c r="AK78" s="201"/>
      <c r="AM78" s="109" t="str">
        <f>IF(E78="","",IF(VLOOKUP(E78,Stam!$A$12:$E$19,4,FALSE)=0,"",VLOOKUP(E78,Stam!$A$12:$E$19,4,FALSE)))</f>
        <v/>
      </c>
      <c r="AN78" s="109" t="str">
        <f>IF(E78="","",IF(VLOOKUP(E78,Stam!$A$12:$E$19,2,FALSE)=0,"",VLOOKUP(E78,Stam!$A$12:$E$19,2,FALSE)))</f>
        <v/>
      </c>
      <c r="AO78" s="109" t="str">
        <f>IF(E78="","",IF(VLOOKUP(E78,Stam!$A$12:$E$19,3,FALSE)=0,"",VLOOKUP(E78,Stam!$A$12:$E$19,3,FALSE)))</f>
        <v/>
      </c>
      <c r="AP78" s="35" t="str">
        <f>IF(E78="","",IF(VLOOKUP(E78,Stam!$A$12:$E$19,5,FALSE)=0,"",VLOOKUP(E78,Stam!$A$12:$E$19,5,FALSE)))</f>
        <v/>
      </c>
      <c r="AR78" s="266"/>
      <c r="AS78" s="288"/>
    </row>
    <row r="79" spans="1:45" ht="30" customHeight="1" x14ac:dyDescent="0.25">
      <c r="A79" s="266"/>
      <c r="B79" s="133" t="str">
        <f>IF(A79&lt;&gt;"",IFERROR(VLOOKUP($A79,NTA!$A$2:$B$214,2,FALSE),"NTA code komt niet voor"),"")</f>
        <v/>
      </c>
      <c r="C79" s="267"/>
      <c r="D79" s="267"/>
      <c r="E79" s="343"/>
      <c r="F79" s="343"/>
      <c r="G79" s="354"/>
      <c r="H79" s="354"/>
      <c r="I79" s="354"/>
      <c r="J79" s="355"/>
      <c r="K79" s="210"/>
      <c r="L79" s="285"/>
      <c r="M79" s="284"/>
      <c r="R79" s="283"/>
      <c r="S79" s="295"/>
      <c r="T79" s="277"/>
      <c r="U79" s="310"/>
      <c r="V79" s="9"/>
      <c r="W79" s="244">
        <f t="shared" si="6"/>
        <v>0</v>
      </c>
      <c r="X79" s="244">
        <f t="shared" si="7"/>
        <v>0</v>
      </c>
      <c r="Z79" s="171" t="str">
        <f t="shared" si="9"/>
        <v/>
      </c>
      <c r="AA79" s="343"/>
      <c r="AB79" s="346"/>
      <c r="AD79" s="171" t="str">
        <f t="shared" si="3"/>
        <v/>
      </c>
      <c r="AE79" s="239"/>
      <c r="AG79" s="171" t="str">
        <f t="shared" si="4"/>
        <v/>
      </c>
      <c r="AH79" s="201"/>
      <c r="AJ79" s="203" t="str">
        <f t="shared" si="5"/>
        <v/>
      </c>
      <c r="AK79" s="201"/>
      <c r="AM79" s="109" t="str">
        <f>IF(E79="","",IF(VLOOKUP(E79,Stam!$A$12:$E$19,4,FALSE)=0,"",VLOOKUP(E79,Stam!$A$12:$E$19,4,FALSE)))</f>
        <v/>
      </c>
      <c r="AN79" s="109" t="str">
        <f>IF(E79="","",IF(VLOOKUP(E79,Stam!$A$12:$E$19,2,FALSE)=0,"",VLOOKUP(E79,Stam!$A$12:$E$19,2,FALSE)))</f>
        <v/>
      </c>
      <c r="AO79" s="109" t="str">
        <f>IF(E79="","",IF(VLOOKUP(E79,Stam!$A$12:$E$19,3,FALSE)=0,"",VLOOKUP(E79,Stam!$A$12:$E$19,3,FALSE)))</f>
        <v/>
      </c>
      <c r="AP79" s="35" t="str">
        <f>IF(E79="","",IF(VLOOKUP(E79,Stam!$A$12:$E$19,5,FALSE)=0,"",VLOOKUP(E79,Stam!$A$12:$E$19,5,FALSE)))</f>
        <v/>
      </c>
      <c r="AR79" s="266"/>
      <c r="AS79" s="288"/>
    </row>
    <row r="80" spans="1:45" ht="30" customHeight="1" x14ac:dyDescent="0.25">
      <c r="A80" s="266"/>
      <c r="B80" s="133" t="str">
        <f>IF(A80&lt;&gt;"",IFERROR(VLOOKUP($A80,NTA!$A$2:$B$214,2,FALSE),"NTA code komt niet voor"),"")</f>
        <v/>
      </c>
      <c r="C80" s="267"/>
      <c r="D80" s="267"/>
      <c r="E80" s="343"/>
      <c r="F80" s="343"/>
      <c r="G80" s="354"/>
      <c r="H80" s="354"/>
      <c r="I80" s="354"/>
      <c r="J80" s="355"/>
      <c r="K80" s="210"/>
      <c r="L80" s="285"/>
      <c r="M80" s="284"/>
      <c r="R80" s="283"/>
      <c r="S80" s="295"/>
      <c r="T80" s="277"/>
      <c r="U80" s="310"/>
      <c r="V80" s="9"/>
      <c r="W80" s="244">
        <f t="shared" si="6"/>
        <v>0</v>
      </c>
      <c r="X80" s="244">
        <f t="shared" si="7"/>
        <v>0</v>
      </c>
      <c r="Z80" s="171" t="str">
        <f t="shared" si="9"/>
        <v/>
      </c>
      <c r="AA80" s="343"/>
      <c r="AB80" s="346"/>
      <c r="AD80" s="171" t="str">
        <f t="shared" si="3"/>
        <v/>
      </c>
      <c r="AE80" s="239"/>
      <c r="AG80" s="171" t="str">
        <f t="shared" si="4"/>
        <v/>
      </c>
      <c r="AH80" s="201"/>
      <c r="AJ80" s="203" t="str">
        <f t="shared" si="5"/>
        <v/>
      </c>
      <c r="AK80" s="201"/>
      <c r="AM80" s="109" t="str">
        <f>IF(E80="","",IF(VLOOKUP(E80,Stam!$A$12:$E$19,4,FALSE)=0,"",VLOOKUP(E80,Stam!$A$12:$E$19,4,FALSE)))</f>
        <v/>
      </c>
      <c r="AN80" s="109" t="str">
        <f>IF(E80="","",IF(VLOOKUP(E80,Stam!$A$12:$E$19,2,FALSE)=0,"",VLOOKUP(E80,Stam!$A$12:$E$19,2,FALSE)))</f>
        <v/>
      </c>
      <c r="AO80" s="109" t="str">
        <f>IF(E80="","",IF(VLOOKUP(E80,Stam!$A$12:$E$19,3,FALSE)=0,"",VLOOKUP(E80,Stam!$A$12:$E$19,3,FALSE)))</f>
        <v/>
      </c>
      <c r="AP80" s="35" t="str">
        <f>IF(E80="","",IF(VLOOKUP(E80,Stam!$A$12:$E$19,5,FALSE)=0,"",VLOOKUP(E80,Stam!$A$12:$E$19,5,FALSE)))</f>
        <v/>
      </c>
      <c r="AR80" s="266"/>
      <c r="AS80" s="288"/>
    </row>
    <row r="81" spans="1:45" ht="30" customHeight="1" x14ac:dyDescent="0.25">
      <c r="A81" s="266"/>
      <c r="B81" s="133" t="str">
        <f>IF(A81&lt;&gt;"",IFERROR(VLOOKUP($A81,NTA!$A$2:$B$214,2,FALSE),"NTA code komt niet voor"),"")</f>
        <v/>
      </c>
      <c r="C81" s="267"/>
      <c r="D81" s="267"/>
      <c r="E81" s="343"/>
      <c r="F81" s="343"/>
      <c r="G81" s="354"/>
      <c r="H81" s="354"/>
      <c r="I81" s="354"/>
      <c r="J81" s="355"/>
      <c r="K81" s="210"/>
      <c r="L81" s="285"/>
      <c r="M81" s="284"/>
      <c r="R81" s="283"/>
      <c r="S81" s="295"/>
      <c r="T81" s="277"/>
      <c r="U81" s="310"/>
      <c r="V81" s="9"/>
      <c r="W81" s="244">
        <f t="shared" si="6"/>
        <v>0</v>
      </c>
      <c r="X81" s="244">
        <f t="shared" si="7"/>
        <v>0</v>
      </c>
      <c r="Z81" s="171" t="str">
        <f t="shared" ref="Z81:Z144" si="10">AM81</f>
        <v/>
      </c>
      <c r="AA81" s="343"/>
      <c r="AB81" s="346"/>
      <c r="AD81" s="171" t="str">
        <f t="shared" si="3"/>
        <v/>
      </c>
      <c r="AE81" s="239"/>
      <c r="AG81" s="171" t="str">
        <f t="shared" si="4"/>
        <v/>
      </c>
      <c r="AH81" s="201"/>
      <c r="AJ81" s="203" t="str">
        <f t="shared" si="5"/>
        <v/>
      </c>
      <c r="AK81" s="201"/>
      <c r="AM81" s="109" t="str">
        <f>IF(E81="","",IF(VLOOKUP(E81,Stam!$A$12:$E$19,4,FALSE)=0,"",VLOOKUP(E81,Stam!$A$12:$E$19,4,FALSE)))</f>
        <v/>
      </c>
      <c r="AN81" s="109" t="str">
        <f>IF(E81="","",IF(VLOOKUP(E81,Stam!$A$12:$E$19,2,FALSE)=0,"",VLOOKUP(E81,Stam!$A$12:$E$19,2,FALSE)))</f>
        <v/>
      </c>
      <c r="AO81" s="109" t="str">
        <f>IF(E81="","",IF(VLOOKUP(E81,Stam!$A$12:$E$19,3,FALSE)=0,"",VLOOKUP(E81,Stam!$A$12:$E$19,3,FALSE)))</f>
        <v/>
      </c>
      <c r="AP81" s="35" t="str">
        <f>IF(E81="","",IF(VLOOKUP(E81,Stam!$A$12:$E$19,5,FALSE)=0,"",VLOOKUP(E81,Stam!$A$12:$E$19,5,FALSE)))</f>
        <v/>
      </c>
      <c r="AR81" s="266"/>
      <c r="AS81" s="288"/>
    </row>
    <row r="82" spans="1:45" ht="30" customHeight="1" x14ac:dyDescent="0.25">
      <c r="A82" s="266"/>
      <c r="B82" s="133" t="str">
        <f>IF(A82&lt;&gt;"",IFERROR(VLOOKUP($A82,NTA!$A$2:$B$214,2,FALSE),"NTA code komt niet voor"),"")</f>
        <v/>
      </c>
      <c r="C82" s="267"/>
      <c r="D82" s="267"/>
      <c r="E82" s="343"/>
      <c r="F82" s="343"/>
      <c r="G82" s="354"/>
      <c r="H82" s="354"/>
      <c r="I82" s="354"/>
      <c r="J82" s="355"/>
      <c r="K82" s="210"/>
      <c r="L82" s="285"/>
      <c r="M82" s="284"/>
      <c r="R82" s="283"/>
      <c r="S82" s="295"/>
      <c r="T82" s="277"/>
      <c r="U82" s="310"/>
      <c r="V82" s="9"/>
      <c r="W82" s="244">
        <f t="shared" si="6"/>
        <v>0</v>
      </c>
      <c r="X82" s="244">
        <f t="shared" si="7"/>
        <v>0</v>
      </c>
      <c r="Z82" s="171" t="str">
        <f t="shared" si="10"/>
        <v/>
      </c>
      <c r="AA82" s="343"/>
      <c r="AB82" s="346"/>
      <c r="AD82" s="171" t="str">
        <f t="shared" si="3"/>
        <v/>
      </c>
      <c r="AE82" s="239"/>
      <c r="AG82" s="171" t="str">
        <f t="shared" si="4"/>
        <v/>
      </c>
      <c r="AH82" s="201"/>
      <c r="AJ82" s="203" t="str">
        <f t="shared" si="5"/>
        <v/>
      </c>
      <c r="AK82" s="201"/>
      <c r="AM82" s="109" t="str">
        <f>IF(E82="","",IF(VLOOKUP(E82,Stam!$A$12:$E$19,4,FALSE)=0,"",VLOOKUP(E82,Stam!$A$12:$E$19,4,FALSE)))</f>
        <v/>
      </c>
      <c r="AN82" s="109" t="str">
        <f>IF(E82="","",IF(VLOOKUP(E82,Stam!$A$12:$E$19,2,FALSE)=0,"",VLOOKUP(E82,Stam!$A$12:$E$19,2,FALSE)))</f>
        <v/>
      </c>
      <c r="AO82" s="109" t="str">
        <f>IF(E82="","",IF(VLOOKUP(E82,Stam!$A$12:$E$19,3,FALSE)=0,"",VLOOKUP(E82,Stam!$A$12:$E$19,3,FALSE)))</f>
        <v/>
      </c>
      <c r="AP82" s="35" t="str">
        <f>IF(E82="","",IF(VLOOKUP(E82,Stam!$A$12:$E$19,5,FALSE)=0,"",VLOOKUP(E82,Stam!$A$12:$E$19,5,FALSE)))</f>
        <v/>
      </c>
      <c r="AR82" s="266"/>
      <c r="AS82" s="288"/>
    </row>
    <row r="83" spans="1:45" ht="30" customHeight="1" x14ac:dyDescent="0.25">
      <c r="A83" s="266"/>
      <c r="B83" s="133" t="str">
        <f>IF(A83&lt;&gt;"",IFERROR(VLOOKUP($A83,NTA!$A$2:$B$214,2,FALSE),"NTA code komt niet voor"),"")</f>
        <v/>
      </c>
      <c r="C83" s="267"/>
      <c r="D83" s="267"/>
      <c r="E83" s="343"/>
      <c r="F83" s="343"/>
      <c r="G83" s="354"/>
      <c r="H83" s="354"/>
      <c r="I83" s="354"/>
      <c r="J83" s="355"/>
      <c r="K83" s="210"/>
      <c r="L83" s="285"/>
      <c r="M83" s="284"/>
      <c r="R83" s="283"/>
      <c r="S83" s="296"/>
      <c r="T83" s="277"/>
      <c r="U83" s="311"/>
      <c r="V83" s="9"/>
      <c r="W83" s="244">
        <f t="shared" si="6"/>
        <v>0</v>
      </c>
      <c r="X83" s="244">
        <f t="shared" si="7"/>
        <v>0</v>
      </c>
      <c r="Z83" s="171" t="str">
        <f t="shared" si="10"/>
        <v/>
      </c>
      <c r="AA83" s="343"/>
      <c r="AB83" s="346"/>
      <c r="AD83" s="171" t="str">
        <f t="shared" si="3"/>
        <v/>
      </c>
      <c r="AE83" s="239"/>
      <c r="AG83" s="171" t="str">
        <f t="shared" si="4"/>
        <v/>
      </c>
      <c r="AH83" s="201"/>
      <c r="AJ83" s="203" t="str">
        <f t="shared" si="5"/>
        <v/>
      </c>
      <c r="AK83" s="201"/>
      <c r="AM83" s="109" t="str">
        <f>IF(E83="","",IF(VLOOKUP(E83,Stam!$A$12:$E$19,4,FALSE)=0,"",VLOOKUP(E83,Stam!$A$12:$E$19,4,FALSE)))</f>
        <v/>
      </c>
      <c r="AN83" s="109" t="str">
        <f>IF(E83="","",IF(VLOOKUP(E83,Stam!$A$12:$E$19,2,FALSE)=0,"",VLOOKUP(E83,Stam!$A$12:$E$19,2,FALSE)))</f>
        <v/>
      </c>
      <c r="AO83" s="109" t="str">
        <f>IF(E83="","",IF(VLOOKUP(E83,Stam!$A$12:$E$19,3,FALSE)=0,"",VLOOKUP(E83,Stam!$A$12:$E$19,3,FALSE)))</f>
        <v/>
      </c>
      <c r="AP83" s="35" t="str">
        <f>IF(E83="","",IF(VLOOKUP(E83,Stam!$A$12:$E$19,5,FALSE)=0,"",VLOOKUP(E83,Stam!$A$12:$E$19,5,FALSE)))</f>
        <v/>
      </c>
      <c r="AR83" s="266"/>
      <c r="AS83" s="288"/>
    </row>
    <row r="84" spans="1:45" ht="30" customHeight="1" x14ac:dyDescent="0.25">
      <c r="A84" s="266"/>
      <c r="B84" s="133" t="str">
        <f>IF(A84&lt;&gt;"",IFERROR(VLOOKUP($A84,NTA!$A$2:$B$214,2,FALSE),"NTA code komt niet voor"),"")</f>
        <v/>
      </c>
      <c r="C84" s="267"/>
      <c r="D84" s="267"/>
      <c r="E84" s="343"/>
      <c r="F84" s="343"/>
      <c r="G84" s="354"/>
      <c r="H84" s="354"/>
      <c r="I84" s="354"/>
      <c r="J84" s="355"/>
      <c r="K84" s="210"/>
      <c r="L84" s="285"/>
      <c r="M84" s="284"/>
      <c r="R84" s="283"/>
      <c r="S84" s="297"/>
      <c r="T84" s="277"/>
      <c r="U84" s="312"/>
      <c r="V84" s="9"/>
      <c r="W84" s="244">
        <f t="shared" si="6"/>
        <v>0</v>
      </c>
      <c r="X84" s="244">
        <f t="shared" si="7"/>
        <v>0</v>
      </c>
      <c r="Z84" s="171" t="str">
        <f t="shared" si="10"/>
        <v/>
      </c>
      <c r="AA84" s="343"/>
      <c r="AB84" s="346"/>
      <c r="AD84" s="171" t="str">
        <f t="shared" si="3"/>
        <v/>
      </c>
      <c r="AE84" s="239"/>
      <c r="AG84" s="171" t="str">
        <f t="shared" si="4"/>
        <v/>
      </c>
      <c r="AH84" s="201"/>
      <c r="AJ84" s="203" t="str">
        <f t="shared" si="5"/>
        <v/>
      </c>
      <c r="AK84" s="201"/>
      <c r="AM84" s="109" t="str">
        <f>IF(E84="","",IF(VLOOKUP(E84,Stam!$A$12:$E$19,4,FALSE)=0,"",VLOOKUP(E84,Stam!$A$12:$E$19,4,FALSE)))</f>
        <v/>
      </c>
      <c r="AN84" s="109" t="str">
        <f>IF(E84="","",IF(VLOOKUP(E84,Stam!$A$12:$E$19,2,FALSE)=0,"",VLOOKUP(E84,Stam!$A$12:$E$19,2,FALSE)))</f>
        <v/>
      </c>
      <c r="AO84" s="109" t="str">
        <f>IF(E84="","",IF(VLOOKUP(E84,Stam!$A$12:$E$19,3,FALSE)=0,"",VLOOKUP(E84,Stam!$A$12:$E$19,3,FALSE)))</f>
        <v/>
      </c>
      <c r="AP84" s="35" t="str">
        <f>IF(E84="","",IF(VLOOKUP(E84,Stam!$A$12:$E$19,5,FALSE)=0,"",VLOOKUP(E84,Stam!$A$12:$E$19,5,FALSE)))</f>
        <v/>
      </c>
      <c r="AR84" s="266"/>
      <c r="AS84" s="288"/>
    </row>
    <row r="85" spans="1:45" ht="30" customHeight="1" x14ac:dyDescent="0.25">
      <c r="A85" s="266"/>
      <c r="B85" s="133" t="str">
        <f>IF(A85&lt;&gt;"",IFERROR(VLOOKUP($A85,NTA!$A$2:$B$214,2,FALSE),"NTA code komt niet voor"),"")</f>
        <v/>
      </c>
      <c r="C85" s="267"/>
      <c r="D85" s="267"/>
      <c r="E85" s="343"/>
      <c r="F85" s="343"/>
      <c r="G85" s="354"/>
      <c r="H85" s="354"/>
      <c r="I85" s="354"/>
      <c r="J85" s="355"/>
      <c r="K85" s="210"/>
      <c r="L85" s="259"/>
      <c r="M85" s="262"/>
      <c r="R85" s="266"/>
      <c r="S85" s="267"/>
      <c r="T85" s="267"/>
      <c r="U85" s="288"/>
      <c r="V85" s="9"/>
      <c r="W85" s="244">
        <f t="shared" si="6"/>
        <v>0</v>
      </c>
      <c r="X85" s="244">
        <f t="shared" si="7"/>
        <v>0</v>
      </c>
      <c r="Z85" s="171" t="str">
        <f t="shared" si="10"/>
        <v/>
      </c>
      <c r="AA85" s="343"/>
      <c r="AB85" s="346"/>
      <c r="AD85" s="171" t="str">
        <f t="shared" si="3"/>
        <v/>
      </c>
      <c r="AE85" s="239"/>
      <c r="AG85" s="171" t="str">
        <f t="shared" si="4"/>
        <v/>
      </c>
      <c r="AH85" s="201"/>
      <c r="AJ85" s="203" t="str">
        <f t="shared" si="5"/>
        <v/>
      </c>
      <c r="AK85" s="201"/>
      <c r="AM85" s="109" t="str">
        <f>IF(E85="","",IF(VLOOKUP(E85,Stam!$A$12:$E$19,4,FALSE)=0,"",VLOOKUP(E85,Stam!$A$12:$E$19,4,FALSE)))</f>
        <v/>
      </c>
      <c r="AN85" s="109" t="str">
        <f>IF(E85="","",IF(VLOOKUP(E85,Stam!$A$12:$E$19,2,FALSE)=0,"",VLOOKUP(E85,Stam!$A$12:$E$19,2,FALSE)))</f>
        <v/>
      </c>
      <c r="AO85" s="109" t="str">
        <f>IF(E85="","",IF(VLOOKUP(E85,Stam!$A$12:$E$19,3,FALSE)=0,"",VLOOKUP(E85,Stam!$A$12:$E$19,3,FALSE)))</f>
        <v/>
      </c>
      <c r="AP85" s="35" t="str">
        <f>IF(E85="","",IF(VLOOKUP(E85,Stam!$A$12:$E$19,5,FALSE)=0,"",VLOOKUP(E85,Stam!$A$12:$E$19,5,FALSE)))</f>
        <v/>
      </c>
      <c r="AR85" s="266"/>
      <c r="AS85" s="288"/>
    </row>
    <row r="86" spans="1:45" ht="30" customHeight="1" x14ac:dyDescent="0.25">
      <c r="A86" s="266"/>
      <c r="B86" s="133" t="str">
        <f>IF(A86&lt;&gt;"",IFERROR(VLOOKUP($A86,NTA!$A$2:$B$214,2,FALSE),"NTA code komt niet voor"),"")</f>
        <v/>
      </c>
      <c r="C86" s="267"/>
      <c r="D86" s="267"/>
      <c r="E86" s="343"/>
      <c r="F86" s="343"/>
      <c r="G86" s="354"/>
      <c r="H86" s="354"/>
      <c r="I86" s="354"/>
      <c r="J86" s="355"/>
      <c r="K86" s="210"/>
      <c r="L86" s="285"/>
      <c r="M86" s="284"/>
      <c r="R86" s="283"/>
      <c r="S86" s="296"/>
      <c r="T86" s="277"/>
      <c r="U86" s="311"/>
      <c r="V86" s="9"/>
      <c r="W86" s="244">
        <f t="shared" si="6"/>
        <v>0</v>
      </c>
      <c r="X86" s="244">
        <f t="shared" si="7"/>
        <v>0</v>
      </c>
      <c r="Z86" s="171" t="str">
        <f t="shared" si="10"/>
        <v/>
      </c>
      <c r="AA86" s="343"/>
      <c r="AB86" s="346"/>
      <c r="AD86" s="171" t="str">
        <f t="shared" si="3"/>
        <v/>
      </c>
      <c r="AE86" s="239"/>
      <c r="AG86" s="171" t="str">
        <f t="shared" si="4"/>
        <v/>
      </c>
      <c r="AH86" s="201"/>
      <c r="AJ86" s="203" t="str">
        <f t="shared" si="5"/>
        <v/>
      </c>
      <c r="AK86" s="201"/>
      <c r="AM86" s="109" t="str">
        <f>IF(E86="","",IF(VLOOKUP(E86,Stam!$A$12:$E$19,4,FALSE)=0,"",VLOOKUP(E86,Stam!$A$12:$E$19,4,FALSE)))</f>
        <v/>
      </c>
      <c r="AN86" s="109" t="str">
        <f>IF(E86="","",IF(VLOOKUP(E86,Stam!$A$12:$E$19,2,FALSE)=0,"",VLOOKUP(E86,Stam!$A$12:$E$19,2,FALSE)))</f>
        <v/>
      </c>
      <c r="AO86" s="109" t="str">
        <f>IF(E86="","",IF(VLOOKUP(E86,Stam!$A$12:$E$19,3,FALSE)=0,"",VLOOKUP(E86,Stam!$A$12:$E$19,3,FALSE)))</f>
        <v/>
      </c>
      <c r="AP86" s="35" t="str">
        <f>IF(E86="","",IF(VLOOKUP(E86,Stam!$A$12:$E$19,5,FALSE)=0,"",VLOOKUP(E86,Stam!$A$12:$E$19,5,FALSE)))</f>
        <v/>
      </c>
      <c r="AR86" s="266"/>
      <c r="AS86" s="288"/>
    </row>
    <row r="87" spans="1:45" ht="30" customHeight="1" x14ac:dyDescent="0.25">
      <c r="A87" s="266"/>
      <c r="B87" s="133" t="str">
        <f>IF(A87&lt;&gt;"",IFERROR(VLOOKUP($A87,NTA!$A$2:$B$214,2,FALSE),"NTA code komt niet voor"),"")</f>
        <v/>
      </c>
      <c r="C87" s="267"/>
      <c r="D87" s="267"/>
      <c r="E87" s="343"/>
      <c r="F87" s="343"/>
      <c r="G87" s="354"/>
      <c r="H87" s="354"/>
      <c r="I87" s="354"/>
      <c r="J87" s="355"/>
      <c r="K87" s="210"/>
      <c r="L87" s="259"/>
      <c r="M87" s="262"/>
      <c r="R87" s="266"/>
      <c r="S87" s="267"/>
      <c r="T87" s="267"/>
      <c r="U87" s="288"/>
      <c r="V87" s="9"/>
      <c r="W87" s="244">
        <f t="shared" si="6"/>
        <v>0</v>
      </c>
      <c r="X87" s="244">
        <f t="shared" si="7"/>
        <v>0</v>
      </c>
      <c r="Z87" s="171" t="str">
        <f t="shared" si="10"/>
        <v/>
      </c>
      <c r="AA87" s="343"/>
      <c r="AB87" s="346"/>
      <c r="AD87" s="171" t="str">
        <f t="shared" si="3"/>
        <v/>
      </c>
      <c r="AE87" s="239"/>
      <c r="AG87" s="171" t="str">
        <f t="shared" si="4"/>
        <v/>
      </c>
      <c r="AH87" s="201"/>
      <c r="AJ87" s="203" t="str">
        <f t="shared" si="5"/>
        <v/>
      </c>
      <c r="AK87" s="201"/>
      <c r="AM87" s="109" t="str">
        <f>IF(E87="","",IF(VLOOKUP(E87,Stam!$A$12:$E$19,4,FALSE)=0,"",VLOOKUP(E87,Stam!$A$12:$E$19,4,FALSE)))</f>
        <v/>
      </c>
      <c r="AN87" s="109" t="str">
        <f>IF(E87="","",IF(VLOOKUP(E87,Stam!$A$12:$E$19,2,FALSE)=0,"",VLOOKUP(E87,Stam!$A$12:$E$19,2,FALSE)))</f>
        <v/>
      </c>
      <c r="AO87" s="109" t="str">
        <f>IF(E87="","",IF(VLOOKUP(E87,Stam!$A$12:$E$19,3,FALSE)=0,"",VLOOKUP(E87,Stam!$A$12:$E$19,3,FALSE)))</f>
        <v/>
      </c>
      <c r="AP87" s="35" t="str">
        <f>IF(E87="","",IF(VLOOKUP(E87,Stam!$A$12:$E$19,5,FALSE)=0,"",VLOOKUP(E87,Stam!$A$12:$E$19,5,FALSE)))</f>
        <v/>
      </c>
      <c r="AR87" s="266"/>
      <c r="AS87" s="288"/>
    </row>
    <row r="88" spans="1:45" ht="30" customHeight="1" x14ac:dyDescent="0.25">
      <c r="A88" s="266"/>
      <c r="B88" s="133" t="str">
        <f>IF(A88&lt;&gt;"",IFERROR(VLOOKUP($A88,NTA!$A$2:$B$214,2,FALSE),"NTA code komt niet voor"),"")</f>
        <v/>
      </c>
      <c r="C88" s="267"/>
      <c r="D88" s="267"/>
      <c r="E88" s="343"/>
      <c r="F88" s="343"/>
      <c r="G88" s="354"/>
      <c r="H88" s="354"/>
      <c r="I88" s="354"/>
      <c r="J88" s="355"/>
      <c r="K88" s="210"/>
      <c r="L88" s="259"/>
      <c r="M88" s="262"/>
      <c r="R88" s="266"/>
      <c r="S88" s="267"/>
      <c r="T88" s="267"/>
      <c r="U88" s="288"/>
      <c r="V88" s="9"/>
      <c r="W88" s="244">
        <f t="shared" si="6"/>
        <v>0</v>
      </c>
      <c r="X88" s="244">
        <f t="shared" si="7"/>
        <v>0</v>
      </c>
      <c r="Z88" s="171" t="str">
        <f t="shared" si="10"/>
        <v/>
      </c>
      <c r="AA88" s="343"/>
      <c r="AB88" s="346"/>
      <c r="AD88" s="171" t="str">
        <f t="shared" si="3"/>
        <v/>
      </c>
      <c r="AE88" s="239"/>
      <c r="AG88" s="171" t="str">
        <f t="shared" si="4"/>
        <v/>
      </c>
      <c r="AH88" s="201"/>
      <c r="AJ88" s="203" t="str">
        <f t="shared" si="5"/>
        <v/>
      </c>
      <c r="AK88" s="201"/>
      <c r="AM88" s="109" t="str">
        <f>IF(E88="","",IF(VLOOKUP(E88,Stam!$A$12:$E$19,4,FALSE)=0,"",VLOOKUP(E88,Stam!$A$12:$E$19,4,FALSE)))</f>
        <v/>
      </c>
      <c r="AN88" s="109" t="str">
        <f>IF(E88="","",IF(VLOOKUP(E88,Stam!$A$12:$E$19,2,FALSE)=0,"",VLOOKUP(E88,Stam!$A$12:$E$19,2,FALSE)))</f>
        <v/>
      </c>
      <c r="AO88" s="109" t="str">
        <f>IF(E88="","",IF(VLOOKUP(E88,Stam!$A$12:$E$19,3,FALSE)=0,"",VLOOKUP(E88,Stam!$A$12:$E$19,3,FALSE)))</f>
        <v/>
      </c>
      <c r="AP88" s="35" t="str">
        <f>IF(E88="","",IF(VLOOKUP(E88,Stam!$A$12:$E$19,5,FALSE)=0,"",VLOOKUP(E88,Stam!$A$12:$E$19,5,FALSE)))</f>
        <v/>
      </c>
      <c r="AR88" s="266"/>
      <c r="AS88" s="288"/>
    </row>
    <row r="89" spans="1:45" ht="30" customHeight="1" x14ac:dyDescent="0.25">
      <c r="A89" s="266"/>
      <c r="B89" s="133" t="str">
        <f>IF(A89&lt;&gt;"",IFERROR(VLOOKUP($A89,NTA!$A$2:$B$214,2,FALSE),"NTA code komt niet voor"),"")</f>
        <v/>
      </c>
      <c r="C89" s="267"/>
      <c r="D89" s="267"/>
      <c r="E89" s="343"/>
      <c r="F89" s="343"/>
      <c r="G89" s="354"/>
      <c r="H89" s="354"/>
      <c r="I89" s="354"/>
      <c r="J89" s="355"/>
      <c r="K89" s="210"/>
      <c r="L89" s="259"/>
      <c r="M89" s="262"/>
      <c r="R89" s="266"/>
      <c r="S89" s="267"/>
      <c r="T89" s="267"/>
      <c r="U89" s="288"/>
      <c r="V89" s="9"/>
      <c r="W89" s="244">
        <f t="shared" si="6"/>
        <v>0</v>
      </c>
      <c r="X89" s="244">
        <f t="shared" si="7"/>
        <v>0</v>
      </c>
      <c r="Z89" s="171" t="str">
        <f t="shared" si="10"/>
        <v/>
      </c>
      <c r="AA89" s="343"/>
      <c r="AB89" s="346"/>
      <c r="AD89" s="171" t="str">
        <f t="shared" si="3"/>
        <v/>
      </c>
      <c r="AE89" s="239"/>
      <c r="AG89" s="171" t="str">
        <f t="shared" si="4"/>
        <v/>
      </c>
      <c r="AH89" s="201"/>
      <c r="AJ89" s="203" t="str">
        <f t="shared" ref="AJ89:AJ152" si="11">AP89</f>
        <v/>
      </c>
      <c r="AK89" s="201"/>
      <c r="AM89" s="109" t="str">
        <f>IF(E89="","",IF(VLOOKUP(E89,Stam!$A$12:$E$19,4,FALSE)=0,"",VLOOKUP(E89,Stam!$A$12:$E$19,4,FALSE)))</f>
        <v/>
      </c>
      <c r="AN89" s="109" t="str">
        <f>IF(E89="","",IF(VLOOKUP(E89,Stam!$A$12:$E$19,2,FALSE)=0,"",VLOOKUP(E89,Stam!$A$12:$E$19,2,FALSE)))</f>
        <v/>
      </c>
      <c r="AO89" s="109" t="str">
        <f>IF(E89="","",IF(VLOOKUP(E89,Stam!$A$12:$E$19,3,FALSE)=0,"",VLOOKUP(E89,Stam!$A$12:$E$19,3,FALSE)))</f>
        <v/>
      </c>
      <c r="AP89" s="35" t="str">
        <f>IF(E89="","",IF(VLOOKUP(E89,Stam!$A$12:$E$19,5,FALSE)=0,"",VLOOKUP(E89,Stam!$A$12:$E$19,5,FALSE)))</f>
        <v/>
      </c>
      <c r="AR89" s="266"/>
      <c r="AS89" s="288"/>
    </row>
    <row r="90" spans="1:45" ht="30" customHeight="1" x14ac:dyDescent="0.25">
      <c r="A90" s="266"/>
      <c r="B90" s="133" t="str">
        <f>IF(A90&lt;&gt;"",IFERROR(VLOOKUP($A90,NTA!$A$2:$B$214,2,FALSE),"NTA code komt niet voor"),"")</f>
        <v/>
      </c>
      <c r="C90" s="267"/>
      <c r="D90" s="267"/>
      <c r="E90" s="343"/>
      <c r="F90" s="343"/>
      <c r="G90" s="354"/>
      <c r="H90" s="354"/>
      <c r="I90" s="354"/>
      <c r="J90" s="355"/>
      <c r="K90" s="210"/>
      <c r="L90" s="259"/>
      <c r="M90" s="262"/>
      <c r="R90" s="266"/>
      <c r="S90" s="267"/>
      <c r="T90" s="267"/>
      <c r="U90" s="288"/>
      <c r="V90" s="9"/>
      <c r="W90" s="244">
        <f t="shared" ref="W90:W153" si="12">R90*S90</f>
        <v>0</v>
      </c>
      <c r="X90" s="244">
        <f t="shared" ref="X90:X153" si="13">T90*U90</f>
        <v>0</v>
      </c>
      <c r="Z90" s="171" t="str">
        <f t="shared" si="10"/>
        <v/>
      </c>
      <c r="AA90" s="343"/>
      <c r="AB90" s="346"/>
      <c r="AD90" s="171" t="str">
        <f t="shared" si="3"/>
        <v/>
      </c>
      <c r="AE90" s="239"/>
      <c r="AG90" s="171" t="str">
        <f t="shared" si="4"/>
        <v/>
      </c>
      <c r="AH90" s="201"/>
      <c r="AJ90" s="203" t="str">
        <f t="shared" si="11"/>
        <v/>
      </c>
      <c r="AK90" s="201"/>
      <c r="AM90" s="109" t="str">
        <f>IF(E90="","",IF(VLOOKUP(E90,Stam!$A$12:$E$19,4,FALSE)=0,"",VLOOKUP(E90,Stam!$A$12:$E$19,4,FALSE)))</f>
        <v/>
      </c>
      <c r="AN90" s="109" t="str">
        <f>IF(E90="","",IF(VLOOKUP(E90,Stam!$A$12:$E$19,2,FALSE)=0,"",VLOOKUP(E90,Stam!$A$12:$E$19,2,FALSE)))</f>
        <v/>
      </c>
      <c r="AO90" s="109" t="str">
        <f>IF(E90="","",IF(VLOOKUP(E90,Stam!$A$12:$E$19,3,FALSE)=0,"",VLOOKUP(E90,Stam!$A$12:$E$19,3,FALSE)))</f>
        <v/>
      </c>
      <c r="AP90" s="35" t="str">
        <f>IF(E90="","",IF(VLOOKUP(E90,Stam!$A$12:$E$19,5,FALSE)=0,"",VLOOKUP(E90,Stam!$A$12:$E$19,5,FALSE)))</f>
        <v/>
      </c>
      <c r="AR90" s="266"/>
      <c r="AS90" s="288"/>
    </row>
    <row r="91" spans="1:45" ht="30" customHeight="1" x14ac:dyDescent="0.25">
      <c r="A91" s="266"/>
      <c r="B91" s="133" t="str">
        <f>IF(A91&lt;&gt;"",IFERROR(VLOOKUP($A91,NTA!$A$2:$B$214,2,FALSE),"NTA code komt niet voor"),"")</f>
        <v/>
      </c>
      <c r="C91" s="267"/>
      <c r="D91" s="267"/>
      <c r="E91" s="343"/>
      <c r="F91" s="343"/>
      <c r="G91" s="354"/>
      <c r="H91" s="354"/>
      <c r="I91" s="354"/>
      <c r="J91" s="355"/>
      <c r="K91" s="210"/>
      <c r="L91" s="259"/>
      <c r="M91" s="262"/>
      <c r="R91" s="266"/>
      <c r="S91" s="267"/>
      <c r="T91" s="267"/>
      <c r="U91" s="288"/>
      <c r="V91" s="9"/>
      <c r="W91" s="244">
        <f t="shared" si="12"/>
        <v>0</v>
      </c>
      <c r="X91" s="244">
        <f t="shared" si="13"/>
        <v>0</v>
      </c>
      <c r="Z91" s="171" t="str">
        <f t="shared" si="10"/>
        <v/>
      </c>
      <c r="AA91" s="343"/>
      <c r="AB91" s="346"/>
      <c r="AD91" s="171" t="str">
        <f t="shared" si="3"/>
        <v/>
      </c>
      <c r="AE91" s="239"/>
      <c r="AG91" s="171" t="str">
        <f t="shared" si="4"/>
        <v/>
      </c>
      <c r="AH91" s="201"/>
      <c r="AJ91" s="203" t="str">
        <f t="shared" si="11"/>
        <v/>
      </c>
      <c r="AK91" s="201"/>
      <c r="AM91" s="109" t="str">
        <f>IF(E91="","",IF(VLOOKUP(E91,Stam!$A$12:$E$19,4,FALSE)=0,"",VLOOKUP(E91,Stam!$A$12:$E$19,4,FALSE)))</f>
        <v/>
      </c>
      <c r="AN91" s="109" t="str">
        <f>IF(E91="","",IF(VLOOKUP(E91,Stam!$A$12:$E$19,2,FALSE)=0,"",VLOOKUP(E91,Stam!$A$12:$E$19,2,FALSE)))</f>
        <v/>
      </c>
      <c r="AO91" s="109" t="str">
        <f>IF(E91="","",IF(VLOOKUP(E91,Stam!$A$12:$E$19,3,FALSE)=0,"",VLOOKUP(E91,Stam!$A$12:$E$19,3,FALSE)))</f>
        <v/>
      </c>
      <c r="AP91" s="35" t="str">
        <f>IF(E91="","",IF(VLOOKUP(E91,Stam!$A$12:$E$19,5,FALSE)=0,"",VLOOKUP(E91,Stam!$A$12:$E$19,5,FALSE)))</f>
        <v/>
      </c>
      <c r="AR91" s="266"/>
      <c r="AS91" s="288"/>
    </row>
    <row r="92" spans="1:45" ht="30" customHeight="1" x14ac:dyDescent="0.25">
      <c r="A92" s="266"/>
      <c r="B92" s="133" t="str">
        <f>IF(A92&lt;&gt;"",IFERROR(VLOOKUP($A92,NTA!$A$2:$B$214,2,FALSE),"NTA code komt niet voor"),"")</f>
        <v/>
      </c>
      <c r="C92" s="267"/>
      <c r="D92" s="267"/>
      <c r="E92" s="343"/>
      <c r="F92" s="343"/>
      <c r="G92" s="354"/>
      <c r="H92" s="354"/>
      <c r="I92" s="354"/>
      <c r="J92" s="355"/>
      <c r="K92" s="210"/>
      <c r="L92" s="259"/>
      <c r="M92" s="262"/>
      <c r="R92" s="266"/>
      <c r="S92" s="267"/>
      <c r="T92" s="267"/>
      <c r="U92" s="288"/>
      <c r="V92" s="9"/>
      <c r="W92" s="244">
        <f t="shared" si="12"/>
        <v>0</v>
      </c>
      <c r="X92" s="244">
        <f t="shared" si="13"/>
        <v>0</v>
      </c>
      <c r="Z92" s="171" t="str">
        <f t="shared" si="10"/>
        <v/>
      </c>
      <c r="AA92" s="343"/>
      <c r="AB92" s="346"/>
      <c r="AD92" s="171" t="str">
        <f t="shared" si="3"/>
        <v/>
      </c>
      <c r="AE92" s="239"/>
      <c r="AG92" s="171" t="str">
        <f t="shared" si="4"/>
        <v/>
      </c>
      <c r="AH92" s="201"/>
      <c r="AJ92" s="203" t="str">
        <f t="shared" si="11"/>
        <v/>
      </c>
      <c r="AK92" s="201"/>
      <c r="AM92" s="109" t="str">
        <f>IF(E92="","",IF(VLOOKUP(E92,Stam!$A$12:$E$19,4,FALSE)=0,"",VLOOKUP(E92,Stam!$A$12:$E$19,4,FALSE)))</f>
        <v/>
      </c>
      <c r="AN92" s="109" t="str">
        <f>IF(E92="","",IF(VLOOKUP(E92,Stam!$A$12:$E$19,2,FALSE)=0,"",VLOOKUP(E92,Stam!$A$12:$E$19,2,FALSE)))</f>
        <v/>
      </c>
      <c r="AO92" s="109" t="str">
        <f>IF(E92="","",IF(VLOOKUP(E92,Stam!$A$12:$E$19,3,FALSE)=0,"",VLOOKUP(E92,Stam!$A$12:$E$19,3,FALSE)))</f>
        <v/>
      </c>
      <c r="AP92" s="35" t="str">
        <f>IF(E92="","",IF(VLOOKUP(E92,Stam!$A$12:$E$19,5,FALSE)=0,"",VLOOKUP(E92,Stam!$A$12:$E$19,5,FALSE)))</f>
        <v/>
      </c>
      <c r="AR92" s="266"/>
      <c r="AS92" s="288"/>
    </row>
    <row r="93" spans="1:45" ht="30" customHeight="1" x14ac:dyDescent="0.25">
      <c r="A93" s="266"/>
      <c r="B93" s="133" t="str">
        <f>IF(A93&lt;&gt;"",IFERROR(VLOOKUP($A93,NTA!$A$2:$B$214,2,FALSE),"NTA code komt niet voor"),"")</f>
        <v/>
      </c>
      <c r="C93" s="267"/>
      <c r="D93" s="267"/>
      <c r="E93" s="343"/>
      <c r="F93" s="343"/>
      <c r="G93" s="354"/>
      <c r="H93" s="354"/>
      <c r="I93" s="354"/>
      <c r="J93" s="355"/>
      <c r="K93" s="210"/>
      <c r="L93" s="259"/>
      <c r="M93" s="262"/>
      <c r="R93" s="266"/>
      <c r="S93" s="267"/>
      <c r="T93" s="267"/>
      <c r="U93" s="288"/>
      <c r="V93" s="9"/>
      <c r="W93" s="244">
        <f t="shared" si="12"/>
        <v>0</v>
      </c>
      <c r="X93" s="244">
        <f t="shared" si="13"/>
        <v>0</v>
      </c>
      <c r="Z93" s="171" t="str">
        <f t="shared" si="10"/>
        <v/>
      </c>
      <c r="AA93" s="343"/>
      <c r="AB93" s="346"/>
      <c r="AD93" s="171" t="str">
        <f t="shared" si="3"/>
        <v/>
      </c>
      <c r="AE93" s="239"/>
      <c r="AG93" s="171" t="str">
        <f t="shared" si="4"/>
        <v/>
      </c>
      <c r="AH93" s="201"/>
      <c r="AJ93" s="203" t="str">
        <f t="shared" si="11"/>
        <v/>
      </c>
      <c r="AK93" s="201"/>
      <c r="AM93" s="109" t="str">
        <f>IF(E93="","",IF(VLOOKUP(E93,Stam!$A$12:$E$19,4,FALSE)=0,"",VLOOKUP(E93,Stam!$A$12:$E$19,4,FALSE)))</f>
        <v/>
      </c>
      <c r="AN93" s="109" t="str">
        <f>IF(E93="","",IF(VLOOKUP(E93,Stam!$A$12:$E$19,2,FALSE)=0,"",VLOOKUP(E93,Stam!$A$12:$E$19,2,FALSE)))</f>
        <v/>
      </c>
      <c r="AO93" s="109" t="str">
        <f>IF(E93="","",IF(VLOOKUP(E93,Stam!$A$12:$E$19,3,FALSE)=0,"",VLOOKUP(E93,Stam!$A$12:$E$19,3,FALSE)))</f>
        <v/>
      </c>
      <c r="AP93" s="35" t="str">
        <f>IF(E93="","",IF(VLOOKUP(E93,Stam!$A$12:$E$19,5,FALSE)=0,"",VLOOKUP(E93,Stam!$A$12:$E$19,5,FALSE)))</f>
        <v/>
      </c>
      <c r="AR93" s="266"/>
      <c r="AS93" s="288"/>
    </row>
    <row r="94" spans="1:45" ht="30" customHeight="1" x14ac:dyDescent="0.25">
      <c r="A94" s="266"/>
      <c r="B94" s="133" t="str">
        <f>IF(A94&lt;&gt;"",IFERROR(VLOOKUP($A94,NTA!$A$2:$B$214,2,FALSE),"NTA code komt niet voor"),"")</f>
        <v/>
      </c>
      <c r="C94" s="267"/>
      <c r="D94" s="267"/>
      <c r="E94" s="343"/>
      <c r="F94" s="343"/>
      <c r="G94" s="354"/>
      <c r="H94" s="354"/>
      <c r="I94" s="354"/>
      <c r="J94" s="355"/>
      <c r="K94" s="210"/>
      <c r="L94" s="259"/>
      <c r="M94" s="262"/>
      <c r="R94" s="266"/>
      <c r="S94" s="267"/>
      <c r="T94" s="267"/>
      <c r="U94" s="288"/>
      <c r="V94" s="9"/>
      <c r="W94" s="244">
        <f t="shared" si="12"/>
        <v>0</v>
      </c>
      <c r="X94" s="244">
        <f t="shared" si="13"/>
        <v>0</v>
      </c>
      <c r="Z94" s="171" t="str">
        <f t="shared" si="10"/>
        <v/>
      </c>
      <c r="AA94" s="343"/>
      <c r="AB94" s="346"/>
      <c r="AD94" s="171" t="str">
        <f t="shared" si="3"/>
        <v/>
      </c>
      <c r="AE94" s="239"/>
      <c r="AG94" s="171" t="str">
        <f t="shared" si="4"/>
        <v/>
      </c>
      <c r="AH94" s="201"/>
      <c r="AJ94" s="203" t="str">
        <f t="shared" si="11"/>
        <v/>
      </c>
      <c r="AK94" s="201"/>
      <c r="AM94" s="109" t="str">
        <f>IF(E94="","",IF(VLOOKUP(E94,Stam!$A$12:$E$19,4,FALSE)=0,"",VLOOKUP(E94,Stam!$A$12:$E$19,4,FALSE)))</f>
        <v/>
      </c>
      <c r="AN94" s="109" t="str">
        <f>IF(E94="","",IF(VLOOKUP(E94,Stam!$A$12:$E$19,2,FALSE)=0,"",VLOOKUP(E94,Stam!$A$12:$E$19,2,FALSE)))</f>
        <v/>
      </c>
      <c r="AO94" s="109" t="str">
        <f>IF(E94="","",IF(VLOOKUP(E94,Stam!$A$12:$E$19,3,FALSE)=0,"",VLOOKUP(E94,Stam!$A$12:$E$19,3,FALSE)))</f>
        <v/>
      </c>
      <c r="AP94" s="35" t="str">
        <f>IF(E94="","",IF(VLOOKUP(E94,Stam!$A$12:$E$19,5,FALSE)=0,"",VLOOKUP(E94,Stam!$A$12:$E$19,5,FALSE)))</f>
        <v/>
      </c>
      <c r="AR94" s="266"/>
      <c r="AS94" s="288"/>
    </row>
    <row r="95" spans="1:45" ht="30" customHeight="1" x14ac:dyDescent="0.25">
      <c r="A95" s="266"/>
      <c r="B95" s="133" t="str">
        <f>IF(A95&lt;&gt;"",IFERROR(VLOOKUP($A95,NTA!$A$2:$B$214,2,FALSE),"NTA code komt niet voor"),"")</f>
        <v/>
      </c>
      <c r="C95" s="267"/>
      <c r="D95" s="267"/>
      <c r="E95" s="343"/>
      <c r="F95" s="343"/>
      <c r="G95" s="354"/>
      <c r="H95" s="354"/>
      <c r="I95" s="354"/>
      <c r="J95" s="355"/>
      <c r="K95" s="210"/>
      <c r="L95" s="259"/>
      <c r="M95" s="262"/>
      <c r="R95" s="266"/>
      <c r="S95" s="267"/>
      <c r="T95" s="267"/>
      <c r="U95" s="288"/>
      <c r="V95" s="9"/>
      <c r="W95" s="244">
        <f t="shared" si="12"/>
        <v>0</v>
      </c>
      <c r="X95" s="244">
        <f t="shared" si="13"/>
        <v>0</v>
      </c>
      <c r="Z95" s="171" t="str">
        <f t="shared" si="10"/>
        <v/>
      </c>
      <c r="AA95" s="343"/>
      <c r="AB95" s="346"/>
      <c r="AD95" s="171" t="str">
        <f t="shared" si="3"/>
        <v/>
      </c>
      <c r="AE95" s="239"/>
      <c r="AG95" s="171" t="str">
        <f t="shared" si="4"/>
        <v/>
      </c>
      <c r="AH95" s="201"/>
      <c r="AJ95" s="203" t="str">
        <f t="shared" si="11"/>
        <v/>
      </c>
      <c r="AK95" s="201"/>
      <c r="AM95" s="109" t="str">
        <f>IF(E95="","",IF(VLOOKUP(E95,Stam!$A$12:$E$19,4,FALSE)=0,"",VLOOKUP(E95,Stam!$A$12:$E$19,4,FALSE)))</f>
        <v/>
      </c>
      <c r="AN95" s="109" t="str">
        <f>IF(E95="","",IF(VLOOKUP(E95,Stam!$A$12:$E$19,2,FALSE)=0,"",VLOOKUP(E95,Stam!$A$12:$E$19,2,FALSE)))</f>
        <v/>
      </c>
      <c r="AO95" s="109" t="str">
        <f>IF(E95="","",IF(VLOOKUP(E95,Stam!$A$12:$E$19,3,FALSE)=0,"",VLOOKUP(E95,Stam!$A$12:$E$19,3,FALSE)))</f>
        <v/>
      </c>
      <c r="AP95" s="35" t="str">
        <f>IF(E95="","",IF(VLOOKUP(E95,Stam!$A$12:$E$19,5,FALSE)=0,"",VLOOKUP(E95,Stam!$A$12:$E$19,5,FALSE)))</f>
        <v/>
      </c>
      <c r="AR95" s="266"/>
      <c r="AS95" s="288"/>
    </row>
    <row r="96" spans="1:45" ht="30" customHeight="1" x14ac:dyDescent="0.25">
      <c r="A96" s="266"/>
      <c r="B96" s="133" t="str">
        <f>IF(A96&lt;&gt;"",IFERROR(VLOOKUP($A96,NTA!$A$2:$B$214,2,FALSE),"NTA code komt niet voor"),"")</f>
        <v/>
      </c>
      <c r="C96" s="267"/>
      <c r="D96" s="267"/>
      <c r="E96" s="343"/>
      <c r="F96" s="343"/>
      <c r="G96" s="354"/>
      <c r="H96" s="354"/>
      <c r="I96" s="354"/>
      <c r="J96" s="355"/>
      <c r="K96" s="210"/>
      <c r="L96" s="259"/>
      <c r="M96" s="262"/>
      <c r="R96" s="266"/>
      <c r="S96" s="267"/>
      <c r="T96" s="267"/>
      <c r="U96" s="288"/>
      <c r="V96" s="9"/>
      <c r="W96" s="244">
        <f t="shared" si="12"/>
        <v>0</v>
      </c>
      <c r="X96" s="244">
        <f t="shared" si="13"/>
        <v>0</v>
      </c>
      <c r="Z96" s="171" t="str">
        <f t="shared" si="10"/>
        <v/>
      </c>
      <c r="AA96" s="343"/>
      <c r="AB96" s="346"/>
      <c r="AD96" s="171" t="str">
        <f t="shared" si="3"/>
        <v/>
      </c>
      <c r="AE96" s="239"/>
      <c r="AG96" s="171" t="str">
        <f t="shared" si="4"/>
        <v/>
      </c>
      <c r="AH96" s="201"/>
      <c r="AJ96" s="203" t="str">
        <f t="shared" si="11"/>
        <v/>
      </c>
      <c r="AK96" s="201"/>
      <c r="AM96" s="109" t="str">
        <f>IF(E96="","",IF(VLOOKUP(E96,Stam!$A$12:$E$19,4,FALSE)=0,"",VLOOKUP(E96,Stam!$A$12:$E$19,4,FALSE)))</f>
        <v/>
      </c>
      <c r="AN96" s="109" t="str">
        <f>IF(E96="","",IF(VLOOKUP(E96,Stam!$A$12:$E$19,2,FALSE)=0,"",VLOOKUP(E96,Stam!$A$12:$E$19,2,FALSE)))</f>
        <v/>
      </c>
      <c r="AO96" s="109" t="str">
        <f>IF(E96="","",IF(VLOOKUP(E96,Stam!$A$12:$E$19,3,FALSE)=0,"",VLOOKUP(E96,Stam!$A$12:$E$19,3,FALSE)))</f>
        <v/>
      </c>
      <c r="AP96" s="35" t="str">
        <f>IF(E96="","",IF(VLOOKUP(E96,Stam!$A$12:$E$19,5,FALSE)=0,"",VLOOKUP(E96,Stam!$A$12:$E$19,5,FALSE)))</f>
        <v/>
      </c>
      <c r="AR96" s="266"/>
      <c r="AS96" s="288"/>
    </row>
    <row r="97" spans="1:45" ht="30" customHeight="1" x14ac:dyDescent="0.25">
      <c r="A97" s="266"/>
      <c r="B97" s="133" t="str">
        <f>IF(A97&lt;&gt;"",IFERROR(VLOOKUP($A97,NTA!$A$2:$B$214,2,FALSE),"NTA code komt niet voor"),"")</f>
        <v/>
      </c>
      <c r="C97" s="267"/>
      <c r="D97" s="267"/>
      <c r="E97" s="343"/>
      <c r="F97" s="343"/>
      <c r="G97" s="354"/>
      <c r="H97" s="354"/>
      <c r="I97" s="354"/>
      <c r="J97" s="355"/>
      <c r="K97" s="210"/>
      <c r="L97" s="259"/>
      <c r="M97" s="262"/>
      <c r="R97" s="266"/>
      <c r="S97" s="267"/>
      <c r="T97" s="267"/>
      <c r="U97" s="288"/>
      <c r="V97" s="9"/>
      <c r="W97" s="244">
        <f t="shared" si="12"/>
        <v>0</v>
      </c>
      <c r="X97" s="244">
        <f t="shared" si="13"/>
        <v>0</v>
      </c>
      <c r="Z97" s="171" t="str">
        <f t="shared" si="10"/>
        <v/>
      </c>
      <c r="AA97" s="343"/>
      <c r="AB97" s="346"/>
      <c r="AD97" s="171" t="str">
        <f t="shared" si="3"/>
        <v/>
      </c>
      <c r="AE97" s="239"/>
      <c r="AG97" s="171" t="str">
        <f t="shared" si="4"/>
        <v/>
      </c>
      <c r="AH97" s="201"/>
      <c r="AJ97" s="203" t="str">
        <f t="shared" si="11"/>
        <v/>
      </c>
      <c r="AK97" s="201"/>
      <c r="AM97" s="109" t="str">
        <f>IF(E97="","",IF(VLOOKUP(E97,Stam!$A$12:$E$19,4,FALSE)=0,"",VLOOKUP(E97,Stam!$A$12:$E$19,4,FALSE)))</f>
        <v/>
      </c>
      <c r="AN97" s="109" t="str">
        <f>IF(E97="","",IF(VLOOKUP(E97,Stam!$A$12:$E$19,2,FALSE)=0,"",VLOOKUP(E97,Stam!$A$12:$E$19,2,FALSE)))</f>
        <v/>
      </c>
      <c r="AO97" s="109" t="str">
        <f>IF(E97="","",IF(VLOOKUP(E97,Stam!$A$12:$E$19,3,FALSE)=0,"",VLOOKUP(E97,Stam!$A$12:$E$19,3,FALSE)))</f>
        <v/>
      </c>
      <c r="AP97" s="35" t="str">
        <f>IF(E97="","",IF(VLOOKUP(E97,Stam!$A$12:$E$19,5,FALSE)=0,"",VLOOKUP(E97,Stam!$A$12:$E$19,5,FALSE)))</f>
        <v/>
      </c>
      <c r="AR97" s="266"/>
      <c r="AS97" s="288"/>
    </row>
    <row r="98" spans="1:45" ht="30" customHeight="1" x14ac:dyDescent="0.25">
      <c r="A98" s="266"/>
      <c r="B98" s="133" t="str">
        <f>IF(A98&lt;&gt;"",IFERROR(VLOOKUP($A98,NTA!$A$2:$B$214,2,FALSE),"NTA code komt niet voor"),"")</f>
        <v/>
      </c>
      <c r="C98" s="267"/>
      <c r="D98" s="267"/>
      <c r="E98" s="343"/>
      <c r="F98" s="343"/>
      <c r="G98" s="354"/>
      <c r="H98" s="354"/>
      <c r="I98" s="354"/>
      <c r="J98" s="355"/>
      <c r="K98" s="210"/>
      <c r="L98" s="259"/>
      <c r="M98" s="262"/>
      <c r="R98" s="266"/>
      <c r="S98" s="267"/>
      <c r="T98" s="267"/>
      <c r="U98" s="288"/>
      <c r="V98" s="9"/>
      <c r="W98" s="244">
        <f t="shared" si="12"/>
        <v>0</v>
      </c>
      <c r="X98" s="244">
        <f t="shared" si="13"/>
        <v>0</v>
      </c>
      <c r="Z98" s="171" t="str">
        <f t="shared" si="10"/>
        <v/>
      </c>
      <c r="AA98" s="343"/>
      <c r="AB98" s="346"/>
      <c r="AD98" s="171" t="str">
        <f t="shared" si="3"/>
        <v/>
      </c>
      <c r="AE98" s="239"/>
      <c r="AG98" s="171" t="str">
        <f t="shared" si="4"/>
        <v/>
      </c>
      <c r="AH98" s="201"/>
      <c r="AJ98" s="203" t="str">
        <f t="shared" si="11"/>
        <v/>
      </c>
      <c r="AK98" s="201"/>
      <c r="AM98" s="109" t="str">
        <f>IF(E98="","",IF(VLOOKUP(E98,Stam!$A$12:$E$19,4,FALSE)=0,"",VLOOKUP(E98,Stam!$A$12:$E$19,4,FALSE)))</f>
        <v/>
      </c>
      <c r="AN98" s="109" t="str">
        <f>IF(E98="","",IF(VLOOKUP(E98,Stam!$A$12:$E$19,2,FALSE)=0,"",VLOOKUP(E98,Stam!$A$12:$E$19,2,FALSE)))</f>
        <v/>
      </c>
      <c r="AO98" s="109" t="str">
        <f>IF(E98="","",IF(VLOOKUP(E98,Stam!$A$12:$E$19,3,FALSE)=0,"",VLOOKUP(E98,Stam!$A$12:$E$19,3,FALSE)))</f>
        <v/>
      </c>
      <c r="AP98" s="35" t="str">
        <f>IF(E98="","",IF(VLOOKUP(E98,Stam!$A$12:$E$19,5,FALSE)=0,"",VLOOKUP(E98,Stam!$A$12:$E$19,5,FALSE)))</f>
        <v/>
      </c>
      <c r="AR98" s="266"/>
      <c r="AS98" s="288"/>
    </row>
    <row r="99" spans="1:45" ht="30" customHeight="1" x14ac:dyDescent="0.25">
      <c r="A99" s="266"/>
      <c r="B99" s="133" t="str">
        <f>IF(A99&lt;&gt;"",IFERROR(VLOOKUP($A99,NTA!$A$2:$B$214,2,FALSE),"NTA code komt niet voor"),"")</f>
        <v/>
      </c>
      <c r="C99" s="267"/>
      <c r="D99" s="267"/>
      <c r="E99" s="343"/>
      <c r="F99" s="343"/>
      <c r="G99" s="354"/>
      <c r="H99" s="354"/>
      <c r="I99" s="354"/>
      <c r="J99" s="355"/>
      <c r="K99" s="210"/>
      <c r="L99" s="259"/>
      <c r="M99" s="262"/>
      <c r="R99" s="266"/>
      <c r="S99" s="267"/>
      <c r="T99" s="267"/>
      <c r="U99" s="288"/>
      <c r="V99" s="9"/>
      <c r="W99" s="244">
        <f t="shared" si="12"/>
        <v>0</v>
      </c>
      <c r="X99" s="244">
        <f t="shared" si="13"/>
        <v>0</v>
      </c>
      <c r="Z99" s="171" t="str">
        <f t="shared" si="10"/>
        <v/>
      </c>
      <c r="AA99" s="343"/>
      <c r="AB99" s="346"/>
      <c r="AD99" s="171" t="str">
        <f t="shared" si="3"/>
        <v/>
      </c>
      <c r="AE99" s="239"/>
      <c r="AG99" s="171" t="str">
        <f t="shared" si="4"/>
        <v/>
      </c>
      <c r="AH99" s="201"/>
      <c r="AJ99" s="203" t="str">
        <f t="shared" si="11"/>
        <v/>
      </c>
      <c r="AK99" s="201"/>
      <c r="AM99" s="109" t="str">
        <f>IF(E99="","",IF(VLOOKUP(E99,Stam!$A$12:$E$19,4,FALSE)=0,"",VLOOKUP(E99,Stam!$A$12:$E$19,4,FALSE)))</f>
        <v/>
      </c>
      <c r="AN99" s="109" t="str">
        <f>IF(E99="","",IF(VLOOKUP(E99,Stam!$A$12:$E$19,2,FALSE)=0,"",VLOOKUP(E99,Stam!$A$12:$E$19,2,FALSE)))</f>
        <v/>
      </c>
      <c r="AO99" s="109" t="str">
        <f>IF(E99="","",IF(VLOOKUP(E99,Stam!$A$12:$E$19,3,FALSE)=0,"",VLOOKUP(E99,Stam!$A$12:$E$19,3,FALSE)))</f>
        <v/>
      </c>
      <c r="AP99" s="35" t="str">
        <f>IF(E99="","",IF(VLOOKUP(E99,Stam!$A$12:$E$19,5,FALSE)=0,"",VLOOKUP(E99,Stam!$A$12:$E$19,5,FALSE)))</f>
        <v/>
      </c>
      <c r="AR99" s="266"/>
      <c r="AS99" s="288"/>
    </row>
    <row r="100" spans="1:45" ht="30" customHeight="1" x14ac:dyDescent="0.25">
      <c r="A100" s="266"/>
      <c r="B100" s="133" t="str">
        <f>IF(A100&lt;&gt;"",IFERROR(VLOOKUP($A100,NTA!$A$2:$B$214,2,FALSE),"NTA code komt niet voor"),"")</f>
        <v/>
      </c>
      <c r="C100" s="267"/>
      <c r="D100" s="267"/>
      <c r="E100" s="343"/>
      <c r="F100" s="343"/>
      <c r="G100" s="354"/>
      <c r="H100" s="354"/>
      <c r="I100" s="354"/>
      <c r="J100" s="355"/>
      <c r="K100" s="210"/>
      <c r="L100" s="286"/>
      <c r="M100" s="287"/>
      <c r="R100" s="313"/>
      <c r="S100" s="267"/>
      <c r="T100" s="278"/>
      <c r="U100" s="288"/>
      <c r="V100" s="9"/>
      <c r="W100" s="244">
        <f t="shared" si="12"/>
        <v>0</v>
      </c>
      <c r="X100" s="244">
        <f t="shared" si="13"/>
        <v>0</v>
      </c>
      <c r="Z100" s="171" t="str">
        <f t="shared" si="10"/>
        <v/>
      </c>
      <c r="AA100" s="343"/>
      <c r="AB100" s="346"/>
      <c r="AD100" s="171" t="str">
        <f t="shared" si="3"/>
        <v/>
      </c>
      <c r="AE100" s="239"/>
      <c r="AG100" s="171" t="str">
        <f t="shared" si="4"/>
        <v/>
      </c>
      <c r="AH100" s="201"/>
      <c r="AJ100" s="203" t="str">
        <f t="shared" si="11"/>
        <v/>
      </c>
      <c r="AK100" s="201"/>
      <c r="AM100" s="109" t="str">
        <f>IF(E100="","",IF(VLOOKUP(E100,Stam!$A$12:$E$19,4,FALSE)=0,"",VLOOKUP(E100,Stam!$A$12:$E$19,4,FALSE)))</f>
        <v/>
      </c>
      <c r="AN100" s="109" t="str">
        <f>IF(E100="","",IF(VLOOKUP(E100,Stam!$A$12:$E$19,2,FALSE)=0,"",VLOOKUP(E100,Stam!$A$12:$E$19,2,FALSE)))</f>
        <v/>
      </c>
      <c r="AO100" s="109" t="str">
        <f>IF(E100="","",IF(VLOOKUP(E100,Stam!$A$12:$E$19,3,FALSE)=0,"",VLOOKUP(E100,Stam!$A$12:$E$19,3,FALSE)))</f>
        <v/>
      </c>
      <c r="AP100" s="35" t="str">
        <f>IF(E100="","",IF(VLOOKUP(E100,Stam!$A$12:$E$19,5,FALSE)=0,"",VLOOKUP(E100,Stam!$A$12:$E$19,5,FALSE)))</f>
        <v/>
      </c>
      <c r="AR100" s="266"/>
      <c r="AS100" s="288"/>
    </row>
    <row r="101" spans="1:45" ht="30" customHeight="1" x14ac:dyDescent="0.25">
      <c r="A101" s="266"/>
      <c r="B101" s="133" t="str">
        <f>IF(A101&lt;&gt;"",IFERROR(VLOOKUP($A101,NTA!$A$2:$B$214,2,FALSE),"NTA code komt niet voor"),"")</f>
        <v/>
      </c>
      <c r="C101" s="267"/>
      <c r="D101" s="271"/>
      <c r="E101" s="343"/>
      <c r="F101" s="343"/>
      <c r="G101" s="354"/>
      <c r="H101" s="354"/>
      <c r="I101" s="354"/>
      <c r="J101" s="355"/>
      <c r="K101" s="210"/>
      <c r="L101" s="286"/>
      <c r="M101" s="287"/>
      <c r="R101" s="286"/>
      <c r="S101" s="267"/>
      <c r="T101" s="300"/>
      <c r="U101" s="288"/>
      <c r="V101" s="9"/>
      <c r="W101" s="244">
        <f t="shared" si="12"/>
        <v>0</v>
      </c>
      <c r="X101" s="244">
        <f t="shared" si="13"/>
        <v>0</v>
      </c>
      <c r="Z101" s="171" t="str">
        <f t="shared" si="10"/>
        <v/>
      </c>
      <c r="AA101" s="343"/>
      <c r="AB101" s="346"/>
      <c r="AD101" s="171" t="str">
        <f t="shared" si="3"/>
        <v/>
      </c>
      <c r="AE101" s="239"/>
      <c r="AG101" s="171" t="str">
        <f t="shared" si="4"/>
        <v/>
      </c>
      <c r="AH101" s="201"/>
      <c r="AJ101" s="203" t="str">
        <f t="shared" si="11"/>
        <v/>
      </c>
      <c r="AK101" s="201"/>
      <c r="AM101" s="109" t="str">
        <f>IF(E101="","",IF(VLOOKUP(E101,Stam!$A$12:$E$19,4,FALSE)=0,"",VLOOKUP(E101,Stam!$A$12:$E$19,4,FALSE)))</f>
        <v/>
      </c>
      <c r="AN101" s="109" t="str">
        <f>IF(E101="","",IF(VLOOKUP(E101,Stam!$A$12:$E$19,2,FALSE)=0,"",VLOOKUP(E101,Stam!$A$12:$E$19,2,FALSE)))</f>
        <v/>
      </c>
      <c r="AO101" s="109" t="str">
        <f>IF(E101="","",IF(VLOOKUP(E101,Stam!$A$12:$E$19,3,FALSE)=0,"",VLOOKUP(E101,Stam!$A$12:$E$19,3,FALSE)))</f>
        <v/>
      </c>
      <c r="AP101" s="35" t="str">
        <f>IF(E101="","",IF(VLOOKUP(E101,Stam!$A$12:$E$19,5,FALSE)=0,"",VLOOKUP(E101,Stam!$A$12:$E$19,5,FALSE)))</f>
        <v/>
      </c>
      <c r="AR101" s="266"/>
      <c r="AS101" s="320"/>
    </row>
    <row r="102" spans="1:45" ht="30" customHeight="1" x14ac:dyDescent="0.25">
      <c r="A102" s="266"/>
      <c r="B102" s="133" t="str">
        <f>IF(A102&lt;&gt;"",IFERROR(VLOOKUP($A102,NTA!$A$2:$B$214,2,FALSE),"NTA code komt niet voor"),"")</f>
        <v/>
      </c>
      <c r="C102" s="267"/>
      <c r="D102" s="267"/>
      <c r="E102" s="343"/>
      <c r="F102" s="343"/>
      <c r="G102" s="354"/>
      <c r="H102" s="354"/>
      <c r="I102" s="354"/>
      <c r="J102" s="355"/>
      <c r="K102" s="210"/>
      <c r="L102" s="266"/>
      <c r="M102" s="288"/>
      <c r="R102" s="266"/>
      <c r="S102" s="267"/>
      <c r="T102" s="278"/>
      <c r="U102" s="288"/>
      <c r="V102" s="9"/>
      <c r="W102" s="244">
        <f>R101*S102</f>
        <v>0</v>
      </c>
      <c r="X102" s="244">
        <f t="shared" si="13"/>
        <v>0</v>
      </c>
      <c r="Z102" s="171" t="str">
        <f t="shared" si="10"/>
        <v/>
      </c>
      <c r="AA102" s="343"/>
      <c r="AB102" s="346"/>
      <c r="AD102" s="171" t="str">
        <f t="shared" si="3"/>
        <v/>
      </c>
      <c r="AE102" s="239"/>
      <c r="AG102" s="171" t="str">
        <f t="shared" si="4"/>
        <v/>
      </c>
      <c r="AH102" s="201"/>
      <c r="AJ102" s="203" t="str">
        <f t="shared" si="11"/>
        <v/>
      </c>
      <c r="AK102" s="201"/>
      <c r="AM102" s="109" t="str">
        <f>IF(E102="","",IF(VLOOKUP(E102,Stam!$A$12:$E$19,4,FALSE)=0,"",VLOOKUP(E102,Stam!$A$12:$E$19,4,FALSE)))</f>
        <v/>
      </c>
      <c r="AN102" s="109" t="str">
        <f>IF(E102="","",IF(VLOOKUP(E102,Stam!$A$12:$E$19,2,FALSE)=0,"",VLOOKUP(E102,Stam!$A$12:$E$19,2,FALSE)))</f>
        <v/>
      </c>
      <c r="AO102" s="109" t="str">
        <f>IF(E102="","",IF(VLOOKUP(E102,Stam!$A$12:$E$19,3,FALSE)=0,"",VLOOKUP(E102,Stam!$A$12:$E$19,3,FALSE)))</f>
        <v/>
      </c>
      <c r="AP102" s="35" t="str">
        <f>IF(E102="","",IF(VLOOKUP(E102,Stam!$A$12:$E$19,5,FALSE)=0,"",VLOOKUP(E102,Stam!$A$12:$E$19,5,FALSE)))</f>
        <v/>
      </c>
      <c r="AR102" s="266"/>
      <c r="AS102" s="288"/>
    </row>
    <row r="103" spans="1:45" ht="30" customHeight="1" x14ac:dyDescent="0.25">
      <c r="A103" s="266"/>
      <c r="B103" s="133" t="str">
        <f>IF(A103&lt;&gt;"",IFERROR(VLOOKUP($A103,NTA!$A$2:$B$214,2,FALSE),"NTA code komt niet voor"),"")</f>
        <v/>
      </c>
      <c r="C103" s="267"/>
      <c r="D103" s="267"/>
      <c r="E103" s="343"/>
      <c r="F103" s="343"/>
      <c r="G103" s="354"/>
      <c r="H103" s="354"/>
      <c r="I103" s="354"/>
      <c r="J103" s="355"/>
      <c r="K103" s="210"/>
      <c r="L103" s="285"/>
      <c r="M103" s="284"/>
      <c r="R103" s="283"/>
      <c r="S103" s="298"/>
      <c r="T103" s="277"/>
      <c r="U103" s="314"/>
      <c r="V103" s="9"/>
      <c r="W103" s="244">
        <f t="shared" si="12"/>
        <v>0</v>
      </c>
      <c r="X103" s="244">
        <f t="shared" si="13"/>
        <v>0</v>
      </c>
      <c r="Z103" s="171" t="str">
        <f t="shared" si="10"/>
        <v/>
      </c>
      <c r="AA103" s="343"/>
      <c r="AB103" s="346"/>
      <c r="AD103" s="171" t="str">
        <f t="shared" si="3"/>
        <v/>
      </c>
      <c r="AE103" s="239"/>
      <c r="AG103" s="171" t="str">
        <f t="shared" si="4"/>
        <v/>
      </c>
      <c r="AH103" s="201"/>
      <c r="AJ103" s="203" t="str">
        <f t="shared" si="11"/>
        <v/>
      </c>
      <c r="AK103" s="201"/>
      <c r="AM103" s="109" t="str">
        <f>IF(E103="","",IF(VLOOKUP(E103,Stam!$A$12:$E$19,4,FALSE)=0,"",VLOOKUP(E103,Stam!$A$12:$E$19,4,FALSE)))</f>
        <v/>
      </c>
      <c r="AN103" s="109" t="str">
        <f>IF(E103="","",IF(VLOOKUP(E103,Stam!$A$12:$E$19,2,FALSE)=0,"",VLOOKUP(E103,Stam!$A$12:$E$19,2,FALSE)))</f>
        <v/>
      </c>
      <c r="AO103" s="109" t="str">
        <f>IF(E103="","",IF(VLOOKUP(E103,Stam!$A$12:$E$19,3,FALSE)=0,"",VLOOKUP(E103,Stam!$A$12:$E$19,3,FALSE)))</f>
        <v/>
      </c>
      <c r="AP103" s="35" t="str">
        <f>IF(E103="","",IF(VLOOKUP(E103,Stam!$A$12:$E$19,5,FALSE)=0,"",VLOOKUP(E103,Stam!$A$12:$E$19,5,FALSE)))</f>
        <v/>
      </c>
      <c r="AR103" s="266"/>
      <c r="AS103" s="288"/>
    </row>
    <row r="104" spans="1:45" ht="30" customHeight="1" x14ac:dyDescent="0.25">
      <c r="A104" s="266"/>
      <c r="B104" s="133" t="str">
        <f>IF(A104&lt;&gt;"",IFERROR(VLOOKUP($A104,NTA!$A$2:$B$214,2,FALSE),"NTA code komt niet voor"),"")</f>
        <v/>
      </c>
      <c r="C104" s="267"/>
      <c r="D104" s="267"/>
      <c r="E104" s="343"/>
      <c r="F104" s="343"/>
      <c r="G104" s="354"/>
      <c r="H104" s="354"/>
      <c r="I104" s="354"/>
      <c r="J104" s="355"/>
      <c r="K104" s="210"/>
      <c r="L104" s="259"/>
      <c r="M104" s="262"/>
      <c r="R104" s="266"/>
      <c r="S104" s="267"/>
      <c r="T104" s="267"/>
      <c r="U104" s="288"/>
      <c r="V104" s="9"/>
      <c r="W104" s="244">
        <f t="shared" si="12"/>
        <v>0</v>
      </c>
      <c r="X104" s="244">
        <f t="shared" si="13"/>
        <v>0</v>
      </c>
      <c r="Z104" s="171" t="str">
        <f t="shared" si="10"/>
        <v/>
      </c>
      <c r="AA104" s="343"/>
      <c r="AB104" s="346"/>
      <c r="AD104" s="171" t="str">
        <f t="shared" si="3"/>
        <v/>
      </c>
      <c r="AE104" s="239"/>
      <c r="AG104" s="171" t="str">
        <f t="shared" si="4"/>
        <v/>
      </c>
      <c r="AH104" s="201"/>
      <c r="AJ104" s="203" t="str">
        <f t="shared" si="11"/>
        <v/>
      </c>
      <c r="AK104" s="201"/>
      <c r="AM104" s="109" t="str">
        <f>IF(E104="","",IF(VLOOKUP(E104,Stam!$A$12:$E$19,4,FALSE)=0,"",VLOOKUP(E104,Stam!$A$12:$E$19,4,FALSE)))</f>
        <v/>
      </c>
      <c r="AN104" s="109" t="str">
        <f>IF(E104="","",IF(VLOOKUP(E104,Stam!$A$12:$E$19,2,FALSE)=0,"",VLOOKUP(E104,Stam!$A$12:$E$19,2,FALSE)))</f>
        <v/>
      </c>
      <c r="AO104" s="109" t="str">
        <f>IF(E104="","",IF(VLOOKUP(E104,Stam!$A$12:$E$19,3,FALSE)=0,"",VLOOKUP(E104,Stam!$A$12:$E$19,3,FALSE)))</f>
        <v/>
      </c>
      <c r="AP104" s="35" t="str">
        <f>IF(E104="","",IF(VLOOKUP(E104,Stam!$A$12:$E$19,5,FALSE)=0,"",VLOOKUP(E104,Stam!$A$12:$E$19,5,FALSE)))</f>
        <v/>
      </c>
      <c r="AR104" s="266"/>
      <c r="AS104" s="288"/>
    </row>
    <row r="105" spans="1:45" ht="30" customHeight="1" x14ac:dyDescent="0.25">
      <c r="A105" s="266"/>
      <c r="B105" s="133" t="str">
        <f>IF(A105&lt;&gt;"",IFERROR(VLOOKUP($A105,NTA!$A$2:$B$214,2,FALSE),"NTA code komt niet voor"),"")</f>
        <v/>
      </c>
      <c r="C105" s="267"/>
      <c r="D105" s="267"/>
      <c r="E105" s="343"/>
      <c r="F105" s="343"/>
      <c r="G105" s="354"/>
      <c r="H105" s="354"/>
      <c r="I105" s="354"/>
      <c r="J105" s="355"/>
      <c r="K105" s="210"/>
      <c r="L105" s="259"/>
      <c r="M105" s="262"/>
      <c r="R105" s="266"/>
      <c r="S105" s="267"/>
      <c r="T105" s="267"/>
      <c r="U105" s="288"/>
      <c r="V105" s="9"/>
      <c r="W105" s="244">
        <f t="shared" si="12"/>
        <v>0</v>
      </c>
      <c r="X105" s="244">
        <f t="shared" si="13"/>
        <v>0</v>
      </c>
      <c r="Z105" s="171" t="str">
        <f t="shared" si="10"/>
        <v/>
      </c>
      <c r="AA105" s="343"/>
      <c r="AB105" s="346"/>
      <c r="AD105" s="171" t="str">
        <f t="shared" si="3"/>
        <v/>
      </c>
      <c r="AE105" s="239"/>
      <c r="AG105" s="171" t="str">
        <f t="shared" si="4"/>
        <v/>
      </c>
      <c r="AH105" s="201"/>
      <c r="AJ105" s="203" t="str">
        <f t="shared" si="11"/>
        <v/>
      </c>
      <c r="AK105" s="201"/>
      <c r="AM105" s="109" t="str">
        <f>IF(E105="","",IF(VLOOKUP(E105,Stam!$A$12:$E$19,4,FALSE)=0,"",VLOOKUP(E105,Stam!$A$12:$E$19,4,FALSE)))</f>
        <v/>
      </c>
      <c r="AN105" s="109" t="str">
        <f>IF(E105="","",IF(VLOOKUP(E105,Stam!$A$12:$E$19,2,FALSE)=0,"",VLOOKUP(E105,Stam!$A$12:$E$19,2,FALSE)))</f>
        <v/>
      </c>
      <c r="AO105" s="109" t="str">
        <f>IF(E105="","",IF(VLOOKUP(E105,Stam!$A$12:$E$19,3,FALSE)=0,"",VLOOKUP(E105,Stam!$A$12:$E$19,3,FALSE)))</f>
        <v/>
      </c>
      <c r="AP105" s="35" t="str">
        <f>IF(E105="","",IF(VLOOKUP(E105,Stam!$A$12:$E$19,5,FALSE)=0,"",VLOOKUP(E105,Stam!$A$12:$E$19,5,FALSE)))</f>
        <v/>
      </c>
      <c r="AR105" s="266"/>
      <c r="AS105" s="288"/>
    </row>
    <row r="106" spans="1:45" ht="30" customHeight="1" x14ac:dyDescent="0.25">
      <c r="A106" s="266"/>
      <c r="B106" s="133" t="str">
        <f>IF(A106&lt;&gt;"",IFERROR(VLOOKUP($A106,NTA!$A$2:$B$214,2,FALSE),"NTA code komt niet voor"),"")</f>
        <v/>
      </c>
      <c r="C106" s="267"/>
      <c r="D106" s="267"/>
      <c r="E106" s="343"/>
      <c r="F106" s="343"/>
      <c r="G106" s="354"/>
      <c r="H106" s="354"/>
      <c r="I106" s="354"/>
      <c r="J106" s="355"/>
      <c r="K106" s="210"/>
      <c r="L106" s="259"/>
      <c r="M106" s="262"/>
      <c r="R106" s="266"/>
      <c r="S106" s="267"/>
      <c r="T106" s="267"/>
      <c r="U106" s="288"/>
      <c r="V106" s="9"/>
      <c r="W106" s="244">
        <f t="shared" si="12"/>
        <v>0</v>
      </c>
      <c r="X106" s="244">
        <f t="shared" si="13"/>
        <v>0</v>
      </c>
      <c r="Z106" s="171" t="str">
        <f t="shared" si="10"/>
        <v/>
      </c>
      <c r="AA106" s="343"/>
      <c r="AB106" s="346"/>
      <c r="AD106" s="171" t="str">
        <f t="shared" si="3"/>
        <v/>
      </c>
      <c r="AE106" s="239"/>
      <c r="AG106" s="171" t="str">
        <f t="shared" si="4"/>
        <v/>
      </c>
      <c r="AH106" s="201"/>
      <c r="AJ106" s="203" t="str">
        <f t="shared" si="11"/>
        <v/>
      </c>
      <c r="AK106" s="201"/>
      <c r="AM106" s="109" t="str">
        <f>IF(E106="","",IF(VLOOKUP(E106,Stam!$A$12:$E$19,4,FALSE)=0,"",VLOOKUP(E106,Stam!$A$12:$E$19,4,FALSE)))</f>
        <v/>
      </c>
      <c r="AN106" s="109" t="str">
        <f>IF(E106="","",IF(VLOOKUP(E106,Stam!$A$12:$E$19,2,FALSE)=0,"",VLOOKUP(E106,Stam!$A$12:$E$19,2,FALSE)))</f>
        <v/>
      </c>
      <c r="AO106" s="109" t="str">
        <f>IF(E106="","",IF(VLOOKUP(E106,Stam!$A$12:$E$19,3,FALSE)=0,"",VLOOKUP(E106,Stam!$A$12:$E$19,3,FALSE)))</f>
        <v/>
      </c>
      <c r="AP106" s="35" t="str">
        <f>IF(E106="","",IF(VLOOKUP(E106,Stam!$A$12:$E$19,5,FALSE)=0,"",VLOOKUP(E106,Stam!$A$12:$E$19,5,FALSE)))</f>
        <v/>
      </c>
      <c r="AR106" s="266"/>
      <c r="AS106" s="288"/>
    </row>
    <row r="107" spans="1:45" ht="30" customHeight="1" x14ac:dyDescent="0.25">
      <c r="A107" s="266"/>
      <c r="B107" s="133" t="str">
        <f>IF(A107&lt;&gt;"",IFERROR(VLOOKUP($A107,NTA!$A$2:$B$214,2,FALSE),"NTA code komt niet voor"),"")</f>
        <v/>
      </c>
      <c r="C107" s="267"/>
      <c r="D107" s="267"/>
      <c r="E107" s="343"/>
      <c r="F107" s="343"/>
      <c r="G107" s="354"/>
      <c r="H107" s="354"/>
      <c r="I107" s="354"/>
      <c r="J107" s="355"/>
      <c r="K107" s="210"/>
      <c r="L107" s="259"/>
      <c r="M107" s="262"/>
      <c r="R107" s="266"/>
      <c r="S107" s="267"/>
      <c r="T107" s="267"/>
      <c r="U107" s="288"/>
      <c r="V107" s="9"/>
      <c r="W107" s="244">
        <f t="shared" si="12"/>
        <v>0</v>
      </c>
      <c r="X107" s="244">
        <f t="shared" si="13"/>
        <v>0</v>
      </c>
      <c r="Z107" s="171" t="str">
        <f t="shared" si="10"/>
        <v/>
      </c>
      <c r="AA107" s="343"/>
      <c r="AB107" s="346"/>
      <c r="AD107" s="171" t="str">
        <f t="shared" si="3"/>
        <v/>
      </c>
      <c r="AE107" s="239"/>
      <c r="AG107" s="171" t="str">
        <f t="shared" si="4"/>
        <v/>
      </c>
      <c r="AH107" s="201"/>
      <c r="AJ107" s="203" t="str">
        <f t="shared" si="11"/>
        <v/>
      </c>
      <c r="AK107" s="201"/>
      <c r="AM107" s="109" t="str">
        <f>IF(E107="","",IF(VLOOKUP(E107,Stam!$A$12:$E$19,4,FALSE)=0,"",VLOOKUP(E107,Stam!$A$12:$E$19,4,FALSE)))</f>
        <v/>
      </c>
      <c r="AN107" s="109" t="str">
        <f>IF(E107="","",IF(VLOOKUP(E107,Stam!$A$12:$E$19,2,FALSE)=0,"",VLOOKUP(E107,Stam!$A$12:$E$19,2,FALSE)))</f>
        <v/>
      </c>
      <c r="AO107" s="109" t="str">
        <f>IF(E107="","",IF(VLOOKUP(E107,Stam!$A$12:$E$19,3,FALSE)=0,"",VLOOKUP(E107,Stam!$A$12:$E$19,3,FALSE)))</f>
        <v/>
      </c>
      <c r="AP107" s="35" t="str">
        <f>IF(E107="","",IF(VLOOKUP(E107,Stam!$A$12:$E$19,5,FALSE)=0,"",VLOOKUP(E107,Stam!$A$12:$E$19,5,FALSE)))</f>
        <v/>
      </c>
      <c r="AR107" s="266"/>
      <c r="AS107" s="288"/>
    </row>
    <row r="108" spans="1:45" ht="30" customHeight="1" x14ac:dyDescent="0.25">
      <c r="A108" s="266"/>
      <c r="B108" s="133" t="str">
        <f>IF(A108&lt;&gt;"",IFERROR(VLOOKUP($A108,NTA!$A$2:$B$214,2,FALSE),"NTA code komt niet voor"),"")</f>
        <v/>
      </c>
      <c r="C108" s="267"/>
      <c r="D108" s="267"/>
      <c r="E108" s="343"/>
      <c r="F108" s="343"/>
      <c r="G108" s="354"/>
      <c r="H108" s="354"/>
      <c r="I108" s="354"/>
      <c r="J108" s="355"/>
      <c r="K108" s="210"/>
      <c r="L108" s="259"/>
      <c r="M108" s="262"/>
      <c r="R108" s="266"/>
      <c r="S108" s="267"/>
      <c r="T108" s="267"/>
      <c r="U108" s="288"/>
      <c r="V108" s="9"/>
      <c r="W108" s="244">
        <f t="shared" si="12"/>
        <v>0</v>
      </c>
      <c r="X108" s="244">
        <f t="shared" si="13"/>
        <v>0</v>
      </c>
      <c r="Z108" s="171" t="str">
        <f t="shared" si="10"/>
        <v/>
      </c>
      <c r="AA108" s="343"/>
      <c r="AB108" s="346"/>
      <c r="AD108" s="171" t="str">
        <f t="shared" si="3"/>
        <v/>
      </c>
      <c r="AE108" s="239"/>
      <c r="AG108" s="171" t="str">
        <f t="shared" si="4"/>
        <v/>
      </c>
      <c r="AH108" s="201"/>
      <c r="AJ108" s="203" t="str">
        <f t="shared" si="11"/>
        <v/>
      </c>
      <c r="AK108" s="201"/>
      <c r="AM108" s="109" t="str">
        <f>IF(E108="","",IF(VLOOKUP(E108,Stam!$A$12:$E$19,4,FALSE)=0,"",VLOOKUP(E108,Stam!$A$12:$E$19,4,FALSE)))</f>
        <v/>
      </c>
      <c r="AN108" s="109" t="str">
        <f>IF(E108="","",IF(VLOOKUP(E108,Stam!$A$12:$E$19,2,FALSE)=0,"",VLOOKUP(E108,Stam!$A$12:$E$19,2,FALSE)))</f>
        <v/>
      </c>
      <c r="AO108" s="109" t="str">
        <f>IF(E108="","",IF(VLOOKUP(E108,Stam!$A$12:$E$19,3,FALSE)=0,"",VLOOKUP(E108,Stam!$A$12:$E$19,3,FALSE)))</f>
        <v/>
      </c>
      <c r="AP108" s="35" t="str">
        <f>IF(E108="","",IF(VLOOKUP(E108,Stam!$A$12:$E$19,5,FALSE)=0,"",VLOOKUP(E108,Stam!$A$12:$E$19,5,FALSE)))</f>
        <v/>
      </c>
      <c r="AR108" s="266"/>
      <c r="AS108" s="288"/>
    </row>
    <row r="109" spans="1:45" ht="30" customHeight="1" x14ac:dyDescent="0.25">
      <c r="A109" s="266"/>
      <c r="B109" s="133" t="str">
        <f>IF(A109&lt;&gt;"",IFERROR(VLOOKUP($A109,NTA!$A$2:$B$214,2,FALSE),"NTA code komt niet voor"),"")</f>
        <v/>
      </c>
      <c r="C109" s="267"/>
      <c r="D109" s="267"/>
      <c r="E109" s="343"/>
      <c r="F109" s="343"/>
      <c r="G109" s="354"/>
      <c r="H109" s="354"/>
      <c r="I109" s="354"/>
      <c r="J109" s="355"/>
      <c r="K109" s="210"/>
      <c r="L109" s="259"/>
      <c r="M109" s="262"/>
      <c r="R109" s="266"/>
      <c r="S109" s="267"/>
      <c r="T109" s="267"/>
      <c r="U109" s="288"/>
      <c r="V109" s="9"/>
      <c r="W109" s="244">
        <f t="shared" si="12"/>
        <v>0</v>
      </c>
      <c r="X109" s="244">
        <f t="shared" si="13"/>
        <v>0</v>
      </c>
      <c r="Z109" s="171" t="str">
        <f t="shared" si="10"/>
        <v/>
      </c>
      <c r="AA109" s="343"/>
      <c r="AB109" s="346"/>
      <c r="AD109" s="171" t="str">
        <f t="shared" si="3"/>
        <v/>
      </c>
      <c r="AE109" s="239"/>
      <c r="AG109" s="171" t="str">
        <f t="shared" si="4"/>
        <v/>
      </c>
      <c r="AH109" s="201"/>
      <c r="AJ109" s="203" t="str">
        <f t="shared" si="11"/>
        <v/>
      </c>
      <c r="AK109" s="201"/>
      <c r="AM109" s="109" t="str">
        <f>IF(E109="","",IF(VLOOKUP(E109,Stam!$A$12:$E$19,4,FALSE)=0,"",VLOOKUP(E109,Stam!$A$12:$E$19,4,FALSE)))</f>
        <v/>
      </c>
      <c r="AN109" s="109" t="str">
        <f>IF(E109="","",IF(VLOOKUP(E109,Stam!$A$12:$E$19,2,FALSE)=0,"",VLOOKUP(E109,Stam!$A$12:$E$19,2,FALSE)))</f>
        <v/>
      </c>
      <c r="AO109" s="109" t="str">
        <f>IF(E109="","",IF(VLOOKUP(E109,Stam!$A$12:$E$19,3,FALSE)=0,"",VLOOKUP(E109,Stam!$A$12:$E$19,3,FALSE)))</f>
        <v/>
      </c>
      <c r="AP109" s="35" t="str">
        <f>IF(E109="","",IF(VLOOKUP(E109,Stam!$A$12:$E$19,5,FALSE)=0,"",VLOOKUP(E109,Stam!$A$12:$E$19,5,FALSE)))</f>
        <v/>
      </c>
      <c r="AR109" s="266"/>
      <c r="AS109" s="288"/>
    </row>
    <row r="110" spans="1:45" ht="30" customHeight="1" x14ac:dyDescent="0.25">
      <c r="A110" s="266"/>
      <c r="B110" s="133" t="str">
        <f>IF(A110&lt;&gt;"",IFERROR(VLOOKUP($A110,NTA!$A$2:$B$214,2,FALSE),"NTA code komt niet voor"),"")</f>
        <v/>
      </c>
      <c r="C110" s="267"/>
      <c r="D110" s="267"/>
      <c r="E110" s="343"/>
      <c r="F110" s="343"/>
      <c r="G110" s="354"/>
      <c r="H110" s="354"/>
      <c r="I110" s="354"/>
      <c r="J110" s="355"/>
      <c r="K110" s="210"/>
      <c r="L110" s="259"/>
      <c r="M110" s="262"/>
      <c r="R110" s="266"/>
      <c r="S110" s="267"/>
      <c r="T110" s="267"/>
      <c r="U110" s="288"/>
      <c r="V110" s="9"/>
      <c r="W110" s="244">
        <f t="shared" si="12"/>
        <v>0</v>
      </c>
      <c r="X110" s="244">
        <f t="shared" si="13"/>
        <v>0</v>
      </c>
      <c r="Z110" s="171" t="str">
        <f t="shared" si="10"/>
        <v/>
      </c>
      <c r="AA110" s="343"/>
      <c r="AB110" s="346"/>
      <c r="AD110" s="171" t="str">
        <f t="shared" si="3"/>
        <v/>
      </c>
      <c r="AE110" s="239"/>
      <c r="AG110" s="171" t="str">
        <f t="shared" si="4"/>
        <v/>
      </c>
      <c r="AH110" s="201"/>
      <c r="AJ110" s="203" t="str">
        <f t="shared" si="11"/>
        <v/>
      </c>
      <c r="AK110" s="201"/>
      <c r="AM110" s="109" t="str">
        <f>IF(E110="","",IF(VLOOKUP(E110,Stam!$A$12:$E$19,4,FALSE)=0,"",VLOOKUP(E110,Stam!$A$12:$E$19,4,FALSE)))</f>
        <v/>
      </c>
      <c r="AN110" s="109" t="str">
        <f>IF(E110="","",IF(VLOOKUP(E110,Stam!$A$12:$E$19,2,FALSE)=0,"",VLOOKUP(E110,Stam!$A$12:$E$19,2,FALSE)))</f>
        <v/>
      </c>
      <c r="AO110" s="109" t="str">
        <f>IF(E110="","",IF(VLOOKUP(E110,Stam!$A$12:$E$19,3,FALSE)=0,"",VLOOKUP(E110,Stam!$A$12:$E$19,3,FALSE)))</f>
        <v/>
      </c>
      <c r="AP110" s="35" t="str">
        <f>IF(E110="","",IF(VLOOKUP(E110,Stam!$A$12:$E$19,5,FALSE)=0,"",VLOOKUP(E110,Stam!$A$12:$E$19,5,FALSE)))</f>
        <v/>
      </c>
      <c r="AR110" s="266"/>
      <c r="AS110" s="288"/>
    </row>
    <row r="111" spans="1:45" ht="30" customHeight="1" x14ac:dyDescent="0.25">
      <c r="A111" s="266"/>
      <c r="B111" s="133" t="str">
        <f>IF(A111&lt;&gt;"",IFERROR(VLOOKUP($A111,NTA!$A$2:$B$214,2,FALSE),"NTA code komt niet voor"),"")</f>
        <v/>
      </c>
      <c r="C111" s="267"/>
      <c r="D111" s="267"/>
      <c r="E111" s="343"/>
      <c r="F111" s="343"/>
      <c r="G111" s="354"/>
      <c r="H111" s="354"/>
      <c r="I111" s="354"/>
      <c r="J111" s="355"/>
      <c r="K111" s="210"/>
      <c r="L111" s="259"/>
      <c r="M111" s="262"/>
      <c r="R111" s="266"/>
      <c r="S111" s="267"/>
      <c r="T111" s="267"/>
      <c r="U111" s="288"/>
      <c r="V111" s="9"/>
      <c r="W111" s="244">
        <f t="shared" si="12"/>
        <v>0</v>
      </c>
      <c r="X111" s="244">
        <f t="shared" si="13"/>
        <v>0</v>
      </c>
      <c r="Z111" s="171" t="str">
        <f t="shared" si="10"/>
        <v/>
      </c>
      <c r="AA111" s="343"/>
      <c r="AB111" s="346"/>
      <c r="AD111" s="171" t="str">
        <f t="shared" si="3"/>
        <v/>
      </c>
      <c r="AE111" s="239"/>
      <c r="AG111" s="171" t="str">
        <f t="shared" si="4"/>
        <v/>
      </c>
      <c r="AH111" s="201"/>
      <c r="AJ111" s="203" t="str">
        <f t="shared" si="11"/>
        <v/>
      </c>
      <c r="AK111" s="201"/>
      <c r="AM111" s="109" t="str">
        <f>IF(E111="","",IF(VLOOKUP(E111,Stam!$A$12:$E$19,4,FALSE)=0,"",VLOOKUP(E111,Stam!$A$12:$E$19,4,FALSE)))</f>
        <v/>
      </c>
      <c r="AN111" s="109" t="str">
        <f>IF(E111="","",IF(VLOOKUP(E111,Stam!$A$12:$E$19,2,FALSE)=0,"",VLOOKUP(E111,Stam!$A$12:$E$19,2,FALSE)))</f>
        <v/>
      </c>
      <c r="AO111" s="109" t="str">
        <f>IF(E111="","",IF(VLOOKUP(E111,Stam!$A$12:$E$19,3,FALSE)=0,"",VLOOKUP(E111,Stam!$A$12:$E$19,3,FALSE)))</f>
        <v/>
      </c>
      <c r="AP111" s="35" t="str">
        <f>IF(E111="","",IF(VLOOKUP(E111,Stam!$A$12:$E$19,5,FALSE)=0,"",VLOOKUP(E111,Stam!$A$12:$E$19,5,FALSE)))</f>
        <v/>
      </c>
      <c r="AR111" s="266"/>
      <c r="AS111" s="288"/>
    </row>
    <row r="112" spans="1:45" ht="30" customHeight="1" x14ac:dyDescent="0.25">
      <c r="A112" s="266"/>
      <c r="B112" s="133" t="str">
        <f>IF(A112&lt;&gt;"",IFERROR(VLOOKUP($A112,NTA!$A$2:$B$214,2,FALSE),"NTA code komt niet voor"),"")</f>
        <v/>
      </c>
      <c r="C112" s="267"/>
      <c r="D112" s="267"/>
      <c r="E112" s="343"/>
      <c r="F112" s="343"/>
      <c r="G112" s="354"/>
      <c r="H112" s="354"/>
      <c r="I112" s="354"/>
      <c r="J112" s="355"/>
      <c r="K112" s="210"/>
      <c r="L112" s="259"/>
      <c r="M112" s="262"/>
      <c r="R112" s="266"/>
      <c r="S112" s="267"/>
      <c r="T112" s="267"/>
      <c r="U112" s="288"/>
      <c r="V112" s="9"/>
      <c r="W112" s="244">
        <f t="shared" si="12"/>
        <v>0</v>
      </c>
      <c r="X112" s="244">
        <f t="shared" si="13"/>
        <v>0</v>
      </c>
      <c r="Z112" s="171" t="str">
        <f t="shared" si="10"/>
        <v/>
      </c>
      <c r="AA112" s="343"/>
      <c r="AB112" s="346"/>
      <c r="AD112" s="171" t="str">
        <f t="shared" si="3"/>
        <v/>
      </c>
      <c r="AE112" s="239"/>
      <c r="AG112" s="171" t="str">
        <f t="shared" si="4"/>
        <v/>
      </c>
      <c r="AH112" s="201"/>
      <c r="AJ112" s="203" t="str">
        <f t="shared" si="11"/>
        <v/>
      </c>
      <c r="AK112" s="201"/>
      <c r="AM112" s="109" t="str">
        <f>IF(E112="","",IF(VLOOKUP(E112,Stam!$A$12:$E$19,4,FALSE)=0,"",VLOOKUP(E112,Stam!$A$12:$E$19,4,FALSE)))</f>
        <v/>
      </c>
      <c r="AN112" s="109" t="str">
        <f>IF(E112="","",IF(VLOOKUP(E112,Stam!$A$12:$E$19,2,FALSE)=0,"",VLOOKUP(E112,Stam!$A$12:$E$19,2,FALSE)))</f>
        <v/>
      </c>
      <c r="AO112" s="109" t="str">
        <f>IF(E112="","",IF(VLOOKUP(E112,Stam!$A$12:$E$19,3,FALSE)=0,"",VLOOKUP(E112,Stam!$A$12:$E$19,3,FALSE)))</f>
        <v/>
      </c>
      <c r="AP112" s="35" t="str">
        <f>IF(E112="","",IF(VLOOKUP(E112,Stam!$A$12:$E$19,5,FALSE)=0,"",VLOOKUP(E112,Stam!$A$12:$E$19,5,FALSE)))</f>
        <v/>
      </c>
      <c r="AR112" s="266"/>
      <c r="AS112" s="288"/>
    </row>
    <row r="113" spans="1:45" ht="30" customHeight="1" x14ac:dyDescent="0.25">
      <c r="A113" s="266"/>
      <c r="B113" s="133" t="str">
        <f>IF(A113&lt;&gt;"",IFERROR(VLOOKUP($A113,NTA!$A$2:$B$214,2,FALSE),"NTA code komt niet voor"),"")</f>
        <v/>
      </c>
      <c r="C113" s="267"/>
      <c r="D113" s="267"/>
      <c r="E113" s="343"/>
      <c r="F113" s="343"/>
      <c r="G113" s="354"/>
      <c r="H113" s="354"/>
      <c r="I113" s="354"/>
      <c r="J113" s="355"/>
      <c r="K113" s="210"/>
      <c r="L113" s="259"/>
      <c r="M113" s="262"/>
      <c r="R113" s="266"/>
      <c r="S113" s="267"/>
      <c r="T113" s="267"/>
      <c r="U113" s="288"/>
      <c r="V113" s="9"/>
      <c r="W113" s="244">
        <f t="shared" si="12"/>
        <v>0</v>
      </c>
      <c r="X113" s="244">
        <f t="shared" si="13"/>
        <v>0</v>
      </c>
      <c r="Z113" s="171" t="str">
        <f t="shared" si="10"/>
        <v/>
      </c>
      <c r="AA113" s="343"/>
      <c r="AB113" s="346"/>
      <c r="AD113" s="171" t="str">
        <f t="shared" si="3"/>
        <v/>
      </c>
      <c r="AE113" s="239"/>
      <c r="AG113" s="171" t="str">
        <f t="shared" si="4"/>
        <v/>
      </c>
      <c r="AH113" s="201"/>
      <c r="AJ113" s="203" t="str">
        <f t="shared" si="11"/>
        <v/>
      </c>
      <c r="AK113" s="201"/>
      <c r="AM113" s="109" t="str">
        <f>IF(E113="","",IF(VLOOKUP(E113,Stam!$A$12:$E$19,4,FALSE)=0,"",VLOOKUP(E113,Stam!$A$12:$E$19,4,FALSE)))</f>
        <v/>
      </c>
      <c r="AN113" s="109" t="str">
        <f>IF(E113="","",IF(VLOOKUP(E113,Stam!$A$12:$E$19,2,FALSE)=0,"",VLOOKUP(E113,Stam!$A$12:$E$19,2,FALSE)))</f>
        <v/>
      </c>
      <c r="AO113" s="109" t="str">
        <f>IF(E113="","",IF(VLOOKUP(E113,Stam!$A$12:$E$19,3,FALSE)=0,"",VLOOKUP(E113,Stam!$A$12:$E$19,3,FALSE)))</f>
        <v/>
      </c>
      <c r="AP113" s="35" t="str">
        <f>IF(E113="","",IF(VLOOKUP(E113,Stam!$A$12:$E$19,5,FALSE)=0,"",VLOOKUP(E113,Stam!$A$12:$E$19,5,FALSE)))</f>
        <v/>
      </c>
      <c r="AR113" s="266"/>
      <c r="AS113" s="288"/>
    </row>
    <row r="114" spans="1:45" ht="30" customHeight="1" x14ac:dyDescent="0.25">
      <c r="A114" s="266"/>
      <c r="B114" s="133" t="str">
        <f>IF(A114&lt;&gt;"",IFERROR(VLOOKUP($A114,NTA!$A$2:$B$214,2,FALSE),"NTA code komt niet voor"),"")</f>
        <v/>
      </c>
      <c r="C114" s="267"/>
      <c r="D114" s="267"/>
      <c r="E114" s="343"/>
      <c r="F114" s="343"/>
      <c r="G114" s="354"/>
      <c r="H114" s="354"/>
      <c r="I114" s="354"/>
      <c r="J114" s="355"/>
      <c r="K114" s="210"/>
      <c r="L114" s="259"/>
      <c r="M114" s="262"/>
      <c r="R114" s="266"/>
      <c r="S114" s="267"/>
      <c r="T114" s="267"/>
      <c r="U114" s="288"/>
      <c r="V114" s="9"/>
      <c r="W114" s="244">
        <f t="shared" si="12"/>
        <v>0</v>
      </c>
      <c r="X114" s="244">
        <f t="shared" si="13"/>
        <v>0</v>
      </c>
      <c r="Z114" s="171" t="str">
        <f t="shared" si="10"/>
        <v/>
      </c>
      <c r="AA114" s="343"/>
      <c r="AB114" s="346"/>
      <c r="AD114" s="171" t="str">
        <f t="shared" si="3"/>
        <v/>
      </c>
      <c r="AE114" s="239"/>
      <c r="AG114" s="171" t="str">
        <f t="shared" si="4"/>
        <v/>
      </c>
      <c r="AH114" s="201"/>
      <c r="AJ114" s="203" t="str">
        <f t="shared" si="11"/>
        <v/>
      </c>
      <c r="AK114" s="201"/>
      <c r="AM114" s="109" t="str">
        <f>IF(E114="","",IF(VLOOKUP(E114,Stam!$A$12:$E$19,4,FALSE)=0,"",VLOOKUP(E114,Stam!$A$12:$E$19,4,FALSE)))</f>
        <v/>
      </c>
      <c r="AN114" s="109" t="str">
        <f>IF(E114="","",IF(VLOOKUP(E114,Stam!$A$12:$E$19,2,FALSE)=0,"",VLOOKUP(E114,Stam!$A$12:$E$19,2,FALSE)))</f>
        <v/>
      </c>
      <c r="AO114" s="109" t="str">
        <f>IF(E114="","",IF(VLOOKUP(E114,Stam!$A$12:$E$19,3,FALSE)=0,"",VLOOKUP(E114,Stam!$A$12:$E$19,3,FALSE)))</f>
        <v/>
      </c>
      <c r="AP114" s="35" t="str">
        <f>IF(E114="","",IF(VLOOKUP(E114,Stam!$A$12:$E$19,5,FALSE)=0,"",VLOOKUP(E114,Stam!$A$12:$E$19,5,FALSE)))</f>
        <v/>
      </c>
      <c r="AR114" s="266"/>
      <c r="AS114" s="288"/>
    </row>
    <row r="115" spans="1:45" ht="30" customHeight="1" x14ac:dyDescent="0.25">
      <c r="A115" s="266"/>
      <c r="B115" s="133" t="str">
        <f>IF(A115&lt;&gt;"",IFERROR(VLOOKUP($A115,NTA!$A$2:$B$214,2,FALSE),"NTA code komt niet voor"),"")</f>
        <v/>
      </c>
      <c r="C115" s="267"/>
      <c r="D115" s="267"/>
      <c r="E115" s="343"/>
      <c r="F115" s="343"/>
      <c r="G115" s="354"/>
      <c r="H115" s="354"/>
      <c r="I115" s="354"/>
      <c r="J115" s="355"/>
      <c r="K115" s="210"/>
      <c r="L115" s="259"/>
      <c r="M115" s="262"/>
      <c r="R115" s="266"/>
      <c r="S115" s="267"/>
      <c r="T115" s="267"/>
      <c r="U115" s="288"/>
      <c r="V115" s="9"/>
      <c r="W115" s="244">
        <f t="shared" si="12"/>
        <v>0</v>
      </c>
      <c r="X115" s="244">
        <f t="shared" si="13"/>
        <v>0</v>
      </c>
      <c r="Z115" s="171" t="str">
        <f t="shared" si="10"/>
        <v/>
      </c>
      <c r="AA115" s="343"/>
      <c r="AB115" s="346"/>
      <c r="AD115" s="171" t="str">
        <f t="shared" si="3"/>
        <v/>
      </c>
      <c r="AE115" s="239"/>
      <c r="AG115" s="171" t="str">
        <f t="shared" si="4"/>
        <v/>
      </c>
      <c r="AH115" s="201"/>
      <c r="AJ115" s="203" t="str">
        <f t="shared" si="11"/>
        <v/>
      </c>
      <c r="AK115" s="201"/>
      <c r="AM115" s="109" t="str">
        <f>IF(E115="","",IF(VLOOKUP(E115,Stam!$A$12:$E$19,4,FALSE)=0,"",VLOOKUP(E115,Stam!$A$12:$E$19,4,FALSE)))</f>
        <v/>
      </c>
      <c r="AN115" s="109" t="str">
        <f>IF(E115="","",IF(VLOOKUP(E115,Stam!$A$12:$E$19,2,FALSE)=0,"",VLOOKUP(E115,Stam!$A$12:$E$19,2,FALSE)))</f>
        <v/>
      </c>
      <c r="AO115" s="109" t="str">
        <f>IF(E115="","",IF(VLOOKUP(E115,Stam!$A$12:$E$19,3,FALSE)=0,"",VLOOKUP(E115,Stam!$A$12:$E$19,3,FALSE)))</f>
        <v/>
      </c>
      <c r="AP115" s="35" t="str">
        <f>IF(E115="","",IF(VLOOKUP(E115,Stam!$A$12:$E$19,5,FALSE)=0,"",VLOOKUP(E115,Stam!$A$12:$E$19,5,FALSE)))</f>
        <v/>
      </c>
      <c r="AR115" s="266"/>
      <c r="AS115" s="288"/>
    </row>
    <row r="116" spans="1:45" ht="30" customHeight="1" x14ac:dyDescent="0.25">
      <c r="A116" s="266"/>
      <c r="B116" s="133" t="str">
        <f>IF(A116&lt;&gt;"",IFERROR(VLOOKUP($A116,NTA!$A$2:$B$214,2,FALSE),"NTA code komt niet voor"),"")</f>
        <v/>
      </c>
      <c r="C116" s="267"/>
      <c r="D116" s="267"/>
      <c r="E116" s="343"/>
      <c r="F116" s="343"/>
      <c r="G116" s="354"/>
      <c r="H116" s="354"/>
      <c r="I116" s="354"/>
      <c r="J116" s="355"/>
      <c r="K116" s="210"/>
      <c r="L116" s="259"/>
      <c r="M116" s="262"/>
      <c r="R116" s="266"/>
      <c r="S116" s="267"/>
      <c r="T116" s="267"/>
      <c r="U116" s="288"/>
      <c r="V116" s="9"/>
      <c r="W116" s="244">
        <f t="shared" si="12"/>
        <v>0</v>
      </c>
      <c r="X116" s="244">
        <f t="shared" si="13"/>
        <v>0</v>
      </c>
      <c r="Z116" s="171" t="str">
        <f t="shared" si="10"/>
        <v/>
      </c>
      <c r="AA116" s="343"/>
      <c r="AB116" s="346"/>
      <c r="AD116" s="171" t="str">
        <f t="shared" si="3"/>
        <v/>
      </c>
      <c r="AE116" s="239"/>
      <c r="AG116" s="171" t="str">
        <f t="shared" si="4"/>
        <v/>
      </c>
      <c r="AH116" s="201"/>
      <c r="AJ116" s="203" t="str">
        <f t="shared" si="11"/>
        <v/>
      </c>
      <c r="AK116" s="201"/>
      <c r="AM116" s="109" t="str">
        <f>IF(E116="","",IF(VLOOKUP(E116,Stam!$A$12:$E$19,4,FALSE)=0,"",VLOOKUP(E116,Stam!$A$12:$E$19,4,FALSE)))</f>
        <v/>
      </c>
      <c r="AN116" s="109" t="str">
        <f>IF(E116="","",IF(VLOOKUP(E116,Stam!$A$12:$E$19,2,FALSE)=0,"",VLOOKUP(E116,Stam!$A$12:$E$19,2,FALSE)))</f>
        <v/>
      </c>
      <c r="AO116" s="109" t="str">
        <f>IF(E116="","",IF(VLOOKUP(E116,Stam!$A$12:$E$19,3,FALSE)=0,"",VLOOKUP(E116,Stam!$A$12:$E$19,3,FALSE)))</f>
        <v/>
      </c>
      <c r="AP116" s="35" t="str">
        <f>IF(E116="","",IF(VLOOKUP(E116,Stam!$A$12:$E$19,5,FALSE)=0,"",VLOOKUP(E116,Stam!$A$12:$E$19,5,FALSE)))</f>
        <v/>
      </c>
      <c r="AR116" s="266"/>
      <c r="AS116" s="288"/>
    </row>
    <row r="117" spans="1:45" ht="30" customHeight="1" x14ac:dyDescent="0.25">
      <c r="A117" s="266"/>
      <c r="B117" s="133" t="str">
        <f>IF(A117&lt;&gt;"",IFERROR(VLOOKUP($A117,NTA!$A$2:$B$214,2,FALSE),"NTA code komt niet voor"),"")</f>
        <v/>
      </c>
      <c r="C117" s="267"/>
      <c r="D117" s="267"/>
      <c r="E117" s="343"/>
      <c r="F117" s="343"/>
      <c r="G117" s="354"/>
      <c r="H117" s="354"/>
      <c r="I117" s="354"/>
      <c r="J117" s="355"/>
      <c r="K117" s="210"/>
      <c r="L117" s="259"/>
      <c r="M117" s="262"/>
      <c r="R117" s="266"/>
      <c r="S117" s="267"/>
      <c r="T117" s="267"/>
      <c r="U117" s="288"/>
      <c r="V117" s="9"/>
      <c r="W117" s="244">
        <f t="shared" si="12"/>
        <v>0</v>
      </c>
      <c r="X117" s="244">
        <f t="shared" si="13"/>
        <v>0</v>
      </c>
      <c r="Z117" s="171" t="str">
        <f t="shared" si="10"/>
        <v/>
      </c>
      <c r="AA117" s="343"/>
      <c r="AB117" s="346"/>
      <c r="AD117" s="171" t="str">
        <f t="shared" si="3"/>
        <v/>
      </c>
      <c r="AE117" s="239"/>
      <c r="AG117" s="171" t="str">
        <f t="shared" si="4"/>
        <v/>
      </c>
      <c r="AH117" s="201"/>
      <c r="AJ117" s="203" t="str">
        <f t="shared" si="11"/>
        <v/>
      </c>
      <c r="AK117" s="201"/>
      <c r="AM117" s="109" t="str">
        <f>IF(E117="","",IF(VLOOKUP(E117,Stam!$A$12:$E$19,4,FALSE)=0,"",VLOOKUP(E117,Stam!$A$12:$E$19,4,FALSE)))</f>
        <v/>
      </c>
      <c r="AN117" s="109" t="str">
        <f>IF(E117="","",IF(VLOOKUP(E117,Stam!$A$12:$E$19,2,FALSE)=0,"",VLOOKUP(E117,Stam!$A$12:$E$19,2,FALSE)))</f>
        <v/>
      </c>
      <c r="AO117" s="109" t="str">
        <f>IF(E117="","",IF(VLOOKUP(E117,Stam!$A$12:$E$19,3,FALSE)=0,"",VLOOKUP(E117,Stam!$A$12:$E$19,3,FALSE)))</f>
        <v/>
      </c>
      <c r="AP117" s="35" t="str">
        <f>IF(E117="","",IF(VLOOKUP(E117,Stam!$A$12:$E$19,5,FALSE)=0,"",VLOOKUP(E117,Stam!$A$12:$E$19,5,FALSE)))</f>
        <v/>
      </c>
      <c r="AR117" s="266"/>
      <c r="AS117" s="288"/>
    </row>
    <row r="118" spans="1:45" ht="30" customHeight="1" x14ac:dyDescent="0.25">
      <c r="A118" s="266"/>
      <c r="B118" s="133" t="str">
        <f>IF(A118&lt;&gt;"",IFERROR(VLOOKUP($A118,NTA!$A$2:$B$214,2,FALSE),"NTA code komt niet voor"),"")</f>
        <v/>
      </c>
      <c r="C118" s="267"/>
      <c r="D118" s="267"/>
      <c r="E118" s="343"/>
      <c r="F118" s="343"/>
      <c r="G118" s="354"/>
      <c r="H118" s="354"/>
      <c r="I118" s="354"/>
      <c r="J118" s="355"/>
      <c r="K118" s="210"/>
      <c r="L118" s="259"/>
      <c r="M118" s="262"/>
      <c r="R118" s="266"/>
      <c r="S118" s="267"/>
      <c r="T118" s="267"/>
      <c r="U118" s="288"/>
      <c r="V118" s="9"/>
      <c r="W118" s="244">
        <f t="shared" si="12"/>
        <v>0</v>
      </c>
      <c r="X118" s="244">
        <f t="shared" si="13"/>
        <v>0</v>
      </c>
      <c r="Z118" s="171" t="str">
        <f t="shared" si="10"/>
        <v/>
      </c>
      <c r="AA118" s="343"/>
      <c r="AB118" s="346"/>
      <c r="AD118" s="171" t="str">
        <f t="shared" si="3"/>
        <v/>
      </c>
      <c r="AE118" s="239"/>
      <c r="AG118" s="171" t="str">
        <f t="shared" si="4"/>
        <v/>
      </c>
      <c r="AH118" s="201"/>
      <c r="AJ118" s="203" t="str">
        <f t="shared" si="11"/>
        <v/>
      </c>
      <c r="AK118" s="201"/>
      <c r="AM118" s="109" t="str">
        <f>IF(E118="","",IF(VLOOKUP(E118,Stam!$A$12:$E$19,4,FALSE)=0,"",VLOOKUP(E118,Stam!$A$12:$E$19,4,FALSE)))</f>
        <v/>
      </c>
      <c r="AN118" s="109" t="str">
        <f>IF(E118="","",IF(VLOOKUP(E118,Stam!$A$12:$E$19,2,FALSE)=0,"",VLOOKUP(E118,Stam!$A$12:$E$19,2,FALSE)))</f>
        <v/>
      </c>
      <c r="AO118" s="109" t="str">
        <f>IF(E118="","",IF(VLOOKUP(E118,Stam!$A$12:$E$19,3,FALSE)=0,"",VLOOKUP(E118,Stam!$A$12:$E$19,3,FALSE)))</f>
        <v/>
      </c>
      <c r="AP118" s="35" t="str">
        <f>IF(E118="","",IF(VLOOKUP(E118,Stam!$A$12:$E$19,5,FALSE)=0,"",VLOOKUP(E118,Stam!$A$12:$E$19,5,FALSE)))</f>
        <v/>
      </c>
      <c r="AR118" s="266"/>
      <c r="AS118" s="288"/>
    </row>
    <row r="119" spans="1:45" ht="30" customHeight="1" x14ac:dyDescent="0.25">
      <c r="A119" s="266"/>
      <c r="B119" s="133" t="str">
        <f>IF(A119&lt;&gt;"",IFERROR(VLOOKUP($A119,NTA!$A$2:$B$214,2,FALSE),"NTA code komt niet voor"),"")</f>
        <v/>
      </c>
      <c r="C119" s="267"/>
      <c r="D119" s="267"/>
      <c r="E119" s="343"/>
      <c r="F119" s="343"/>
      <c r="G119" s="354"/>
      <c r="H119" s="354"/>
      <c r="I119" s="354"/>
      <c r="J119" s="355"/>
      <c r="K119" s="210"/>
      <c r="L119" s="259"/>
      <c r="M119" s="262"/>
      <c r="R119" s="266"/>
      <c r="S119" s="267"/>
      <c r="T119" s="267"/>
      <c r="U119" s="288"/>
      <c r="V119" s="9"/>
      <c r="W119" s="244">
        <f t="shared" si="12"/>
        <v>0</v>
      </c>
      <c r="X119" s="244">
        <f t="shared" si="13"/>
        <v>0</v>
      </c>
      <c r="Z119" s="171" t="str">
        <f t="shared" si="10"/>
        <v/>
      </c>
      <c r="AA119" s="343"/>
      <c r="AB119" s="346"/>
      <c r="AD119" s="171" t="str">
        <f t="shared" si="3"/>
        <v/>
      </c>
      <c r="AE119" s="239"/>
      <c r="AG119" s="171" t="str">
        <f t="shared" si="4"/>
        <v/>
      </c>
      <c r="AH119" s="201"/>
      <c r="AJ119" s="203" t="str">
        <f t="shared" si="11"/>
        <v/>
      </c>
      <c r="AK119" s="201"/>
      <c r="AM119" s="109" t="str">
        <f>IF(E119="","",IF(VLOOKUP(E119,Stam!$A$12:$E$19,4,FALSE)=0,"",VLOOKUP(E119,Stam!$A$12:$E$19,4,FALSE)))</f>
        <v/>
      </c>
      <c r="AN119" s="109" t="str">
        <f>IF(E119="","",IF(VLOOKUP(E119,Stam!$A$12:$E$19,2,FALSE)=0,"",VLOOKUP(E119,Stam!$A$12:$E$19,2,FALSE)))</f>
        <v/>
      </c>
      <c r="AO119" s="109" t="str">
        <f>IF(E119="","",IF(VLOOKUP(E119,Stam!$A$12:$E$19,3,FALSE)=0,"",VLOOKUP(E119,Stam!$A$12:$E$19,3,FALSE)))</f>
        <v/>
      </c>
      <c r="AP119" s="35" t="str">
        <f>IF(E119="","",IF(VLOOKUP(E119,Stam!$A$12:$E$19,5,FALSE)=0,"",VLOOKUP(E119,Stam!$A$12:$E$19,5,FALSE)))</f>
        <v/>
      </c>
      <c r="AR119" s="266"/>
      <c r="AS119" s="288"/>
    </row>
    <row r="120" spans="1:45" ht="30" customHeight="1" x14ac:dyDescent="0.25">
      <c r="A120" s="266"/>
      <c r="B120" s="133" t="str">
        <f>IF(A120&lt;&gt;"",IFERROR(VLOOKUP($A120,NTA!$A$2:$B$214,2,FALSE),"NTA code komt niet voor"),"")</f>
        <v/>
      </c>
      <c r="C120" s="267"/>
      <c r="D120" s="267"/>
      <c r="E120" s="343"/>
      <c r="F120" s="343"/>
      <c r="G120" s="354"/>
      <c r="H120" s="354"/>
      <c r="I120" s="354"/>
      <c r="J120" s="355"/>
      <c r="K120" s="210"/>
      <c r="L120" s="259"/>
      <c r="M120" s="262"/>
      <c r="R120" s="266"/>
      <c r="S120" s="267"/>
      <c r="T120" s="267"/>
      <c r="U120" s="288"/>
      <c r="V120" s="9"/>
      <c r="W120" s="244">
        <f t="shared" si="12"/>
        <v>0</v>
      </c>
      <c r="X120" s="244">
        <f t="shared" si="13"/>
        <v>0</v>
      </c>
      <c r="Z120" s="171" t="str">
        <f t="shared" si="10"/>
        <v/>
      </c>
      <c r="AA120" s="343"/>
      <c r="AB120" s="346"/>
      <c r="AD120" s="171" t="str">
        <f t="shared" si="3"/>
        <v/>
      </c>
      <c r="AE120" s="239"/>
      <c r="AG120" s="171" t="str">
        <f t="shared" si="4"/>
        <v/>
      </c>
      <c r="AH120" s="201"/>
      <c r="AJ120" s="203" t="str">
        <f t="shared" si="11"/>
        <v/>
      </c>
      <c r="AK120" s="201"/>
      <c r="AM120" s="109" t="str">
        <f>IF(E120="","",IF(VLOOKUP(E120,Stam!$A$12:$E$19,4,FALSE)=0,"",VLOOKUP(E120,Stam!$A$12:$E$19,4,FALSE)))</f>
        <v/>
      </c>
      <c r="AN120" s="109" t="str">
        <f>IF(E120="","",IF(VLOOKUP(E120,Stam!$A$12:$E$19,2,FALSE)=0,"",VLOOKUP(E120,Stam!$A$12:$E$19,2,FALSE)))</f>
        <v/>
      </c>
      <c r="AO120" s="109" t="str">
        <f>IF(E120="","",IF(VLOOKUP(E120,Stam!$A$12:$E$19,3,FALSE)=0,"",VLOOKUP(E120,Stam!$A$12:$E$19,3,FALSE)))</f>
        <v/>
      </c>
      <c r="AP120" s="35" t="str">
        <f>IF(E120="","",IF(VLOOKUP(E120,Stam!$A$12:$E$19,5,FALSE)=0,"",VLOOKUP(E120,Stam!$A$12:$E$19,5,FALSE)))</f>
        <v/>
      </c>
      <c r="AR120" s="266"/>
      <c r="AS120" s="288"/>
    </row>
    <row r="121" spans="1:45" ht="30" customHeight="1" x14ac:dyDescent="0.25">
      <c r="A121" s="266"/>
      <c r="B121" s="133" t="str">
        <f>IF(A121&lt;&gt;"",IFERROR(VLOOKUP($A121,NTA!$A$2:$B$214,2,FALSE),"NTA code komt niet voor"),"")</f>
        <v/>
      </c>
      <c r="C121" s="267"/>
      <c r="D121" s="267"/>
      <c r="E121" s="343"/>
      <c r="F121" s="343"/>
      <c r="G121" s="354"/>
      <c r="H121" s="354"/>
      <c r="I121" s="354"/>
      <c r="J121" s="355"/>
      <c r="K121" s="210"/>
      <c r="L121" s="259"/>
      <c r="M121" s="262"/>
      <c r="R121" s="266"/>
      <c r="S121" s="267"/>
      <c r="T121" s="267"/>
      <c r="U121" s="288"/>
      <c r="V121" s="9"/>
      <c r="W121" s="244">
        <f t="shared" si="12"/>
        <v>0</v>
      </c>
      <c r="X121" s="244">
        <f t="shared" si="13"/>
        <v>0</v>
      </c>
      <c r="Z121" s="171" t="str">
        <f t="shared" si="10"/>
        <v/>
      </c>
      <c r="AA121" s="343"/>
      <c r="AB121" s="346"/>
      <c r="AD121" s="171" t="str">
        <f t="shared" si="3"/>
        <v/>
      </c>
      <c r="AE121" s="239"/>
      <c r="AG121" s="171" t="str">
        <f t="shared" si="4"/>
        <v/>
      </c>
      <c r="AH121" s="201"/>
      <c r="AJ121" s="203" t="str">
        <f t="shared" si="11"/>
        <v/>
      </c>
      <c r="AK121" s="201"/>
      <c r="AM121" s="109" t="str">
        <f>IF(E121="","",IF(VLOOKUP(E121,Stam!$A$12:$E$19,4,FALSE)=0,"",VLOOKUP(E121,Stam!$A$12:$E$19,4,FALSE)))</f>
        <v/>
      </c>
      <c r="AN121" s="109" t="str">
        <f>IF(E121="","",IF(VLOOKUP(E121,Stam!$A$12:$E$19,2,FALSE)=0,"",VLOOKUP(E121,Stam!$A$12:$E$19,2,FALSE)))</f>
        <v/>
      </c>
      <c r="AO121" s="109" t="str">
        <f>IF(E121="","",IF(VLOOKUP(E121,Stam!$A$12:$E$19,3,FALSE)=0,"",VLOOKUP(E121,Stam!$A$12:$E$19,3,FALSE)))</f>
        <v/>
      </c>
      <c r="AP121" s="35" t="str">
        <f>IF(E121="","",IF(VLOOKUP(E121,Stam!$A$12:$E$19,5,FALSE)=0,"",VLOOKUP(E121,Stam!$A$12:$E$19,5,FALSE)))</f>
        <v/>
      </c>
      <c r="AR121" s="266"/>
      <c r="AS121" s="288"/>
    </row>
    <row r="122" spans="1:45" ht="30" customHeight="1" x14ac:dyDescent="0.25">
      <c r="A122" s="266"/>
      <c r="B122" s="133" t="str">
        <f>IF(A122&lt;&gt;"",IFERROR(VLOOKUP($A122,NTA!$A$2:$B$214,2,FALSE),"NTA code komt niet voor"),"")</f>
        <v/>
      </c>
      <c r="C122" s="267"/>
      <c r="D122" s="267"/>
      <c r="E122" s="343"/>
      <c r="F122" s="343"/>
      <c r="G122" s="354"/>
      <c r="H122" s="354"/>
      <c r="I122" s="354"/>
      <c r="J122" s="355"/>
      <c r="K122" s="210"/>
      <c r="L122" s="259"/>
      <c r="M122" s="262"/>
      <c r="R122" s="266"/>
      <c r="S122" s="267"/>
      <c r="T122" s="267"/>
      <c r="U122" s="288"/>
      <c r="V122" s="9"/>
      <c r="W122" s="244">
        <f t="shared" si="12"/>
        <v>0</v>
      </c>
      <c r="X122" s="244">
        <f t="shared" si="13"/>
        <v>0</v>
      </c>
      <c r="Z122" s="171" t="str">
        <f t="shared" si="10"/>
        <v/>
      </c>
      <c r="AA122" s="343"/>
      <c r="AB122" s="346"/>
      <c r="AD122" s="171" t="str">
        <f t="shared" si="3"/>
        <v/>
      </c>
      <c r="AE122" s="239"/>
      <c r="AG122" s="171" t="str">
        <f t="shared" si="4"/>
        <v/>
      </c>
      <c r="AH122" s="201"/>
      <c r="AJ122" s="203" t="str">
        <f t="shared" si="11"/>
        <v/>
      </c>
      <c r="AK122" s="201"/>
      <c r="AM122" s="109" t="str">
        <f>IF(E122="","",IF(VLOOKUP(E122,Stam!$A$12:$E$19,4,FALSE)=0,"",VLOOKUP(E122,Stam!$A$12:$E$19,4,FALSE)))</f>
        <v/>
      </c>
      <c r="AN122" s="109" t="str">
        <f>IF(E122="","",IF(VLOOKUP(E122,Stam!$A$12:$E$19,2,FALSE)=0,"",VLOOKUP(E122,Stam!$A$12:$E$19,2,FALSE)))</f>
        <v/>
      </c>
      <c r="AO122" s="109" t="str">
        <f>IF(E122="","",IF(VLOOKUP(E122,Stam!$A$12:$E$19,3,FALSE)=0,"",VLOOKUP(E122,Stam!$A$12:$E$19,3,FALSE)))</f>
        <v/>
      </c>
      <c r="AP122" s="35" t="str">
        <f>IF(E122="","",IF(VLOOKUP(E122,Stam!$A$12:$E$19,5,FALSE)=0,"",VLOOKUP(E122,Stam!$A$12:$E$19,5,FALSE)))</f>
        <v/>
      </c>
      <c r="AR122" s="266"/>
      <c r="AS122" s="288"/>
    </row>
    <row r="123" spans="1:45" ht="30" customHeight="1" x14ac:dyDescent="0.25">
      <c r="A123" s="266"/>
      <c r="B123" s="133" t="str">
        <f>IF(A123&lt;&gt;"",IFERROR(VLOOKUP($A123,NTA!$A$2:$B$214,2,FALSE),"NTA code komt niet voor"),"")</f>
        <v/>
      </c>
      <c r="C123" s="267"/>
      <c r="D123" s="267"/>
      <c r="E123" s="343"/>
      <c r="F123" s="343"/>
      <c r="G123" s="354"/>
      <c r="H123" s="354"/>
      <c r="I123" s="354"/>
      <c r="J123" s="355"/>
      <c r="K123" s="210"/>
      <c r="L123" s="259"/>
      <c r="M123" s="262"/>
      <c r="R123" s="266"/>
      <c r="S123" s="267"/>
      <c r="T123" s="267"/>
      <c r="U123" s="288"/>
      <c r="V123" s="9"/>
      <c r="W123" s="244">
        <f t="shared" si="12"/>
        <v>0</v>
      </c>
      <c r="X123" s="244">
        <f t="shared" si="13"/>
        <v>0</v>
      </c>
      <c r="Z123" s="171" t="str">
        <f t="shared" si="10"/>
        <v/>
      </c>
      <c r="AA123" s="343"/>
      <c r="AB123" s="346"/>
      <c r="AD123" s="171" t="str">
        <f t="shared" si="3"/>
        <v/>
      </c>
      <c r="AE123" s="239"/>
      <c r="AG123" s="171" t="str">
        <f t="shared" si="4"/>
        <v/>
      </c>
      <c r="AH123" s="201"/>
      <c r="AJ123" s="203" t="str">
        <f t="shared" si="11"/>
        <v/>
      </c>
      <c r="AK123" s="201"/>
      <c r="AM123" s="109" t="str">
        <f>IF(E123="","",IF(VLOOKUP(E123,Stam!$A$12:$E$19,4,FALSE)=0,"",VLOOKUP(E123,Stam!$A$12:$E$19,4,FALSE)))</f>
        <v/>
      </c>
      <c r="AN123" s="109" t="str">
        <f>IF(E123="","",IF(VLOOKUP(E123,Stam!$A$12:$E$19,2,FALSE)=0,"",VLOOKUP(E123,Stam!$A$12:$E$19,2,FALSE)))</f>
        <v/>
      </c>
      <c r="AO123" s="109" t="str">
        <f>IF(E123="","",IF(VLOOKUP(E123,Stam!$A$12:$E$19,3,FALSE)=0,"",VLOOKUP(E123,Stam!$A$12:$E$19,3,FALSE)))</f>
        <v/>
      </c>
      <c r="AP123" s="35" t="str">
        <f>IF(E123="","",IF(VLOOKUP(E123,Stam!$A$12:$E$19,5,FALSE)=0,"",VLOOKUP(E123,Stam!$A$12:$E$19,5,FALSE)))</f>
        <v/>
      </c>
      <c r="AR123" s="266"/>
      <c r="AS123" s="288"/>
    </row>
    <row r="124" spans="1:45" ht="30" customHeight="1" x14ac:dyDescent="0.25">
      <c r="A124" s="266"/>
      <c r="B124" s="133" t="str">
        <f>IF(A124&lt;&gt;"",IFERROR(VLOOKUP($A124,NTA!$A$2:$B$214,2,FALSE),"NTA code komt niet voor"),"")</f>
        <v/>
      </c>
      <c r="C124" s="267"/>
      <c r="D124" s="267"/>
      <c r="E124" s="343"/>
      <c r="F124" s="343"/>
      <c r="G124" s="354"/>
      <c r="H124" s="354"/>
      <c r="I124" s="354"/>
      <c r="J124" s="355"/>
      <c r="K124" s="210"/>
      <c r="L124" s="259"/>
      <c r="M124" s="262"/>
      <c r="R124" s="266"/>
      <c r="S124" s="267"/>
      <c r="T124" s="267"/>
      <c r="U124" s="288"/>
      <c r="V124" s="9"/>
      <c r="W124" s="244">
        <f t="shared" si="12"/>
        <v>0</v>
      </c>
      <c r="X124" s="244">
        <f t="shared" si="13"/>
        <v>0</v>
      </c>
      <c r="Z124" s="171" t="str">
        <f t="shared" si="10"/>
        <v/>
      </c>
      <c r="AA124" s="343"/>
      <c r="AB124" s="346"/>
      <c r="AD124" s="171" t="str">
        <f t="shared" si="3"/>
        <v/>
      </c>
      <c r="AE124" s="239"/>
      <c r="AG124" s="171" t="str">
        <f t="shared" si="4"/>
        <v/>
      </c>
      <c r="AH124" s="201"/>
      <c r="AJ124" s="203" t="str">
        <f t="shared" si="11"/>
        <v/>
      </c>
      <c r="AK124" s="201"/>
      <c r="AM124" s="109" t="str">
        <f>IF(E124="","",IF(VLOOKUP(E124,Stam!$A$12:$E$19,4,FALSE)=0,"",VLOOKUP(E124,Stam!$A$12:$E$19,4,FALSE)))</f>
        <v/>
      </c>
      <c r="AN124" s="109" t="str">
        <f>IF(E124="","",IF(VLOOKUP(E124,Stam!$A$12:$E$19,2,FALSE)=0,"",VLOOKUP(E124,Stam!$A$12:$E$19,2,FALSE)))</f>
        <v/>
      </c>
      <c r="AO124" s="109" t="str">
        <f>IF(E124="","",IF(VLOOKUP(E124,Stam!$A$12:$E$19,3,FALSE)=0,"",VLOOKUP(E124,Stam!$A$12:$E$19,3,FALSE)))</f>
        <v/>
      </c>
      <c r="AP124" s="35" t="str">
        <f>IF(E124="","",IF(VLOOKUP(E124,Stam!$A$12:$E$19,5,FALSE)=0,"",VLOOKUP(E124,Stam!$A$12:$E$19,5,FALSE)))</f>
        <v/>
      </c>
      <c r="AR124" s="266"/>
      <c r="AS124" s="288"/>
    </row>
    <row r="125" spans="1:45" ht="30" customHeight="1" x14ac:dyDescent="0.25">
      <c r="A125" s="266"/>
      <c r="B125" s="133" t="str">
        <f>IF(A125&lt;&gt;"",IFERROR(VLOOKUP($A125,NTA!$A$2:$B$214,2,FALSE),"NTA code komt niet voor"),"")</f>
        <v/>
      </c>
      <c r="C125" s="267"/>
      <c r="D125" s="267"/>
      <c r="E125" s="343"/>
      <c r="F125" s="343"/>
      <c r="G125" s="354"/>
      <c r="H125" s="354"/>
      <c r="I125" s="354"/>
      <c r="J125" s="355"/>
      <c r="K125" s="210"/>
      <c r="L125" s="259"/>
      <c r="M125" s="262"/>
      <c r="R125" s="266"/>
      <c r="S125" s="267"/>
      <c r="T125" s="267"/>
      <c r="U125" s="288"/>
      <c r="V125" s="9"/>
      <c r="W125" s="244">
        <f t="shared" si="12"/>
        <v>0</v>
      </c>
      <c r="X125" s="244">
        <f t="shared" si="13"/>
        <v>0</v>
      </c>
      <c r="Z125" s="171" t="str">
        <f t="shared" si="10"/>
        <v/>
      </c>
      <c r="AA125" s="343"/>
      <c r="AB125" s="346"/>
      <c r="AD125" s="171" t="str">
        <f t="shared" si="3"/>
        <v/>
      </c>
      <c r="AE125" s="239"/>
      <c r="AG125" s="171" t="str">
        <f t="shared" si="4"/>
        <v/>
      </c>
      <c r="AH125" s="201"/>
      <c r="AJ125" s="203" t="str">
        <f t="shared" si="11"/>
        <v/>
      </c>
      <c r="AK125" s="201"/>
      <c r="AM125" s="109" t="str">
        <f>IF(E125="","",IF(VLOOKUP(E125,Stam!$A$12:$E$19,4,FALSE)=0,"",VLOOKUP(E125,Stam!$A$12:$E$19,4,FALSE)))</f>
        <v/>
      </c>
      <c r="AN125" s="109" t="str">
        <f>IF(E125="","",IF(VLOOKUP(E125,Stam!$A$12:$E$19,2,FALSE)=0,"",VLOOKUP(E125,Stam!$A$12:$E$19,2,FALSE)))</f>
        <v/>
      </c>
      <c r="AO125" s="109" t="str">
        <f>IF(E125="","",IF(VLOOKUP(E125,Stam!$A$12:$E$19,3,FALSE)=0,"",VLOOKUP(E125,Stam!$A$12:$E$19,3,FALSE)))</f>
        <v/>
      </c>
      <c r="AP125" s="35" t="str">
        <f>IF(E125="","",IF(VLOOKUP(E125,Stam!$A$12:$E$19,5,FALSE)=0,"",VLOOKUP(E125,Stam!$A$12:$E$19,5,FALSE)))</f>
        <v/>
      </c>
      <c r="AR125" s="266"/>
      <c r="AS125" s="288"/>
    </row>
    <row r="126" spans="1:45" ht="30" customHeight="1" x14ac:dyDescent="0.25">
      <c r="A126" s="266"/>
      <c r="B126" s="133" t="str">
        <f>IF(A126&lt;&gt;"",IFERROR(VLOOKUP($A126,NTA!$A$2:$B$214,2,FALSE),"NTA code komt niet voor"),"")</f>
        <v/>
      </c>
      <c r="C126" s="267"/>
      <c r="D126" s="267"/>
      <c r="E126" s="343"/>
      <c r="F126" s="343"/>
      <c r="G126" s="354"/>
      <c r="H126" s="354"/>
      <c r="I126" s="354"/>
      <c r="J126" s="355"/>
      <c r="K126" s="210"/>
      <c r="L126" s="259"/>
      <c r="M126" s="262"/>
      <c r="R126" s="266"/>
      <c r="S126" s="267"/>
      <c r="T126" s="267"/>
      <c r="U126" s="288"/>
      <c r="V126" s="9"/>
      <c r="W126" s="244">
        <f t="shared" si="12"/>
        <v>0</v>
      </c>
      <c r="X126" s="244">
        <f t="shared" si="13"/>
        <v>0</v>
      </c>
      <c r="Z126" s="171" t="str">
        <f t="shared" si="10"/>
        <v/>
      </c>
      <c r="AA126" s="343"/>
      <c r="AB126" s="346"/>
      <c r="AD126" s="171" t="str">
        <f t="shared" si="3"/>
        <v/>
      </c>
      <c r="AE126" s="239"/>
      <c r="AG126" s="171" t="str">
        <f t="shared" si="4"/>
        <v/>
      </c>
      <c r="AH126" s="201"/>
      <c r="AJ126" s="203" t="str">
        <f t="shared" si="11"/>
        <v/>
      </c>
      <c r="AK126" s="201"/>
      <c r="AM126" s="109" t="str">
        <f>IF(E126="","",IF(VLOOKUP(E126,Stam!$A$12:$E$19,4,FALSE)=0,"",VLOOKUP(E126,Stam!$A$12:$E$19,4,FALSE)))</f>
        <v/>
      </c>
      <c r="AN126" s="109" t="str">
        <f>IF(E126="","",IF(VLOOKUP(E126,Stam!$A$12:$E$19,2,FALSE)=0,"",VLOOKUP(E126,Stam!$A$12:$E$19,2,FALSE)))</f>
        <v/>
      </c>
      <c r="AO126" s="109" t="str">
        <f>IF(E126="","",IF(VLOOKUP(E126,Stam!$A$12:$E$19,3,FALSE)=0,"",VLOOKUP(E126,Stam!$A$12:$E$19,3,FALSE)))</f>
        <v/>
      </c>
      <c r="AP126" s="35" t="str">
        <f>IF(E126="","",IF(VLOOKUP(E126,Stam!$A$12:$E$19,5,FALSE)=0,"",VLOOKUP(E126,Stam!$A$12:$E$19,5,FALSE)))</f>
        <v/>
      </c>
      <c r="AR126" s="266"/>
      <c r="AS126" s="288"/>
    </row>
    <row r="127" spans="1:45" ht="30" customHeight="1" x14ac:dyDescent="0.25">
      <c r="A127" s="266"/>
      <c r="B127" s="133" t="str">
        <f>IF(A127&lt;&gt;"",IFERROR(VLOOKUP($A127,NTA!$A$2:$B$214,2,FALSE),"NTA code komt niet voor"),"")</f>
        <v/>
      </c>
      <c r="C127" s="267"/>
      <c r="D127" s="267"/>
      <c r="E127" s="343"/>
      <c r="F127" s="343"/>
      <c r="G127" s="354"/>
      <c r="H127" s="354"/>
      <c r="I127" s="354"/>
      <c r="J127" s="355"/>
      <c r="K127" s="210"/>
      <c r="L127" s="259"/>
      <c r="M127" s="262"/>
      <c r="R127" s="266"/>
      <c r="S127" s="267"/>
      <c r="T127" s="267"/>
      <c r="U127" s="288"/>
      <c r="V127" s="9"/>
      <c r="W127" s="244">
        <f t="shared" si="12"/>
        <v>0</v>
      </c>
      <c r="X127" s="244">
        <f t="shared" si="13"/>
        <v>0</v>
      </c>
      <c r="Z127" s="171" t="str">
        <f t="shared" si="10"/>
        <v/>
      </c>
      <c r="AA127" s="343"/>
      <c r="AB127" s="346"/>
      <c r="AD127" s="171" t="str">
        <f t="shared" si="3"/>
        <v/>
      </c>
      <c r="AE127" s="239"/>
      <c r="AG127" s="171" t="str">
        <f t="shared" si="4"/>
        <v/>
      </c>
      <c r="AH127" s="201"/>
      <c r="AJ127" s="203" t="str">
        <f t="shared" si="11"/>
        <v/>
      </c>
      <c r="AK127" s="201"/>
      <c r="AM127" s="109" t="str">
        <f>IF(E127="","",IF(VLOOKUP(E127,Stam!$A$12:$E$19,4,FALSE)=0,"",VLOOKUP(E127,Stam!$A$12:$E$19,4,FALSE)))</f>
        <v/>
      </c>
      <c r="AN127" s="109" t="str">
        <f>IF(E127="","",IF(VLOOKUP(E127,Stam!$A$12:$E$19,2,FALSE)=0,"",VLOOKUP(E127,Stam!$A$12:$E$19,2,FALSE)))</f>
        <v/>
      </c>
      <c r="AO127" s="109" t="str">
        <f>IF(E127="","",IF(VLOOKUP(E127,Stam!$A$12:$E$19,3,FALSE)=0,"",VLOOKUP(E127,Stam!$A$12:$E$19,3,FALSE)))</f>
        <v/>
      </c>
      <c r="AP127" s="35" t="str">
        <f>IF(E127="","",IF(VLOOKUP(E127,Stam!$A$12:$E$19,5,FALSE)=0,"",VLOOKUP(E127,Stam!$A$12:$E$19,5,FALSE)))</f>
        <v/>
      </c>
      <c r="AR127" s="266"/>
      <c r="AS127" s="288"/>
    </row>
    <row r="128" spans="1:45" ht="30" customHeight="1" x14ac:dyDescent="0.25">
      <c r="A128" s="266"/>
      <c r="B128" s="133" t="str">
        <f>IF(A128&lt;&gt;"",IFERROR(VLOOKUP($A128,NTA!$A$2:$B$214,2,FALSE),"NTA code komt niet voor"),"")</f>
        <v/>
      </c>
      <c r="C128" s="267"/>
      <c r="D128" s="267"/>
      <c r="E128" s="343"/>
      <c r="F128" s="343"/>
      <c r="G128" s="354"/>
      <c r="H128" s="354"/>
      <c r="I128" s="354"/>
      <c r="J128" s="355"/>
      <c r="K128" s="210"/>
      <c r="L128" s="259"/>
      <c r="M128" s="262"/>
      <c r="R128" s="266"/>
      <c r="S128" s="267"/>
      <c r="T128" s="267"/>
      <c r="U128" s="288"/>
      <c r="V128" s="9"/>
      <c r="W128" s="244">
        <f t="shared" si="12"/>
        <v>0</v>
      </c>
      <c r="X128" s="244">
        <f t="shared" si="13"/>
        <v>0</v>
      </c>
      <c r="Z128" s="171" t="str">
        <f t="shared" si="10"/>
        <v/>
      </c>
      <c r="AA128" s="343"/>
      <c r="AB128" s="346"/>
      <c r="AD128" s="171" t="str">
        <f t="shared" si="3"/>
        <v/>
      </c>
      <c r="AE128" s="239"/>
      <c r="AG128" s="171" t="str">
        <f t="shared" si="4"/>
        <v/>
      </c>
      <c r="AH128" s="201"/>
      <c r="AJ128" s="203" t="str">
        <f t="shared" si="11"/>
        <v/>
      </c>
      <c r="AK128" s="201"/>
      <c r="AM128" s="109" t="str">
        <f>IF(E128="","",IF(VLOOKUP(E128,Stam!$A$12:$E$19,4,FALSE)=0,"",VLOOKUP(E128,Stam!$A$12:$E$19,4,FALSE)))</f>
        <v/>
      </c>
      <c r="AN128" s="109" t="str">
        <f>IF(E128="","",IF(VLOOKUP(E128,Stam!$A$12:$E$19,2,FALSE)=0,"",VLOOKUP(E128,Stam!$A$12:$E$19,2,FALSE)))</f>
        <v/>
      </c>
      <c r="AO128" s="109" t="str">
        <f>IF(E128="","",IF(VLOOKUP(E128,Stam!$A$12:$E$19,3,FALSE)=0,"",VLOOKUP(E128,Stam!$A$12:$E$19,3,FALSE)))</f>
        <v/>
      </c>
      <c r="AP128" s="35" t="str">
        <f>IF(E128="","",IF(VLOOKUP(E128,Stam!$A$12:$E$19,5,FALSE)=0,"",VLOOKUP(E128,Stam!$A$12:$E$19,5,FALSE)))</f>
        <v/>
      </c>
      <c r="AR128" s="266"/>
      <c r="AS128" s="288"/>
    </row>
    <row r="129" spans="1:45" ht="30" customHeight="1" x14ac:dyDescent="0.25">
      <c r="A129" s="266"/>
      <c r="B129" s="133" t="str">
        <f>IF(A129&lt;&gt;"",IFERROR(VLOOKUP($A129,NTA!$A$2:$B$214,2,FALSE),"NTA code komt niet voor"),"")</f>
        <v/>
      </c>
      <c r="C129" s="267"/>
      <c r="D129" s="267"/>
      <c r="E129" s="343"/>
      <c r="F129" s="343"/>
      <c r="G129" s="354"/>
      <c r="H129" s="354"/>
      <c r="I129" s="354"/>
      <c r="J129" s="355"/>
      <c r="K129" s="210"/>
      <c r="L129" s="259"/>
      <c r="M129" s="262"/>
      <c r="R129" s="266"/>
      <c r="S129" s="267"/>
      <c r="T129" s="267"/>
      <c r="U129" s="288"/>
      <c r="V129" s="9"/>
      <c r="W129" s="244">
        <f t="shared" si="12"/>
        <v>0</v>
      </c>
      <c r="X129" s="244">
        <f t="shared" si="13"/>
        <v>0</v>
      </c>
      <c r="Z129" s="171" t="str">
        <f t="shared" si="10"/>
        <v/>
      </c>
      <c r="AA129" s="343"/>
      <c r="AB129" s="346"/>
      <c r="AD129" s="171" t="str">
        <f t="shared" si="3"/>
        <v/>
      </c>
      <c r="AE129" s="239"/>
      <c r="AG129" s="171" t="str">
        <f t="shared" si="4"/>
        <v/>
      </c>
      <c r="AH129" s="201"/>
      <c r="AJ129" s="203" t="str">
        <f t="shared" si="11"/>
        <v/>
      </c>
      <c r="AK129" s="201"/>
      <c r="AM129" s="109" t="str">
        <f>IF(E129="","",IF(VLOOKUP(E129,Stam!$A$12:$E$19,4,FALSE)=0,"",VLOOKUP(E129,Stam!$A$12:$E$19,4,FALSE)))</f>
        <v/>
      </c>
      <c r="AN129" s="109" t="str">
        <f>IF(E129="","",IF(VLOOKUP(E129,Stam!$A$12:$E$19,2,FALSE)=0,"",VLOOKUP(E129,Stam!$A$12:$E$19,2,FALSE)))</f>
        <v/>
      </c>
      <c r="AO129" s="109" t="str">
        <f>IF(E129="","",IF(VLOOKUP(E129,Stam!$A$12:$E$19,3,FALSE)=0,"",VLOOKUP(E129,Stam!$A$12:$E$19,3,FALSE)))</f>
        <v/>
      </c>
      <c r="AP129" s="35" t="str">
        <f>IF(E129="","",IF(VLOOKUP(E129,Stam!$A$12:$E$19,5,FALSE)=0,"",VLOOKUP(E129,Stam!$A$12:$E$19,5,FALSE)))</f>
        <v/>
      </c>
      <c r="AR129" s="266"/>
      <c r="AS129" s="288"/>
    </row>
    <row r="130" spans="1:45" ht="30" customHeight="1" x14ac:dyDescent="0.25">
      <c r="A130" s="266"/>
      <c r="B130" s="133" t="str">
        <f>IF(A130&lt;&gt;"",IFERROR(VLOOKUP($A130,NTA!$A$2:$B$214,2,FALSE),"NTA code komt niet voor"),"")</f>
        <v/>
      </c>
      <c r="C130" s="267"/>
      <c r="D130" s="267"/>
      <c r="E130" s="343"/>
      <c r="F130" s="343"/>
      <c r="G130" s="354"/>
      <c r="H130" s="354"/>
      <c r="I130" s="354"/>
      <c r="J130" s="355"/>
      <c r="K130" s="210"/>
      <c r="L130" s="259"/>
      <c r="M130" s="262"/>
      <c r="R130" s="266"/>
      <c r="S130" s="267"/>
      <c r="T130" s="267"/>
      <c r="U130" s="288"/>
      <c r="V130" s="9"/>
      <c r="W130" s="244">
        <f t="shared" si="12"/>
        <v>0</v>
      </c>
      <c r="X130" s="244">
        <f t="shared" si="13"/>
        <v>0</v>
      </c>
      <c r="Z130" s="171" t="str">
        <f t="shared" si="10"/>
        <v/>
      </c>
      <c r="AA130" s="343"/>
      <c r="AB130" s="346"/>
      <c r="AD130" s="171" t="str">
        <f t="shared" si="3"/>
        <v/>
      </c>
      <c r="AE130" s="239"/>
      <c r="AG130" s="171" t="str">
        <f t="shared" si="4"/>
        <v/>
      </c>
      <c r="AH130" s="201"/>
      <c r="AJ130" s="203" t="str">
        <f t="shared" si="11"/>
        <v/>
      </c>
      <c r="AK130" s="201"/>
      <c r="AM130" s="109" t="str">
        <f>IF(E130="","",IF(VLOOKUP(E130,Stam!$A$12:$E$19,4,FALSE)=0,"",VLOOKUP(E130,Stam!$A$12:$E$19,4,FALSE)))</f>
        <v/>
      </c>
      <c r="AN130" s="109" t="str">
        <f>IF(E130="","",IF(VLOOKUP(E130,Stam!$A$12:$E$19,2,FALSE)=0,"",VLOOKUP(E130,Stam!$A$12:$E$19,2,FALSE)))</f>
        <v/>
      </c>
      <c r="AO130" s="109" t="str">
        <f>IF(E130="","",IF(VLOOKUP(E130,Stam!$A$12:$E$19,3,FALSE)=0,"",VLOOKUP(E130,Stam!$A$12:$E$19,3,FALSE)))</f>
        <v/>
      </c>
      <c r="AP130" s="35" t="str">
        <f>IF(E130="","",IF(VLOOKUP(E130,Stam!$A$12:$E$19,5,FALSE)=0,"",VLOOKUP(E130,Stam!$A$12:$E$19,5,FALSE)))</f>
        <v/>
      </c>
      <c r="AR130" s="266"/>
      <c r="AS130" s="288"/>
    </row>
    <row r="131" spans="1:45" ht="30" customHeight="1" x14ac:dyDescent="0.25">
      <c r="A131" s="266"/>
      <c r="B131" s="133" t="str">
        <f>IF(A131&lt;&gt;"",IFERROR(VLOOKUP($A131,NTA!$A$2:$B$214,2,FALSE),"NTA code komt niet voor"),"")</f>
        <v/>
      </c>
      <c r="C131" s="267"/>
      <c r="D131" s="267"/>
      <c r="E131" s="343"/>
      <c r="F131" s="343"/>
      <c r="G131" s="354"/>
      <c r="H131" s="354"/>
      <c r="I131" s="354"/>
      <c r="J131" s="355"/>
      <c r="K131" s="210"/>
      <c r="L131" s="259"/>
      <c r="M131" s="262"/>
      <c r="R131" s="266"/>
      <c r="S131" s="267"/>
      <c r="T131" s="267"/>
      <c r="U131" s="288"/>
      <c r="V131" s="9"/>
      <c r="W131" s="244">
        <f t="shared" si="12"/>
        <v>0</v>
      </c>
      <c r="X131" s="244">
        <f t="shared" si="13"/>
        <v>0</v>
      </c>
      <c r="Z131" s="171" t="str">
        <f t="shared" si="10"/>
        <v/>
      </c>
      <c r="AA131" s="343"/>
      <c r="AB131" s="346"/>
      <c r="AD131" s="171" t="str">
        <f t="shared" si="3"/>
        <v/>
      </c>
      <c r="AE131" s="239"/>
      <c r="AG131" s="171" t="str">
        <f t="shared" si="4"/>
        <v/>
      </c>
      <c r="AH131" s="201"/>
      <c r="AJ131" s="203" t="str">
        <f t="shared" si="11"/>
        <v/>
      </c>
      <c r="AK131" s="201"/>
      <c r="AM131" s="109" t="str">
        <f>IF(E131="","",IF(VLOOKUP(E131,Stam!$A$12:$E$19,4,FALSE)=0,"",VLOOKUP(E131,Stam!$A$12:$E$19,4,FALSE)))</f>
        <v/>
      </c>
      <c r="AN131" s="109" t="str">
        <f>IF(E131="","",IF(VLOOKUP(E131,Stam!$A$12:$E$19,2,FALSE)=0,"",VLOOKUP(E131,Stam!$A$12:$E$19,2,FALSE)))</f>
        <v/>
      </c>
      <c r="AO131" s="109" t="str">
        <f>IF(E131="","",IF(VLOOKUP(E131,Stam!$A$12:$E$19,3,FALSE)=0,"",VLOOKUP(E131,Stam!$A$12:$E$19,3,FALSE)))</f>
        <v/>
      </c>
      <c r="AP131" s="35" t="str">
        <f>IF(E131="","",IF(VLOOKUP(E131,Stam!$A$12:$E$19,5,FALSE)=0,"",VLOOKUP(E131,Stam!$A$12:$E$19,5,FALSE)))</f>
        <v/>
      </c>
      <c r="AR131" s="266"/>
      <c r="AS131" s="288"/>
    </row>
    <row r="132" spans="1:45" ht="30" customHeight="1" x14ac:dyDescent="0.25">
      <c r="A132" s="266"/>
      <c r="B132" s="133" t="str">
        <f>IF(A132&lt;&gt;"",IFERROR(VLOOKUP($A132,NTA!$A$2:$B$214,2,FALSE),"NTA code komt niet voor"),"")</f>
        <v/>
      </c>
      <c r="C132" s="267"/>
      <c r="D132" s="267"/>
      <c r="E132" s="343"/>
      <c r="F132" s="343"/>
      <c r="G132" s="354"/>
      <c r="H132" s="354"/>
      <c r="I132" s="354"/>
      <c r="J132" s="355"/>
      <c r="K132" s="210"/>
      <c r="L132" s="259"/>
      <c r="M132" s="262"/>
      <c r="R132" s="266"/>
      <c r="S132" s="267"/>
      <c r="T132" s="267"/>
      <c r="U132" s="288"/>
      <c r="V132" s="9"/>
      <c r="W132" s="244">
        <f t="shared" si="12"/>
        <v>0</v>
      </c>
      <c r="X132" s="244">
        <f t="shared" si="13"/>
        <v>0</v>
      </c>
      <c r="Z132" s="171" t="str">
        <f t="shared" si="10"/>
        <v/>
      </c>
      <c r="AA132" s="343"/>
      <c r="AB132" s="346"/>
      <c r="AD132" s="171" t="str">
        <f t="shared" si="3"/>
        <v/>
      </c>
      <c r="AE132" s="239"/>
      <c r="AG132" s="171" t="str">
        <f t="shared" si="4"/>
        <v/>
      </c>
      <c r="AH132" s="201"/>
      <c r="AJ132" s="203" t="str">
        <f t="shared" si="11"/>
        <v/>
      </c>
      <c r="AK132" s="201"/>
      <c r="AM132" s="109" t="str">
        <f>IF(E132="","",IF(VLOOKUP(E132,Stam!$A$12:$E$19,4,FALSE)=0,"",VLOOKUP(E132,Stam!$A$12:$E$19,4,FALSE)))</f>
        <v/>
      </c>
      <c r="AN132" s="109" t="str">
        <f>IF(E132="","",IF(VLOOKUP(E132,Stam!$A$12:$E$19,2,FALSE)=0,"",VLOOKUP(E132,Stam!$A$12:$E$19,2,FALSE)))</f>
        <v/>
      </c>
      <c r="AO132" s="109" t="str">
        <f>IF(E132="","",IF(VLOOKUP(E132,Stam!$A$12:$E$19,3,FALSE)=0,"",VLOOKUP(E132,Stam!$A$12:$E$19,3,FALSE)))</f>
        <v/>
      </c>
      <c r="AP132" s="35" t="str">
        <f>IF(E132="","",IF(VLOOKUP(E132,Stam!$A$12:$E$19,5,FALSE)=0,"",VLOOKUP(E132,Stam!$A$12:$E$19,5,FALSE)))</f>
        <v/>
      </c>
      <c r="AR132" s="266"/>
      <c r="AS132" s="288"/>
    </row>
    <row r="133" spans="1:45" ht="30" customHeight="1" x14ac:dyDescent="0.25">
      <c r="A133" s="266"/>
      <c r="B133" s="133" t="str">
        <f>IF(A133&lt;&gt;"",IFERROR(VLOOKUP($A133,NTA!$A$2:$B$214,2,FALSE),"NTA code komt niet voor"),"")</f>
        <v/>
      </c>
      <c r="C133" s="267"/>
      <c r="D133" s="267"/>
      <c r="E133" s="343"/>
      <c r="F133" s="343"/>
      <c r="G133" s="354"/>
      <c r="H133" s="354"/>
      <c r="I133" s="354"/>
      <c r="J133" s="355"/>
      <c r="K133" s="210"/>
      <c r="L133" s="259"/>
      <c r="M133" s="262"/>
      <c r="R133" s="266"/>
      <c r="S133" s="267"/>
      <c r="T133" s="267"/>
      <c r="U133" s="288"/>
      <c r="V133" s="9"/>
      <c r="W133" s="244">
        <f t="shared" si="12"/>
        <v>0</v>
      </c>
      <c r="X133" s="244">
        <f t="shared" si="13"/>
        <v>0</v>
      </c>
      <c r="Z133" s="171" t="str">
        <f t="shared" si="10"/>
        <v/>
      </c>
      <c r="AA133" s="343"/>
      <c r="AB133" s="346"/>
      <c r="AD133" s="171" t="str">
        <f t="shared" si="3"/>
        <v/>
      </c>
      <c r="AE133" s="239"/>
      <c r="AG133" s="171" t="str">
        <f t="shared" si="4"/>
        <v/>
      </c>
      <c r="AH133" s="201"/>
      <c r="AJ133" s="203" t="str">
        <f t="shared" si="11"/>
        <v/>
      </c>
      <c r="AK133" s="201"/>
      <c r="AM133" s="109" t="str">
        <f>IF(E133="","",IF(VLOOKUP(E133,Stam!$A$12:$E$19,4,FALSE)=0,"",VLOOKUP(E133,Stam!$A$12:$E$19,4,FALSE)))</f>
        <v/>
      </c>
      <c r="AN133" s="109" t="str">
        <f>IF(E133="","",IF(VLOOKUP(E133,Stam!$A$12:$E$19,2,FALSE)=0,"",VLOOKUP(E133,Stam!$A$12:$E$19,2,FALSE)))</f>
        <v/>
      </c>
      <c r="AO133" s="109" t="str">
        <f>IF(E133="","",IF(VLOOKUP(E133,Stam!$A$12:$E$19,3,FALSE)=0,"",VLOOKUP(E133,Stam!$A$12:$E$19,3,FALSE)))</f>
        <v/>
      </c>
      <c r="AP133" s="35" t="str">
        <f>IF(E133="","",IF(VLOOKUP(E133,Stam!$A$12:$E$19,5,FALSE)=0,"",VLOOKUP(E133,Stam!$A$12:$E$19,5,FALSE)))</f>
        <v/>
      </c>
      <c r="AR133" s="266"/>
      <c r="AS133" s="288"/>
    </row>
    <row r="134" spans="1:45" ht="30" customHeight="1" x14ac:dyDescent="0.25">
      <c r="A134" s="266"/>
      <c r="B134" s="133" t="str">
        <f>IF(A134&lt;&gt;"",IFERROR(VLOOKUP($A134,NTA!$A$2:$B$214,2,FALSE),"NTA code komt niet voor"),"")</f>
        <v/>
      </c>
      <c r="C134" s="267"/>
      <c r="D134" s="267"/>
      <c r="E134" s="343"/>
      <c r="F134" s="343"/>
      <c r="G134" s="354"/>
      <c r="H134" s="354"/>
      <c r="I134" s="354"/>
      <c r="J134" s="355"/>
      <c r="K134" s="210"/>
      <c r="L134" s="259"/>
      <c r="M134" s="262"/>
      <c r="R134" s="266"/>
      <c r="S134" s="267"/>
      <c r="T134" s="267"/>
      <c r="U134" s="288"/>
      <c r="V134" s="9"/>
      <c r="W134" s="244">
        <f t="shared" si="12"/>
        <v>0</v>
      </c>
      <c r="X134" s="244">
        <f t="shared" si="13"/>
        <v>0</v>
      </c>
      <c r="Z134" s="171" t="str">
        <f t="shared" si="10"/>
        <v/>
      </c>
      <c r="AA134" s="343"/>
      <c r="AB134" s="346"/>
      <c r="AD134" s="171" t="str">
        <f t="shared" si="3"/>
        <v/>
      </c>
      <c r="AE134" s="239"/>
      <c r="AG134" s="171" t="str">
        <f t="shared" si="4"/>
        <v/>
      </c>
      <c r="AH134" s="201"/>
      <c r="AJ134" s="203" t="str">
        <f t="shared" si="11"/>
        <v/>
      </c>
      <c r="AK134" s="201"/>
      <c r="AM134" s="109" t="str">
        <f>IF(E134="","",IF(VLOOKUP(E134,Stam!$A$12:$E$19,4,FALSE)=0,"",VLOOKUP(E134,Stam!$A$12:$E$19,4,FALSE)))</f>
        <v/>
      </c>
      <c r="AN134" s="109" t="str">
        <f>IF(E134="","",IF(VLOOKUP(E134,Stam!$A$12:$E$19,2,FALSE)=0,"",VLOOKUP(E134,Stam!$A$12:$E$19,2,FALSE)))</f>
        <v/>
      </c>
      <c r="AO134" s="109" t="str">
        <f>IF(E134="","",IF(VLOOKUP(E134,Stam!$A$12:$E$19,3,FALSE)=0,"",VLOOKUP(E134,Stam!$A$12:$E$19,3,FALSE)))</f>
        <v/>
      </c>
      <c r="AP134" s="35" t="str">
        <f>IF(E134="","",IF(VLOOKUP(E134,Stam!$A$12:$E$19,5,FALSE)=0,"",VLOOKUP(E134,Stam!$A$12:$E$19,5,FALSE)))</f>
        <v/>
      </c>
      <c r="AR134" s="266"/>
      <c r="AS134" s="288"/>
    </row>
    <row r="135" spans="1:45" ht="30" customHeight="1" x14ac:dyDescent="0.25">
      <c r="A135" s="266"/>
      <c r="B135" s="133" t="str">
        <f>IF(A135&lt;&gt;"",IFERROR(VLOOKUP($A135,NTA!$A$2:$B$214,2,FALSE),"NTA code komt niet voor"),"")</f>
        <v/>
      </c>
      <c r="C135" s="267"/>
      <c r="D135" s="267"/>
      <c r="E135" s="343"/>
      <c r="F135" s="343"/>
      <c r="G135" s="354"/>
      <c r="H135" s="354"/>
      <c r="I135" s="354"/>
      <c r="J135" s="355"/>
      <c r="K135" s="210"/>
      <c r="L135" s="259"/>
      <c r="M135" s="262"/>
      <c r="R135" s="266"/>
      <c r="S135" s="267"/>
      <c r="T135" s="267"/>
      <c r="U135" s="288"/>
      <c r="V135" s="9"/>
      <c r="W135" s="244">
        <f t="shared" si="12"/>
        <v>0</v>
      </c>
      <c r="X135" s="244">
        <f t="shared" si="13"/>
        <v>0</v>
      </c>
      <c r="Z135" s="171" t="str">
        <f t="shared" si="10"/>
        <v/>
      </c>
      <c r="AA135" s="343"/>
      <c r="AB135" s="346"/>
      <c r="AD135" s="171" t="str">
        <f t="shared" si="3"/>
        <v/>
      </c>
      <c r="AE135" s="239"/>
      <c r="AG135" s="171" t="str">
        <f t="shared" si="4"/>
        <v/>
      </c>
      <c r="AH135" s="201"/>
      <c r="AJ135" s="203" t="str">
        <f t="shared" si="11"/>
        <v/>
      </c>
      <c r="AK135" s="201"/>
      <c r="AM135" s="109" t="str">
        <f>IF(E135="","",IF(VLOOKUP(E135,Stam!$A$12:$E$19,4,FALSE)=0,"",VLOOKUP(E135,Stam!$A$12:$E$19,4,FALSE)))</f>
        <v/>
      </c>
      <c r="AN135" s="109" t="str">
        <f>IF(E135="","",IF(VLOOKUP(E135,Stam!$A$12:$E$19,2,FALSE)=0,"",VLOOKUP(E135,Stam!$A$12:$E$19,2,FALSE)))</f>
        <v/>
      </c>
      <c r="AO135" s="109" t="str">
        <f>IF(E135="","",IF(VLOOKUP(E135,Stam!$A$12:$E$19,3,FALSE)=0,"",VLOOKUP(E135,Stam!$A$12:$E$19,3,FALSE)))</f>
        <v/>
      </c>
      <c r="AP135" s="35" t="str">
        <f>IF(E135="","",IF(VLOOKUP(E135,Stam!$A$12:$E$19,5,FALSE)=0,"",VLOOKUP(E135,Stam!$A$12:$E$19,5,FALSE)))</f>
        <v/>
      </c>
      <c r="AR135" s="266"/>
      <c r="AS135" s="288"/>
    </row>
    <row r="136" spans="1:45" ht="30" customHeight="1" x14ac:dyDescent="0.25">
      <c r="A136" s="266"/>
      <c r="B136" s="133" t="str">
        <f>IF(A136&lt;&gt;"",IFERROR(VLOOKUP($A136,NTA!$A$2:$B$214,2,FALSE),"NTA code komt niet voor"),"")</f>
        <v/>
      </c>
      <c r="C136" s="267"/>
      <c r="D136" s="267"/>
      <c r="E136" s="343"/>
      <c r="F136" s="343"/>
      <c r="G136" s="354"/>
      <c r="H136" s="354"/>
      <c r="I136" s="354"/>
      <c r="J136" s="355"/>
      <c r="K136" s="210"/>
      <c r="L136" s="259"/>
      <c r="M136" s="262"/>
      <c r="R136" s="266"/>
      <c r="S136" s="267"/>
      <c r="T136" s="267"/>
      <c r="U136" s="288"/>
      <c r="V136" s="9"/>
      <c r="W136" s="244">
        <f t="shared" si="12"/>
        <v>0</v>
      </c>
      <c r="X136" s="244">
        <f t="shared" si="13"/>
        <v>0</v>
      </c>
      <c r="Z136" s="171" t="str">
        <f t="shared" si="10"/>
        <v/>
      </c>
      <c r="AA136" s="343"/>
      <c r="AB136" s="346"/>
      <c r="AD136" s="171" t="str">
        <f t="shared" si="3"/>
        <v/>
      </c>
      <c r="AE136" s="239"/>
      <c r="AG136" s="171" t="str">
        <f t="shared" si="4"/>
        <v/>
      </c>
      <c r="AH136" s="201"/>
      <c r="AJ136" s="203" t="str">
        <f t="shared" si="11"/>
        <v/>
      </c>
      <c r="AK136" s="201"/>
      <c r="AM136" s="109" t="str">
        <f>IF(E136="","",IF(VLOOKUP(E136,Stam!$A$12:$E$19,4,FALSE)=0,"",VLOOKUP(E136,Stam!$A$12:$E$19,4,FALSE)))</f>
        <v/>
      </c>
      <c r="AN136" s="109" t="str">
        <f>IF(E136="","",IF(VLOOKUP(E136,Stam!$A$12:$E$19,2,FALSE)=0,"",VLOOKUP(E136,Stam!$A$12:$E$19,2,FALSE)))</f>
        <v/>
      </c>
      <c r="AO136" s="109" t="str">
        <f>IF(E136="","",IF(VLOOKUP(E136,Stam!$A$12:$E$19,3,FALSE)=0,"",VLOOKUP(E136,Stam!$A$12:$E$19,3,FALSE)))</f>
        <v/>
      </c>
      <c r="AP136" s="35" t="str">
        <f>IF(E136="","",IF(VLOOKUP(E136,Stam!$A$12:$E$19,5,FALSE)=0,"",VLOOKUP(E136,Stam!$A$12:$E$19,5,FALSE)))</f>
        <v/>
      </c>
      <c r="AR136" s="266"/>
      <c r="AS136" s="288"/>
    </row>
    <row r="137" spans="1:45" ht="30" customHeight="1" x14ac:dyDescent="0.25">
      <c r="A137" s="266"/>
      <c r="B137" s="133" t="str">
        <f>IF(A137&lt;&gt;"",IFERROR(VLOOKUP($A137,NTA!$A$2:$B$214,2,FALSE),"NTA code komt niet voor"),"")</f>
        <v/>
      </c>
      <c r="C137" s="267"/>
      <c r="D137" s="267"/>
      <c r="E137" s="343"/>
      <c r="F137" s="343"/>
      <c r="G137" s="354"/>
      <c r="H137" s="354"/>
      <c r="I137" s="354"/>
      <c r="J137" s="355"/>
      <c r="K137" s="210"/>
      <c r="L137" s="259"/>
      <c r="M137" s="262"/>
      <c r="R137" s="266"/>
      <c r="S137" s="267"/>
      <c r="T137" s="267"/>
      <c r="U137" s="288"/>
      <c r="V137" s="9"/>
      <c r="W137" s="244">
        <f t="shared" si="12"/>
        <v>0</v>
      </c>
      <c r="X137" s="244">
        <f t="shared" si="13"/>
        <v>0</v>
      </c>
      <c r="Z137" s="171" t="str">
        <f t="shared" si="10"/>
        <v/>
      </c>
      <c r="AA137" s="343"/>
      <c r="AB137" s="346"/>
      <c r="AD137" s="171" t="str">
        <f t="shared" si="3"/>
        <v/>
      </c>
      <c r="AE137" s="239"/>
      <c r="AG137" s="171" t="str">
        <f t="shared" si="4"/>
        <v/>
      </c>
      <c r="AH137" s="201"/>
      <c r="AJ137" s="203" t="str">
        <f t="shared" si="11"/>
        <v/>
      </c>
      <c r="AK137" s="201"/>
      <c r="AM137" s="109" t="str">
        <f>IF(E137="","",IF(VLOOKUP(E137,Stam!$A$12:$E$19,4,FALSE)=0,"",VLOOKUP(E137,Stam!$A$12:$E$19,4,FALSE)))</f>
        <v/>
      </c>
      <c r="AN137" s="109" t="str">
        <f>IF(E137="","",IF(VLOOKUP(E137,Stam!$A$12:$E$19,2,FALSE)=0,"",VLOOKUP(E137,Stam!$A$12:$E$19,2,FALSE)))</f>
        <v/>
      </c>
      <c r="AO137" s="109" t="str">
        <f>IF(E137="","",IF(VLOOKUP(E137,Stam!$A$12:$E$19,3,FALSE)=0,"",VLOOKUP(E137,Stam!$A$12:$E$19,3,FALSE)))</f>
        <v/>
      </c>
      <c r="AP137" s="35" t="str">
        <f>IF(E137="","",IF(VLOOKUP(E137,Stam!$A$12:$E$19,5,FALSE)=0,"",VLOOKUP(E137,Stam!$A$12:$E$19,5,FALSE)))</f>
        <v/>
      </c>
      <c r="AR137" s="266"/>
      <c r="AS137" s="288"/>
    </row>
    <row r="138" spans="1:45" ht="30" customHeight="1" x14ac:dyDescent="0.25">
      <c r="A138" s="266"/>
      <c r="B138" s="133" t="str">
        <f>IF(A138&lt;&gt;"",IFERROR(VLOOKUP($A138,NTA!$A$2:$B$214,2,FALSE),"NTA code komt niet voor"),"")</f>
        <v/>
      </c>
      <c r="C138" s="267"/>
      <c r="D138" s="267"/>
      <c r="E138" s="343"/>
      <c r="F138" s="343"/>
      <c r="G138" s="354"/>
      <c r="H138" s="354"/>
      <c r="I138" s="354"/>
      <c r="J138" s="355"/>
      <c r="K138" s="210"/>
      <c r="L138" s="259"/>
      <c r="M138" s="262"/>
      <c r="R138" s="266"/>
      <c r="S138" s="267"/>
      <c r="T138" s="267"/>
      <c r="U138" s="288"/>
      <c r="V138" s="9"/>
      <c r="W138" s="244">
        <f t="shared" si="12"/>
        <v>0</v>
      </c>
      <c r="X138" s="244">
        <f t="shared" si="13"/>
        <v>0</v>
      </c>
      <c r="Z138" s="171" t="str">
        <f t="shared" si="10"/>
        <v/>
      </c>
      <c r="AA138" s="343"/>
      <c r="AB138" s="346"/>
      <c r="AD138" s="171" t="str">
        <f t="shared" si="3"/>
        <v/>
      </c>
      <c r="AE138" s="239"/>
      <c r="AG138" s="171" t="str">
        <f t="shared" si="4"/>
        <v/>
      </c>
      <c r="AH138" s="201"/>
      <c r="AJ138" s="203" t="str">
        <f t="shared" si="11"/>
        <v/>
      </c>
      <c r="AK138" s="201"/>
      <c r="AM138" s="109" t="str">
        <f>IF(E138="","",IF(VLOOKUP(E138,Stam!$A$12:$E$19,4,FALSE)=0,"",VLOOKUP(E138,Stam!$A$12:$E$19,4,FALSE)))</f>
        <v/>
      </c>
      <c r="AN138" s="109" t="str">
        <f>IF(E138="","",IF(VLOOKUP(E138,Stam!$A$12:$E$19,2,FALSE)=0,"",VLOOKUP(E138,Stam!$A$12:$E$19,2,FALSE)))</f>
        <v/>
      </c>
      <c r="AO138" s="109" t="str">
        <f>IF(E138="","",IF(VLOOKUP(E138,Stam!$A$12:$E$19,3,FALSE)=0,"",VLOOKUP(E138,Stam!$A$12:$E$19,3,FALSE)))</f>
        <v/>
      </c>
      <c r="AP138" s="35" t="str">
        <f>IF(E138="","",IF(VLOOKUP(E138,Stam!$A$12:$E$19,5,FALSE)=0,"",VLOOKUP(E138,Stam!$A$12:$E$19,5,FALSE)))</f>
        <v/>
      </c>
      <c r="AR138" s="266"/>
      <c r="AS138" s="288"/>
    </row>
    <row r="139" spans="1:45" ht="30" customHeight="1" x14ac:dyDescent="0.25">
      <c r="A139" s="266"/>
      <c r="B139" s="133" t="str">
        <f>IF(A139&lt;&gt;"",IFERROR(VLOOKUP($A139,NTA!$A$2:$B$214,2,FALSE),"NTA code komt niet voor"),"")</f>
        <v/>
      </c>
      <c r="C139" s="267"/>
      <c r="D139" s="267"/>
      <c r="E139" s="343"/>
      <c r="F139" s="343"/>
      <c r="G139" s="354"/>
      <c r="H139" s="354"/>
      <c r="I139" s="354"/>
      <c r="J139" s="355"/>
      <c r="K139" s="210"/>
      <c r="L139" s="259"/>
      <c r="M139" s="262"/>
      <c r="R139" s="266"/>
      <c r="S139" s="267"/>
      <c r="T139" s="267"/>
      <c r="U139" s="288"/>
      <c r="V139" s="9"/>
      <c r="W139" s="244">
        <f t="shared" si="12"/>
        <v>0</v>
      </c>
      <c r="X139" s="244">
        <f t="shared" si="13"/>
        <v>0</v>
      </c>
      <c r="Z139" s="171" t="str">
        <f t="shared" si="10"/>
        <v/>
      </c>
      <c r="AA139" s="343"/>
      <c r="AB139" s="346"/>
      <c r="AD139" s="171" t="str">
        <f t="shared" si="3"/>
        <v/>
      </c>
      <c r="AE139" s="239"/>
      <c r="AG139" s="171" t="str">
        <f t="shared" si="4"/>
        <v/>
      </c>
      <c r="AH139" s="201"/>
      <c r="AJ139" s="203" t="str">
        <f t="shared" si="11"/>
        <v/>
      </c>
      <c r="AK139" s="201"/>
      <c r="AM139" s="109" t="str">
        <f>IF(E139="","",IF(VLOOKUP(E139,Stam!$A$12:$E$19,4,FALSE)=0,"",VLOOKUP(E139,Stam!$A$12:$E$19,4,FALSE)))</f>
        <v/>
      </c>
      <c r="AN139" s="109" t="str">
        <f>IF(E139="","",IF(VLOOKUP(E139,Stam!$A$12:$E$19,2,FALSE)=0,"",VLOOKUP(E139,Stam!$A$12:$E$19,2,FALSE)))</f>
        <v/>
      </c>
      <c r="AO139" s="109" t="str">
        <f>IF(E139="","",IF(VLOOKUP(E139,Stam!$A$12:$E$19,3,FALSE)=0,"",VLOOKUP(E139,Stam!$A$12:$E$19,3,FALSE)))</f>
        <v/>
      </c>
      <c r="AP139" s="35" t="str">
        <f>IF(E139="","",IF(VLOOKUP(E139,Stam!$A$12:$E$19,5,FALSE)=0,"",VLOOKUP(E139,Stam!$A$12:$E$19,5,FALSE)))</f>
        <v/>
      </c>
      <c r="AR139" s="266"/>
      <c r="AS139" s="288"/>
    </row>
    <row r="140" spans="1:45" ht="30" customHeight="1" x14ac:dyDescent="0.25">
      <c r="A140" s="266"/>
      <c r="B140" s="133" t="str">
        <f>IF(A140&lt;&gt;"",IFERROR(VLOOKUP($A140,NTA!$A$2:$B$214,2,FALSE),"NTA code komt niet voor"),"")</f>
        <v/>
      </c>
      <c r="C140" s="267"/>
      <c r="D140" s="267"/>
      <c r="E140" s="343"/>
      <c r="F140" s="343"/>
      <c r="G140" s="354"/>
      <c r="H140" s="354"/>
      <c r="I140" s="354"/>
      <c r="J140" s="355"/>
      <c r="K140" s="210"/>
      <c r="L140" s="259"/>
      <c r="M140" s="262"/>
      <c r="R140" s="266"/>
      <c r="S140" s="267"/>
      <c r="T140" s="267"/>
      <c r="U140" s="288"/>
      <c r="V140" s="9"/>
      <c r="W140" s="244">
        <f t="shared" si="12"/>
        <v>0</v>
      </c>
      <c r="X140" s="244">
        <f t="shared" si="13"/>
        <v>0</v>
      </c>
      <c r="Z140" s="171" t="str">
        <f t="shared" si="10"/>
        <v/>
      </c>
      <c r="AA140" s="343"/>
      <c r="AB140" s="346"/>
      <c r="AD140" s="171" t="str">
        <f t="shared" si="3"/>
        <v/>
      </c>
      <c r="AE140" s="239"/>
      <c r="AG140" s="171" t="str">
        <f t="shared" si="4"/>
        <v/>
      </c>
      <c r="AH140" s="201"/>
      <c r="AJ140" s="203" t="str">
        <f t="shared" si="11"/>
        <v/>
      </c>
      <c r="AK140" s="201"/>
      <c r="AM140" s="109" t="str">
        <f>IF(E140="","",IF(VLOOKUP(E140,Stam!$A$12:$E$19,4,FALSE)=0,"",VLOOKUP(E140,Stam!$A$12:$E$19,4,FALSE)))</f>
        <v/>
      </c>
      <c r="AN140" s="109" t="str">
        <f>IF(E140="","",IF(VLOOKUP(E140,Stam!$A$12:$E$19,2,FALSE)=0,"",VLOOKUP(E140,Stam!$A$12:$E$19,2,FALSE)))</f>
        <v/>
      </c>
      <c r="AO140" s="109" t="str">
        <f>IF(E140="","",IF(VLOOKUP(E140,Stam!$A$12:$E$19,3,FALSE)=0,"",VLOOKUP(E140,Stam!$A$12:$E$19,3,FALSE)))</f>
        <v/>
      </c>
      <c r="AP140" s="35" t="str">
        <f>IF(E140="","",IF(VLOOKUP(E140,Stam!$A$12:$E$19,5,FALSE)=0,"",VLOOKUP(E140,Stam!$A$12:$E$19,5,FALSE)))</f>
        <v/>
      </c>
      <c r="AR140" s="266"/>
      <c r="AS140" s="288"/>
    </row>
    <row r="141" spans="1:45" ht="30" customHeight="1" x14ac:dyDescent="0.25">
      <c r="A141" s="266"/>
      <c r="B141" s="133" t="str">
        <f>IF(A141&lt;&gt;"",IFERROR(VLOOKUP($A141,NTA!$A$2:$B$214,2,FALSE),"NTA code komt niet voor"),"")</f>
        <v/>
      </c>
      <c r="C141" s="267"/>
      <c r="D141" s="267"/>
      <c r="E141" s="343"/>
      <c r="F141" s="343"/>
      <c r="G141" s="354"/>
      <c r="H141" s="354"/>
      <c r="I141" s="354"/>
      <c r="J141" s="355"/>
      <c r="K141" s="210"/>
      <c r="L141" s="259"/>
      <c r="M141" s="262"/>
      <c r="R141" s="266"/>
      <c r="S141" s="267"/>
      <c r="T141" s="267"/>
      <c r="U141" s="288"/>
      <c r="V141" s="9"/>
      <c r="W141" s="244">
        <f t="shared" si="12"/>
        <v>0</v>
      </c>
      <c r="X141" s="244">
        <f t="shared" si="13"/>
        <v>0</v>
      </c>
      <c r="Z141" s="171" t="str">
        <f t="shared" si="10"/>
        <v/>
      </c>
      <c r="AA141" s="343"/>
      <c r="AB141" s="346"/>
      <c r="AD141" s="171" t="str">
        <f t="shared" si="3"/>
        <v/>
      </c>
      <c r="AE141" s="239"/>
      <c r="AG141" s="171" t="str">
        <f t="shared" si="4"/>
        <v/>
      </c>
      <c r="AH141" s="201"/>
      <c r="AJ141" s="203" t="str">
        <f t="shared" si="11"/>
        <v/>
      </c>
      <c r="AK141" s="201"/>
      <c r="AM141" s="109" t="str">
        <f>IF(E141="","",IF(VLOOKUP(E141,Stam!$A$12:$E$19,4,FALSE)=0,"",VLOOKUP(E141,Stam!$A$12:$E$19,4,FALSE)))</f>
        <v/>
      </c>
      <c r="AN141" s="109" t="str">
        <f>IF(E141="","",IF(VLOOKUP(E141,Stam!$A$12:$E$19,2,FALSE)=0,"",VLOOKUP(E141,Stam!$A$12:$E$19,2,FALSE)))</f>
        <v/>
      </c>
      <c r="AO141" s="109" t="str">
        <f>IF(E141="","",IF(VLOOKUP(E141,Stam!$A$12:$E$19,3,FALSE)=0,"",VLOOKUP(E141,Stam!$A$12:$E$19,3,FALSE)))</f>
        <v/>
      </c>
      <c r="AP141" s="35" t="str">
        <f>IF(E141="","",IF(VLOOKUP(E141,Stam!$A$12:$E$19,5,FALSE)=0,"",VLOOKUP(E141,Stam!$A$12:$E$19,5,FALSE)))</f>
        <v/>
      </c>
      <c r="AR141" s="266"/>
      <c r="AS141" s="288"/>
    </row>
    <row r="142" spans="1:45" ht="30" customHeight="1" x14ac:dyDescent="0.25">
      <c r="A142" s="266"/>
      <c r="B142" s="133" t="str">
        <f>IF(A142&lt;&gt;"",IFERROR(VLOOKUP($A142,NTA!$A$2:$B$214,2,FALSE),"NTA code komt niet voor"),"")</f>
        <v/>
      </c>
      <c r="C142" s="267"/>
      <c r="D142" s="267"/>
      <c r="E142" s="343"/>
      <c r="F142" s="343"/>
      <c r="G142" s="354"/>
      <c r="H142" s="354"/>
      <c r="I142" s="354"/>
      <c r="J142" s="355"/>
      <c r="K142" s="210"/>
      <c r="L142" s="259"/>
      <c r="M142" s="262"/>
      <c r="R142" s="266"/>
      <c r="S142" s="267"/>
      <c r="T142" s="267"/>
      <c r="U142" s="288"/>
      <c r="V142" s="9"/>
      <c r="W142" s="244">
        <f t="shared" si="12"/>
        <v>0</v>
      </c>
      <c r="X142" s="244">
        <f t="shared" si="13"/>
        <v>0</v>
      </c>
      <c r="Z142" s="171" t="str">
        <f t="shared" si="10"/>
        <v/>
      </c>
      <c r="AA142" s="343"/>
      <c r="AB142" s="346"/>
      <c r="AD142" s="171" t="str">
        <f t="shared" si="3"/>
        <v/>
      </c>
      <c r="AE142" s="239"/>
      <c r="AG142" s="171" t="str">
        <f t="shared" si="4"/>
        <v/>
      </c>
      <c r="AH142" s="201"/>
      <c r="AJ142" s="203" t="str">
        <f t="shared" si="11"/>
        <v/>
      </c>
      <c r="AK142" s="201"/>
      <c r="AM142" s="109" t="str">
        <f>IF(E142="","",IF(VLOOKUP(E142,Stam!$A$12:$E$19,4,FALSE)=0,"",VLOOKUP(E142,Stam!$A$12:$E$19,4,FALSE)))</f>
        <v/>
      </c>
      <c r="AN142" s="109" t="str">
        <f>IF(E142="","",IF(VLOOKUP(E142,Stam!$A$12:$E$19,2,FALSE)=0,"",VLOOKUP(E142,Stam!$A$12:$E$19,2,FALSE)))</f>
        <v/>
      </c>
      <c r="AO142" s="109" t="str">
        <f>IF(E142="","",IF(VLOOKUP(E142,Stam!$A$12:$E$19,3,FALSE)=0,"",VLOOKUP(E142,Stam!$A$12:$E$19,3,FALSE)))</f>
        <v/>
      </c>
      <c r="AP142" s="35" t="str">
        <f>IF(E142="","",IF(VLOOKUP(E142,Stam!$A$12:$E$19,5,FALSE)=0,"",VLOOKUP(E142,Stam!$A$12:$E$19,5,FALSE)))</f>
        <v/>
      </c>
      <c r="AR142" s="266"/>
      <c r="AS142" s="288"/>
    </row>
    <row r="143" spans="1:45" ht="30" customHeight="1" x14ac:dyDescent="0.25">
      <c r="A143" s="266"/>
      <c r="B143" s="133" t="str">
        <f>IF(A143&lt;&gt;"",IFERROR(VLOOKUP($A143,NTA!$A$2:$B$214,2,FALSE),"NTA code komt niet voor"),"")</f>
        <v/>
      </c>
      <c r="C143" s="267"/>
      <c r="D143" s="267"/>
      <c r="E143" s="343"/>
      <c r="F143" s="343"/>
      <c r="G143" s="354"/>
      <c r="H143" s="354"/>
      <c r="I143" s="354"/>
      <c r="J143" s="355"/>
      <c r="K143" s="210"/>
      <c r="L143" s="259"/>
      <c r="M143" s="262"/>
      <c r="R143" s="266"/>
      <c r="S143" s="267"/>
      <c r="T143" s="267"/>
      <c r="U143" s="288"/>
      <c r="V143" s="9"/>
      <c r="W143" s="244">
        <f t="shared" si="12"/>
        <v>0</v>
      </c>
      <c r="X143" s="244">
        <f t="shared" si="13"/>
        <v>0</v>
      </c>
      <c r="Z143" s="171" t="str">
        <f t="shared" si="10"/>
        <v/>
      </c>
      <c r="AA143" s="343"/>
      <c r="AB143" s="346"/>
      <c r="AD143" s="171" t="str">
        <f t="shared" si="3"/>
        <v/>
      </c>
      <c r="AE143" s="239"/>
      <c r="AG143" s="171" t="str">
        <f t="shared" si="4"/>
        <v/>
      </c>
      <c r="AH143" s="201"/>
      <c r="AJ143" s="203" t="str">
        <f t="shared" si="11"/>
        <v/>
      </c>
      <c r="AK143" s="201"/>
      <c r="AM143" s="109" t="str">
        <f>IF(E143="","",IF(VLOOKUP(E143,Stam!$A$12:$E$19,4,FALSE)=0,"",VLOOKUP(E143,Stam!$A$12:$E$19,4,FALSE)))</f>
        <v/>
      </c>
      <c r="AN143" s="109" t="str">
        <f>IF(E143="","",IF(VLOOKUP(E143,Stam!$A$12:$E$19,2,FALSE)=0,"",VLOOKUP(E143,Stam!$A$12:$E$19,2,FALSE)))</f>
        <v/>
      </c>
      <c r="AO143" s="109" t="str">
        <f>IF(E143="","",IF(VLOOKUP(E143,Stam!$A$12:$E$19,3,FALSE)=0,"",VLOOKUP(E143,Stam!$A$12:$E$19,3,FALSE)))</f>
        <v/>
      </c>
      <c r="AP143" s="35" t="str">
        <f>IF(E143="","",IF(VLOOKUP(E143,Stam!$A$12:$E$19,5,FALSE)=0,"",VLOOKUP(E143,Stam!$A$12:$E$19,5,FALSE)))</f>
        <v/>
      </c>
      <c r="AR143" s="266"/>
      <c r="AS143" s="288"/>
    </row>
    <row r="144" spans="1:45" ht="30" customHeight="1" x14ac:dyDescent="0.25">
      <c r="A144" s="266"/>
      <c r="B144" s="133" t="str">
        <f>IF(A144&lt;&gt;"",IFERROR(VLOOKUP($A144,NTA!$A$2:$B$214,2,FALSE),"NTA code komt niet voor"),"")</f>
        <v/>
      </c>
      <c r="C144" s="267"/>
      <c r="D144" s="267"/>
      <c r="E144" s="343"/>
      <c r="F144" s="343"/>
      <c r="G144" s="354"/>
      <c r="H144" s="354"/>
      <c r="I144" s="354"/>
      <c r="J144" s="355"/>
      <c r="K144" s="210"/>
      <c r="L144" s="259"/>
      <c r="M144" s="262"/>
      <c r="R144" s="266"/>
      <c r="S144" s="267"/>
      <c r="T144" s="267"/>
      <c r="U144" s="288"/>
      <c r="V144" s="9"/>
      <c r="W144" s="244">
        <f t="shared" si="12"/>
        <v>0</v>
      </c>
      <c r="X144" s="244">
        <f t="shared" si="13"/>
        <v>0</v>
      </c>
      <c r="Z144" s="171" t="str">
        <f t="shared" si="10"/>
        <v/>
      </c>
      <c r="AA144" s="343"/>
      <c r="AB144" s="346"/>
      <c r="AD144" s="171" t="str">
        <f t="shared" si="3"/>
        <v/>
      </c>
      <c r="AE144" s="239"/>
      <c r="AG144" s="171" t="str">
        <f t="shared" si="4"/>
        <v/>
      </c>
      <c r="AH144" s="201"/>
      <c r="AJ144" s="203" t="str">
        <f t="shared" si="11"/>
        <v/>
      </c>
      <c r="AK144" s="201"/>
      <c r="AM144" s="109" t="str">
        <f>IF(E144="","",IF(VLOOKUP(E144,Stam!$A$12:$E$19,4,FALSE)=0,"",VLOOKUP(E144,Stam!$A$12:$E$19,4,FALSE)))</f>
        <v/>
      </c>
      <c r="AN144" s="109" t="str">
        <f>IF(E144="","",IF(VLOOKUP(E144,Stam!$A$12:$E$19,2,FALSE)=0,"",VLOOKUP(E144,Stam!$A$12:$E$19,2,FALSE)))</f>
        <v/>
      </c>
      <c r="AO144" s="109" t="str">
        <f>IF(E144="","",IF(VLOOKUP(E144,Stam!$A$12:$E$19,3,FALSE)=0,"",VLOOKUP(E144,Stam!$A$12:$E$19,3,FALSE)))</f>
        <v/>
      </c>
      <c r="AP144" s="35" t="str">
        <f>IF(E144="","",IF(VLOOKUP(E144,Stam!$A$12:$E$19,5,FALSE)=0,"",VLOOKUP(E144,Stam!$A$12:$E$19,5,FALSE)))</f>
        <v/>
      </c>
      <c r="AR144" s="266"/>
      <c r="AS144" s="288"/>
    </row>
    <row r="145" spans="1:45" ht="30" customHeight="1" x14ac:dyDescent="0.25">
      <c r="A145" s="266"/>
      <c r="B145" s="133" t="str">
        <f>IF(A145&lt;&gt;"",IFERROR(VLOOKUP($A145,NTA!$A$2:$B$214,2,FALSE),"NTA code komt niet voor"),"")</f>
        <v/>
      </c>
      <c r="C145" s="267"/>
      <c r="D145" s="267"/>
      <c r="E145" s="343"/>
      <c r="F145" s="343"/>
      <c r="G145" s="354"/>
      <c r="H145" s="354"/>
      <c r="I145" s="354"/>
      <c r="J145" s="355"/>
      <c r="K145" s="210"/>
      <c r="L145" s="259"/>
      <c r="M145" s="262"/>
      <c r="R145" s="266"/>
      <c r="S145" s="267"/>
      <c r="T145" s="267"/>
      <c r="U145" s="288"/>
      <c r="V145" s="9"/>
      <c r="W145" s="244">
        <f t="shared" si="12"/>
        <v>0</v>
      </c>
      <c r="X145" s="244">
        <f t="shared" si="13"/>
        <v>0</v>
      </c>
      <c r="Z145" s="171" t="str">
        <f t="shared" ref="Z145:Z208" si="14">AM145</f>
        <v/>
      </c>
      <c r="AA145" s="343"/>
      <c r="AB145" s="346"/>
      <c r="AD145" s="171" t="str">
        <f t="shared" si="3"/>
        <v/>
      </c>
      <c r="AE145" s="239"/>
      <c r="AG145" s="171" t="str">
        <f t="shared" si="4"/>
        <v/>
      </c>
      <c r="AH145" s="201"/>
      <c r="AJ145" s="203" t="str">
        <f t="shared" si="11"/>
        <v/>
      </c>
      <c r="AK145" s="201"/>
      <c r="AM145" s="109" t="str">
        <f>IF(E145="","",IF(VLOOKUP(E145,Stam!$A$12:$E$19,4,FALSE)=0,"",VLOOKUP(E145,Stam!$A$12:$E$19,4,FALSE)))</f>
        <v/>
      </c>
      <c r="AN145" s="109" t="str">
        <f>IF(E145="","",IF(VLOOKUP(E145,Stam!$A$12:$E$19,2,FALSE)=0,"",VLOOKUP(E145,Stam!$A$12:$E$19,2,FALSE)))</f>
        <v/>
      </c>
      <c r="AO145" s="109" t="str">
        <f>IF(E145="","",IF(VLOOKUP(E145,Stam!$A$12:$E$19,3,FALSE)=0,"",VLOOKUP(E145,Stam!$A$12:$E$19,3,FALSE)))</f>
        <v/>
      </c>
      <c r="AP145" s="35" t="str">
        <f>IF(E145="","",IF(VLOOKUP(E145,Stam!$A$12:$E$19,5,FALSE)=0,"",VLOOKUP(E145,Stam!$A$12:$E$19,5,FALSE)))</f>
        <v/>
      </c>
      <c r="AR145" s="266"/>
      <c r="AS145" s="288"/>
    </row>
    <row r="146" spans="1:45" ht="30" customHeight="1" x14ac:dyDescent="0.25">
      <c r="A146" s="266"/>
      <c r="B146" s="133" t="str">
        <f>IF(A146&lt;&gt;"",IFERROR(VLOOKUP($A146,NTA!$A$2:$B$214,2,FALSE),"NTA code komt niet voor"),"")</f>
        <v/>
      </c>
      <c r="C146" s="267"/>
      <c r="D146" s="267"/>
      <c r="E146" s="343"/>
      <c r="F146" s="343"/>
      <c r="G146" s="354"/>
      <c r="H146" s="354"/>
      <c r="I146" s="354"/>
      <c r="J146" s="355"/>
      <c r="K146" s="210"/>
      <c r="L146" s="259"/>
      <c r="M146" s="262"/>
      <c r="R146" s="266"/>
      <c r="S146" s="267"/>
      <c r="T146" s="267"/>
      <c r="U146" s="288"/>
      <c r="V146" s="9"/>
      <c r="W146" s="244">
        <f t="shared" si="12"/>
        <v>0</v>
      </c>
      <c r="X146" s="244">
        <f t="shared" si="13"/>
        <v>0</v>
      </c>
      <c r="Z146" s="171" t="str">
        <f t="shared" si="14"/>
        <v/>
      </c>
      <c r="AA146" s="343"/>
      <c r="AB146" s="346"/>
      <c r="AD146" s="171" t="str">
        <f t="shared" si="3"/>
        <v/>
      </c>
      <c r="AE146" s="239"/>
      <c r="AG146" s="171" t="str">
        <f t="shared" si="4"/>
        <v/>
      </c>
      <c r="AH146" s="201"/>
      <c r="AJ146" s="203" t="str">
        <f t="shared" si="11"/>
        <v/>
      </c>
      <c r="AK146" s="201"/>
      <c r="AM146" s="109" t="str">
        <f>IF(E146="","",IF(VLOOKUP(E146,Stam!$A$12:$E$19,4,FALSE)=0,"",VLOOKUP(E146,Stam!$A$12:$E$19,4,FALSE)))</f>
        <v/>
      </c>
      <c r="AN146" s="109" t="str">
        <f>IF(E146="","",IF(VLOOKUP(E146,Stam!$A$12:$E$19,2,FALSE)=0,"",VLOOKUP(E146,Stam!$A$12:$E$19,2,FALSE)))</f>
        <v/>
      </c>
      <c r="AO146" s="109" t="str">
        <f>IF(E146="","",IF(VLOOKUP(E146,Stam!$A$12:$E$19,3,FALSE)=0,"",VLOOKUP(E146,Stam!$A$12:$E$19,3,FALSE)))</f>
        <v/>
      </c>
      <c r="AP146" s="35" t="str">
        <f>IF(E146="","",IF(VLOOKUP(E146,Stam!$A$12:$E$19,5,FALSE)=0,"",VLOOKUP(E146,Stam!$A$12:$E$19,5,FALSE)))</f>
        <v/>
      </c>
      <c r="AR146" s="266"/>
      <c r="AS146" s="288"/>
    </row>
    <row r="147" spans="1:45" ht="30" customHeight="1" x14ac:dyDescent="0.25">
      <c r="A147" s="266"/>
      <c r="B147" s="133" t="str">
        <f>IF(A147&lt;&gt;"",IFERROR(VLOOKUP($A147,NTA!$A$2:$B$214,2,FALSE),"NTA code komt niet voor"),"")</f>
        <v/>
      </c>
      <c r="C147" s="267"/>
      <c r="D147" s="267"/>
      <c r="E147" s="343"/>
      <c r="F147" s="343"/>
      <c r="G147" s="354"/>
      <c r="H147" s="354"/>
      <c r="I147" s="354"/>
      <c r="J147" s="355"/>
      <c r="K147" s="210"/>
      <c r="L147" s="259"/>
      <c r="M147" s="262"/>
      <c r="R147" s="266"/>
      <c r="S147" s="267"/>
      <c r="T147" s="267"/>
      <c r="U147" s="288"/>
      <c r="V147" s="9"/>
      <c r="W147" s="244">
        <f t="shared" si="12"/>
        <v>0</v>
      </c>
      <c r="X147" s="244">
        <f t="shared" si="13"/>
        <v>0</v>
      </c>
      <c r="Z147" s="171" t="str">
        <f t="shared" si="14"/>
        <v/>
      </c>
      <c r="AA147" s="343"/>
      <c r="AB147" s="346"/>
      <c r="AD147" s="171" t="str">
        <f t="shared" si="3"/>
        <v/>
      </c>
      <c r="AE147" s="239"/>
      <c r="AG147" s="171" t="str">
        <f t="shared" si="4"/>
        <v/>
      </c>
      <c r="AH147" s="201"/>
      <c r="AJ147" s="203" t="str">
        <f t="shared" si="11"/>
        <v/>
      </c>
      <c r="AK147" s="201"/>
      <c r="AM147" s="109" t="str">
        <f>IF(E147="","",IF(VLOOKUP(E147,Stam!$A$12:$E$19,4,FALSE)=0,"",VLOOKUP(E147,Stam!$A$12:$E$19,4,FALSE)))</f>
        <v/>
      </c>
      <c r="AN147" s="109" t="str">
        <f>IF(E147="","",IF(VLOOKUP(E147,Stam!$A$12:$E$19,2,FALSE)=0,"",VLOOKUP(E147,Stam!$A$12:$E$19,2,FALSE)))</f>
        <v/>
      </c>
      <c r="AO147" s="109" t="str">
        <f>IF(E147="","",IF(VLOOKUP(E147,Stam!$A$12:$E$19,3,FALSE)=0,"",VLOOKUP(E147,Stam!$A$12:$E$19,3,FALSE)))</f>
        <v/>
      </c>
      <c r="AP147" s="35" t="str">
        <f>IF(E147="","",IF(VLOOKUP(E147,Stam!$A$12:$E$19,5,FALSE)=0,"",VLOOKUP(E147,Stam!$A$12:$E$19,5,FALSE)))</f>
        <v/>
      </c>
      <c r="AR147" s="266"/>
      <c r="AS147" s="288"/>
    </row>
    <row r="148" spans="1:45" ht="30" customHeight="1" x14ac:dyDescent="0.25">
      <c r="A148" s="266"/>
      <c r="B148" s="133" t="str">
        <f>IF(A148&lt;&gt;"",IFERROR(VLOOKUP($A148,NTA!$A$2:$B$214,2,FALSE),"NTA code komt niet voor"),"")</f>
        <v/>
      </c>
      <c r="C148" s="267"/>
      <c r="D148" s="267"/>
      <c r="E148" s="343"/>
      <c r="F148" s="343"/>
      <c r="G148" s="354"/>
      <c r="H148" s="354"/>
      <c r="I148" s="354"/>
      <c r="J148" s="355"/>
      <c r="K148" s="210"/>
      <c r="L148" s="259"/>
      <c r="M148" s="262"/>
      <c r="R148" s="266"/>
      <c r="S148" s="267"/>
      <c r="T148" s="267"/>
      <c r="U148" s="288"/>
      <c r="V148" s="9"/>
      <c r="W148" s="244">
        <f t="shared" si="12"/>
        <v>0</v>
      </c>
      <c r="X148" s="244">
        <f t="shared" si="13"/>
        <v>0</v>
      </c>
      <c r="Z148" s="171" t="str">
        <f t="shared" si="14"/>
        <v/>
      </c>
      <c r="AA148" s="343"/>
      <c r="AB148" s="346"/>
      <c r="AD148" s="171" t="str">
        <f t="shared" si="3"/>
        <v/>
      </c>
      <c r="AE148" s="239"/>
      <c r="AG148" s="171" t="str">
        <f t="shared" si="4"/>
        <v/>
      </c>
      <c r="AH148" s="201"/>
      <c r="AJ148" s="203" t="str">
        <f t="shared" si="11"/>
        <v/>
      </c>
      <c r="AK148" s="201"/>
      <c r="AM148" s="109" t="str">
        <f>IF(E148="","",IF(VLOOKUP(E148,Stam!$A$12:$E$19,4,FALSE)=0,"",VLOOKUP(E148,Stam!$A$12:$E$19,4,FALSE)))</f>
        <v/>
      </c>
      <c r="AN148" s="109" t="str">
        <f>IF(E148="","",IF(VLOOKUP(E148,Stam!$A$12:$E$19,2,FALSE)=0,"",VLOOKUP(E148,Stam!$A$12:$E$19,2,FALSE)))</f>
        <v/>
      </c>
      <c r="AO148" s="109" t="str">
        <f>IF(E148="","",IF(VLOOKUP(E148,Stam!$A$12:$E$19,3,FALSE)=0,"",VLOOKUP(E148,Stam!$A$12:$E$19,3,FALSE)))</f>
        <v/>
      </c>
      <c r="AP148" s="35" t="str">
        <f>IF(E148="","",IF(VLOOKUP(E148,Stam!$A$12:$E$19,5,FALSE)=0,"",VLOOKUP(E148,Stam!$A$12:$E$19,5,FALSE)))</f>
        <v/>
      </c>
      <c r="AR148" s="266"/>
      <c r="AS148" s="288"/>
    </row>
    <row r="149" spans="1:45" ht="30" customHeight="1" x14ac:dyDescent="0.25">
      <c r="A149" s="266"/>
      <c r="B149" s="133" t="str">
        <f>IF(A149&lt;&gt;"",IFERROR(VLOOKUP($A149,NTA!$A$2:$B$214,2,FALSE),"NTA code komt niet voor"),"")</f>
        <v/>
      </c>
      <c r="C149" s="267"/>
      <c r="D149" s="267"/>
      <c r="E149" s="343"/>
      <c r="F149" s="343"/>
      <c r="G149" s="354"/>
      <c r="H149" s="354"/>
      <c r="I149" s="354"/>
      <c r="J149" s="355"/>
      <c r="K149" s="210"/>
      <c r="L149" s="259"/>
      <c r="M149" s="262"/>
      <c r="R149" s="266"/>
      <c r="S149" s="267"/>
      <c r="T149" s="267"/>
      <c r="U149" s="288"/>
      <c r="V149" s="9"/>
      <c r="W149" s="244">
        <f t="shared" si="12"/>
        <v>0</v>
      </c>
      <c r="X149" s="244">
        <f t="shared" si="13"/>
        <v>0</v>
      </c>
      <c r="Z149" s="171" t="str">
        <f t="shared" si="14"/>
        <v/>
      </c>
      <c r="AA149" s="343"/>
      <c r="AB149" s="346"/>
      <c r="AD149" s="171" t="str">
        <f t="shared" si="3"/>
        <v/>
      </c>
      <c r="AE149" s="239"/>
      <c r="AG149" s="171" t="str">
        <f t="shared" si="4"/>
        <v/>
      </c>
      <c r="AH149" s="201"/>
      <c r="AJ149" s="203" t="str">
        <f t="shared" si="11"/>
        <v/>
      </c>
      <c r="AK149" s="201"/>
      <c r="AM149" s="109" t="str">
        <f>IF(E149="","",IF(VLOOKUP(E149,Stam!$A$12:$E$19,4,FALSE)=0,"",VLOOKUP(E149,Stam!$A$12:$E$19,4,FALSE)))</f>
        <v/>
      </c>
      <c r="AN149" s="109" t="str">
        <f>IF(E149="","",IF(VLOOKUP(E149,Stam!$A$12:$E$19,2,FALSE)=0,"",VLOOKUP(E149,Stam!$A$12:$E$19,2,FALSE)))</f>
        <v/>
      </c>
      <c r="AO149" s="109" t="str">
        <f>IF(E149="","",IF(VLOOKUP(E149,Stam!$A$12:$E$19,3,FALSE)=0,"",VLOOKUP(E149,Stam!$A$12:$E$19,3,FALSE)))</f>
        <v/>
      </c>
      <c r="AP149" s="35" t="str">
        <f>IF(E149="","",IF(VLOOKUP(E149,Stam!$A$12:$E$19,5,FALSE)=0,"",VLOOKUP(E149,Stam!$A$12:$E$19,5,FALSE)))</f>
        <v/>
      </c>
      <c r="AR149" s="266"/>
      <c r="AS149" s="288"/>
    </row>
    <row r="150" spans="1:45" ht="30" customHeight="1" x14ac:dyDescent="0.25">
      <c r="A150" s="266"/>
      <c r="B150" s="133" t="str">
        <f>IF(A150&lt;&gt;"",IFERROR(VLOOKUP($A150,NTA!$A$2:$B$214,2,FALSE),"NTA code komt niet voor"),"")</f>
        <v/>
      </c>
      <c r="C150" s="267"/>
      <c r="D150" s="267"/>
      <c r="E150" s="343"/>
      <c r="F150" s="343"/>
      <c r="G150" s="354"/>
      <c r="H150" s="354"/>
      <c r="I150" s="354"/>
      <c r="J150" s="355"/>
      <c r="K150" s="210"/>
      <c r="L150" s="259"/>
      <c r="M150" s="262"/>
      <c r="R150" s="266"/>
      <c r="S150" s="267"/>
      <c r="T150" s="267"/>
      <c r="U150" s="288"/>
      <c r="V150" s="9"/>
      <c r="W150" s="244">
        <f t="shared" si="12"/>
        <v>0</v>
      </c>
      <c r="X150" s="244">
        <f t="shared" si="13"/>
        <v>0</v>
      </c>
      <c r="Z150" s="171" t="str">
        <f t="shared" si="14"/>
        <v/>
      </c>
      <c r="AA150" s="343"/>
      <c r="AB150" s="346"/>
      <c r="AD150" s="171" t="str">
        <f t="shared" si="3"/>
        <v/>
      </c>
      <c r="AE150" s="239"/>
      <c r="AG150" s="171" t="str">
        <f t="shared" si="4"/>
        <v/>
      </c>
      <c r="AH150" s="201"/>
      <c r="AJ150" s="203" t="str">
        <f t="shared" si="11"/>
        <v/>
      </c>
      <c r="AK150" s="201"/>
      <c r="AM150" s="109" t="str">
        <f>IF(E150="","",IF(VLOOKUP(E150,Stam!$A$12:$E$19,4,FALSE)=0,"",VLOOKUP(E150,Stam!$A$12:$E$19,4,FALSE)))</f>
        <v/>
      </c>
      <c r="AN150" s="109" t="str">
        <f>IF(E150="","",IF(VLOOKUP(E150,Stam!$A$12:$E$19,2,FALSE)=0,"",VLOOKUP(E150,Stam!$A$12:$E$19,2,FALSE)))</f>
        <v/>
      </c>
      <c r="AO150" s="109" t="str">
        <f>IF(E150="","",IF(VLOOKUP(E150,Stam!$A$12:$E$19,3,FALSE)=0,"",VLOOKUP(E150,Stam!$A$12:$E$19,3,FALSE)))</f>
        <v/>
      </c>
      <c r="AP150" s="35" t="str">
        <f>IF(E150="","",IF(VLOOKUP(E150,Stam!$A$12:$E$19,5,FALSE)=0,"",VLOOKUP(E150,Stam!$A$12:$E$19,5,FALSE)))</f>
        <v/>
      </c>
      <c r="AR150" s="266"/>
      <c r="AS150" s="288"/>
    </row>
    <row r="151" spans="1:45" ht="30" customHeight="1" x14ac:dyDescent="0.25">
      <c r="A151" s="266"/>
      <c r="B151" s="133" t="str">
        <f>IF(A151&lt;&gt;"",IFERROR(VLOOKUP($A151,NTA!$A$2:$B$214,2,FALSE),"NTA code komt niet voor"),"")</f>
        <v/>
      </c>
      <c r="C151" s="267"/>
      <c r="D151" s="267"/>
      <c r="E151" s="343"/>
      <c r="F151" s="343"/>
      <c r="G151" s="354"/>
      <c r="H151" s="354"/>
      <c r="I151" s="354"/>
      <c r="J151" s="355"/>
      <c r="K151" s="210"/>
      <c r="L151" s="259"/>
      <c r="M151" s="262"/>
      <c r="R151" s="266"/>
      <c r="S151" s="267"/>
      <c r="T151" s="267"/>
      <c r="U151" s="288"/>
      <c r="V151" s="9"/>
      <c r="W151" s="244">
        <f t="shared" si="12"/>
        <v>0</v>
      </c>
      <c r="X151" s="244">
        <f t="shared" si="13"/>
        <v>0</v>
      </c>
      <c r="Z151" s="171" t="str">
        <f t="shared" si="14"/>
        <v/>
      </c>
      <c r="AA151" s="343"/>
      <c r="AB151" s="346"/>
      <c r="AD151" s="171" t="str">
        <f t="shared" si="3"/>
        <v/>
      </c>
      <c r="AE151" s="239"/>
      <c r="AG151" s="171" t="str">
        <f t="shared" si="4"/>
        <v/>
      </c>
      <c r="AH151" s="201"/>
      <c r="AJ151" s="203" t="str">
        <f t="shared" si="11"/>
        <v/>
      </c>
      <c r="AK151" s="201"/>
      <c r="AM151" s="109" t="str">
        <f>IF(E151="","",IF(VLOOKUP(E151,Stam!$A$12:$E$19,4,FALSE)=0,"",VLOOKUP(E151,Stam!$A$12:$E$19,4,FALSE)))</f>
        <v/>
      </c>
      <c r="AN151" s="109" t="str">
        <f>IF(E151="","",IF(VLOOKUP(E151,Stam!$A$12:$E$19,2,FALSE)=0,"",VLOOKUP(E151,Stam!$A$12:$E$19,2,FALSE)))</f>
        <v/>
      </c>
      <c r="AO151" s="109" t="str">
        <f>IF(E151="","",IF(VLOOKUP(E151,Stam!$A$12:$E$19,3,FALSE)=0,"",VLOOKUP(E151,Stam!$A$12:$E$19,3,FALSE)))</f>
        <v/>
      </c>
      <c r="AP151" s="35" t="str">
        <f>IF(E151="","",IF(VLOOKUP(E151,Stam!$A$12:$E$19,5,FALSE)=0,"",VLOOKUP(E151,Stam!$A$12:$E$19,5,FALSE)))</f>
        <v/>
      </c>
      <c r="AR151" s="266"/>
      <c r="AS151" s="288"/>
    </row>
    <row r="152" spans="1:45" ht="30" customHeight="1" x14ac:dyDescent="0.25">
      <c r="A152" s="266"/>
      <c r="B152" s="133" t="str">
        <f>IF(A152&lt;&gt;"",IFERROR(VLOOKUP($A152,NTA!$A$2:$B$214,2,FALSE),"NTA code komt niet voor"),"")</f>
        <v/>
      </c>
      <c r="C152" s="267"/>
      <c r="D152" s="267"/>
      <c r="E152" s="343"/>
      <c r="F152" s="343"/>
      <c r="G152" s="354"/>
      <c r="H152" s="354"/>
      <c r="I152" s="354"/>
      <c r="J152" s="355"/>
      <c r="K152" s="210"/>
      <c r="L152" s="259"/>
      <c r="M152" s="262"/>
      <c r="R152" s="266"/>
      <c r="S152" s="267"/>
      <c r="T152" s="267"/>
      <c r="U152" s="288"/>
      <c r="V152" s="9"/>
      <c r="W152" s="244">
        <f t="shared" si="12"/>
        <v>0</v>
      </c>
      <c r="X152" s="244">
        <f t="shared" si="13"/>
        <v>0</v>
      </c>
      <c r="Z152" s="171" t="str">
        <f t="shared" si="14"/>
        <v/>
      </c>
      <c r="AA152" s="343"/>
      <c r="AB152" s="346"/>
      <c r="AD152" s="171" t="str">
        <f t="shared" si="3"/>
        <v/>
      </c>
      <c r="AE152" s="239"/>
      <c r="AG152" s="171" t="str">
        <f t="shared" si="4"/>
        <v/>
      </c>
      <c r="AH152" s="201"/>
      <c r="AJ152" s="203" t="str">
        <f t="shared" si="11"/>
        <v/>
      </c>
      <c r="AK152" s="201"/>
      <c r="AM152" s="109" t="str">
        <f>IF(E152="","",IF(VLOOKUP(E152,Stam!$A$12:$E$19,4,FALSE)=0,"",VLOOKUP(E152,Stam!$A$12:$E$19,4,FALSE)))</f>
        <v/>
      </c>
      <c r="AN152" s="109" t="str">
        <f>IF(E152="","",IF(VLOOKUP(E152,Stam!$A$12:$E$19,2,FALSE)=0,"",VLOOKUP(E152,Stam!$A$12:$E$19,2,FALSE)))</f>
        <v/>
      </c>
      <c r="AO152" s="109" t="str">
        <f>IF(E152="","",IF(VLOOKUP(E152,Stam!$A$12:$E$19,3,FALSE)=0,"",VLOOKUP(E152,Stam!$A$12:$E$19,3,FALSE)))</f>
        <v/>
      </c>
      <c r="AP152" s="35" t="str">
        <f>IF(E152="","",IF(VLOOKUP(E152,Stam!$A$12:$E$19,5,FALSE)=0,"",VLOOKUP(E152,Stam!$A$12:$E$19,5,FALSE)))</f>
        <v/>
      </c>
      <c r="AR152" s="266"/>
      <c r="AS152" s="288"/>
    </row>
    <row r="153" spans="1:45" ht="30" customHeight="1" x14ac:dyDescent="0.25">
      <c r="A153" s="266"/>
      <c r="B153" s="133" t="str">
        <f>IF(A153&lt;&gt;"",IFERROR(VLOOKUP($A153,NTA!$A$2:$B$214,2,FALSE),"NTA code komt niet voor"),"")</f>
        <v/>
      </c>
      <c r="C153" s="267"/>
      <c r="D153" s="267"/>
      <c r="E153" s="343"/>
      <c r="F153" s="343"/>
      <c r="G153" s="354"/>
      <c r="H153" s="354"/>
      <c r="I153" s="354"/>
      <c r="J153" s="355"/>
      <c r="K153" s="210"/>
      <c r="L153" s="259"/>
      <c r="M153" s="262"/>
      <c r="R153" s="266"/>
      <c r="S153" s="267"/>
      <c r="T153" s="267"/>
      <c r="U153" s="288"/>
      <c r="V153" s="9"/>
      <c r="W153" s="244">
        <f t="shared" si="12"/>
        <v>0</v>
      </c>
      <c r="X153" s="244">
        <f t="shared" si="13"/>
        <v>0</v>
      </c>
      <c r="Z153" s="171" t="str">
        <f t="shared" si="14"/>
        <v/>
      </c>
      <c r="AA153" s="343"/>
      <c r="AB153" s="346"/>
      <c r="AD153" s="171" t="str">
        <f t="shared" si="3"/>
        <v/>
      </c>
      <c r="AE153" s="239"/>
      <c r="AG153" s="171" t="str">
        <f t="shared" si="4"/>
        <v/>
      </c>
      <c r="AH153" s="201"/>
      <c r="AJ153" s="203" t="str">
        <f t="shared" ref="AJ153:AJ216" si="15">AP153</f>
        <v/>
      </c>
      <c r="AK153" s="201"/>
      <c r="AM153" s="109" t="str">
        <f>IF(E153="","",IF(VLOOKUP(E153,Stam!$A$12:$E$19,4,FALSE)=0,"",VLOOKUP(E153,Stam!$A$12:$E$19,4,FALSE)))</f>
        <v/>
      </c>
      <c r="AN153" s="109" t="str">
        <f>IF(E153="","",IF(VLOOKUP(E153,Stam!$A$12:$E$19,2,FALSE)=0,"",VLOOKUP(E153,Stam!$A$12:$E$19,2,FALSE)))</f>
        <v/>
      </c>
      <c r="AO153" s="109" t="str">
        <f>IF(E153="","",IF(VLOOKUP(E153,Stam!$A$12:$E$19,3,FALSE)=0,"",VLOOKUP(E153,Stam!$A$12:$E$19,3,FALSE)))</f>
        <v/>
      </c>
      <c r="AP153" s="35" t="str">
        <f>IF(E153="","",IF(VLOOKUP(E153,Stam!$A$12:$E$19,5,FALSE)=0,"",VLOOKUP(E153,Stam!$A$12:$E$19,5,FALSE)))</f>
        <v/>
      </c>
      <c r="AR153" s="266"/>
      <c r="AS153" s="288"/>
    </row>
    <row r="154" spans="1:45" ht="30" customHeight="1" x14ac:dyDescent="0.25">
      <c r="A154" s="266"/>
      <c r="B154" s="133" t="str">
        <f>IF(A154&lt;&gt;"",IFERROR(VLOOKUP($A154,NTA!$A$2:$B$214,2,FALSE),"NTA code komt niet voor"),"")</f>
        <v/>
      </c>
      <c r="C154" s="267"/>
      <c r="D154" s="267"/>
      <c r="E154" s="343"/>
      <c r="F154" s="343"/>
      <c r="G154" s="354"/>
      <c r="H154" s="354"/>
      <c r="I154" s="354"/>
      <c r="J154" s="355"/>
      <c r="K154" s="210"/>
      <c r="L154" s="259"/>
      <c r="M154" s="262"/>
      <c r="R154" s="266"/>
      <c r="S154" s="267"/>
      <c r="T154" s="267"/>
      <c r="U154" s="288"/>
      <c r="V154" s="9"/>
      <c r="W154" s="244">
        <f t="shared" ref="W154:W217" si="16">R154*S154</f>
        <v>0</v>
      </c>
      <c r="X154" s="244">
        <f t="shared" ref="X154:X217" si="17">T154*U154</f>
        <v>0</v>
      </c>
      <c r="Z154" s="171" t="str">
        <f t="shared" si="14"/>
        <v/>
      </c>
      <c r="AA154" s="343"/>
      <c r="AB154" s="346"/>
      <c r="AD154" s="171" t="str">
        <f t="shared" si="3"/>
        <v/>
      </c>
      <c r="AE154" s="239"/>
      <c r="AG154" s="171" t="str">
        <f t="shared" si="4"/>
        <v/>
      </c>
      <c r="AH154" s="201"/>
      <c r="AJ154" s="203" t="str">
        <f t="shared" si="15"/>
        <v/>
      </c>
      <c r="AK154" s="201"/>
      <c r="AM154" s="109" t="str">
        <f>IF(E154="","",IF(VLOOKUP(E154,Stam!$A$12:$E$19,4,FALSE)=0,"",VLOOKUP(E154,Stam!$A$12:$E$19,4,FALSE)))</f>
        <v/>
      </c>
      <c r="AN154" s="109" t="str">
        <f>IF(E154="","",IF(VLOOKUP(E154,Stam!$A$12:$E$19,2,FALSE)=0,"",VLOOKUP(E154,Stam!$A$12:$E$19,2,FALSE)))</f>
        <v/>
      </c>
      <c r="AO154" s="109" t="str">
        <f>IF(E154="","",IF(VLOOKUP(E154,Stam!$A$12:$E$19,3,FALSE)=0,"",VLOOKUP(E154,Stam!$A$12:$E$19,3,FALSE)))</f>
        <v/>
      </c>
      <c r="AP154" s="35" t="str">
        <f>IF(E154="","",IF(VLOOKUP(E154,Stam!$A$12:$E$19,5,FALSE)=0,"",VLOOKUP(E154,Stam!$A$12:$E$19,5,FALSE)))</f>
        <v/>
      </c>
      <c r="AR154" s="266"/>
      <c r="AS154" s="288"/>
    </row>
    <row r="155" spans="1:45" ht="30" customHeight="1" x14ac:dyDescent="0.25">
      <c r="A155" s="266"/>
      <c r="B155" s="133" t="str">
        <f>IF(A155&lt;&gt;"",IFERROR(VLOOKUP($A155,NTA!$A$2:$B$214,2,FALSE),"NTA code komt niet voor"),"")</f>
        <v/>
      </c>
      <c r="C155" s="267"/>
      <c r="D155" s="267"/>
      <c r="E155" s="343"/>
      <c r="F155" s="343"/>
      <c r="G155" s="354"/>
      <c r="H155" s="354"/>
      <c r="I155" s="354"/>
      <c r="J155" s="355"/>
      <c r="K155" s="210"/>
      <c r="L155" s="259"/>
      <c r="M155" s="262"/>
      <c r="R155" s="266"/>
      <c r="S155" s="267"/>
      <c r="T155" s="267"/>
      <c r="U155" s="288"/>
      <c r="V155" s="9"/>
      <c r="W155" s="244">
        <f t="shared" si="16"/>
        <v>0</v>
      </c>
      <c r="X155" s="244">
        <f t="shared" si="17"/>
        <v>0</v>
      </c>
      <c r="Z155" s="171" t="str">
        <f t="shared" si="14"/>
        <v/>
      </c>
      <c r="AA155" s="343"/>
      <c r="AB155" s="346"/>
      <c r="AD155" s="171" t="str">
        <f t="shared" si="3"/>
        <v/>
      </c>
      <c r="AE155" s="239"/>
      <c r="AG155" s="171" t="str">
        <f t="shared" si="4"/>
        <v/>
      </c>
      <c r="AH155" s="201"/>
      <c r="AJ155" s="203" t="str">
        <f t="shared" si="15"/>
        <v/>
      </c>
      <c r="AK155" s="201"/>
      <c r="AM155" s="109" t="str">
        <f>IF(E155="","",IF(VLOOKUP(E155,Stam!$A$12:$E$19,4,FALSE)=0,"",VLOOKUP(E155,Stam!$A$12:$E$19,4,FALSE)))</f>
        <v/>
      </c>
      <c r="AN155" s="109" t="str">
        <f>IF(E155="","",IF(VLOOKUP(E155,Stam!$A$12:$E$19,2,FALSE)=0,"",VLOOKUP(E155,Stam!$A$12:$E$19,2,FALSE)))</f>
        <v/>
      </c>
      <c r="AO155" s="109" t="str">
        <f>IF(E155="","",IF(VLOOKUP(E155,Stam!$A$12:$E$19,3,FALSE)=0,"",VLOOKUP(E155,Stam!$A$12:$E$19,3,FALSE)))</f>
        <v/>
      </c>
      <c r="AP155" s="35" t="str">
        <f>IF(E155="","",IF(VLOOKUP(E155,Stam!$A$12:$E$19,5,FALSE)=0,"",VLOOKUP(E155,Stam!$A$12:$E$19,5,FALSE)))</f>
        <v/>
      </c>
      <c r="AR155" s="266"/>
      <c r="AS155" s="288"/>
    </row>
    <row r="156" spans="1:45" ht="30" customHeight="1" x14ac:dyDescent="0.25">
      <c r="A156" s="266"/>
      <c r="B156" s="133" t="str">
        <f>IF(A156&lt;&gt;"",IFERROR(VLOOKUP($A156,NTA!$A$2:$B$214,2,FALSE),"NTA code komt niet voor"),"")</f>
        <v/>
      </c>
      <c r="C156" s="267"/>
      <c r="D156" s="267"/>
      <c r="E156" s="343"/>
      <c r="F156" s="343"/>
      <c r="G156" s="354"/>
      <c r="H156" s="354"/>
      <c r="I156" s="354"/>
      <c r="J156" s="355"/>
      <c r="K156" s="210"/>
      <c r="L156" s="259"/>
      <c r="M156" s="262"/>
      <c r="R156" s="266"/>
      <c r="S156" s="267"/>
      <c r="T156" s="267"/>
      <c r="U156" s="288"/>
      <c r="V156" s="9"/>
      <c r="W156" s="244">
        <f t="shared" si="16"/>
        <v>0</v>
      </c>
      <c r="X156" s="244">
        <f t="shared" si="17"/>
        <v>0</v>
      </c>
      <c r="Z156" s="171" t="str">
        <f t="shared" si="14"/>
        <v/>
      </c>
      <c r="AA156" s="343"/>
      <c r="AB156" s="346"/>
      <c r="AD156" s="171" t="str">
        <f t="shared" si="3"/>
        <v/>
      </c>
      <c r="AE156" s="239"/>
      <c r="AG156" s="171" t="str">
        <f t="shared" si="4"/>
        <v/>
      </c>
      <c r="AH156" s="201"/>
      <c r="AJ156" s="203" t="str">
        <f t="shared" si="15"/>
        <v/>
      </c>
      <c r="AK156" s="201"/>
      <c r="AM156" s="109" t="str">
        <f>IF(E156="","",IF(VLOOKUP(E156,Stam!$A$12:$E$19,4,FALSE)=0,"",VLOOKUP(E156,Stam!$A$12:$E$19,4,FALSE)))</f>
        <v/>
      </c>
      <c r="AN156" s="109" t="str">
        <f>IF(E156="","",IF(VLOOKUP(E156,Stam!$A$12:$E$19,2,FALSE)=0,"",VLOOKUP(E156,Stam!$A$12:$E$19,2,FALSE)))</f>
        <v/>
      </c>
      <c r="AO156" s="109" t="str">
        <f>IF(E156="","",IF(VLOOKUP(E156,Stam!$A$12:$E$19,3,FALSE)=0,"",VLOOKUP(E156,Stam!$A$12:$E$19,3,FALSE)))</f>
        <v/>
      </c>
      <c r="AP156" s="35" t="str">
        <f>IF(E156="","",IF(VLOOKUP(E156,Stam!$A$12:$E$19,5,FALSE)=0,"",VLOOKUP(E156,Stam!$A$12:$E$19,5,FALSE)))</f>
        <v/>
      </c>
      <c r="AR156" s="266"/>
      <c r="AS156" s="288"/>
    </row>
    <row r="157" spans="1:45" ht="30" customHeight="1" x14ac:dyDescent="0.25">
      <c r="A157" s="266"/>
      <c r="B157" s="133" t="str">
        <f>IF(A157&lt;&gt;"",IFERROR(VLOOKUP($A157,NTA!$A$2:$B$214,2,FALSE),"NTA code komt niet voor"),"")</f>
        <v/>
      </c>
      <c r="C157" s="267"/>
      <c r="D157" s="267"/>
      <c r="E157" s="343"/>
      <c r="F157" s="343"/>
      <c r="G157" s="354"/>
      <c r="H157" s="354"/>
      <c r="I157" s="354"/>
      <c r="J157" s="355"/>
      <c r="K157" s="210"/>
      <c r="L157" s="259"/>
      <c r="M157" s="262"/>
      <c r="R157" s="266"/>
      <c r="S157" s="267"/>
      <c r="T157" s="267"/>
      <c r="U157" s="288"/>
      <c r="V157" s="9"/>
      <c r="W157" s="244">
        <f t="shared" si="16"/>
        <v>0</v>
      </c>
      <c r="X157" s="244">
        <f t="shared" si="17"/>
        <v>0</v>
      </c>
      <c r="Z157" s="171" t="str">
        <f t="shared" si="14"/>
        <v/>
      </c>
      <c r="AA157" s="343"/>
      <c r="AB157" s="346"/>
      <c r="AD157" s="171" t="str">
        <f t="shared" si="3"/>
        <v/>
      </c>
      <c r="AE157" s="239"/>
      <c r="AG157" s="171" t="str">
        <f t="shared" si="4"/>
        <v/>
      </c>
      <c r="AH157" s="201"/>
      <c r="AJ157" s="203" t="str">
        <f t="shared" si="15"/>
        <v/>
      </c>
      <c r="AK157" s="201"/>
      <c r="AM157" s="109" t="str">
        <f>IF(E157="","",IF(VLOOKUP(E157,Stam!$A$12:$E$19,4,FALSE)=0,"",VLOOKUP(E157,Stam!$A$12:$E$19,4,FALSE)))</f>
        <v/>
      </c>
      <c r="AN157" s="109" t="str">
        <f>IF(E157="","",IF(VLOOKUP(E157,Stam!$A$12:$E$19,2,FALSE)=0,"",VLOOKUP(E157,Stam!$A$12:$E$19,2,FALSE)))</f>
        <v/>
      </c>
      <c r="AO157" s="109" t="str">
        <f>IF(E157="","",IF(VLOOKUP(E157,Stam!$A$12:$E$19,3,FALSE)=0,"",VLOOKUP(E157,Stam!$A$12:$E$19,3,FALSE)))</f>
        <v/>
      </c>
      <c r="AP157" s="35" t="str">
        <f>IF(E157="","",IF(VLOOKUP(E157,Stam!$A$12:$E$19,5,FALSE)=0,"",VLOOKUP(E157,Stam!$A$12:$E$19,5,FALSE)))</f>
        <v/>
      </c>
      <c r="AR157" s="266"/>
      <c r="AS157" s="288"/>
    </row>
    <row r="158" spans="1:45" ht="30" customHeight="1" x14ac:dyDescent="0.25">
      <c r="A158" s="266"/>
      <c r="B158" s="133" t="str">
        <f>IF(A158&lt;&gt;"",IFERROR(VLOOKUP($A158,NTA!$A$2:$B$214,2,FALSE),"NTA code komt niet voor"),"")</f>
        <v/>
      </c>
      <c r="C158" s="267"/>
      <c r="D158" s="267"/>
      <c r="E158" s="343"/>
      <c r="F158" s="343"/>
      <c r="G158" s="354"/>
      <c r="H158" s="354"/>
      <c r="I158" s="354"/>
      <c r="J158" s="355"/>
      <c r="K158" s="210"/>
      <c r="L158" s="259"/>
      <c r="M158" s="262"/>
      <c r="R158" s="266"/>
      <c r="S158" s="267"/>
      <c r="T158" s="267"/>
      <c r="U158" s="288"/>
      <c r="V158" s="9"/>
      <c r="W158" s="244">
        <f t="shared" si="16"/>
        <v>0</v>
      </c>
      <c r="X158" s="244">
        <f t="shared" si="17"/>
        <v>0</v>
      </c>
      <c r="Z158" s="171" t="str">
        <f t="shared" si="14"/>
        <v/>
      </c>
      <c r="AA158" s="343"/>
      <c r="AB158" s="346"/>
      <c r="AD158" s="171" t="str">
        <f t="shared" si="3"/>
        <v/>
      </c>
      <c r="AE158" s="239"/>
      <c r="AG158" s="171" t="str">
        <f t="shared" si="4"/>
        <v/>
      </c>
      <c r="AH158" s="201"/>
      <c r="AJ158" s="203" t="str">
        <f t="shared" si="15"/>
        <v/>
      </c>
      <c r="AK158" s="201"/>
      <c r="AM158" s="109" t="str">
        <f>IF(E158="","",IF(VLOOKUP(E158,Stam!$A$12:$E$19,4,FALSE)=0,"",VLOOKUP(E158,Stam!$A$12:$E$19,4,FALSE)))</f>
        <v/>
      </c>
      <c r="AN158" s="109" t="str">
        <f>IF(E158="","",IF(VLOOKUP(E158,Stam!$A$12:$E$19,2,FALSE)=0,"",VLOOKUP(E158,Stam!$A$12:$E$19,2,FALSE)))</f>
        <v/>
      </c>
      <c r="AO158" s="109" t="str">
        <f>IF(E158="","",IF(VLOOKUP(E158,Stam!$A$12:$E$19,3,FALSE)=0,"",VLOOKUP(E158,Stam!$A$12:$E$19,3,FALSE)))</f>
        <v/>
      </c>
      <c r="AP158" s="35" t="str">
        <f>IF(E158="","",IF(VLOOKUP(E158,Stam!$A$12:$E$19,5,FALSE)=0,"",VLOOKUP(E158,Stam!$A$12:$E$19,5,FALSE)))</f>
        <v/>
      </c>
      <c r="AR158" s="266"/>
      <c r="AS158" s="288"/>
    </row>
    <row r="159" spans="1:45" ht="30" customHeight="1" x14ac:dyDescent="0.25">
      <c r="A159" s="266"/>
      <c r="B159" s="133" t="str">
        <f>IF(A159&lt;&gt;"",IFERROR(VLOOKUP($A159,NTA!$A$2:$B$214,2,FALSE),"NTA code komt niet voor"),"")</f>
        <v/>
      </c>
      <c r="C159" s="267"/>
      <c r="D159" s="267"/>
      <c r="E159" s="343"/>
      <c r="F159" s="343"/>
      <c r="G159" s="354"/>
      <c r="H159" s="354"/>
      <c r="I159" s="354"/>
      <c r="J159" s="355"/>
      <c r="K159" s="210"/>
      <c r="L159" s="259"/>
      <c r="M159" s="262"/>
      <c r="R159" s="266"/>
      <c r="S159" s="267"/>
      <c r="T159" s="267"/>
      <c r="U159" s="288"/>
      <c r="V159" s="9"/>
      <c r="W159" s="244">
        <f t="shared" si="16"/>
        <v>0</v>
      </c>
      <c r="X159" s="244">
        <f t="shared" si="17"/>
        <v>0</v>
      </c>
      <c r="Z159" s="171" t="str">
        <f t="shared" si="14"/>
        <v/>
      </c>
      <c r="AA159" s="343"/>
      <c r="AB159" s="346"/>
      <c r="AD159" s="171" t="str">
        <f t="shared" si="3"/>
        <v/>
      </c>
      <c r="AE159" s="239"/>
      <c r="AG159" s="171" t="str">
        <f t="shared" si="4"/>
        <v/>
      </c>
      <c r="AH159" s="201"/>
      <c r="AJ159" s="203" t="str">
        <f t="shared" si="15"/>
        <v/>
      </c>
      <c r="AK159" s="201"/>
      <c r="AM159" s="109" t="str">
        <f>IF(E159="","",IF(VLOOKUP(E159,Stam!$A$12:$E$19,4,FALSE)=0,"",VLOOKUP(E159,Stam!$A$12:$E$19,4,FALSE)))</f>
        <v/>
      </c>
      <c r="AN159" s="109" t="str">
        <f>IF(E159="","",IF(VLOOKUP(E159,Stam!$A$12:$E$19,2,FALSE)=0,"",VLOOKUP(E159,Stam!$A$12:$E$19,2,FALSE)))</f>
        <v/>
      </c>
      <c r="AO159" s="109" t="str">
        <f>IF(E159="","",IF(VLOOKUP(E159,Stam!$A$12:$E$19,3,FALSE)=0,"",VLOOKUP(E159,Stam!$A$12:$E$19,3,FALSE)))</f>
        <v/>
      </c>
      <c r="AP159" s="35" t="str">
        <f>IF(E159="","",IF(VLOOKUP(E159,Stam!$A$12:$E$19,5,FALSE)=0,"",VLOOKUP(E159,Stam!$A$12:$E$19,5,FALSE)))</f>
        <v/>
      </c>
      <c r="AR159" s="266"/>
      <c r="AS159" s="288"/>
    </row>
    <row r="160" spans="1:45" ht="30" customHeight="1" x14ac:dyDescent="0.25">
      <c r="A160" s="266"/>
      <c r="B160" s="133" t="str">
        <f>IF(A160&lt;&gt;"",IFERROR(VLOOKUP($A160,NTA!$A$2:$B$214,2,FALSE),"NTA code komt niet voor"),"")</f>
        <v/>
      </c>
      <c r="C160" s="267"/>
      <c r="D160" s="267"/>
      <c r="E160" s="343"/>
      <c r="F160" s="343"/>
      <c r="G160" s="354"/>
      <c r="H160" s="354"/>
      <c r="I160" s="354"/>
      <c r="J160" s="355"/>
      <c r="K160" s="210"/>
      <c r="L160" s="259"/>
      <c r="M160" s="262"/>
      <c r="R160" s="266"/>
      <c r="S160" s="267"/>
      <c r="T160" s="267"/>
      <c r="U160" s="288"/>
      <c r="V160" s="9"/>
      <c r="W160" s="244">
        <f t="shared" si="16"/>
        <v>0</v>
      </c>
      <c r="X160" s="244">
        <f t="shared" si="17"/>
        <v>0</v>
      </c>
      <c r="Z160" s="171" t="str">
        <f t="shared" si="14"/>
        <v/>
      </c>
      <c r="AA160" s="343"/>
      <c r="AB160" s="346"/>
      <c r="AD160" s="171" t="str">
        <f t="shared" si="3"/>
        <v/>
      </c>
      <c r="AE160" s="239"/>
      <c r="AG160" s="171" t="str">
        <f t="shared" si="4"/>
        <v/>
      </c>
      <c r="AH160" s="201"/>
      <c r="AJ160" s="203" t="str">
        <f t="shared" si="15"/>
        <v/>
      </c>
      <c r="AK160" s="201"/>
      <c r="AM160" s="109" t="str">
        <f>IF(E160="","",IF(VLOOKUP(E160,Stam!$A$12:$E$19,4,FALSE)=0,"",VLOOKUP(E160,Stam!$A$12:$E$19,4,FALSE)))</f>
        <v/>
      </c>
      <c r="AN160" s="109" t="str">
        <f>IF(E160="","",IF(VLOOKUP(E160,Stam!$A$12:$E$19,2,FALSE)=0,"",VLOOKUP(E160,Stam!$A$12:$E$19,2,FALSE)))</f>
        <v/>
      </c>
      <c r="AO160" s="109" t="str">
        <f>IF(E160="","",IF(VLOOKUP(E160,Stam!$A$12:$E$19,3,FALSE)=0,"",VLOOKUP(E160,Stam!$A$12:$E$19,3,FALSE)))</f>
        <v/>
      </c>
      <c r="AP160" s="35" t="str">
        <f>IF(E160="","",IF(VLOOKUP(E160,Stam!$A$12:$E$19,5,FALSE)=0,"",VLOOKUP(E160,Stam!$A$12:$E$19,5,FALSE)))</f>
        <v/>
      </c>
      <c r="AR160" s="266"/>
      <c r="AS160" s="288"/>
    </row>
    <row r="161" spans="1:45" ht="30" customHeight="1" x14ac:dyDescent="0.25">
      <c r="A161" s="266"/>
      <c r="B161" s="133" t="str">
        <f>IF(A161&lt;&gt;"",IFERROR(VLOOKUP($A161,NTA!$A$2:$B$214,2,FALSE),"NTA code komt niet voor"),"")</f>
        <v/>
      </c>
      <c r="C161" s="267"/>
      <c r="D161" s="267"/>
      <c r="E161" s="343"/>
      <c r="F161" s="343"/>
      <c r="G161" s="354"/>
      <c r="H161" s="354"/>
      <c r="I161" s="354"/>
      <c r="J161" s="355"/>
      <c r="K161" s="210"/>
      <c r="L161" s="259"/>
      <c r="M161" s="262"/>
      <c r="R161" s="266"/>
      <c r="S161" s="267"/>
      <c r="T161" s="267"/>
      <c r="U161" s="288"/>
      <c r="V161" s="9"/>
      <c r="W161" s="244">
        <f t="shared" si="16"/>
        <v>0</v>
      </c>
      <c r="X161" s="244">
        <f t="shared" si="17"/>
        <v>0</v>
      </c>
      <c r="Z161" s="171" t="str">
        <f t="shared" si="14"/>
        <v/>
      </c>
      <c r="AA161" s="343"/>
      <c r="AB161" s="346"/>
      <c r="AD161" s="171" t="str">
        <f t="shared" si="3"/>
        <v/>
      </c>
      <c r="AE161" s="239"/>
      <c r="AG161" s="171" t="str">
        <f t="shared" si="4"/>
        <v/>
      </c>
      <c r="AH161" s="201"/>
      <c r="AJ161" s="203" t="str">
        <f t="shared" si="15"/>
        <v/>
      </c>
      <c r="AK161" s="201"/>
      <c r="AM161" s="109" t="str">
        <f>IF(E161="","",IF(VLOOKUP(E161,Stam!$A$12:$E$19,4,FALSE)=0,"",VLOOKUP(E161,Stam!$A$12:$E$19,4,FALSE)))</f>
        <v/>
      </c>
      <c r="AN161" s="109" t="str">
        <f>IF(E161="","",IF(VLOOKUP(E161,Stam!$A$12:$E$19,2,FALSE)=0,"",VLOOKUP(E161,Stam!$A$12:$E$19,2,FALSE)))</f>
        <v/>
      </c>
      <c r="AO161" s="109" t="str">
        <f>IF(E161="","",IF(VLOOKUP(E161,Stam!$A$12:$E$19,3,FALSE)=0,"",VLOOKUP(E161,Stam!$A$12:$E$19,3,FALSE)))</f>
        <v/>
      </c>
      <c r="AP161" s="35" t="str">
        <f>IF(E161="","",IF(VLOOKUP(E161,Stam!$A$12:$E$19,5,FALSE)=0,"",VLOOKUP(E161,Stam!$A$12:$E$19,5,FALSE)))</f>
        <v/>
      </c>
      <c r="AR161" s="266"/>
      <c r="AS161" s="288"/>
    </row>
    <row r="162" spans="1:45" ht="30" customHeight="1" x14ac:dyDescent="0.25">
      <c r="A162" s="266"/>
      <c r="B162" s="133" t="str">
        <f>IF(A162&lt;&gt;"",IFERROR(VLOOKUP($A162,NTA!$A$2:$B$214,2,FALSE),"NTA code komt niet voor"),"")</f>
        <v/>
      </c>
      <c r="C162" s="267"/>
      <c r="D162" s="267"/>
      <c r="E162" s="343"/>
      <c r="F162" s="343"/>
      <c r="G162" s="354"/>
      <c r="H162" s="354"/>
      <c r="I162" s="354"/>
      <c r="J162" s="355"/>
      <c r="K162" s="210"/>
      <c r="L162" s="259"/>
      <c r="M162" s="262"/>
      <c r="R162" s="266"/>
      <c r="S162" s="267"/>
      <c r="T162" s="267"/>
      <c r="U162" s="288"/>
      <c r="V162" s="9"/>
      <c r="W162" s="244">
        <f t="shared" si="16"/>
        <v>0</v>
      </c>
      <c r="X162" s="244">
        <f t="shared" si="17"/>
        <v>0</v>
      </c>
      <c r="Z162" s="171" t="str">
        <f t="shared" si="14"/>
        <v/>
      </c>
      <c r="AA162" s="343"/>
      <c r="AB162" s="346"/>
      <c r="AD162" s="171" t="str">
        <f t="shared" si="3"/>
        <v/>
      </c>
      <c r="AE162" s="239"/>
      <c r="AG162" s="171" t="str">
        <f t="shared" si="4"/>
        <v/>
      </c>
      <c r="AH162" s="201"/>
      <c r="AJ162" s="203" t="str">
        <f t="shared" si="15"/>
        <v/>
      </c>
      <c r="AK162" s="201"/>
      <c r="AM162" s="109" t="str">
        <f>IF(E162="","",IF(VLOOKUP(E162,Stam!$A$12:$E$19,4,FALSE)=0,"",VLOOKUP(E162,Stam!$A$12:$E$19,4,FALSE)))</f>
        <v/>
      </c>
      <c r="AN162" s="109" t="str">
        <f>IF(E162="","",IF(VLOOKUP(E162,Stam!$A$12:$E$19,2,FALSE)=0,"",VLOOKUP(E162,Stam!$A$12:$E$19,2,FALSE)))</f>
        <v/>
      </c>
      <c r="AO162" s="109" t="str">
        <f>IF(E162="","",IF(VLOOKUP(E162,Stam!$A$12:$E$19,3,FALSE)=0,"",VLOOKUP(E162,Stam!$A$12:$E$19,3,FALSE)))</f>
        <v/>
      </c>
      <c r="AP162" s="35" t="str">
        <f>IF(E162="","",IF(VLOOKUP(E162,Stam!$A$12:$E$19,5,FALSE)=0,"",VLOOKUP(E162,Stam!$A$12:$E$19,5,FALSE)))</f>
        <v/>
      </c>
      <c r="AR162" s="266"/>
      <c r="AS162" s="288"/>
    </row>
    <row r="163" spans="1:45" ht="30" customHeight="1" x14ac:dyDescent="0.25">
      <c r="A163" s="266"/>
      <c r="B163" s="133" t="str">
        <f>IF(A163&lt;&gt;"",IFERROR(VLOOKUP($A163,NTA!$A$2:$B$214,2,FALSE),"NTA code komt niet voor"),"")</f>
        <v/>
      </c>
      <c r="C163" s="267"/>
      <c r="D163" s="267"/>
      <c r="E163" s="343"/>
      <c r="F163" s="343"/>
      <c r="G163" s="354"/>
      <c r="H163" s="354"/>
      <c r="I163" s="354"/>
      <c r="J163" s="355"/>
      <c r="K163" s="210"/>
      <c r="L163" s="259"/>
      <c r="M163" s="262"/>
      <c r="R163" s="266"/>
      <c r="S163" s="267"/>
      <c r="T163" s="267"/>
      <c r="U163" s="288"/>
      <c r="V163" s="9"/>
      <c r="W163" s="244">
        <f t="shared" si="16"/>
        <v>0</v>
      </c>
      <c r="X163" s="244">
        <f t="shared" si="17"/>
        <v>0</v>
      </c>
      <c r="Z163" s="171" t="str">
        <f t="shared" si="14"/>
        <v/>
      </c>
      <c r="AA163" s="343"/>
      <c r="AB163" s="346"/>
      <c r="AD163" s="171" t="str">
        <f t="shared" si="3"/>
        <v/>
      </c>
      <c r="AE163" s="239"/>
      <c r="AG163" s="171" t="str">
        <f t="shared" si="4"/>
        <v/>
      </c>
      <c r="AH163" s="201"/>
      <c r="AJ163" s="203" t="str">
        <f t="shared" si="15"/>
        <v/>
      </c>
      <c r="AK163" s="201"/>
      <c r="AM163" s="109" t="str">
        <f>IF(E163="","",IF(VLOOKUP(E163,Stam!$A$12:$E$19,4,FALSE)=0,"",VLOOKUP(E163,Stam!$A$12:$E$19,4,FALSE)))</f>
        <v/>
      </c>
      <c r="AN163" s="109" t="str">
        <f>IF(E163="","",IF(VLOOKUP(E163,Stam!$A$12:$E$19,2,FALSE)=0,"",VLOOKUP(E163,Stam!$A$12:$E$19,2,FALSE)))</f>
        <v/>
      </c>
      <c r="AO163" s="109" t="str">
        <f>IF(E163="","",IF(VLOOKUP(E163,Stam!$A$12:$E$19,3,FALSE)=0,"",VLOOKUP(E163,Stam!$A$12:$E$19,3,FALSE)))</f>
        <v/>
      </c>
      <c r="AP163" s="35" t="str">
        <f>IF(E163="","",IF(VLOOKUP(E163,Stam!$A$12:$E$19,5,FALSE)=0,"",VLOOKUP(E163,Stam!$A$12:$E$19,5,FALSE)))</f>
        <v/>
      </c>
      <c r="AR163" s="266"/>
      <c r="AS163" s="288"/>
    </row>
    <row r="164" spans="1:45" ht="30" customHeight="1" x14ac:dyDescent="0.25">
      <c r="A164" s="266"/>
      <c r="B164" s="133" t="str">
        <f>IF(A164&lt;&gt;"",IFERROR(VLOOKUP($A164,NTA!$A$2:$B$214,2,FALSE),"NTA code komt niet voor"),"")</f>
        <v/>
      </c>
      <c r="C164" s="267"/>
      <c r="D164" s="267"/>
      <c r="E164" s="343"/>
      <c r="F164" s="343"/>
      <c r="G164" s="354"/>
      <c r="H164" s="354"/>
      <c r="I164" s="354"/>
      <c r="J164" s="355"/>
      <c r="K164" s="210"/>
      <c r="L164" s="259"/>
      <c r="M164" s="262"/>
      <c r="R164" s="266"/>
      <c r="S164" s="267"/>
      <c r="T164" s="267"/>
      <c r="U164" s="288"/>
      <c r="V164" s="9"/>
      <c r="W164" s="244">
        <f t="shared" si="16"/>
        <v>0</v>
      </c>
      <c r="X164" s="244">
        <f t="shared" si="17"/>
        <v>0</v>
      </c>
      <c r="Z164" s="171" t="str">
        <f t="shared" si="14"/>
        <v/>
      </c>
      <c r="AA164" s="343"/>
      <c r="AB164" s="346"/>
      <c r="AD164" s="171" t="str">
        <f t="shared" si="3"/>
        <v/>
      </c>
      <c r="AE164" s="239"/>
      <c r="AG164" s="171" t="str">
        <f t="shared" ref="AG164:AG227" si="18">AO164</f>
        <v/>
      </c>
      <c r="AH164" s="201"/>
      <c r="AJ164" s="203" t="str">
        <f t="shared" si="15"/>
        <v/>
      </c>
      <c r="AK164" s="201"/>
      <c r="AM164" s="109" t="str">
        <f>IF(E164="","",IF(VLOOKUP(E164,Stam!$A$12:$E$19,4,FALSE)=0,"",VLOOKUP(E164,Stam!$A$12:$E$19,4,FALSE)))</f>
        <v/>
      </c>
      <c r="AN164" s="109" t="str">
        <f>IF(E164="","",IF(VLOOKUP(E164,Stam!$A$12:$E$19,2,FALSE)=0,"",VLOOKUP(E164,Stam!$A$12:$E$19,2,FALSE)))</f>
        <v/>
      </c>
      <c r="AO164" s="109" t="str">
        <f>IF(E164="","",IF(VLOOKUP(E164,Stam!$A$12:$E$19,3,FALSE)=0,"",VLOOKUP(E164,Stam!$A$12:$E$19,3,FALSE)))</f>
        <v/>
      </c>
      <c r="AP164" s="35" t="str">
        <f>IF(E164="","",IF(VLOOKUP(E164,Stam!$A$12:$E$19,5,FALSE)=0,"",VLOOKUP(E164,Stam!$A$12:$E$19,5,FALSE)))</f>
        <v/>
      </c>
      <c r="AR164" s="266"/>
      <c r="AS164" s="288"/>
    </row>
    <row r="165" spans="1:45" ht="30" customHeight="1" x14ac:dyDescent="0.25">
      <c r="A165" s="266"/>
      <c r="B165" s="133" t="str">
        <f>IF(A165&lt;&gt;"",IFERROR(VLOOKUP($A165,NTA!$A$2:$B$214,2,FALSE),"NTA code komt niet voor"),"")</f>
        <v/>
      </c>
      <c r="C165" s="267"/>
      <c r="D165" s="267"/>
      <c r="E165" s="343"/>
      <c r="F165" s="343"/>
      <c r="G165" s="354"/>
      <c r="H165" s="354"/>
      <c r="I165" s="354"/>
      <c r="J165" s="355"/>
      <c r="K165" s="210"/>
      <c r="L165" s="259"/>
      <c r="M165" s="262"/>
      <c r="R165" s="266"/>
      <c r="S165" s="267"/>
      <c r="T165" s="267"/>
      <c r="U165" s="288"/>
      <c r="V165" s="9"/>
      <c r="W165" s="244">
        <f t="shared" si="16"/>
        <v>0</v>
      </c>
      <c r="X165" s="244">
        <f t="shared" si="17"/>
        <v>0</v>
      </c>
      <c r="Z165" s="171" t="str">
        <f t="shared" si="14"/>
        <v/>
      </c>
      <c r="AA165" s="343"/>
      <c r="AB165" s="346"/>
      <c r="AD165" s="171" t="str">
        <f t="shared" si="3"/>
        <v/>
      </c>
      <c r="AE165" s="239"/>
      <c r="AG165" s="171" t="str">
        <f t="shared" si="18"/>
        <v/>
      </c>
      <c r="AH165" s="201"/>
      <c r="AJ165" s="203" t="str">
        <f t="shared" si="15"/>
        <v/>
      </c>
      <c r="AK165" s="201"/>
      <c r="AM165" s="109" t="str">
        <f>IF(E165="","",IF(VLOOKUP(E165,Stam!$A$12:$E$19,4,FALSE)=0,"",VLOOKUP(E165,Stam!$A$12:$E$19,4,FALSE)))</f>
        <v/>
      </c>
      <c r="AN165" s="109" t="str">
        <f>IF(E165="","",IF(VLOOKUP(E165,Stam!$A$12:$E$19,2,FALSE)=0,"",VLOOKUP(E165,Stam!$A$12:$E$19,2,FALSE)))</f>
        <v/>
      </c>
      <c r="AO165" s="109" t="str">
        <f>IF(E165="","",IF(VLOOKUP(E165,Stam!$A$12:$E$19,3,FALSE)=0,"",VLOOKUP(E165,Stam!$A$12:$E$19,3,FALSE)))</f>
        <v/>
      </c>
      <c r="AP165" s="35" t="str">
        <f>IF(E165="","",IF(VLOOKUP(E165,Stam!$A$12:$E$19,5,FALSE)=0,"",VLOOKUP(E165,Stam!$A$12:$E$19,5,FALSE)))</f>
        <v/>
      </c>
      <c r="AR165" s="266"/>
      <c r="AS165" s="288"/>
    </row>
    <row r="166" spans="1:45" ht="30" customHeight="1" x14ac:dyDescent="0.25">
      <c r="A166" s="266"/>
      <c r="B166" s="133" t="str">
        <f>IF(A166&lt;&gt;"",IFERROR(VLOOKUP($A166,NTA!$A$2:$B$214,2,FALSE),"NTA code komt niet voor"),"")</f>
        <v/>
      </c>
      <c r="C166" s="267"/>
      <c r="D166" s="267"/>
      <c r="E166" s="343"/>
      <c r="F166" s="343"/>
      <c r="G166" s="354"/>
      <c r="H166" s="354"/>
      <c r="I166" s="354"/>
      <c r="J166" s="355"/>
      <c r="K166" s="210"/>
      <c r="L166" s="259"/>
      <c r="M166" s="262"/>
      <c r="R166" s="266"/>
      <c r="S166" s="267"/>
      <c r="T166" s="267"/>
      <c r="U166" s="288"/>
      <c r="V166" s="9"/>
      <c r="W166" s="244">
        <f t="shared" si="16"/>
        <v>0</v>
      </c>
      <c r="X166" s="244">
        <f t="shared" si="17"/>
        <v>0</v>
      </c>
      <c r="Z166" s="171" t="str">
        <f t="shared" si="14"/>
        <v/>
      </c>
      <c r="AA166" s="343"/>
      <c r="AB166" s="346"/>
      <c r="AD166" s="171" t="str">
        <f t="shared" si="3"/>
        <v/>
      </c>
      <c r="AE166" s="239"/>
      <c r="AG166" s="171" t="str">
        <f t="shared" si="18"/>
        <v/>
      </c>
      <c r="AH166" s="201"/>
      <c r="AJ166" s="203" t="str">
        <f t="shared" si="15"/>
        <v/>
      </c>
      <c r="AK166" s="201"/>
      <c r="AM166" s="109" t="str">
        <f>IF(E166="","",IF(VLOOKUP(E166,Stam!$A$12:$E$19,4,FALSE)=0,"",VLOOKUP(E166,Stam!$A$12:$E$19,4,FALSE)))</f>
        <v/>
      </c>
      <c r="AN166" s="109" t="str">
        <f>IF(E166="","",IF(VLOOKUP(E166,Stam!$A$12:$E$19,2,FALSE)=0,"",VLOOKUP(E166,Stam!$A$12:$E$19,2,FALSE)))</f>
        <v/>
      </c>
      <c r="AO166" s="109" t="str">
        <f>IF(E166="","",IF(VLOOKUP(E166,Stam!$A$12:$E$19,3,FALSE)=0,"",VLOOKUP(E166,Stam!$A$12:$E$19,3,FALSE)))</f>
        <v/>
      </c>
      <c r="AP166" s="35" t="str">
        <f>IF(E166="","",IF(VLOOKUP(E166,Stam!$A$12:$E$19,5,FALSE)=0,"",VLOOKUP(E166,Stam!$A$12:$E$19,5,FALSE)))</f>
        <v/>
      </c>
      <c r="AR166" s="266"/>
      <c r="AS166" s="288"/>
    </row>
    <row r="167" spans="1:45" ht="30" customHeight="1" x14ac:dyDescent="0.25">
      <c r="A167" s="266"/>
      <c r="B167" s="133" t="str">
        <f>IF(A167&lt;&gt;"",IFERROR(VLOOKUP($A167,NTA!$A$2:$B$214,2,FALSE),"NTA code komt niet voor"),"")</f>
        <v/>
      </c>
      <c r="C167" s="267"/>
      <c r="D167" s="267"/>
      <c r="E167" s="343"/>
      <c r="F167" s="343"/>
      <c r="G167" s="354"/>
      <c r="H167" s="354"/>
      <c r="I167" s="354"/>
      <c r="J167" s="355"/>
      <c r="K167" s="210"/>
      <c r="L167" s="259"/>
      <c r="M167" s="262"/>
      <c r="R167" s="266"/>
      <c r="S167" s="267"/>
      <c r="T167" s="267"/>
      <c r="U167" s="288"/>
      <c r="V167" s="9"/>
      <c r="W167" s="244">
        <f t="shared" si="16"/>
        <v>0</v>
      </c>
      <c r="X167" s="244">
        <f t="shared" si="17"/>
        <v>0</v>
      </c>
      <c r="Z167" s="171" t="str">
        <f t="shared" si="14"/>
        <v/>
      </c>
      <c r="AA167" s="343"/>
      <c r="AB167" s="346"/>
      <c r="AD167" s="171" t="str">
        <f t="shared" si="3"/>
        <v/>
      </c>
      <c r="AE167" s="239"/>
      <c r="AG167" s="171" t="str">
        <f t="shared" si="18"/>
        <v/>
      </c>
      <c r="AH167" s="201"/>
      <c r="AJ167" s="203" t="str">
        <f t="shared" si="15"/>
        <v/>
      </c>
      <c r="AK167" s="201"/>
      <c r="AM167" s="109" t="str">
        <f>IF(E167="","",IF(VLOOKUP(E167,Stam!$A$12:$E$19,4,FALSE)=0,"",VLOOKUP(E167,Stam!$A$12:$E$19,4,FALSE)))</f>
        <v/>
      </c>
      <c r="AN167" s="109" t="str">
        <f>IF(E167="","",IF(VLOOKUP(E167,Stam!$A$12:$E$19,2,FALSE)=0,"",VLOOKUP(E167,Stam!$A$12:$E$19,2,FALSE)))</f>
        <v/>
      </c>
      <c r="AO167" s="109" t="str">
        <f>IF(E167="","",IF(VLOOKUP(E167,Stam!$A$12:$E$19,3,FALSE)=0,"",VLOOKUP(E167,Stam!$A$12:$E$19,3,FALSE)))</f>
        <v/>
      </c>
      <c r="AP167" s="35" t="str">
        <f>IF(E167="","",IF(VLOOKUP(E167,Stam!$A$12:$E$19,5,FALSE)=0,"",VLOOKUP(E167,Stam!$A$12:$E$19,5,FALSE)))</f>
        <v/>
      </c>
      <c r="AR167" s="266"/>
      <c r="AS167" s="288"/>
    </row>
    <row r="168" spans="1:45" ht="30" customHeight="1" x14ac:dyDescent="0.25">
      <c r="A168" s="266"/>
      <c r="B168" s="133" t="str">
        <f>IF(A168&lt;&gt;"",IFERROR(VLOOKUP($A168,NTA!$A$2:$B$214,2,FALSE),"NTA code komt niet voor"),"")</f>
        <v/>
      </c>
      <c r="C168" s="267"/>
      <c r="D168" s="267"/>
      <c r="E168" s="343"/>
      <c r="F168" s="343"/>
      <c r="G168" s="354"/>
      <c r="H168" s="354"/>
      <c r="I168" s="354"/>
      <c r="J168" s="355"/>
      <c r="K168" s="210"/>
      <c r="L168" s="259"/>
      <c r="M168" s="262"/>
      <c r="R168" s="266"/>
      <c r="S168" s="267"/>
      <c r="T168" s="267"/>
      <c r="U168" s="288"/>
      <c r="V168" s="9"/>
      <c r="W168" s="244">
        <f t="shared" si="16"/>
        <v>0</v>
      </c>
      <c r="X168" s="244">
        <f t="shared" si="17"/>
        <v>0</v>
      </c>
      <c r="Z168" s="171" t="str">
        <f t="shared" si="14"/>
        <v/>
      </c>
      <c r="AA168" s="343"/>
      <c r="AB168" s="346"/>
      <c r="AD168" s="171" t="str">
        <f t="shared" si="3"/>
        <v/>
      </c>
      <c r="AE168" s="239"/>
      <c r="AG168" s="171" t="str">
        <f t="shared" si="18"/>
        <v/>
      </c>
      <c r="AH168" s="201"/>
      <c r="AJ168" s="203" t="str">
        <f t="shared" si="15"/>
        <v/>
      </c>
      <c r="AK168" s="201"/>
      <c r="AM168" s="109" t="str">
        <f>IF(E168="","",IF(VLOOKUP(E168,Stam!$A$12:$E$19,4,FALSE)=0,"",VLOOKUP(E168,Stam!$A$12:$E$19,4,FALSE)))</f>
        <v/>
      </c>
      <c r="AN168" s="109" t="str">
        <f>IF(E168="","",IF(VLOOKUP(E168,Stam!$A$12:$E$19,2,FALSE)=0,"",VLOOKUP(E168,Stam!$A$12:$E$19,2,FALSE)))</f>
        <v/>
      </c>
      <c r="AO168" s="109" t="str">
        <f>IF(E168="","",IF(VLOOKUP(E168,Stam!$A$12:$E$19,3,FALSE)=0,"",VLOOKUP(E168,Stam!$A$12:$E$19,3,FALSE)))</f>
        <v/>
      </c>
      <c r="AP168" s="35" t="str">
        <f>IF(E168="","",IF(VLOOKUP(E168,Stam!$A$12:$E$19,5,FALSE)=0,"",VLOOKUP(E168,Stam!$A$12:$E$19,5,FALSE)))</f>
        <v/>
      </c>
      <c r="AR168" s="266"/>
      <c r="AS168" s="288"/>
    </row>
    <row r="169" spans="1:45" ht="30" customHeight="1" x14ac:dyDescent="0.25">
      <c r="A169" s="266"/>
      <c r="B169" s="133" t="str">
        <f>IF(A169&lt;&gt;"",IFERROR(VLOOKUP($A169,NTA!$A$2:$B$214,2,FALSE),"NTA code komt niet voor"),"")</f>
        <v/>
      </c>
      <c r="C169" s="267"/>
      <c r="D169" s="267"/>
      <c r="E169" s="343"/>
      <c r="F169" s="343"/>
      <c r="G169" s="354"/>
      <c r="H169" s="354"/>
      <c r="I169" s="354"/>
      <c r="J169" s="355"/>
      <c r="K169" s="210"/>
      <c r="L169" s="259"/>
      <c r="M169" s="262"/>
      <c r="R169" s="266"/>
      <c r="S169" s="267"/>
      <c r="T169" s="267"/>
      <c r="U169" s="288"/>
      <c r="V169" s="9"/>
      <c r="W169" s="244">
        <f t="shared" si="16"/>
        <v>0</v>
      </c>
      <c r="X169" s="244">
        <f t="shared" si="17"/>
        <v>0</v>
      </c>
      <c r="Z169" s="171" t="str">
        <f t="shared" si="14"/>
        <v/>
      </c>
      <c r="AA169" s="343"/>
      <c r="AB169" s="346"/>
      <c r="AD169" s="171" t="str">
        <f t="shared" si="3"/>
        <v/>
      </c>
      <c r="AE169" s="239"/>
      <c r="AG169" s="171" t="str">
        <f t="shared" si="18"/>
        <v/>
      </c>
      <c r="AH169" s="201"/>
      <c r="AJ169" s="203" t="str">
        <f t="shared" si="15"/>
        <v/>
      </c>
      <c r="AK169" s="201"/>
      <c r="AM169" s="109" t="str">
        <f>IF(E169="","",IF(VLOOKUP(E169,Stam!$A$12:$E$19,4,FALSE)=0,"",VLOOKUP(E169,Stam!$A$12:$E$19,4,FALSE)))</f>
        <v/>
      </c>
      <c r="AN169" s="109" t="str">
        <f>IF(E169="","",IF(VLOOKUP(E169,Stam!$A$12:$E$19,2,FALSE)=0,"",VLOOKUP(E169,Stam!$A$12:$E$19,2,FALSE)))</f>
        <v/>
      </c>
      <c r="AO169" s="109" t="str">
        <f>IF(E169="","",IF(VLOOKUP(E169,Stam!$A$12:$E$19,3,FALSE)=0,"",VLOOKUP(E169,Stam!$A$12:$E$19,3,FALSE)))</f>
        <v/>
      </c>
      <c r="AP169" s="35" t="str">
        <f>IF(E169="","",IF(VLOOKUP(E169,Stam!$A$12:$E$19,5,FALSE)=0,"",VLOOKUP(E169,Stam!$A$12:$E$19,5,FALSE)))</f>
        <v/>
      </c>
      <c r="AR169" s="266"/>
      <c r="AS169" s="288"/>
    </row>
    <row r="170" spans="1:45" ht="30" customHeight="1" x14ac:dyDescent="0.25">
      <c r="A170" s="266"/>
      <c r="B170" s="133" t="str">
        <f>IF(A170&lt;&gt;"",IFERROR(VLOOKUP($A170,NTA!$A$2:$B$214,2,FALSE),"NTA code komt niet voor"),"")</f>
        <v/>
      </c>
      <c r="C170" s="267"/>
      <c r="D170" s="267"/>
      <c r="E170" s="343"/>
      <c r="F170" s="343"/>
      <c r="G170" s="354"/>
      <c r="H170" s="354"/>
      <c r="I170" s="354"/>
      <c r="J170" s="355"/>
      <c r="K170" s="210"/>
      <c r="L170" s="259"/>
      <c r="M170" s="262"/>
      <c r="R170" s="266"/>
      <c r="S170" s="267"/>
      <c r="T170" s="267"/>
      <c r="U170" s="288"/>
      <c r="V170" s="9"/>
      <c r="W170" s="244">
        <f t="shared" si="16"/>
        <v>0</v>
      </c>
      <c r="X170" s="244">
        <f t="shared" si="17"/>
        <v>0</v>
      </c>
      <c r="Z170" s="171" t="str">
        <f t="shared" si="14"/>
        <v/>
      </c>
      <c r="AA170" s="343"/>
      <c r="AB170" s="346"/>
      <c r="AD170" s="171" t="str">
        <f t="shared" si="3"/>
        <v/>
      </c>
      <c r="AE170" s="239"/>
      <c r="AG170" s="171" t="str">
        <f t="shared" si="18"/>
        <v/>
      </c>
      <c r="AH170" s="201"/>
      <c r="AJ170" s="203" t="str">
        <f t="shared" si="15"/>
        <v/>
      </c>
      <c r="AK170" s="201"/>
      <c r="AM170" s="109" t="str">
        <f>IF(E170="","",IF(VLOOKUP(E170,Stam!$A$12:$E$19,4,FALSE)=0,"",VLOOKUP(E170,Stam!$A$12:$E$19,4,FALSE)))</f>
        <v/>
      </c>
      <c r="AN170" s="109" t="str">
        <f>IF(E170="","",IF(VLOOKUP(E170,Stam!$A$12:$E$19,2,FALSE)=0,"",VLOOKUP(E170,Stam!$A$12:$E$19,2,FALSE)))</f>
        <v/>
      </c>
      <c r="AO170" s="109" t="str">
        <f>IF(E170="","",IF(VLOOKUP(E170,Stam!$A$12:$E$19,3,FALSE)=0,"",VLOOKUP(E170,Stam!$A$12:$E$19,3,FALSE)))</f>
        <v/>
      </c>
      <c r="AP170" s="35" t="str">
        <f>IF(E170="","",IF(VLOOKUP(E170,Stam!$A$12:$E$19,5,FALSE)=0,"",VLOOKUP(E170,Stam!$A$12:$E$19,5,FALSE)))</f>
        <v/>
      </c>
      <c r="AR170" s="266"/>
      <c r="AS170" s="288"/>
    </row>
    <row r="171" spans="1:45" ht="30" customHeight="1" x14ac:dyDescent="0.25">
      <c r="A171" s="266"/>
      <c r="B171" s="133" t="str">
        <f>IF(A171&lt;&gt;"",IFERROR(VLOOKUP($A171,NTA!$A$2:$B$214,2,FALSE),"NTA code komt niet voor"),"")</f>
        <v/>
      </c>
      <c r="C171" s="267"/>
      <c r="D171" s="267"/>
      <c r="E171" s="343"/>
      <c r="F171" s="343"/>
      <c r="G171" s="354"/>
      <c r="H171" s="354"/>
      <c r="I171" s="354"/>
      <c r="J171" s="355"/>
      <c r="K171" s="210"/>
      <c r="L171" s="259"/>
      <c r="M171" s="262"/>
      <c r="R171" s="266"/>
      <c r="S171" s="267"/>
      <c r="T171" s="267"/>
      <c r="U171" s="288"/>
      <c r="V171" s="9"/>
      <c r="W171" s="244">
        <f t="shared" si="16"/>
        <v>0</v>
      </c>
      <c r="X171" s="244">
        <f t="shared" si="17"/>
        <v>0</v>
      </c>
      <c r="Z171" s="171" t="str">
        <f t="shared" si="14"/>
        <v/>
      </c>
      <c r="AA171" s="343"/>
      <c r="AB171" s="346"/>
      <c r="AD171" s="171" t="str">
        <f t="shared" si="3"/>
        <v/>
      </c>
      <c r="AE171" s="239"/>
      <c r="AG171" s="171" t="str">
        <f t="shared" si="18"/>
        <v/>
      </c>
      <c r="AH171" s="201"/>
      <c r="AJ171" s="203" t="str">
        <f t="shared" si="15"/>
        <v/>
      </c>
      <c r="AK171" s="201"/>
      <c r="AM171" s="109" t="str">
        <f>IF(E171="","",IF(VLOOKUP(E171,Stam!$A$12:$E$19,4,FALSE)=0,"",VLOOKUP(E171,Stam!$A$12:$E$19,4,FALSE)))</f>
        <v/>
      </c>
      <c r="AN171" s="109" t="str">
        <f>IF(E171="","",IF(VLOOKUP(E171,Stam!$A$12:$E$19,2,FALSE)=0,"",VLOOKUP(E171,Stam!$A$12:$E$19,2,FALSE)))</f>
        <v/>
      </c>
      <c r="AO171" s="109" t="str">
        <f>IF(E171="","",IF(VLOOKUP(E171,Stam!$A$12:$E$19,3,FALSE)=0,"",VLOOKUP(E171,Stam!$A$12:$E$19,3,FALSE)))</f>
        <v/>
      </c>
      <c r="AP171" s="35" t="str">
        <f>IF(E171="","",IF(VLOOKUP(E171,Stam!$A$12:$E$19,5,FALSE)=0,"",VLOOKUP(E171,Stam!$A$12:$E$19,5,FALSE)))</f>
        <v/>
      </c>
      <c r="AR171" s="266"/>
      <c r="AS171" s="288"/>
    </row>
    <row r="172" spans="1:45" ht="30" customHeight="1" x14ac:dyDescent="0.25">
      <c r="A172" s="266"/>
      <c r="B172" s="133" t="str">
        <f>IF(A172&lt;&gt;"",IFERROR(VLOOKUP($A172,NTA!$A$2:$B$214,2,FALSE),"NTA code komt niet voor"),"")</f>
        <v/>
      </c>
      <c r="C172" s="267"/>
      <c r="D172" s="267"/>
      <c r="E172" s="343"/>
      <c r="F172" s="343"/>
      <c r="G172" s="354"/>
      <c r="H172" s="354"/>
      <c r="I172" s="354"/>
      <c r="J172" s="355"/>
      <c r="K172" s="210"/>
      <c r="L172" s="259"/>
      <c r="M172" s="262"/>
      <c r="R172" s="266"/>
      <c r="S172" s="267"/>
      <c r="T172" s="267"/>
      <c r="U172" s="288"/>
      <c r="V172" s="9"/>
      <c r="W172" s="244">
        <f t="shared" si="16"/>
        <v>0</v>
      </c>
      <c r="X172" s="244">
        <f t="shared" si="17"/>
        <v>0</v>
      </c>
      <c r="Z172" s="171" t="str">
        <f t="shared" si="14"/>
        <v/>
      </c>
      <c r="AA172" s="343"/>
      <c r="AB172" s="346"/>
      <c r="AD172" s="171" t="str">
        <f t="shared" si="3"/>
        <v/>
      </c>
      <c r="AE172" s="239"/>
      <c r="AG172" s="171" t="str">
        <f t="shared" si="18"/>
        <v/>
      </c>
      <c r="AH172" s="201"/>
      <c r="AJ172" s="203" t="str">
        <f t="shared" si="15"/>
        <v/>
      </c>
      <c r="AK172" s="201"/>
      <c r="AM172" s="109" t="str">
        <f>IF(E172="","",IF(VLOOKUP(E172,Stam!$A$12:$E$19,4,FALSE)=0,"",VLOOKUP(E172,Stam!$A$12:$E$19,4,FALSE)))</f>
        <v/>
      </c>
      <c r="AN172" s="109" t="str">
        <f>IF(E172="","",IF(VLOOKUP(E172,Stam!$A$12:$E$19,2,FALSE)=0,"",VLOOKUP(E172,Stam!$A$12:$E$19,2,FALSE)))</f>
        <v/>
      </c>
      <c r="AO172" s="109" t="str">
        <f>IF(E172="","",IF(VLOOKUP(E172,Stam!$A$12:$E$19,3,FALSE)=0,"",VLOOKUP(E172,Stam!$A$12:$E$19,3,FALSE)))</f>
        <v/>
      </c>
      <c r="AP172" s="35" t="str">
        <f>IF(E172="","",IF(VLOOKUP(E172,Stam!$A$12:$E$19,5,FALSE)=0,"",VLOOKUP(E172,Stam!$A$12:$E$19,5,FALSE)))</f>
        <v/>
      </c>
      <c r="AR172" s="266"/>
      <c r="AS172" s="288"/>
    </row>
    <row r="173" spans="1:45" ht="30" customHeight="1" x14ac:dyDescent="0.25">
      <c r="A173" s="266"/>
      <c r="B173" s="133" t="str">
        <f>IF(A173&lt;&gt;"",IFERROR(VLOOKUP($A173,NTA!$A$2:$B$214,2,FALSE),"NTA code komt niet voor"),"")</f>
        <v/>
      </c>
      <c r="C173" s="267"/>
      <c r="D173" s="267"/>
      <c r="E173" s="343"/>
      <c r="F173" s="343"/>
      <c r="G173" s="354"/>
      <c r="H173" s="354"/>
      <c r="I173" s="354"/>
      <c r="J173" s="355"/>
      <c r="K173" s="210"/>
      <c r="L173" s="259"/>
      <c r="M173" s="262"/>
      <c r="R173" s="266"/>
      <c r="S173" s="267"/>
      <c r="T173" s="267"/>
      <c r="U173" s="288"/>
      <c r="V173" s="9"/>
      <c r="W173" s="244">
        <f t="shared" si="16"/>
        <v>0</v>
      </c>
      <c r="X173" s="244">
        <f t="shared" si="17"/>
        <v>0</v>
      </c>
      <c r="Z173" s="171" t="str">
        <f t="shared" si="14"/>
        <v/>
      </c>
      <c r="AA173" s="343"/>
      <c r="AB173" s="346"/>
      <c r="AD173" s="171" t="str">
        <f t="shared" si="3"/>
        <v/>
      </c>
      <c r="AE173" s="239"/>
      <c r="AG173" s="171" t="str">
        <f t="shared" si="18"/>
        <v/>
      </c>
      <c r="AH173" s="201"/>
      <c r="AJ173" s="203" t="str">
        <f t="shared" si="15"/>
        <v/>
      </c>
      <c r="AK173" s="201"/>
      <c r="AM173" s="109" t="str">
        <f>IF(E173="","",IF(VLOOKUP(E173,Stam!$A$12:$E$19,4,FALSE)=0,"",VLOOKUP(E173,Stam!$A$12:$E$19,4,FALSE)))</f>
        <v/>
      </c>
      <c r="AN173" s="109" t="str">
        <f>IF(E173="","",IF(VLOOKUP(E173,Stam!$A$12:$E$19,2,FALSE)=0,"",VLOOKUP(E173,Stam!$A$12:$E$19,2,FALSE)))</f>
        <v/>
      </c>
      <c r="AO173" s="109" t="str">
        <f>IF(E173="","",IF(VLOOKUP(E173,Stam!$A$12:$E$19,3,FALSE)=0,"",VLOOKUP(E173,Stam!$A$12:$E$19,3,FALSE)))</f>
        <v/>
      </c>
      <c r="AP173" s="35" t="str">
        <f>IF(E173="","",IF(VLOOKUP(E173,Stam!$A$12:$E$19,5,FALSE)=0,"",VLOOKUP(E173,Stam!$A$12:$E$19,5,FALSE)))</f>
        <v/>
      </c>
      <c r="AR173" s="266"/>
      <c r="AS173" s="288"/>
    </row>
    <row r="174" spans="1:45" ht="30" customHeight="1" x14ac:dyDescent="0.25">
      <c r="A174" s="266"/>
      <c r="B174" s="133" t="str">
        <f>IF(A174&lt;&gt;"",IFERROR(VLOOKUP($A174,NTA!$A$2:$B$214,2,FALSE),"NTA code komt niet voor"),"")</f>
        <v/>
      </c>
      <c r="C174" s="267"/>
      <c r="D174" s="267"/>
      <c r="E174" s="343"/>
      <c r="F174" s="343"/>
      <c r="G174" s="354"/>
      <c r="H174" s="354"/>
      <c r="I174" s="354"/>
      <c r="J174" s="355"/>
      <c r="K174" s="210"/>
      <c r="L174" s="259"/>
      <c r="M174" s="262"/>
      <c r="R174" s="266"/>
      <c r="S174" s="267"/>
      <c r="T174" s="267"/>
      <c r="U174" s="288"/>
      <c r="V174" s="9"/>
      <c r="W174" s="244">
        <f t="shared" si="16"/>
        <v>0</v>
      </c>
      <c r="X174" s="244">
        <f t="shared" si="17"/>
        <v>0</v>
      </c>
      <c r="Z174" s="171" t="str">
        <f t="shared" si="14"/>
        <v/>
      </c>
      <c r="AA174" s="343"/>
      <c r="AB174" s="346"/>
      <c r="AD174" s="171" t="str">
        <f t="shared" si="3"/>
        <v/>
      </c>
      <c r="AE174" s="239"/>
      <c r="AG174" s="171" t="str">
        <f t="shared" si="18"/>
        <v/>
      </c>
      <c r="AH174" s="201"/>
      <c r="AJ174" s="203" t="str">
        <f t="shared" si="15"/>
        <v/>
      </c>
      <c r="AK174" s="201"/>
      <c r="AM174" s="109" t="str">
        <f>IF(E174="","",IF(VLOOKUP(E174,Stam!$A$12:$E$19,4,FALSE)=0,"",VLOOKUP(E174,Stam!$A$12:$E$19,4,FALSE)))</f>
        <v/>
      </c>
      <c r="AN174" s="109" t="str">
        <f>IF(E174="","",IF(VLOOKUP(E174,Stam!$A$12:$E$19,2,FALSE)=0,"",VLOOKUP(E174,Stam!$A$12:$E$19,2,FALSE)))</f>
        <v/>
      </c>
      <c r="AO174" s="109" t="str">
        <f>IF(E174="","",IF(VLOOKUP(E174,Stam!$A$12:$E$19,3,FALSE)=0,"",VLOOKUP(E174,Stam!$A$12:$E$19,3,FALSE)))</f>
        <v/>
      </c>
      <c r="AP174" s="35" t="str">
        <f>IF(E174="","",IF(VLOOKUP(E174,Stam!$A$12:$E$19,5,FALSE)=0,"",VLOOKUP(E174,Stam!$A$12:$E$19,5,FALSE)))</f>
        <v/>
      </c>
      <c r="AR174" s="266"/>
      <c r="AS174" s="288"/>
    </row>
    <row r="175" spans="1:45" ht="30" customHeight="1" x14ac:dyDescent="0.25">
      <c r="A175" s="266"/>
      <c r="B175" s="133" t="str">
        <f>IF(A175&lt;&gt;"",IFERROR(VLOOKUP($A175,NTA!$A$2:$B$214,2,FALSE),"NTA code komt niet voor"),"")</f>
        <v/>
      </c>
      <c r="C175" s="267"/>
      <c r="D175" s="267"/>
      <c r="E175" s="343"/>
      <c r="F175" s="343"/>
      <c r="G175" s="354"/>
      <c r="H175" s="354"/>
      <c r="I175" s="354"/>
      <c r="J175" s="355"/>
      <c r="K175" s="210"/>
      <c r="L175" s="259"/>
      <c r="M175" s="262"/>
      <c r="R175" s="266"/>
      <c r="S175" s="267"/>
      <c r="T175" s="267"/>
      <c r="U175" s="288"/>
      <c r="V175" s="9"/>
      <c r="W175" s="244">
        <f t="shared" si="16"/>
        <v>0</v>
      </c>
      <c r="X175" s="244">
        <f t="shared" si="17"/>
        <v>0</v>
      </c>
      <c r="Z175" s="171" t="str">
        <f>AM175</f>
        <v/>
      </c>
      <c r="AA175" s="343"/>
      <c r="AB175" s="346"/>
      <c r="AD175" s="171" t="str">
        <f t="shared" si="3"/>
        <v/>
      </c>
      <c r="AE175" s="239"/>
      <c r="AG175" s="171" t="str">
        <f t="shared" si="18"/>
        <v/>
      </c>
      <c r="AH175" s="201"/>
      <c r="AJ175" s="203" t="str">
        <f t="shared" si="15"/>
        <v/>
      </c>
      <c r="AK175" s="201"/>
      <c r="AM175" s="109" t="str">
        <f>IF(E175="","",IF(VLOOKUP(E175,Stam!$A$12:$E$19,4,FALSE)=0,"",VLOOKUP(E175,Stam!$A$12:$E$19,4,FALSE)))</f>
        <v/>
      </c>
      <c r="AN175" s="109" t="str">
        <f>IF(E175="","",IF(VLOOKUP(E175,Stam!$A$12:$E$19,2,FALSE)=0,"",VLOOKUP(E175,Stam!$A$12:$E$19,2,FALSE)))</f>
        <v/>
      </c>
      <c r="AO175" s="109" t="str">
        <f>IF(E175="","",IF(VLOOKUP(E175,Stam!$A$12:$E$19,3,FALSE)=0,"",VLOOKUP(E175,Stam!$A$12:$E$19,3,FALSE)))</f>
        <v/>
      </c>
      <c r="AP175" s="35" t="str">
        <f>IF(E175="","",IF(VLOOKUP(E175,Stam!$A$12:$E$19,5,FALSE)=0,"",VLOOKUP(E175,Stam!$A$12:$E$19,5,FALSE)))</f>
        <v/>
      </c>
      <c r="AR175" s="266"/>
      <c r="AS175" s="288"/>
    </row>
    <row r="176" spans="1:45" ht="30" customHeight="1" x14ac:dyDescent="0.25">
      <c r="A176" s="266"/>
      <c r="B176" s="133" t="str">
        <f>IF(A176&lt;&gt;"",IFERROR(VLOOKUP($A176,NTA!$A$2:$B$214,2,FALSE),"NTA code komt niet voor"),"")</f>
        <v/>
      </c>
      <c r="C176" s="267"/>
      <c r="D176" s="267"/>
      <c r="E176" s="343"/>
      <c r="F176" s="343"/>
      <c r="G176" s="354"/>
      <c r="H176" s="354"/>
      <c r="I176" s="354"/>
      <c r="J176" s="355"/>
      <c r="K176" s="210"/>
      <c r="L176" s="259"/>
      <c r="M176" s="262"/>
      <c r="R176" s="266"/>
      <c r="S176" s="267"/>
      <c r="T176" s="267"/>
      <c r="U176" s="288"/>
      <c r="V176" s="9"/>
      <c r="W176" s="244">
        <f t="shared" si="16"/>
        <v>0</v>
      </c>
      <c r="X176" s="244">
        <f t="shared" si="17"/>
        <v>0</v>
      </c>
      <c r="Z176" s="171" t="str">
        <f t="shared" si="14"/>
        <v/>
      </c>
      <c r="AA176" s="343"/>
      <c r="AB176" s="346"/>
      <c r="AD176" s="171" t="str">
        <f t="shared" si="3"/>
        <v/>
      </c>
      <c r="AE176" s="239"/>
      <c r="AG176" s="171" t="str">
        <f t="shared" si="18"/>
        <v/>
      </c>
      <c r="AH176" s="201"/>
      <c r="AJ176" s="203" t="str">
        <f t="shared" si="15"/>
        <v/>
      </c>
      <c r="AK176" s="201"/>
      <c r="AM176" s="109" t="str">
        <f>IF(E176="","",IF(VLOOKUP(E176,Stam!$A$12:$E$19,4,FALSE)=0,"",VLOOKUP(E176,Stam!$A$12:$E$19,4,FALSE)))</f>
        <v/>
      </c>
      <c r="AN176" s="109" t="str">
        <f>IF(E176="","",IF(VLOOKUP(E176,Stam!$A$12:$E$19,2,FALSE)=0,"",VLOOKUP(E176,Stam!$A$12:$E$19,2,FALSE)))</f>
        <v/>
      </c>
      <c r="AO176" s="109" t="str">
        <f>IF(E176="","",IF(VLOOKUP(E176,Stam!$A$12:$E$19,3,FALSE)=0,"",VLOOKUP(E176,Stam!$A$12:$E$19,3,FALSE)))</f>
        <v/>
      </c>
      <c r="AP176" s="35" t="str">
        <f>IF(E176="","",IF(VLOOKUP(E176,Stam!$A$12:$E$19,5,FALSE)=0,"",VLOOKUP(E176,Stam!$A$12:$E$19,5,FALSE)))</f>
        <v/>
      </c>
      <c r="AR176" s="266"/>
      <c r="AS176" s="288"/>
    </row>
    <row r="177" spans="1:45" ht="30" customHeight="1" x14ac:dyDescent="0.25">
      <c r="A177" s="266"/>
      <c r="B177" s="133" t="str">
        <f>IF(A177&lt;&gt;"",IFERROR(VLOOKUP($A177,NTA!$A$2:$B$214,2,FALSE),"NTA code komt niet voor"),"")</f>
        <v/>
      </c>
      <c r="C177" s="267"/>
      <c r="D177" s="267"/>
      <c r="E177" s="343"/>
      <c r="F177" s="343"/>
      <c r="G177" s="354"/>
      <c r="H177" s="354"/>
      <c r="I177" s="354"/>
      <c r="J177" s="355"/>
      <c r="K177" s="210"/>
      <c r="L177" s="259"/>
      <c r="M177" s="262"/>
      <c r="R177" s="266"/>
      <c r="S177" s="267"/>
      <c r="T177" s="267"/>
      <c r="U177" s="288"/>
      <c r="V177" s="9"/>
      <c r="W177" s="244">
        <f t="shared" si="16"/>
        <v>0</v>
      </c>
      <c r="X177" s="244">
        <f t="shared" si="17"/>
        <v>0</v>
      </c>
      <c r="Z177" s="171" t="str">
        <f t="shared" si="14"/>
        <v/>
      </c>
      <c r="AA177" s="343"/>
      <c r="AB177" s="346"/>
      <c r="AD177" s="171" t="str">
        <f t="shared" si="3"/>
        <v/>
      </c>
      <c r="AE177" s="239"/>
      <c r="AG177" s="171" t="str">
        <f t="shared" si="18"/>
        <v/>
      </c>
      <c r="AH177" s="201"/>
      <c r="AJ177" s="203" t="str">
        <f t="shared" si="15"/>
        <v/>
      </c>
      <c r="AK177" s="201"/>
      <c r="AM177" s="109" t="str">
        <f>IF(E177="","",IF(VLOOKUP(E177,Stam!$A$12:$E$19,4,FALSE)=0,"",VLOOKUP(E177,Stam!$A$12:$E$19,4,FALSE)))</f>
        <v/>
      </c>
      <c r="AN177" s="109" t="str">
        <f>IF(E177="","",IF(VLOOKUP(E177,Stam!$A$12:$E$19,2,FALSE)=0,"",VLOOKUP(E177,Stam!$A$12:$E$19,2,FALSE)))</f>
        <v/>
      </c>
      <c r="AO177" s="109" t="str">
        <f>IF(E177="","",IF(VLOOKUP(E177,Stam!$A$12:$E$19,3,FALSE)=0,"",VLOOKUP(E177,Stam!$A$12:$E$19,3,FALSE)))</f>
        <v/>
      </c>
      <c r="AP177" s="35" t="str">
        <f>IF(E177="","",IF(VLOOKUP(E177,Stam!$A$12:$E$19,5,FALSE)=0,"",VLOOKUP(E177,Stam!$A$12:$E$19,5,FALSE)))</f>
        <v/>
      </c>
      <c r="AR177" s="266"/>
      <c r="AS177" s="288"/>
    </row>
    <row r="178" spans="1:45" ht="30" customHeight="1" x14ac:dyDescent="0.25">
      <c r="A178" s="266"/>
      <c r="B178" s="133" t="str">
        <f>IF(A178&lt;&gt;"",IFERROR(VLOOKUP($A178,NTA!$A$2:$B$214,2,FALSE),"NTA code komt niet voor"),"")</f>
        <v/>
      </c>
      <c r="C178" s="267"/>
      <c r="D178" s="267"/>
      <c r="E178" s="343"/>
      <c r="F178" s="343"/>
      <c r="G178" s="354"/>
      <c r="H178" s="354"/>
      <c r="I178" s="354"/>
      <c r="J178" s="355"/>
      <c r="K178" s="210"/>
      <c r="L178" s="259"/>
      <c r="M178" s="262"/>
      <c r="R178" s="266"/>
      <c r="S178" s="267"/>
      <c r="T178" s="267"/>
      <c r="U178" s="288"/>
      <c r="V178" s="9"/>
      <c r="W178" s="244">
        <f t="shared" si="16"/>
        <v>0</v>
      </c>
      <c r="X178" s="244">
        <f t="shared" si="17"/>
        <v>0</v>
      </c>
      <c r="Z178" s="171" t="str">
        <f t="shared" si="14"/>
        <v/>
      </c>
      <c r="AA178" s="343"/>
      <c r="AB178" s="346"/>
      <c r="AD178" s="171" t="str">
        <f t="shared" si="3"/>
        <v/>
      </c>
      <c r="AE178" s="239"/>
      <c r="AG178" s="171" t="str">
        <f t="shared" si="18"/>
        <v/>
      </c>
      <c r="AH178" s="201"/>
      <c r="AJ178" s="203" t="str">
        <f t="shared" si="15"/>
        <v/>
      </c>
      <c r="AK178" s="201"/>
      <c r="AM178" s="109" t="str">
        <f>IF(E178="","",IF(VLOOKUP(E178,Stam!$A$12:$E$19,4,FALSE)=0,"",VLOOKUP(E178,Stam!$A$12:$E$19,4,FALSE)))</f>
        <v/>
      </c>
      <c r="AN178" s="109" t="str">
        <f>IF(E178="","",IF(VLOOKUP(E178,Stam!$A$12:$E$19,2,FALSE)=0,"",VLOOKUP(E178,Stam!$A$12:$E$19,2,FALSE)))</f>
        <v/>
      </c>
      <c r="AO178" s="109" t="str">
        <f>IF(E178="","",IF(VLOOKUP(E178,Stam!$A$12:$E$19,3,FALSE)=0,"",VLOOKUP(E178,Stam!$A$12:$E$19,3,FALSE)))</f>
        <v/>
      </c>
      <c r="AP178" s="35" t="str">
        <f>IF(E178="","",IF(VLOOKUP(E178,Stam!$A$12:$E$19,5,FALSE)=0,"",VLOOKUP(E178,Stam!$A$12:$E$19,5,FALSE)))</f>
        <v/>
      </c>
      <c r="AR178" s="266"/>
      <c r="AS178" s="288"/>
    </row>
    <row r="179" spans="1:45" ht="30" customHeight="1" x14ac:dyDescent="0.25">
      <c r="A179" s="266"/>
      <c r="B179" s="133" t="str">
        <f>IF(A179&lt;&gt;"",IFERROR(VLOOKUP($A179,NTA!$A$2:$B$214,2,FALSE),"NTA code komt niet voor"),"")</f>
        <v/>
      </c>
      <c r="C179" s="267"/>
      <c r="D179" s="267"/>
      <c r="E179" s="343"/>
      <c r="F179" s="343"/>
      <c r="G179" s="354"/>
      <c r="H179" s="354"/>
      <c r="I179" s="354"/>
      <c r="J179" s="355"/>
      <c r="K179" s="210"/>
      <c r="L179" s="259"/>
      <c r="M179" s="262"/>
      <c r="R179" s="266"/>
      <c r="S179" s="267"/>
      <c r="T179" s="267"/>
      <c r="U179" s="288"/>
      <c r="V179" s="9"/>
      <c r="W179" s="244">
        <f t="shared" si="16"/>
        <v>0</v>
      </c>
      <c r="X179" s="244">
        <f t="shared" si="17"/>
        <v>0</v>
      </c>
      <c r="Z179" s="171" t="str">
        <f t="shared" si="14"/>
        <v/>
      </c>
      <c r="AA179" s="343"/>
      <c r="AB179" s="346"/>
      <c r="AD179" s="171" t="str">
        <f t="shared" si="3"/>
        <v/>
      </c>
      <c r="AE179" s="239"/>
      <c r="AG179" s="171" t="str">
        <f t="shared" si="18"/>
        <v/>
      </c>
      <c r="AH179" s="201"/>
      <c r="AJ179" s="203" t="str">
        <f t="shared" si="15"/>
        <v/>
      </c>
      <c r="AK179" s="201"/>
      <c r="AM179" s="109" t="str">
        <f>IF(E179="","",IF(VLOOKUP(E179,Stam!$A$12:$E$19,4,FALSE)=0,"",VLOOKUP(E179,Stam!$A$12:$E$19,4,FALSE)))</f>
        <v/>
      </c>
      <c r="AN179" s="109" t="str">
        <f>IF(E179="","",IF(VLOOKUP(E179,Stam!$A$12:$E$19,2,FALSE)=0,"",VLOOKUP(E179,Stam!$A$12:$E$19,2,FALSE)))</f>
        <v/>
      </c>
      <c r="AO179" s="109" t="str">
        <f>IF(E179="","",IF(VLOOKUP(E179,Stam!$A$12:$E$19,3,FALSE)=0,"",VLOOKUP(E179,Stam!$A$12:$E$19,3,FALSE)))</f>
        <v/>
      </c>
      <c r="AP179" s="35" t="str">
        <f>IF(E179="","",IF(VLOOKUP(E179,Stam!$A$12:$E$19,5,FALSE)=0,"",VLOOKUP(E179,Stam!$A$12:$E$19,5,FALSE)))</f>
        <v/>
      </c>
      <c r="AR179" s="266"/>
      <c r="AS179" s="288"/>
    </row>
    <row r="180" spans="1:45" ht="30" customHeight="1" x14ac:dyDescent="0.25">
      <c r="A180" s="266"/>
      <c r="B180" s="133" t="str">
        <f>IF(A180&lt;&gt;"",IFERROR(VLOOKUP($A180,NTA!$A$2:$B$214,2,FALSE),"NTA code komt niet voor"),"")</f>
        <v/>
      </c>
      <c r="C180" s="267"/>
      <c r="D180" s="267"/>
      <c r="E180" s="343"/>
      <c r="F180" s="343"/>
      <c r="G180" s="354"/>
      <c r="H180" s="354"/>
      <c r="I180" s="354"/>
      <c r="J180" s="355"/>
      <c r="K180" s="210"/>
      <c r="L180" s="259"/>
      <c r="M180" s="262"/>
      <c r="R180" s="266"/>
      <c r="S180" s="267"/>
      <c r="T180" s="267"/>
      <c r="U180" s="288"/>
      <c r="V180" s="9"/>
      <c r="W180" s="244">
        <f t="shared" si="16"/>
        <v>0</v>
      </c>
      <c r="X180" s="244">
        <f t="shared" si="17"/>
        <v>0</v>
      </c>
      <c r="Z180" s="171" t="str">
        <f t="shared" si="14"/>
        <v/>
      </c>
      <c r="AA180" s="343"/>
      <c r="AB180" s="346"/>
      <c r="AD180" s="171" t="str">
        <f t="shared" si="3"/>
        <v/>
      </c>
      <c r="AE180" s="239"/>
      <c r="AG180" s="171" t="str">
        <f t="shared" si="18"/>
        <v/>
      </c>
      <c r="AH180" s="201"/>
      <c r="AJ180" s="203" t="str">
        <f t="shared" si="15"/>
        <v/>
      </c>
      <c r="AK180" s="201"/>
      <c r="AM180" s="109" t="str">
        <f>IF(E180="","",IF(VLOOKUP(E180,Stam!$A$12:$E$19,4,FALSE)=0,"",VLOOKUP(E180,Stam!$A$12:$E$19,4,FALSE)))</f>
        <v/>
      </c>
      <c r="AN180" s="109" t="str">
        <f>IF(E180="","",IF(VLOOKUP(E180,Stam!$A$12:$E$19,2,FALSE)=0,"",VLOOKUP(E180,Stam!$A$12:$E$19,2,FALSE)))</f>
        <v/>
      </c>
      <c r="AO180" s="109" t="str">
        <f>IF(E180="","",IF(VLOOKUP(E180,Stam!$A$12:$E$19,3,FALSE)=0,"",VLOOKUP(E180,Stam!$A$12:$E$19,3,FALSE)))</f>
        <v/>
      </c>
      <c r="AP180" s="35" t="str">
        <f>IF(E180="","",IF(VLOOKUP(E180,Stam!$A$12:$E$19,5,FALSE)=0,"",VLOOKUP(E180,Stam!$A$12:$E$19,5,FALSE)))</f>
        <v/>
      </c>
      <c r="AR180" s="266"/>
      <c r="AS180" s="288"/>
    </row>
    <row r="181" spans="1:45" ht="30" customHeight="1" x14ac:dyDescent="0.25">
      <c r="A181" s="266"/>
      <c r="B181" s="133" t="str">
        <f>IF(A181&lt;&gt;"",IFERROR(VLOOKUP($A181,NTA!$A$2:$B$214,2,FALSE),"NTA code komt niet voor"),"")</f>
        <v/>
      </c>
      <c r="C181" s="267"/>
      <c r="D181" s="267"/>
      <c r="E181" s="343"/>
      <c r="F181" s="343"/>
      <c r="G181" s="354"/>
      <c r="H181" s="354"/>
      <c r="I181" s="354"/>
      <c r="J181" s="355"/>
      <c r="K181" s="210"/>
      <c r="L181" s="259"/>
      <c r="M181" s="262"/>
      <c r="R181" s="266"/>
      <c r="S181" s="267"/>
      <c r="T181" s="267"/>
      <c r="U181" s="288"/>
      <c r="V181" s="9"/>
      <c r="W181" s="244">
        <f t="shared" si="16"/>
        <v>0</v>
      </c>
      <c r="X181" s="244">
        <f t="shared" si="17"/>
        <v>0</v>
      </c>
      <c r="Z181" s="171" t="str">
        <f t="shared" si="14"/>
        <v/>
      </c>
      <c r="AA181" s="343"/>
      <c r="AB181" s="346"/>
      <c r="AD181" s="171" t="str">
        <f t="shared" si="3"/>
        <v/>
      </c>
      <c r="AE181" s="239"/>
      <c r="AG181" s="171" t="str">
        <f t="shared" si="18"/>
        <v/>
      </c>
      <c r="AH181" s="201"/>
      <c r="AJ181" s="203" t="str">
        <f t="shared" si="15"/>
        <v/>
      </c>
      <c r="AK181" s="201"/>
      <c r="AM181" s="109" t="str">
        <f>IF(E181="","",IF(VLOOKUP(E181,Stam!$A$12:$E$19,4,FALSE)=0,"",VLOOKUP(E181,Stam!$A$12:$E$19,4,FALSE)))</f>
        <v/>
      </c>
      <c r="AN181" s="109" t="str">
        <f>IF(E181="","",IF(VLOOKUP(E181,Stam!$A$12:$E$19,2,FALSE)=0,"",VLOOKUP(E181,Stam!$A$12:$E$19,2,FALSE)))</f>
        <v/>
      </c>
      <c r="AO181" s="109" t="str">
        <f>IF(E181="","",IF(VLOOKUP(E181,Stam!$A$12:$E$19,3,FALSE)=0,"",VLOOKUP(E181,Stam!$A$12:$E$19,3,FALSE)))</f>
        <v/>
      </c>
      <c r="AP181" s="35" t="str">
        <f>IF(E181="","",IF(VLOOKUP(E181,Stam!$A$12:$E$19,5,FALSE)=0,"",VLOOKUP(E181,Stam!$A$12:$E$19,5,FALSE)))</f>
        <v/>
      </c>
      <c r="AR181" s="266"/>
      <c r="AS181" s="288"/>
    </row>
    <row r="182" spans="1:45" ht="30" customHeight="1" x14ac:dyDescent="0.25">
      <c r="A182" s="266"/>
      <c r="B182" s="133" t="str">
        <f>IF(A182&lt;&gt;"",IFERROR(VLOOKUP($A182,NTA!$A$2:$B$214,2,FALSE),"NTA code komt niet voor"),"")</f>
        <v/>
      </c>
      <c r="C182" s="267"/>
      <c r="D182" s="267"/>
      <c r="E182" s="343"/>
      <c r="F182" s="343"/>
      <c r="G182" s="354"/>
      <c r="H182" s="354"/>
      <c r="I182" s="354"/>
      <c r="J182" s="355"/>
      <c r="K182" s="210"/>
      <c r="L182" s="259"/>
      <c r="M182" s="262"/>
      <c r="R182" s="266"/>
      <c r="S182" s="267"/>
      <c r="T182" s="267"/>
      <c r="U182" s="288"/>
      <c r="V182" s="9"/>
      <c r="W182" s="244">
        <f t="shared" si="16"/>
        <v>0</v>
      </c>
      <c r="X182" s="244">
        <f t="shared" si="17"/>
        <v>0</v>
      </c>
      <c r="Z182" s="171" t="str">
        <f t="shared" si="14"/>
        <v/>
      </c>
      <c r="AA182" s="343"/>
      <c r="AB182" s="346"/>
      <c r="AD182" s="171" t="str">
        <f t="shared" si="3"/>
        <v/>
      </c>
      <c r="AE182" s="239"/>
      <c r="AG182" s="171" t="str">
        <f t="shared" si="18"/>
        <v/>
      </c>
      <c r="AH182" s="201"/>
      <c r="AJ182" s="203" t="str">
        <f t="shared" si="15"/>
        <v/>
      </c>
      <c r="AK182" s="201"/>
      <c r="AM182" s="109" t="str">
        <f>IF(E182="","",IF(VLOOKUP(E182,Stam!$A$12:$E$19,4,FALSE)=0,"",VLOOKUP(E182,Stam!$A$12:$E$19,4,FALSE)))</f>
        <v/>
      </c>
      <c r="AN182" s="109" t="str">
        <f>IF(E182="","",IF(VLOOKUP(E182,Stam!$A$12:$E$19,2,FALSE)=0,"",VLOOKUP(E182,Stam!$A$12:$E$19,2,FALSE)))</f>
        <v/>
      </c>
      <c r="AO182" s="109" t="str">
        <f>IF(E182="","",IF(VLOOKUP(E182,Stam!$A$12:$E$19,3,FALSE)=0,"",VLOOKUP(E182,Stam!$A$12:$E$19,3,FALSE)))</f>
        <v/>
      </c>
      <c r="AP182" s="35" t="str">
        <f>IF(E182="","",IF(VLOOKUP(E182,Stam!$A$12:$E$19,5,FALSE)=0,"",VLOOKUP(E182,Stam!$A$12:$E$19,5,FALSE)))</f>
        <v/>
      </c>
      <c r="AR182" s="266"/>
      <c r="AS182" s="288"/>
    </row>
    <row r="183" spans="1:45" ht="30" customHeight="1" x14ac:dyDescent="0.25">
      <c r="A183" s="266"/>
      <c r="B183" s="133" t="str">
        <f>IF(A183&lt;&gt;"",IFERROR(VLOOKUP($A183,NTA!$A$2:$B$214,2,FALSE),"NTA code komt niet voor"),"")</f>
        <v/>
      </c>
      <c r="C183" s="267"/>
      <c r="D183" s="267"/>
      <c r="E183" s="343"/>
      <c r="F183" s="343"/>
      <c r="G183" s="354"/>
      <c r="H183" s="354"/>
      <c r="I183" s="354"/>
      <c r="J183" s="355"/>
      <c r="K183" s="210"/>
      <c r="L183" s="259"/>
      <c r="M183" s="262"/>
      <c r="R183" s="266"/>
      <c r="S183" s="267"/>
      <c r="T183" s="267"/>
      <c r="U183" s="288"/>
      <c r="V183" s="9"/>
      <c r="W183" s="244">
        <f t="shared" si="16"/>
        <v>0</v>
      </c>
      <c r="X183" s="244">
        <f t="shared" si="17"/>
        <v>0</v>
      </c>
      <c r="Z183" s="171" t="str">
        <f t="shared" si="14"/>
        <v/>
      </c>
      <c r="AA183" s="343"/>
      <c r="AB183" s="346"/>
      <c r="AD183" s="171" t="str">
        <f t="shared" si="3"/>
        <v/>
      </c>
      <c r="AE183" s="239"/>
      <c r="AG183" s="171" t="str">
        <f t="shared" si="18"/>
        <v/>
      </c>
      <c r="AH183" s="201"/>
      <c r="AJ183" s="203" t="str">
        <f t="shared" si="15"/>
        <v/>
      </c>
      <c r="AK183" s="201"/>
      <c r="AM183" s="109" t="str">
        <f>IF(E183="","",IF(VLOOKUP(E183,Stam!$A$12:$E$19,4,FALSE)=0,"",VLOOKUP(E183,Stam!$A$12:$E$19,4,FALSE)))</f>
        <v/>
      </c>
      <c r="AN183" s="109" t="str">
        <f>IF(E183="","",IF(VLOOKUP(E183,Stam!$A$12:$E$19,2,FALSE)=0,"",VLOOKUP(E183,Stam!$A$12:$E$19,2,FALSE)))</f>
        <v/>
      </c>
      <c r="AO183" s="109" t="str">
        <f>IF(E183="","",IF(VLOOKUP(E183,Stam!$A$12:$E$19,3,FALSE)=0,"",VLOOKUP(E183,Stam!$A$12:$E$19,3,FALSE)))</f>
        <v/>
      </c>
      <c r="AP183" s="35" t="str">
        <f>IF(E183="","",IF(VLOOKUP(E183,Stam!$A$12:$E$19,5,FALSE)=0,"",VLOOKUP(E183,Stam!$A$12:$E$19,5,FALSE)))</f>
        <v/>
      </c>
      <c r="AR183" s="266"/>
      <c r="AS183" s="288"/>
    </row>
    <row r="184" spans="1:45" ht="30" customHeight="1" x14ac:dyDescent="0.25">
      <c r="A184" s="266"/>
      <c r="B184" s="133" t="str">
        <f>IF(A184&lt;&gt;"",IFERROR(VLOOKUP($A184,NTA!$A$2:$B$214,2,FALSE),"NTA code komt niet voor"),"")</f>
        <v/>
      </c>
      <c r="C184" s="267"/>
      <c r="D184" s="267"/>
      <c r="E184" s="343"/>
      <c r="F184" s="343"/>
      <c r="G184" s="354"/>
      <c r="H184" s="354"/>
      <c r="I184" s="354"/>
      <c r="J184" s="355"/>
      <c r="K184" s="210"/>
      <c r="L184" s="259"/>
      <c r="M184" s="262"/>
      <c r="R184" s="266"/>
      <c r="S184" s="267"/>
      <c r="T184" s="267"/>
      <c r="U184" s="288"/>
      <c r="V184" s="9"/>
      <c r="W184" s="244">
        <f t="shared" si="16"/>
        <v>0</v>
      </c>
      <c r="X184" s="244">
        <f t="shared" si="17"/>
        <v>0</v>
      </c>
      <c r="Z184" s="171" t="str">
        <f t="shared" si="14"/>
        <v/>
      </c>
      <c r="AA184" s="343"/>
      <c r="AB184" s="346"/>
      <c r="AD184" s="171" t="str">
        <f t="shared" si="3"/>
        <v/>
      </c>
      <c r="AE184" s="239"/>
      <c r="AG184" s="171" t="str">
        <f t="shared" si="18"/>
        <v/>
      </c>
      <c r="AH184" s="201"/>
      <c r="AJ184" s="203" t="str">
        <f t="shared" si="15"/>
        <v/>
      </c>
      <c r="AK184" s="201"/>
      <c r="AM184" s="109" t="str">
        <f>IF(E184="","",IF(VLOOKUP(E184,Stam!$A$12:$E$19,4,FALSE)=0,"",VLOOKUP(E184,Stam!$A$12:$E$19,4,FALSE)))</f>
        <v/>
      </c>
      <c r="AN184" s="109" t="str">
        <f>IF(E184="","",IF(VLOOKUP(E184,Stam!$A$12:$E$19,2,FALSE)=0,"",VLOOKUP(E184,Stam!$A$12:$E$19,2,FALSE)))</f>
        <v/>
      </c>
      <c r="AO184" s="109" t="str">
        <f>IF(E184="","",IF(VLOOKUP(E184,Stam!$A$12:$E$19,3,FALSE)=0,"",VLOOKUP(E184,Stam!$A$12:$E$19,3,FALSE)))</f>
        <v/>
      </c>
      <c r="AP184" s="35" t="str">
        <f>IF(E184="","",IF(VLOOKUP(E184,Stam!$A$12:$E$19,5,FALSE)=0,"",VLOOKUP(E184,Stam!$A$12:$E$19,5,FALSE)))</f>
        <v/>
      </c>
      <c r="AR184" s="266"/>
      <c r="AS184" s="288"/>
    </row>
    <row r="185" spans="1:45" ht="30" customHeight="1" x14ac:dyDescent="0.25">
      <c r="A185" s="266"/>
      <c r="B185" s="133" t="str">
        <f>IF(A185&lt;&gt;"",IFERROR(VLOOKUP($A185,NTA!$A$2:$B$214,2,FALSE),"NTA code komt niet voor"),"")</f>
        <v/>
      </c>
      <c r="C185" s="267"/>
      <c r="D185" s="267"/>
      <c r="E185" s="343"/>
      <c r="F185" s="343"/>
      <c r="G185" s="354"/>
      <c r="H185" s="354"/>
      <c r="I185" s="354"/>
      <c r="J185" s="355"/>
      <c r="K185" s="210"/>
      <c r="L185" s="259"/>
      <c r="M185" s="262"/>
      <c r="R185" s="266"/>
      <c r="S185" s="267"/>
      <c r="T185" s="267"/>
      <c r="U185" s="288"/>
      <c r="V185" s="9"/>
      <c r="W185" s="244">
        <f t="shared" si="16"/>
        <v>0</v>
      </c>
      <c r="X185" s="244">
        <f t="shared" si="17"/>
        <v>0</v>
      </c>
      <c r="Z185" s="171" t="str">
        <f t="shared" si="14"/>
        <v/>
      </c>
      <c r="AA185" s="343"/>
      <c r="AB185" s="346"/>
      <c r="AD185" s="171" t="str">
        <f t="shared" si="3"/>
        <v/>
      </c>
      <c r="AE185" s="239"/>
      <c r="AG185" s="171" t="str">
        <f t="shared" si="18"/>
        <v/>
      </c>
      <c r="AH185" s="201"/>
      <c r="AJ185" s="203" t="str">
        <f t="shared" si="15"/>
        <v/>
      </c>
      <c r="AK185" s="201"/>
      <c r="AM185" s="109" t="str">
        <f>IF(E185="","",IF(VLOOKUP(E185,Stam!$A$12:$E$19,4,FALSE)=0,"",VLOOKUP(E185,Stam!$A$12:$E$19,4,FALSE)))</f>
        <v/>
      </c>
      <c r="AN185" s="109" t="str">
        <f>IF(E185="","",IF(VLOOKUP(E185,Stam!$A$12:$E$19,2,FALSE)=0,"",VLOOKUP(E185,Stam!$A$12:$E$19,2,FALSE)))</f>
        <v/>
      </c>
      <c r="AO185" s="109" t="str">
        <f>IF(E185="","",IF(VLOOKUP(E185,Stam!$A$12:$E$19,3,FALSE)=0,"",VLOOKUP(E185,Stam!$A$12:$E$19,3,FALSE)))</f>
        <v/>
      </c>
      <c r="AP185" s="35" t="str">
        <f>IF(E185="","",IF(VLOOKUP(E185,Stam!$A$12:$E$19,5,FALSE)=0,"",VLOOKUP(E185,Stam!$A$12:$E$19,5,FALSE)))</f>
        <v/>
      </c>
      <c r="AR185" s="266"/>
      <c r="AS185" s="288"/>
    </row>
    <row r="186" spans="1:45" ht="30" customHeight="1" x14ac:dyDescent="0.25">
      <c r="A186" s="266"/>
      <c r="B186" s="133" t="str">
        <f>IF(A186&lt;&gt;"",IFERROR(VLOOKUP($A186,NTA!$A$2:$B$214,2,FALSE),"NTA code komt niet voor"),"")</f>
        <v/>
      </c>
      <c r="C186" s="267"/>
      <c r="D186" s="267"/>
      <c r="E186" s="343"/>
      <c r="F186" s="343"/>
      <c r="G186" s="354"/>
      <c r="H186" s="354"/>
      <c r="I186" s="354"/>
      <c r="J186" s="355"/>
      <c r="K186" s="210"/>
      <c r="L186" s="259"/>
      <c r="M186" s="262"/>
      <c r="R186" s="266"/>
      <c r="S186" s="267"/>
      <c r="T186" s="267"/>
      <c r="U186" s="288"/>
      <c r="V186" s="9"/>
      <c r="W186" s="244">
        <f t="shared" si="16"/>
        <v>0</v>
      </c>
      <c r="X186" s="244">
        <f t="shared" si="17"/>
        <v>0</v>
      </c>
      <c r="Z186" s="171" t="str">
        <f t="shared" si="14"/>
        <v/>
      </c>
      <c r="AA186" s="343"/>
      <c r="AB186" s="346"/>
      <c r="AD186" s="171" t="str">
        <f t="shared" si="3"/>
        <v/>
      </c>
      <c r="AE186" s="239"/>
      <c r="AG186" s="171" t="str">
        <f t="shared" si="18"/>
        <v/>
      </c>
      <c r="AH186" s="201"/>
      <c r="AJ186" s="203" t="str">
        <f t="shared" si="15"/>
        <v/>
      </c>
      <c r="AK186" s="201"/>
      <c r="AM186" s="109" t="str">
        <f>IF(E186="","",IF(VLOOKUP(E186,Stam!$A$12:$E$19,4,FALSE)=0,"",VLOOKUP(E186,Stam!$A$12:$E$19,4,FALSE)))</f>
        <v/>
      </c>
      <c r="AN186" s="109" t="str">
        <f>IF(E186="","",IF(VLOOKUP(E186,Stam!$A$12:$E$19,2,FALSE)=0,"",VLOOKUP(E186,Stam!$A$12:$E$19,2,FALSE)))</f>
        <v/>
      </c>
      <c r="AO186" s="109" t="str">
        <f>IF(E186="","",IF(VLOOKUP(E186,Stam!$A$12:$E$19,3,FALSE)=0,"",VLOOKUP(E186,Stam!$A$12:$E$19,3,FALSE)))</f>
        <v/>
      </c>
      <c r="AP186" s="35" t="str">
        <f>IF(E186="","",IF(VLOOKUP(E186,Stam!$A$12:$E$19,5,FALSE)=0,"",VLOOKUP(E186,Stam!$A$12:$E$19,5,FALSE)))</f>
        <v/>
      </c>
      <c r="AR186" s="266"/>
      <c r="AS186" s="288"/>
    </row>
    <row r="187" spans="1:45" ht="30" customHeight="1" x14ac:dyDescent="0.25">
      <c r="A187" s="266"/>
      <c r="B187" s="133" t="str">
        <f>IF(A187&lt;&gt;"",IFERROR(VLOOKUP($A187,NTA!$A$2:$B$214,2,FALSE),"NTA code komt niet voor"),"")</f>
        <v/>
      </c>
      <c r="C187" s="267"/>
      <c r="D187" s="267"/>
      <c r="E187" s="343"/>
      <c r="F187" s="343"/>
      <c r="G187" s="354"/>
      <c r="H187" s="354"/>
      <c r="I187" s="354"/>
      <c r="J187" s="355"/>
      <c r="K187" s="210"/>
      <c r="L187" s="259"/>
      <c r="M187" s="262"/>
      <c r="R187" s="266"/>
      <c r="S187" s="267"/>
      <c r="T187" s="267"/>
      <c r="U187" s="288"/>
      <c r="V187" s="9"/>
      <c r="W187" s="244">
        <f t="shared" si="16"/>
        <v>0</v>
      </c>
      <c r="X187" s="244">
        <f t="shared" si="17"/>
        <v>0</v>
      </c>
      <c r="Z187" s="171" t="str">
        <f t="shared" si="14"/>
        <v/>
      </c>
      <c r="AA187" s="343"/>
      <c r="AB187" s="346"/>
      <c r="AD187" s="171" t="str">
        <f t="shared" si="3"/>
        <v/>
      </c>
      <c r="AE187" s="239"/>
      <c r="AG187" s="171" t="str">
        <f t="shared" si="18"/>
        <v/>
      </c>
      <c r="AH187" s="201"/>
      <c r="AJ187" s="203" t="str">
        <f t="shared" si="15"/>
        <v/>
      </c>
      <c r="AK187" s="201"/>
      <c r="AM187" s="109" t="str">
        <f>IF(E187="","",IF(VLOOKUP(E187,Stam!$A$12:$E$19,4,FALSE)=0,"",VLOOKUP(E187,Stam!$A$12:$E$19,4,FALSE)))</f>
        <v/>
      </c>
      <c r="AN187" s="109" t="str">
        <f>IF(E187="","",IF(VLOOKUP(E187,Stam!$A$12:$E$19,2,FALSE)=0,"",VLOOKUP(E187,Stam!$A$12:$E$19,2,FALSE)))</f>
        <v/>
      </c>
      <c r="AO187" s="109" t="str">
        <f>IF(E187="","",IF(VLOOKUP(E187,Stam!$A$12:$E$19,3,FALSE)=0,"",VLOOKUP(E187,Stam!$A$12:$E$19,3,FALSE)))</f>
        <v/>
      </c>
      <c r="AP187" s="35" t="str">
        <f>IF(E187="","",IF(VLOOKUP(E187,Stam!$A$12:$E$19,5,FALSE)=0,"",VLOOKUP(E187,Stam!$A$12:$E$19,5,FALSE)))</f>
        <v/>
      </c>
      <c r="AR187" s="266"/>
      <c r="AS187" s="288"/>
    </row>
    <row r="188" spans="1:45" ht="30" customHeight="1" x14ac:dyDescent="0.25">
      <c r="A188" s="266"/>
      <c r="B188" s="133" t="str">
        <f>IF(A188&lt;&gt;"",IFERROR(VLOOKUP($A188,NTA!$A$2:$B$214,2,FALSE),"NTA code komt niet voor"),"")</f>
        <v/>
      </c>
      <c r="C188" s="267"/>
      <c r="D188" s="267"/>
      <c r="E188" s="343"/>
      <c r="F188" s="343"/>
      <c r="G188" s="354"/>
      <c r="H188" s="354"/>
      <c r="I188" s="354"/>
      <c r="J188" s="355"/>
      <c r="K188" s="210"/>
      <c r="L188" s="259"/>
      <c r="M188" s="262"/>
      <c r="R188" s="266"/>
      <c r="S188" s="267"/>
      <c r="T188" s="267"/>
      <c r="U188" s="288"/>
      <c r="V188" s="9"/>
      <c r="W188" s="244">
        <f t="shared" si="16"/>
        <v>0</v>
      </c>
      <c r="X188" s="244">
        <f t="shared" si="17"/>
        <v>0</v>
      </c>
      <c r="Z188" s="171" t="str">
        <f t="shared" si="14"/>
        <v/>
      </c>
      <c r="AA188" s="343"/>
      <c r="AB188" s="346"/>
      <c r="AD188" s="171" t="str">
        <f t="shared" si="3"/>
        <v/>
      </c>
      <c r="AE188" s="239"/>
      <c r="AG188" s="171" t="str">
        <f t="shared" si="18"/>
        <v/>
      </c>
      <c r="AH188" s="201"/>
      <c r="AJ188" s="203" t="str">
        <f t="shared" si="15"/>
        <v/>
      </c>
      <c r="AK188" s="201"/>
      <c r="AM188" s="109" t="str">
        <f>IF(E188="","",IF(VLOOKUP(E188,Stam!$A$12:$E$19,4,FALSE)=0,"",VLOOKUP(E188,Stam!$A$12:$E$19,4,FALSE)))</f>
        <v/>
      </c>
      <c r="AN188" s="109" t="str">
        <f>IF(E188="","",IF(VLOOKUP(E188,Stam!$A$12:$E$19,2,FALSE)=0,"",VLOOKUP(E188,Stam!$A$12:$E$19,2,FALSE)))</f>
        <v/>
      </c>
      <c r="AO188" s="109" t="str">
        <f>IF(E188="","",IF(VLOOKUP(E188,Stam!$A$12:$E$19,3,FALSE)=0,"",VLOOKUP(E188,Stam!$A$12:$E$19,3,FALSE)))</f>
        <v/>
      </c>
      <c r="AP188" s="35" t="str">
        <f>IF(E188="","",IF(VLOOKUP(E188,Stam!$A$12:$E$19,5,FALSE)=0,"",VLOOKUP(E188,Stam!$A$12:$E$19,5,FALSE)))</f>
        <v/>
      </c>
      <c r="AR188" s="266"/>
      <c r="AS188" s="288"/>
    </row>
    <row r="189" spans="1:45" ht="30" customHeight="1" x14ac:dyDescent="0.25">
      <c r="A189" s="266"/>
      <c r="B189" s="133" t="str">
        <f>IF(A189&lt;&gt;"",IFERROR(VLOOKUP($A189,NTA!$A$2:$B$214,2,FALSE),"NTA code komt niet voor"),"")</f>
        <v/>
      </c>
      <c r="C189" s="267"/>
      <c r="D189" s="267"/>
      <c r="E189" s="343"/>
      <c r="F189" s="343"/>
      <c r="G189" s="354"/>
      <c r="H189" s="354"/>
      <c r="I189" s="354"/>
      <c r="J189" s="355"/>
      <c r="K189" s="210"/>
      <c r="L189" s="259"/>
      <c r="M189" s="262"/>
      <c r="R189" s="266"/>
      <c r="S189" s="267"/>
      <c r="T189" s="267"/>
      <c r="U189" s="288"/>
      <c r="V189" s="9"/>
      <c r="W189" s="244">
        <f t="shared" si="16"/>
        <v>0</v>
      </c>
      <c r="X189" s="244">
        <f t="shared" si="17"/>
        <v>0</v>
      </c>
      <c r="Z189" s="171" t="str">
        <f t="shared" si="14"/>
        <v/>
      </c>
      <c r="AA189" s="343"/>
      <c r="AB189" s="346"/>
      <c r="AD189" s="171" t="str">
        <f t="shared" si="3"/>
        <v/>
      </c>
      <c r="AE189" s="239"/>
      <c r="AG189" s="171" t="str">
        <f t="shared" si="18"/>
        <v/>
      </c>
      <c r="AH189" s="201"/>
      <c r="AJ189" s="203" t="str">
        <f t="shared" si="15"/>
        <v/>
      </c>
      <c r="AK189" s="201"/>
      <c r="AM189" s="109" t="str">
        <f>IF(E189="","",IF(VLOOKUP(E189,Stam!$A$12:$E$19,4,FALSE)=0,"",VLOOKUP(E189,Stam!$A$12:$E$19,4,FALSE)))</f>
        <v/>
      </c>
      <c r="AN189" s="109" t="str">
        <f>IF(E189="","",IF(VLOOKUP(E189,Stam!$A$12:$E$19,2,FALSE)=0,"",VLOOKUP(E189,Stam!$A$12:$E$19,2,FALSE)))</f>
        <v/>
      </c>
      <c r="AO189" s="109" t="str">
        <f>IF(E189="","",IF(VLOOKUP(E189,Stam!$A$12:$E$19,3,FALSE)=0,"",VLOOKUP(E189,Stam!$A$12:$E$19,3,FALSE)))</f>
        <v/>
      </c>
      <c r="AP189" s="35" t="str">
        <f>IF(E189="","",IF(VLOOKUP(E189,Stam!$A$12:$E$19,5,FALSE)=0,"",VLOOKUP(E189,Stam!$A$12:$E$19,5,FALSE)))</f>
        <v/>
      </c>
      <c r="AR189" s="266"/>
      <c r="AS189" s="288"/>
    </row>
    <row r="190" spans="1:45" ht="30" customHeight="1" x14ac:dyDescent="0.25">
      <c r="A190" s="266"/>
      <c r="B190" s="133" t="str">
        <f>IF(A190&lt;&gt;"",IFERROR(VLOOKUP($A190,NTA!$A$2:$B$214,2,FALSE),"NTA code komt niet voor"),"")</f>
        <v/>
      </c>
      <c r="C190" s="267"/>
      <c r="D190" s="267"/>
      <c r="E190" s="343"/>
      <c r="F190" s="343"/>
      <c r="G190" s="354"/>
      <c r="H190" s="354"/>
      <c r="I190" s="354"/>
      <c r="J190" s="355"/>
      <c r="K190" s="210"/>
      <c r="L190" s="259"/>
      <c r="M190" s="262"/>
      <c r="R190" s="266"/>
      <c r="S190" s="267"/>
      <c r="T190" s="267"/>
      <c r="U190" s="288"/>
      <c r="V190" s="9"/>
      <c r="W190" s="244">
        <f t="shared" si="16"/>
        <v>0</v>
      </c>
      <c r="X190" s="244">
        <f t="shared" si="17"/>
        <v>0</v>
      </c>
      <c r="Z190" s="171" t="str">
        <f t="shared" si="14"/>
        <v/>
      </c>
      <c r="AA190" s="343"/>
      <c r="AB190" s="346"/>
      <c r="AD190" s="171" t="str">
        <f t="shared" si="3"/>
        <v/>
      </c>
      <c r="AE190" s="239"/>
      <c r="AG190" s="171" t="str">
        <f t="shared" si="18"/>
        <v/>
      </c>
      <c r="AH190" s="201"/>
      <c r="AJ190" s="203" t="str">
        <f t="shared" si="15"/>
        <v/>
      </c>
      <c r="AK190" s="201"/>
      <c r="AM190" s="109" t="str">
        <f>IF(E190="","",IF(VLOOKUP(E190,Stam!$A$12:$E$19,4,FALSE)=0,"",VLOOKUP(E190,Stam!$A$12:$E$19,4,FALSE)))</f>
        <v/>
      </c>
      <c r="AN190" s="109" t="str">
        <f>IF(E190="","",IF(VLOOKUP(E190,Stam!$A$12:$E$19,2,FALSE)=0,"",VLOOKUP(E190,Stam!$A$12:$E$19,2,FALSE)))</f>
        <v/>
      </c>
      <c r="AO190" s="109" t="str">
        <f>IF(E190="","",IF(VLOOKUP(E190,Stam!$A$12:$E$19,3,FALSE)=0,"",VLOOKUP(E190,Stam!$A$12:$E$19,3,FALSE)))</f>
        <v/>
      </c>
      <c r="AP190" s="35" t="str">
        <f>IF(E190="","",IF(VLOOKUP(E190,Stam!$A$12:$E$19,5,FALSE)=0,"",VLOOKUP(E190,Stam!$A$12:$E$19,5,FALSE)))</f>
        <v/>
      </c>
      <c r="AR190" s="266"/>
      <c r="AS190" s="288"/>
    </row>
    <row r="191" spans="1:45" ht="30" customHeight="1" x14ac:dyDescent="0.25">
      <c r="A191" s="266"/>
      <c r="B191" s="133" t="str">
        <f>IF(A191&lt;&gt;"",IFERROR(VLOOKUP($A191,NTA!$A$2:$B$214,2,FALSE),"NTA code komt niet voor"),"")</f>
        <v/>
      </c>
      <c r="C191" s="267"/>
      <c r="D191" s="267"/>
      <c r="E191" s="343"/>
      <c r="F191" s="343"/>
      <c r="G191" s="354"/>
      <c r="H191" s="354"/>
      <c r="I191" s="354"/>
      <c r="J191" s="355"/>
      <c r="K191" s="210"/>
      <c r="L191" s="259"/>
      <c r="M191" s="262"/>
      <c r="R191" s="266"/>
      <c r="S191" s="267"/>
      <c r="T191" s="267"/>
      <c r="U191" s="288"/>
      <c r="V191" s="9"/>
      <c r="W191" s="244">
        <f t="shared" si="16"/>
        <v>0</v>
      </c>
      <c r="X191" s="244">
        <f t="shared" si="17"/>
        <v>0</v>
      </c>
      <c r="Z191" s="171" t="str">
        <f t="shared" si="14"/>
        <v/>
      </c>
      <c r="AA191" s="343"/>
      <c r="AB191" s="346"/>
      <c r="AD191" s="171" t="str">
        <f t="shared" si="3"/>
        <v/>
      </c>
      <c r="AE191" s="239"/>
      <c r="AG191" s="171" t="str">
        <f t="shared" si="18"/>
        <v/>
      </c>
      <c r="AH191" s="201"/>
      <c r="AJ191" s="203" t="str">
        <f t="shared" si="15"/>
        <v/>
      </c>
      <c r="AK191" s="201"/>
      <c r="AM191" s="109" t="str">
        <f>IF(E191="","",IF(VLOOKUP(E191,Stam!$A$12:$E$19,4,FALSE)=0,"",VLOOKUP(E191,Stam!$A$12:$E$19,4,FALSE)))</f>
        <v/>
      </c>
      <c r="AN191" s="109" t="str">
        <f>IF(E191="","",IF(VLOOKUP(E191,Stam!$A$12:$E$19,2,FALSE)=0,"",VLOOKUP(E191,Stam!$A$12:$E$19,2,FALSE)))</f>
        <v/>
      </c>
      <c r="AO191" s="109" t="str">
        <f>IF(E191="","",IF(VLOOKUP(E191,Stam!$A$12:$E$19,3,FALSE)=0,"",VLOOKUP(E191,Stam!$A$12:$E$19,3,FALSE)))</f>
        <v/>
      </c>
      <c r="AP191" s="35" t="str">
        <f>IF(E191="","",IF(VLOOKUP(E191,Stam!$A$12:$E$19,5,FALSE)=0,"",VLOOKUP(E191,Stam!$A$12:$E$19,5,FALSE)))</f>
        <v/>
      </c>
      <c r="AR191" s="266"/>
      <c r="AS191" s="288"/>
    </row>
    <row r="192" spans="1:45" ht="30" customHeight="1" x14ac:dyDescent="0.25">
      <c r="A192" s="266"/>
      <c r="B192" s="133" t="str">
        <f>IF(A192&lt;&gt;"",IFERROR(VLOOKUP($A192,NTA!$A$2:$B$214,2,FALSE),"NTA code komt niet voor"),"")</f>
        <v/>
      </c>
      <c r="C192" s="267"/>
      <c r="D192" s="267"/>
      <c r="E192" s="343"/>
      <c r="F192" s="343"/>
      <c r="G192" s="354"/>
      <c r="H192" s="354"/>
      <c r="I192" s="354"/>
      <c r="J192" s="355"/>
      <c r="K192" s="210"/>
      <c r="L192" s="259"/>
      <c r="M192" s="262"/>
      <c r="R192" s="266"/>
      <c r="S192" s="267"/>
      <c r="T192" s="267"/>
      <c r="U192" s="288"/>
      <c r="V192" s="9"/>
      <c r="W192" s="244">
        <f t="shared" si="16"/>
        <v>0</v>
      </c>
      <c r="X192" s="244">
        <f t="shared" si="17"/>
        <v>0</v>
      </c>
      <c r="Z192" s="171" t="str">
        <f t="shared" si="14"/>
        <v/>
      </c>
      <c r="AA192" s="343"/>
      <c r="AB192" s="346"/>
      <c r="AD192" s="171" t="str">
        <f t="shared" si="3"/>
        <v/>
      </c>
      <c r="AE192" s="239"/>
      <c r="AG192" s="171" t="str">
        <f t="shared" si="18"/>
        <v/>
      </c>
      <c r="AH192" s="201"/>
      <c r="AJ192" s="203" t="str">
        <f t="shared" si="15"/>
        <v/>
      </c>
      <c r="AK192" s="201"/>
      <c r="AM192" s="109" t="str">
        <f>IF(E192="","",IF(VLOOKUP(E192,Stam!$A$12:$E$19,4,FALSE)=0,"",VLOOKUP(E192,Stam!$A$12:$E$19,4,FALSE)))</f>
        <v/>
      </c>
      <c r="AN192" s="109" t="str">
        <f>IF(E192="","",IF(VLOOKUP(E192,Stam!$A$12:$E$19,2,FALSE)=0,"",VLOOKUP(E192,Stam!$A$12:$E$19,2,FALSE)))</f>
        <v/>
      </c>
      <c r="AO192" s="109" t="str">
        <f>IF(E192="","",IF(VLOOKUP(E192,Stam!$A$12:$E$19,3,FALSE)=0,"",VLOOKUP(E192,Stam!$A$12:$E$19,3,FALSE)))</f>
        <v/>
      </c>
      <c r="AP192" s="35" t="str">
        <f>IF(E192="","",IF(VLOOKUP(E192,Stam!$A$12:$E$19,5,FALSE)=0,"",VLOOKUP(E192,Stam!$A$12:$E$19,5,FALSE)))</f>
        <v/>
      </c>
      <c r="AR192" s="266"/>
      <c r="AS192" s="288"/>
    </row>
    <row r="193" spans="1:45" ht="30" customHeight="1" x14ac:dyDescent="0.25">
      <c r="A193" s="266"/>
      <c r="B193" s="133" t="str">
        <f>IF(A193&lt;&gt;"",IFERROR(VLOOKUP($A193,NTA!$A$2:$B$214,2,FALSE),"NTA code komt niet voor"),"")</f>
        <v/>
      </c>
      <c r="C193" s="267"/>
      <c r="D193" s="267"/>
      <c r="E193" s="343"/>
      <c r="F193" s="343"/>
      <c r="G193" s="354"/>
      <c r="H193" s="354"/>
      <c r="I193" s="354"/>
      <c r="J193" s="355"/>
      <c r="K193" s="210"/>
      <c r="L193" s="259"/>
      <c r="M193" s="262"/>
      <c r="R193" s="266"/>
      <c r="S193" s="267"/>
      <c r="T193" s="267"/>
      <c r="U193" s="288"/>
      <c r="V193" s="9"/>
      <c r="W193" s="244">
        <f t="shared" si="16"/>
        <v>0</v>
      </c>
      <c r="X193" s="244">
        <f t="shared" si="17"/>
        <v>0</v>
      </c>
      <c r="Z193" s="171" t="str">
        <f t="shared" si="14"/>
        <v/>
      </c>
      <c r="AA193" s="343"/>
      <c r="AB193" s="346"/>
      <c r="AD193" s="171" t="str">
        <f t="shared" si="3"/>
        <v/>
      </c>
      <c r="AE193" s="239"/>
      <c r="AG193" s="171" t="str">
        <f t="shared" si="18"/>
        <v/>
      </c>
      <c r="AH193" s="201"/>
      <c r="AJ193" s="203" t="str">
        <f t="shared" si="15"/>
        <v/>
      </c>
      <c r="AK193" s="201"/>
      <c r="AM193" s="109" t="str">
        <f>IF(E193="","",IF(VLOOKUP(E193,Stam!$A$12:$E$19,4,FALSE)=0,"",VLOOKUP(E193,Stam!$A$12:$E$19,4,FALSE)))</f>
        <v/>
      </c>
      <c r="AN193" s="109" t="str">
        <f>IF(E193="","",IF(VLOOKUP(E193,Stam!$A$12:$E$19,2,FALSE)=0,"",VLOOKUP(E193,Stam!$A$12:$E$19,2,FALSE)))</f>
        <v/>
      </c>
      <c r="AO193" s="109" t="str">
        <f>IF(E193="","",IF(VLOOKUP(E193,Stam!$A$12:$E$19,3,FALSE)=0,"",VLOOKUP(E193,Stam!$A$12:$E$19,3,FALSE)))</f>
        <v/>
      </c>
      <c r="AP193" s="35" t="str">
        <f>IF(E193="","",IF(VLOOKUP(E193,Stam!$A$12:$E$19,5,FALSE)=0,"",VLOOKUP(E193,Stam!$A$12:$E$19,5,FALSE)))</f>
        <v/>
      </c>
      <c r="AR193" s="266"/>
      <c r="AS193" s="288"/>
    </row>
    <row r="194" spans="1:45" ht="30" customHeight="1" x14ac:dyDescent="0.25">
      <c r="A194" s="266"/>
      <c r="B194" s="133" t="str">
        <f>IF(A194&lt;&gt;"",IFERROR(VLOOKUP($A194,NTA!$A$2:$B$214,2,FALSE),"NTA code komt niet voor"),"")</f>
        <v/>
      </c>
      <c r="C194" s="267"/>
      <c r="D194" s="267"/>
      <c r="E194" s="343"/>
      <c r="F194" s="343"/>
      <c r="G194" s="354"/>
      <c r="H194" s="354"/>
      <c r="I194" s="354"/>
      <c r="J194" s="355"/>
      <c r="K194" s="210"/>
      <c r="L194" s="259"/>
      <c r="M194" s="262"/>
      <c r="R194" s="266"/>
      <c r="S194" s="267"/>
      <c r="T194" s="267"/>
      <c r="U194" s="288"/>
      <c r="V194" s="9"/>
      <c r="W194" s="244">
        <f t="shared" si="16"/>
        <v>0</v>
      </c>
      <c r="X194" s="244">
        <f t="shared" si="17"/>
        <v>0</v>
      </c>
      <c r="Z194" s="171" t="str">
        <f t="shared" si="14"/>
        <v/>
      </c>
      <c r="AA194" s="343"/>
      <c r="AB194" s="346"/>
      <c r="AD194" s="171" t="str">
        <f t="shared" si="3"/>
        <v/>
      </c>
      <c r="AE194" s="239"/>
      <c r="AG194" s="171" t="str">
        <f t="shared" si="18"/>
        <v/>
      </c>
      <c r="AH194" s="201"/>
      <c r="AJ194" s="203" t="str">
        <f t="shared" si="15"/>
        <v/>
      </c>
      <c r="AK194" s="201"/>
      <c r="AM194" s="109" t="str">
        <f>IF(E194="","",IF(VLOOKUP(E194,Stam!$A$12:$E$19,4,FALSE)=0,"",VLOOKUP(E194,Stam!$A$12:$E$19,4,FALSE)))</f>
        <v/>
      </c>
      <c r="AN194" s="109" t="str">
        <f>IF(E194="","",IF(VLOOKUP(E194,Stam!$A$12:$E$19,2,FALSE)=0,"",VLOOKUP(E194,Stam!$A$12:$E$19,2,FALSE)))</f>
        <v/>
      </c>
      <c r="AO194" s="109" t="str">
        <f>IF(E194="","",IF(VLOOKUP(E194,Stam!$A$12:$E$19,3,FALSE)=0,"",VLOOKUP(E194,Stam!$A$12:$E$19,3,FALSE)))</f>
        <v/>
      </c>
      <c r="AP194" s="35" t="str">
        <f>IF(E194="","",IF(VLOOKUP(E194,Stam!$A$12:$E$19,5,FALSE)=0,"",VLOOKUP(E194,Stam!$A$12:$E$19,5,FALSE)))</f>
        <v/>
      </c>
      <c r="AR194" s="266"/>
      <c r="AS194" s="288"/>
    </row>
    <row r="195" spans="1:45" ht="30" customHeight="1" x14ac:dyDescent="0.25">
      <c r="A195" s="266"/>
      <c r="B195" s="133" t="str">
        <f>IF(A195&lt;&gt;"",IFERROR(VLOOKUP($A195,NTA!$A$2:$B$214,2,FALSE),"NTA code komt niet voor"),"")</f>
        <v/>
      </c>
      <c r="C195" s="267"/>
      <c r="D195" s="267"/>
      <c r="E195" s="343"/>
      <c r="F195" s="343"/>
      <c r="G195" s="354"/>
      <c r="H195" s="354"/>
      <c r="I195" s="354"/>
      <c r="J195" s="355"/>
      <c r="K195" s="210"/>
      <c r="L195" s="259"/>
      <c r="M195" s="262"/>
      <c r="R195" s="266"/>
      <c r="S195" s="267"/>
      <c r="T195" s="267"/>
      <c r="U195" s="288"/>
      <c r="V195" s="9"/>
      <c r="W195" s="244">
        <f t="shared" si="16"/>
        <v>0</v>
      </c>
      <c r="X195" s="244">
        <f t="shared" si="17"/>
        <v>0</v>
      </c>
      <c r="Z195" s="171" t="str">
        <f t="shared" si="14"/>
        <v/>
      </c>
      <c r="AA195" s="343"/>
      <c r="AB195" s="346"/>
      <c r="AD195" s="171" t="str">
        <f t="shared" si="3"/>
        <v/>
      </c>
      <c r="AE195" s="239"/>
      <c r="AG195" s="171" t="str">
        <f t="shared" si="18"/>
        <v/>
      </c>
      <c r="AH195" s="201"/>
      <c r="AJ195" s="203" t="str">
        <f t="shared" si="15"/>
        <v/>
      </c>
      <c r="AK195" s="201"/>
      <c r="AM195" s="109" t="str">
        <f>IF(E195="","",IF(VLOOKUP(E195,Stam!$A$12:$E$19,4,FALSE)=0,"",VLOOKUP(E195,Stam!$A$12:$E$19,4,FALSE)))</f>
        <v/>
      </c>
      <c r="AN195" s="109" t="str">
        <f>IF(E195="","",IF(VLOOKUP(E195,Stam!$A$12:$E$19,2,FALSE)=0,"",VLOOKUP(E195,Stam!$A$12:$E$19,2,FALSE)))</f>
        <v/>
      </c>
      <c r="AO195" s="109" t="str">
        <f>IF(E195="","",IF(VLOOKUP(E195,Stam!$A$12:$E$19,3,FALSE)=0,"",VLOOKUP(E195,Stam!$A$12:$E$19,3,FALSE)))</f>
        <v/>
      </c>
      <c r="AP195" s="35" t="str">
        <f>IF(E195="","",IF(VLOOKUP(E195,Stam!$A$12:$E$19,5,FALSE)=0,"",VLOOKUP(E195,Stam!$A$12:$E$19,5,FALSE)))</f>
        <v/>
      </c>
      <c r="AR195" s="266"/>
      <c r="AS195" s="288"/>
    </row>
    <row r="196" spans="1:45" ht="30" customHeight="1" x14ac:dyDescent="0.25">
      <c r="A196" s="266"/>
      <c r="B196" s="133" t="str">
        <f>IF(A196&lt;&gt;"",IFERROR(VLOOKUP($A196,NTA!$A$2:$B$214,2,FALSE),"NTA code komt niet voor"),"")</f>
        <v/>
      </c>
      <c r="C196" s="267"/>
      <c r="D196" s="267"/>
      <c r="E196" s="343"/>
      <c r="F196" s="343"/>
      <c r="G196" s="354"/>
      <c r="H196" s="354"/>
      <c r="I196" s="354"/>
      <c r="J196" s="355"/>
      <c r="K196" s="210"/>
      <c r="L196" s="259"/>
      <c r="M196" s="262"/>
      <c r="R196" s="266"/>
      <c r="S196" s="267"/>
      <c r="T196" s="267"/>
      <c r="U196" s="288"/>
      <c r="V196" s="9"/>
      <c r="W196" s="244">
        <f t="shared" si="16"/>
        <v>0</v>
      </c>
      <c r="X196" s="244">
        <f t="shared" si="17"/>
        <v>0</v>
      </c>
      <c r="Z196" s="171" t="str">
        <f t="shared" si="14"/>
        <v/>
      </c>
      <c r="AA196" s="343"/>
      <c r="AB196" s="346"/>
      <c r="AD196" s="171" t="str">
        <f t="shared" si="3"/>
        <v/>
      </c>
      <c r="AE196" s="239"/>
      <c r="AG196" s="171" t="str">
        <f t="shared" si="18"/>
        <v/>
      </c>
      <c r="AH196" s="201"/>
      <c r="AJ196" s="203" t="str">
        <f t="shared" si="15"/>
        <v/>
      </c>
      <c r="AK196" s="201"/>
      <c r="AM196" s="109" t="str">
        <f>IF(E196="","",IF(VLOOKUP(E196,Stam!$A$12:$E$19,4,FALSE)=0,"",VLOOKUP(E196,Stam!$A$12:$E$19,4,FALSE)))</f>
        <v/>
      </c>
      <c r="AN196" s="109" t="str">
        <f>IF(E196="","",IF(VLOOKUP(E196,Stam!$A$12:$E$19,2,FALSE)=0,"",VLOOKUP(E196,Stam!$A$12:$E$19,2,FALSE)))</f>
        <v/>
      </c>
      <c r="AO196" s="109" t="str">
        <f>IF(E196="","",IF(VLOOKUP(E196,Stam!$A$12:$E$19,3,FALSE)=0,"",VLOOKUP(E196,Stam!$A$12:$E$19,3,FALSE)))</f>
        <v/>
      </c>
      <c r="AP196" s="35" t="str">
        <f>IF(E196="","",IF(VLOOKUP(E196,Stam!$A$12:$E$19,5,FALSE)=0,"",VLOOKUP(E196,Stam!$A$12:$E$19,5,FALSE)))</f>
        <v/>
      </c>
      <c r="AR196" s="266"/>
      <c r="AS196" s="288"/>
    </row>
    <row r="197" spans="1:45" ht="30" customHeight="1" x14ac:dyDescent="0.25">
      <c r="A197" s="266"/>
      <c r="B197" s="133" t="str">
        <f>IF(A197&lt;&gt;"",IFERROR(VLOOKUP($A197,NTA!$A$2:$B$214,2,FALSE),"NTA code komt niet voor"),"")</f>
        <v/>
      </c>
      <c r="C197" s="267"/>
      <c r="D197" s="267"/>
      <c r="E197" s="343"/>
      <c r="F197" s="343"/>
      <c r="G197" s="354"/>
      <c r="H197" s="354"/>
      <c r="I197" s="354"/>
      <c r="J197" s="355"/>
      <c r="K197" s="210"/>
      <c r="L197" s="259"/>
      <c r="M197" s="262"/>
      <c r="R197" s="266"/>
      <c r="S197" s="267"/>
      <c r="T197" s="267"/>
      <c r="U197" s="288"/>
      <c r="V197" s="9"/>
      <c r="W197" s="244">
        <f t="shared" si="16"/>
        <v>0</v>
      </c>
      <c r="X197" s="244">
        <f t="shared" si="17"/>
        <v>0</v>
      </c>
      <c r="Z197" s="171" t="str">
        <f t="shared" si="14"/>
        <v/>
      </c>
      <c r="AA197" s="343"/>
      <c r="AB197" s="346"/>
      <c r="AD197" s="171" t="str">
        <f t="shared" si="3"/>
        <v/>
      </c>
      <c r="AE197" s="239"/>
      <c r="AG197" s="171" t="str">
        <f t="shared" si="18"/>
        <v/>
      </c>
      <c r="AH197" s="201"/>
      <c r="AJ197" s="203" t="str">
        <f t="shared" si="15"/>
        <v/>
      </c>
      <c r="AK197" s="201"/>
      <c r="AM197" s="109" t="str">
        <f>IF(E197="","",IF(VLOOKUP(E197,Stam!$A$12:$E$19,4,FALSE)=0,"",VLOOKUP(E197,Stam!$A$12:$E$19,4,FALSE)))</f>
        <v/>
      </c>
      <c r="AN197" s="109" t="str">
        <f>IF(E197="","",IF(VLOOKUP(E197,Stam!$A$12:$E$19,2,FALSE)=0,"",VLOOKUP(E197,Stam!$A$12:$E$19,2,FALSE)))</f>
        <v/>
      </c>
      <c r="AO197" s="109" t="str">
        <f>IF(E197="","",IF(VLOOKUP(E197,Stam!$A$12:$E$19,3,FALSE)=0,"",VLOOKUP(E197,Stam!$A$12:$E$19,3,FALSE)))</f>
        <v/>
      </c>
      <c r="AP197" s="35" t="str">
        <f>IF(E197="","",IF(VLOOKUP(E197,Stam!$A$12:$E$19,5,FALSE)=0,"",VLOOKUP(E197,Stam!$A$12:$E$19,5,FALSE)))</f>
        <v/>
      </c>
      <c r="AR197" s="266"/>
      <c r="AS197" s="288"/>
    </row>
    <row r="198" spans="1:45" ht="30" customHeight="1" x14ac:dyDescent="0.25">
      <c r="A198" s="266"/>
      <c r="B198" s="133" t="str">
        <f>IF(A198&lt;&gt;"",IFERROR(VLOOKUP($A198,NTA!$A$2:$B$214,2,FALSE),"NTA code komt niet voor"),"")</f>
        <v/>
      </c>
      <c r="C198" s="267"/>
      <c r="D198" s="267"/>
      <c r="E198" s="343"/>
      <c r="F198" s="343"/>
      <c r="G198" s="354"/>
      <c r="H198" s="354"/>
      <c r="I198" s="354"/>
      <c r="J198" s="355"/>
      <c r="K198" s="210"/>
      <c r="L198" s="259"/>
      <c r="M198" s="262"/>
      <c r="R198" s="266"/>
      <c r="S198" s="267"/>
      <c r="T198" s="267"/>
      <c r="U198" s="288"/>
      <c r="V198" s="9"/>
      <c r="W198" s="244">
        <f t="shared" si="16"/>
        <v>0</v>
      </c>
      <c r="X198" s="244">
        <f t="shared" si="17"/>
        <v>0</v>
      </c>
      <c r="Z198" s="171" t="str">
        <f t="shared" si="14"/>
        <v/>
      </c>
      <c r="AA198" s="343"/>
      <c r="AB198" s="346"/>
      <c r="AD198" s="171" t="str">
        <f t="shared" si="3"/>
        <v/>
      </c>
      <c r="AE198" s="239"/>
      <c r="AG198" s="171" t="str">
        <f t="shared" si="18"/>
        <v/>
      </c>
      <c r="AH198" s="201"/>
      <c r="AJ198" s="203" t="str">
        <f t="shared" si="15"/>
        <v/>
      </c>
      <c r="AK198" s="201"/>
      <c r="AM198" s="109" t="str">
        <f>IF(E198="","",IF(VLOOKUP(E198,Stam!$A$12:$E$19,4,FALSE)=0,"",VLOOKUP(E198,Stam!$A$12:$E$19,4,FALSE)))</f>
        <v/>
      </c>
      <c r="AN198" s="109" t="str">
        <f>IF(E198="","",IF(VLOOKUP(E198,Stam!$A$12:$E$19,2,FALSE)=0,"",VLOOKUP(E198,Stam!$A$12:$E$19,2,FALSE)))</f>
        <v/>
      </c>
      <c r="AO198" s="109" t="str">
        <f>IF(E198="","",IF(VLOOKUP(E198,Stam!$A$12:$E$19,3,FALSE)=0,"",VLOOKUP(E198,Stam!$A$12:$E$19,3,FALSE)))</f>
        <v/>
      </c>
      <c r="AP198" s="35" t="str">
        <f>IF(E198="","",IF(VLOOKUP(E198,Stam!$A$12:$E$19,5,FALSE)=0,"",VLOOKUP(E198,Stam!$A$12:$E$19,5,FALSE)))</f>
        <v/>
      </c>
      <c r="AR198" s="266"/>
      <c r="AS198" s="288"/>
    </row>
    <row r="199" spans="1:45" ht="30" customHeight="1" x14ac:dyDescent="0.25">
      <c r="A199" s="266"/>
      <c r="B199" s="133" t="str">
        <f>IF(A199&lt;&gt;"",IFERROR(VLOOKUP($A199,NTA!$A$2:$B$214,2,FALSE),"NTA code komt niet voor"),"")</f>
        <v/>
      </c>
      <c r="C199" s="267"/>
      <c r="D199" s="267"/>
      <c r="E199" s="343"/>
      <c r="F199" s="343"/>
      <c r="G199" s="354"/>
      <c r="H199" s="354"/>
      <c r="I199" s="354"/>
      <c r="J199" s="355"/>
      <c r="K199" s="210"/>
      <c r="L199" s="259"/>
      <c r="M199" s="262"/>
      <c r="R199" s="266"/>
      <c r="S199" s="267"/>
      <c r="T199" s="267"/>
      <c r="U199" s="288"/>
      <c r="V199" s="9"/>
      <c r="W199" s="244">
        <f t="shared" si="16"/>
        <v>0</v>
      </c>
      <c r="X199" s="244">
        <f t="shared" si="17"/>
        <v>0</v>
      </c>
      <c r="Z199" s="171" t="str">
        <f t="shared" si="14"/>
        <v/>
      </c>
      <c r="AA199" s="343"/>
      <c r="AB199" s="346"/>
      <c r="AD199" s="171" t="str">
        <f t="shared" si="3"/>
        <v/>
      </c>
      <c r="AE199" s="239"/>
      <c r="AG199" s="171" t="str">
        <f t="shared" si="18"/>
        <v/>
      </c>
      <c r="AH199" s="201"/>
      <c r="AJ199" s="203" t="str">
        <f t="shared" si="15"/>
        <v/>
      </c>
      <c r="AK199" s="201"/>
      <c r="AM199" s="109" t="str">
        <f>IF(E199="","",IF(VLOOKUP(E199,Stam!$A$12:$E$19,4,FALSE)=0,"",VLOOKUP(E199,Stam!$A$12:$E$19,4,FALSE)))</f>
        <v/>
      </c>
      <c r="AN199" s="109" t="str">
        <f>IF(E199="","",IF(VLOOKUP(E199,Stam!$A$12:$E$19,2,FALSE)=0,"",VLOOKUP(E199,Stam!$A$12:$E$19,2,FALSE)))</f>
        <v/>
      </c>
      <c r="AO199" s="109" t="str">
        <f>IF(E199="","",IF(VLOOKUP(E199,Stam!$A$12:$E$19,3,FALSE)=0,"",VLOOKUP(E199,Stam!$A$12:$E$19,3,FALSE)))</f>
        <v/>
      </c>
      <c r="AP199" s="35" t="str">
        <f>IF(E199="","",IF(VLOOKUP(E199,Stam!$A$12:$E$19,5,FALSE)=0,"",VLOOKUP(E199,Stam!$A$12:$E$19,5,FALSE)))</f>
        <v/>
      </c>
      <c r="AR199" s="266"/>
      <c r="AS199" s="288"/>
    </row>
    <row r="200" spans="1:45" ht="30" customHeight="1" x14ac:dyDescent="0.25">
      <c r="A200" s="266"/>
      <c r="B200" s="133" t="str">
        <f>IF(A200&lt;&gt;"",IFERROR(VLOOKUP($A200,NTA!$A$2:$B$214,2,FALSE),"NTA code komt niet voor"),"")</f>
        <v/>
      </c>
      <c r="C200" s="267"/>
      <c r="D200" s="267"/>
      <c r="E200" s="343"/>
      <c r="F200" s="343"/>
      <c r="G200" s="354"/>
      <c r="H200" s="354"/>
      <c r="I200" s="354"/>
      <c r="J200" s="355"/>
      <c r="K200" s="210"/>
      <c r="L200" s="259"/>
      <c r="M200" s="262"/>
      <c r="R200" s="266"/>
      <c r="S200" s="267"/>
      <c r="T200" s="267"/>
      <c r="U200" s="288"/>
      <c r="V200" s="9"/>
      <c r="W200" s="244">
        <f t="shared" si="16"/>
        <v>0</v>
      </c>
      <c r="X200" s="244">
        <f t="shared" si="17"/>
        <v>0</v>
      </c>
      <c r="Z200" s="171" t="str">
        <f t="shared" si="14"/>
        <v/>
      </c>
      <c r="AA200" s="343"/>
      <c r="AB200" s="346"/>
      <c r="AD200" s="171" t="str">
        <f t="shared" si="3"/>
        <v/>
      </c>
      <c r="AE200" s="239"/>
      <c r="AG200" s="171" t="str">
        <f t="shared" si="18"/>
        <v/>
      </c>
      <c r="AH200" s="201"/>
      <c r="AJ200" s="203" t="str">
        <f t="shared" si="15"/>
        <v/>
      </c>
      <c r="AK200" s="201"/>
      <c r="AM200" s="109" t="str">
        <f>IF(E200="","",IF(VLOOKUP(E200,Stam!$A$12:$E$19,4,FALSE)=0,"",VLOOKUP(E200,Stam!$A$12:$E$19,4,FALSE)))</f>
        <v/>
      </c>
      <c r="AN200" s="109" t="str">
        <f>IF(E200="","",IF(VLOOKUP(E200,Stam!$A$12:$E$19,2,FALSE)=0,"",VLOOKUP(E200,Stam!$A$12:$E$19,2,FALSE)))</f>
        <v/>
      </c>
      <c r="AO200" s="109" t="str">
        <f>IF(E200="","",IF(VLOOKUP(E200,Stam!$A$12:$E$19,3,FALSE)=0,"",VLOOKUP(E200,Stam!$A$12:$E$19,3,FALSE)))</f>
        <v/>
      </c>
      <c r="AP200" s="35" t="str">
        <f>IF(E200="","",IF(VLOOKUP(E200,Stam!$A$12:$E$19,5,FALSE)=0,"",VLOOKUP(E200,Stam!$A$12:$E$19,5,FALSE)))</f>
        <v/>
      </c>
      <c r="AR200" s="266"/>
      <c r="AS200" s="288"/>
    </row>
    <row r="201" spans="1:45" ht="30" customHeight="1" x14ac:dyDescent="0.25">
      <c r="A201" s="266"/>
      <c r="B201" s="133" t="str">
        <f>IF(A201&lt;&gt;"",IFERROR(VLOOKUP($A201,NTA!$A$2:$B$214,2,FALSE),"NTA code komt niet voor"),"")</f>
        <v/>
      </c>
      <c r="C201" s="267"/>
      <c r="D201" s="267"/>
      <c r="E201" s="343"/>
      <c r="F201" s="343"/>
      <c r="G201" s="354"/>
      <c r="H201" s="354"/>
      <c r="I201" s="354"/>
      <c r="J201" s="355"/>
      <c r="K201" s="210"/>
      <c r="L201" s="259"/>
      <c r="M201" s="262"/>
      <c r="R201" s="266"/>
      <c r="S201" s="267"/>
      <c r="T201" s="267"/>
      <c r="U201" s="288"/>
      <c r="V201" s="9"/>
      <c r="W201" s="244">
        <f t="shared" si="16"/>
        <v>0</v>
      </c>
      <c r="X201" s="244">
        <f t="shared" si="17"/>
        <v>0</v>
      </c>
      <c r="Z201" s="171" t="str">
        <f t="shared" si="14"/>
        <v/>
      </c>
      <c r="AA201" s="343"/>
      <c r="AB201" s="346"/>
      <c r="AD201" s="171" t="str">
        <f t="shared" si="3"/>
        <v/>
      </c>
      <c r="AE201" s="239"/>
      <c r="AG201" s="171" t="str">
        <f t="shared" si="18"/>
        <v/>
      </c>
      <c r="AH201" s="201"/>
      <c r="AJ201" s="203" t="str">
        <f t="shared" si="15"/>
        <v/>
      </c>
      <c r="AK201" s="201"/>
      <c r="AM201" s="109" t="str">
        <f>IF(E201="","",IF(VLOOKUP(E201,Stam!$A$12:$E$19,4,FALSE)=0,"",VLOOKUP(E201,Stam!$A$12:$E$19,4,FALSE)))</f>
        <v/>
      </c>
      <c r="AN201" s="109" t="str">
        <f>IF(E201="","",IF(VLOOKUP(E201,Stam!$A$12:$E$19,2,FALSE)=0,"",VLOOKUP(E201,Stam!$A$12:$E$19,2,FALSE)))</f>
        <v/>
      </c>
      <c r="AO201" s="109" t="str">
        <f>IF(E201="","",IF(VLOOKUP(E201,Stam!$A$12:$E$19,3,FALSE)=0,"",VLOOKUP(E201,Stam!$A$12:$E$19,3,FALSE)))</f>
        <v/>
      </c>
      <c r="AP201" s="35" t="str">
        <f>IF(E201="","",IF(VLOOKUP(E201,Stam!$A$12:$E$19,5,FALSE)=0,"",VLOOKUP(E201,Stam!$A$12:$E$19,5,FALSE)))</f>
        <v/>
      </c>
      <c r="AR201" s="266"/>
      <c r="AS201" s="288"/>
    </row>
    <row r="202" spans="1:45" ht="30" customHeight="1" x14ac:dyDescent="0.25">
      <c r="A202" s="266"/>
      <c r="B202" s="133" t="str">
        <f>IF(A202&lt;&gt;"",IFERROR(VLOOKUP($A202,NTA!$A$2:$B$214,2,FALSE),"NTA code komt niet voor"),"")</f>
        <v/>
      </c>
      <c r="C202" s="267"/>
      <c r="D202" s="267"/>
      <c r="E202" s="343"/>
      <c r="F202" s="343"/>
      <c r="G202" s="354"/>
      <c r="H202" s="354"/>
      <c r="I202" s="354"/>
      <c r="J202" s="355"/>
      <c r="K202" s="210"/>
      <c r="L202" s="259"/>
      <c r="M202" s="262"/>
      <c r="R202" s="266"/>
      <c r="S202" s="267"/>
      <c r="T202" s="267"/>
      <c r="U202" s="288"/>
      <c r="V202" s="9"/>
      <c r="W202" s="244">
        <f t="shared" si="16"/>
        <v>0</v>
      </c>
      <c r="X202" s="244">
        <f t="shared" si="17"/>
        <v>0</v>
      </c>
      <c r="Z202" s="171" t="str">
        <f t="shared" si="14"/>
        <v/>
      </c>
      <c r="AA202" s="343"/>
      <c r="AB202" s="346"/>
      <c r="AD202" s="171" t="str">
        <f t="shared" si="3"/>
        <v/>
      </c>
      <c r="AE202" s="239"/>
      <c r="AG202" s="171" t="str">
        <f t="shared" si="18"/>
        <v/>
      </c>
      <c r="AH202" s="201"/>
      <c r="AJ202" s="203" t="str">
        <f t="shared" si="15"/>
        <v/>
      </c>
      <c r="AK202" s="201"/>
      <c r="AM202" s="109" t="str">
        <f>IF(E202="","",IF(VLOOKUP(E202,Stam!$A$12:$E$19,4,FALSE)=0,"",VLOOKUP(E202,Stam!$A$12:$E$19,4,FALSE)))</f>
        <v/>
      </c>
      <c r="AN202" s="109" t="str">
        <f>IF(E202="","",IF(VLOOKUP(E202,Stam!$A$12:$E$19,2,FALSE)=0,"",VLOOKUP(E202,Stam!$A$12:$E$19,2,FALSE)))</f>
        <v/>
      </c>
      <c r="AO202" s="109" t="str">
        <f>IF(E202="","",IF(VLOOKUP(E202,Stam!$A$12:$E$19,3,FALSE)=0,"",VLOOKUP(E202,Stam!$A$12:$E$19,3,FALSE)))</f>
        <v/>
      </c>
      <c r="AP202" s="35" t="str">
        <f>IF(E202="","",IF(VLOOKUP(E202,Stam!$A$12:$E$19,5,FALSE)=0,"",VLOOKUP(E202,Stam!$A$12:$E$19,5,FALSE)))</f>
        <v/>
      </c>
      <c r="AR202" s="266"/>
      <c r="AS202" s="288"/>
    </row>
    <row r="203" spans="1:45" ht="30" customHeight="1" x14ac:dyDescent="0.25">
      <c r="A203" s="266"/>
      <c r="B203" s="133" t="str">
        <f>IF(A203&lt;&gt;"",IFERROR(VLOOKUP($A203,NTA!$A$2:$B$214,2,FALSE),"NTA code komt niet voor"),"")</f>
        <v/>
      </c>
      <c r="C203" s="267"/>
      <c r="D203" s="267"/>
      <c r="E203" s="343"/>
      <c r="F203" s="343"/>
      <c r="G203" s="354"/>
      <c r="H203" s="354"/>
      <c r="I203" s="354"/>
      <c r="J203" s="355"/>
      <c r="K203" s="210"/>
      <c r="L203" s="259"/>
      <c r="M203" s="262"/>
      <c r="R203" s="266"/>
      <c r="S203" s="267"/>
      <c r="T203" s="267"/>
      <c r="U203" s="288"/>
      <c r="V203" s="9"/>
      <c r="W203" s="244">
        <f t="shared" si="16"/>
        <v>0</v>
      </c>
      <c r="X203" s="244">
        <f t="shared" si="17"/>
        <v>0</v>
      </c>
      <c r="Z203" s="171" t="str">
        <f t="shared" si="14"/>
        <v/>
      </c>
      <c r="AA203" s="343"/>
      <c r="AB203" s="346"/>
      <c r="AD203" s="171" t="str">
        <f t="shared" si="3"/>
        <v/>
      </c>
      <c r="AE203" s="239"/>
      <c r="AG203" s="171" t="str">
        <f t="shared" si="18"/>
        <v/>
      </c>
      <c r="AH203" s="201"/>
      <c r="AJ203" s="203" t="str">
        <f t="shared" si="15"/>
        <v/>
      </c>
      <c r="AK203" s="201"/>
      <c r="AM203" s="109" t="str">
        <f>IF(E203="","",IF(VLOOKUP(E203,Stam!$A$12:$E$19,4,FALSE)=0,"",VLOOKUP(E203,Stam!$A$12:$E$19,4,FALSE)))</f>
        <v/>
      </c>
      <c r="AN203" s="109" t="str">
        <f>IF(E203="","",IF(VLOOKUP(E203,Stam!$A$12:$E$19,2,FALSE)=0,"",VLOOKUP(E203,Stam!$A$12:$E$19,2,FALSE)))</f>
        <v/>
      </c>
      <c r="AO203" s="109" t="str">
        <f>IF(E203="","",IF(VLOOKUP(E203,Stam!$A$12:$E$19,3,FALSE)=0,"",VLOOKUP(E203,Stam!$A$12:$E$19,3,FALSE)))</f>
        <v/>
      </c>
      <c r="AP203" s="35" t="str">
        <f>IF(E203="","",IF(VLOOKUP(E203,Stam!$A$12:$E$19,5,FALSE)=0,"",VLOOKUP(E203,Stam!$A$12:$E$19,5,FALSE)))</f>
        <v/>
      </c>
      <c r="AR203" s="266"/>
      <c r="AS203" s="288"/>
    </row>
    <row r="204" spans="1:45" ht="30" customHeight="1" x14ac:dyDescent="0.25">
      <c r="A204" s="266"/>
      <c r="B204" s="133" t="str">
        <f>IF(A204&lt;&gt;"",IFERROR(VLOOKUP($A204,NTA!$A$2:$B$214,2,FALSE),"NTA code komt niet voor"),"")</f>
        <v/>
      </c>
      <c r="C204" s="267"/>
      <c r="D204" s="267"/>
      <c r="E204" s="343"/>
      <c r="F204" s="343"/>
      <c r="G204" s="354"/>
      <c r="H204" s="354"/>
      <c r="I204" s="354"/>
      <c r="J204" s="355"/>
      <c r="K204" s="210"/>
      <c r="L204" s="259"/>
      <c r="M204" s="262"/>
      <c r="R204" s="266"/>
      <c r="S204" s="267"/>
      <c r="T204" s="267"/>
      <c r="U204" s="288"/>
      <c r="V204" s="9"/>
      <c r="W204" s="244">
        <f t="shared" si="16"/>
        <v>0</v>
      </c>
      <c r="X204" s="244">
        <f t="shared" si="17"/>
        <v>0</v>
      </c>
      <c r="Z204" s="171" t="str">
        <f t="shared" si="14"/>
        <v/>
      </c>
      <c r="AA204" s="343"/>
      <c r="AB204" s="346"/>
      <c r="AD204" s="171" t="str">
        <f t="shared" si="3"/>
        <v/>
      </c>
      <c r="AE204" s="239"/>
      <c r="AG204" s="171" t="str">
        <f t="shared" si="18"/>
        <v/>
      </c>
      <c r="AH204" s="201"/>
      <c r="AJ204" s="203" t="str">
        <f t="shared" si="15"/>
        <v/>
      </c>
      <c r="AK204" s="201"/>
      <c r="AM204" s="109" t="str">
        <f>IF(E204="","",IF(VLOOKUP(E204,Stam!$A$12:$E$19,4,FALSE)=0,"",VLOOKUP(E204,Stam!$A$12:$E$19,4,FALSE)))</f>
        <v/>
      </c>
      <c r="AN204" s="109" t="str">
        <f>IF(E204="","",IF(VLOOKUP(E204,Stam!$A$12:$E$19,2,FALSE)=0,"",VLOOKUP(E204,Stam!$A$12:$E$19,2,FALSE)))</f>
        <v/>
      </c>
      <c r="AO204" s="109" t="str">
        <f>IF(E204="","",IF(VLOOKUP(E204,Stam!$A$12:$E$19,3,FALSE)=0,"",VLOOKUP(E204,Stam!$A$12:$E$19,3,FALSE)))</f>
        <v/>
      </c>
      <c r="AP204" s="35" t="str">
        <f>IF(E204="","",IF(VLOOKUP(E204,Stam!$A$12:$E$19,5,FALSE)=0,"",VLOOKUP(E204,Stam!$A$12:$E$19,5,FALSE)))</f>
        <v/>
      </c>
      <c r="AR204" s="266"/>
      <c r="AS204" s="288"/>
    </row>
    <row r="205" spans="1:45" ht="30" customHeight="1" x14ac:dyDescent="0.25">
      <c r="A205" s="266"/>
      <c r="B205" s="133" t="str">
        <f>IF(A205&lt;&gt;"",IFERROR(VLOOKUP($A205,NTA!$A$2:$B$214,2,FALSE),"NTA code komt niet voor"),"")</f>
        <v/>
      </c>
      <c r="C205" s="267"/>
      <c r="D205" s="267"/>
      <c r="E205" s="343"/>
      <c r="F205" s="343"/>
      <c r="G205" s="354"/>
      <c r="H205" s="354"/>
      <c r="I205" s="354"/>
      <c r="J205" s="355"/>
      <c r="K205" s="210"/>
      <c r="L205" s="259"/>
      <c r="M205" s="262"/>
      <c r="R205" s="266"/>
      <c r="S205" s="267"/>
      <c r="T205" s="267"/>
      <c r="U205" s="288"/>
      <c r="V205" s="9"/>
      <c r="W205" s="244">
        <f t="shared" si="16"/>
        <v>0</v>
      </c>
      <c r="X205" s="244">
        <f t="shared" si="17"/>
        <v>0</v>
      </c>
      <c r="Z205" s="171" t="str">
        <f t="shared" si="14"/>
        <v/>
      </c>
      <c r="AA205" s="343"/>
      <c r="AB205" s="346"/>
      <c r="AD205" s="171" t="str">
        <f t="shared" si="3"/>
        <v/>
      </c>
      <c r="AE205" s="239"/>
      <c r="AG205" s="171" t="str">
        <f t="shared" si="18"/>
        <v/>
      </c>
      <c r="AH205" s="201"/>
      <c r="AJ205" s="203" t="str">
        <f t="shared" si="15"/>
        <v/>
      </c>
      <c r="AK205" s="201"/>
      <c r="AM205" s="109" t="str">
        <f>IF(E205="","",IF(VLOOKUP(E205,Stam!$A$12:$E$19,4,FALSE)=0,"",VLOOKUP(E205,Stam!$A$12:$E$19,4,FALSE)))</f>
        <v/>
      </c>
      <c r="AN205" s="109" t="str">
        <f>IF(E205="","",IF(VLOOKUP(E205,Stam!$A$12:$E$19,2,FALSE)=0,"",VLOOKUP(E205,Stam!$A$12:$E$19,2,FALSE)))</f>
        <v/>
      </c>
      <c r="AO205" s="109" t="str">
        <f>IF(E205="","",IF(VLOOKUP(E205,Stam!$A$12:$E$19,3,FALSE)=0,"",VLOOKUP(E205,Stam!$A$12:$E$19,3,FALSE)))</f>
        <v/>
      </c>
      <c r="AP205" s="35" t="str">
        <f>IF(E205="","",IF(VLOOKUP(E205,Stam!$A$12:$E$19,5,FALSE)=0,"",VLOOKUP(E205,Stam!$A$12:$E$19,5,FALSE)))</f>
        <v/>
      </c>
      <c r="AR205" s="266"/>
      <c r="AS205" s="288"/>
    </row>
    <row r="206" spans="1:45" ht="30" customHeight="1" x14ac:dyDescent="0.25">
      <c r="A206" s="266"/>
      <c r="B206" s="133" t="str">
        <f>IF(A206&lt;&gt;"",IFERROR(VLOOKUP($A206,NTA!$A$2:$B$214,2,FALSE),"NTA code komt niet voor"),"")</f>
        <v/>
      </c>
      <c r="C206" s="267"/>
      <c r="D206" s="267"/>
      <c r="E206" s="343"/>
      <c r="F206" s="343"/>
      <c r="G206" s="354"/>
      <c r="H206" s="354"/>
      <c r="I206" s="354"/>
      <c r="J206" s="355"/>
      <c r="K206" s="210"/>
      <c r="L206" s="259"/>
      <c r="M206" s="262"/>
      <c r="R206" s="266"/>
      <c r="S206" s="267"/>
      <c r="T206" s="267"/>
      <c r="U206" s="288"/>
      <c r="V206" s="9"/>
      <c r="W206" s="244">
        <f t="shared" si="16"/>
        <v>0</v>
      </c>
      <c r="X206" s="244">
        <f t="shared" si="17"/>
        <v>0</v>
      </c>
      <c r="Z206" s="171" t="str">
        <f t="shared" si="14"/>
        <v/>
      </c>
      <c r="AA206" s="343"/>
      <c r="AB206" s="346"/>
      <c r="AD206" s="171" t="str">
        <f t="shared" si="3"/>
        <v/>
      </c>
      <c r="AE206" s="239"/>
      <c r="AG206" s="171" t="str">
        <f t="shared" si="18"/>
        <v/>
      </c>
      <c r="AH206" s="201"/>
      <c r="AJ206" s="203" t="str">
        <f t="shared" si="15"/>
        <v/>
      </c>
      <c r="AK206" s="201"/>
      <c r="AM206" s="109" t="str">
        <f>IF(E206="","",IF(VLOOKUP(E206,Stam!$A$12:$E$19,4,FALSE)=0,"",VLOOKUP(E206,Stam!$A$12:$E$19,4,FALSE)))</f>
        <v/>
      </c>
      <c r="AN206" s="109" t="str">
        <f>IF(E206="","",IF(VLOOKUP(E206,Stam!$A$12:$E$19,2,FALSE)=0,"",VLOOKUP(E206,Stam!$A$12:$E$19,2,FALSE)))</f>
        <v/>
      </c>
      <c r="AO206" s="109" t="str">
        <f>IF(E206="","",IF(VLOOKUP(E206,Stam!$A$12:$E$19,3,FALSE)=0,"",VLOOKUP(E206,Stam!$A$12:$E$19,3,FALSE)))</f>
        <v/>
      </c>
      <c r="AP206" s="35" t="str">
        <f>IF(E206="","",IF(VLOOKUP(E206,Stam!$A$12:$E$19,5,FALSE)=0,"",VLOOKUP(E206,Stam!$A$12:$E$19,5,FALSE)))</f>
        <v/>
      </c>
      <c r="AR206" s="266"/>
      <c r="AS206" s="288"/>
    </row>
    <row r="207" spans="1:45" ht="30" customHeight="1" x14ac:dyDescent="0.25">
      <c r="A207" s="266"/>
      <c r="B207" s="133" t="str">
        <f>IF(A207&lt;&gt;"",IFERROR(VLOOKUP($A207,NTA!$A$2:$B$214,2,FALSE),"NTA code komt niet voor"),"")</f>
        <v/>
      </c>
      <c r="C207" s="267"/>
      <c r="D207" s="267"/>
      <c r="E207" s="343"/>
      <c r="F207" s="343"/>
      <c r="G207" s="354"/>
      <c r="H207" s="354"/>
      <c r="I207" s="354"/>
      <c r="J207" s="355"/>
      <c r="K207" s="210"/>
      <c r="L207" s="259"/>
      <c r="M207" s="262"/>
      <c r="R207" s="266"/>
      <c r="S207" s="267"/>
      <c r="T207" s="267"/>
      <c r="U207" s="288"/>
      <c r="V207" s="9"/>
      <c r="W207" s="244">
        <f t="shared" si="16"/>
        <v>0</v>
      </c>
      <c r="X207" s="244">
        <f t="shared" si="17"/>
        <v>0</v>
      </c>
      <c r="Z207" s="171" t="str">
        <f t="shared" si="14"/>
        <v/>
      </c>
      <c r="AA207" s="343"/>
      <c r="AB207" s="346"/>
      <c r="AD207" s="171" t="str">
        <f t="shared" si="3"/>
        <v/>
      </c>
      <c r="AE207" s="239"/>
      <c r="AG207" s="171" t="str">
        <f t="shared" si="18"/>
        <v/>
      </c>
      <c r="AH207" s="201"/>
      <c r="AJ207" s="203" t="str">
        <f t="shared" si="15"/>
        <v/>
      </c>
      <c r="AK207" s="201"/>
      <c r="AM207" s="109" t="str">
        <f>IF(E207="","",IF(VLOOKUP(E207,Stam!$A$12:$E$19,4,FALSE)=0,"",VLOOKUP(E207,Stam!$A$12:$E$19,4,FALSE)))</f>
        <v/>
      </c>
      <c r="AN207" s="109" t="str">
        <f>IF(E207="","",IF(VLOOKUP(E207,Stam!$A$12:$E$19,2,FALSE)=0,"",VLOOKUP(E207,Stam!$A$12:$E$19,2,FALSE)))</f>
        <v/>
      </c>
      <c r="AO207" s="109" t="str">
        <f>IF(E207="","",IF(VLOOKUP(E207,Stam!$A$12:$E$19,3,FALSE)=0,"",VLOOKUP(E207,Stam!$A$12:$E$19,3,FALSE)))</f>
        <v/>
      </c>
      <c r="AP207" s="35" t="str">
        <f>IF(E207="","",IF(VLOOKUP(E207,Stam!$A$12:$E$19,5,FALSE)=0,"",VLOOKUP(E207,Stam!$A$12:$E$19,5,FALSE)))</f>
        <v/>
      </c>
      <c r="AR207" s="266"/>
      <c r="AS207" s="288"/>
    </row>
    <row r="208" spans="1:45" ht="30" customHeight="1" x14ac:dyDescent="0.25">
      <c r="A208" s="266"/>
      <c r="B208" s="133" t="str">
        <f>IF(A208&lt;&gt;"",IFERROR(VLOOKUP($A208,NTA!$A$2:$B$214,2,FALSE),"NTA code komt niet voor"),"")</f>
        <v/>
      </c>
      <c r="C208" s="267"/>
      <c r="D208" s="267"/>
      <c r="E208" s="343"/>
      <c r="F208" s="343"/>
      <c r="G208" s="354"/>
      <c r="H208" s="354"/>
      <c r="I208" s="354"/>
      <c r="J208" s="355"/>
      <c r="K208" s="210"/>
      <c r="L208" s="259"/>
      <c r="M208" s="262"/>
      <c r="R208" s="266"/>
      <c r="S208" s="267"/>
      <c r="T208" s="267"/>
      <c r="U208" s="288"/>
      <c r="V208" s="9"/>
      <c r="W208" s="244">
        <f t="shared" si="16"/>
        <v>0</v>
      </c>
      <c r="X208" s="244">
        <f t="shared" si="17"/>
        <v>0</v>
      </c>
      <c r="Z208" s="171" t="str">
        <f t="shared" si="14"/>
        <v/>
      </c>
      <c r="AA208" s="343"/>
      <c r="AB208" s="346"/>
      <c r="AD208" s="171" t="str">
        <f t="shared" si="3"/>
        <v/>
      </c>
      <c r="AE208" s="239"/>
      <c r="AG208" s="171" t="str">
        <f t="shared" si="18"/>
        <v/>
      </c>
      <c r="AH208" s="201"/>
      <c r="AJ208" s="203" t="str">
        <f t="shared" si="15"/>
        <v/>
      </c>
      <c r="AK208" s="201"/>
      <c r="AM208" s="109" t="str">
        <f>IF(E208="","",IF(VLOOKUP(E208,Stam!$A$12:$E$19,4,FALSE)=0,"",VLOOKUP(E208,Stam!$A$12:$E$19,4,FALSE)))</f>
        <v/>
      </c>
      <c r="AN208" s="109" t="str">
        <f>IF(E208="","",IF(VLOOKUP(E208,Stam!$A$12:$E$19,2,FALSE)=0,"",VLOOKUP(E208,Stam!$A$12:$E$19,2,FALSE)))</f>
        <v/>
      </c>
      <c r="AO208" s="109" t="str">
        <f>IF(E208="","",IF(VLOOKUP(E208,Stam!$A$12:$E$19,3,FALSE)=0,"",VLOOKUP(E208,Stam!$A$12:$E$19,3,FALSE)))</f>
        <v/>
      </c>
      <c r="AP208" s="35" t="str">
        <f>IF(E208="","",IF(VLOOKUP(E208,Stam!$A$12:$E$19,5,FALSE)=0,"",VLOOKUP(E208,Stam!$A$12:$E$19,5,FALSE)))</f>
        <v/>
      </c>
      <c r="AR208" s="266"/>
      <c r="AS208" s="288"/>
    </row>
    <row r="209" spans="1:45" ht="30" customHeight="1" x14ac:dyDescent="0.25">
      <c r="A209" s="266"/>
      <c r="B209" s="133" t="str">
        <f>IF(A209&lt;&gt;"",IFERROR(VLOOKUP($A209,NTA!$A$2:$B$214,2,FALSE),"NTA code komt niet voor"),"")</f>
        <v/>
      </c>
      <c r="C209" s="267"/>
      <c r="D209" s="267"/>
      <c r="E209" s="343"/>
      <c r="F209" s="343"/>
      <c r="G209" s="354"/>
      <c r="H209" s="354"/>
      <c r="I209" s="354"/>
      <c r="J209" s="355"/>
      <c r="K209" s="210"/>
      <c r="L209" s="259"/>
      <c r="M209" s="262"/>
      <c r="R209" s="266"/>
      <c r="S209" s="267"/>
      <c r="T209" s="267"/>
      <c r="U209" s="288"/>
      <c r="V209" s="9"/>
      <c r="W209" s="244">
        <f t="shared" si="16"/>
        <v>0</v>
      </c>
      <c r="X209" s="244">
        <f t="shared" si="17"/>
        <v>0</v>
      </c>
      <c r="Z209" s="171" t="str">
        <f t="shared" ref="Z209:Z272" si="19">AM209</f>
        <v/>
      </c>
      <c r="AA209" s="343"/>
      <c r="AB209" s="346"/>
      <c r="AD209" s="171" t="str">
        <f t="shared" si="3"/>
        <v/>
      </c>
      <c r="AE209" s="239"/>
      <c r="AG209" s="171" t="str">
        <f t="shared" si="18"/>
        <v/>
      </c>
      <c r="AH209" s="201"/>
      <c r="AJ209" s="203" t="str">
        <f t="shared" si="15"/>
        <v/>
      </c>
      <c r="AK209" s="201"/>
      <c r="AM209" s="109" t="str">
        <f>IF(E209="","",IF(VLOOKUP(E209,Stam!$A$12:$E$19,4,FALSE)=0,"",VLOOKUP(E209,Stam!$A$12:$E$19,4,FALSE)))</f>
        <v/>
      </c>
      <c r="AN209" s="109" t="str">
        <f>IF(E209="","",IF(VLOOKUP(E209,Stam!$A$12:$E$19,2,FALSE)=0,"",VLOOKUP(E209,Stam!$A$12:$E$19,2,FALSE)))</f>
        <v/>
      </c>
      <c r="AO209" s="109" t="str">
        <f>IF(E209="","",IF(VLOOKUP(E209,Stam!$A$12:$E$19,3,FALSE)=0,"",VLOOKUP(E209,Stam!$A$12:$E$19,3,FALSE)))</f>
        <v/>
      </c>
      <c r="AP209" s="35" t="str">
        <f>IF(E209="","",IF(VLOOKUP(E209,Stam!$A$12:$E$19,5,FALSE)=0,"",VLOOKUP(E209,Stam!$A$12:$E$19,5,FALSE)))</f>
        <v/>
      </c>
      <c r="AR209" s="266"/>
      <c r="AS209" s="288"/>
    </row>
    <row r="210" spans="1:45" ht="30" customHeight="1" x14ac:dyDescent="0.25">
      <c r="A210" s="266"/>
      <c r="B210" s="133" t="str">
        <f>IF(A210&lt;&gt;"",IFERROR(VLOOKUP($A210,NTA!$A$2:$B$214,2,FALSE),"NTA code komt niet voor"),"")</f>
        <v/>
      </c>
      <c r="C210" s="267"/>
      <c r="D210" s="267"/>
      <c r="E210" s="343"/>
      <c r="F210" s="343"/>
      <c r="G210" s="354"/>
      <c r="H210" s="354"/>
      <c r="I210" s="354"/>
      <c r="J210" s="355"/>
      <c r="K210" s="210"/>
      <c r="L210" s="259"/>
      <c r="M210" s="262"/>
      <c r="R210" s="266"/>
      <c r="S210" s="267"/>
      <c r="T210" s="267"/>
      <c r="U210" s="288"/>
      <c r="V210" s="9"/>
      <c r="W210" s="244">
        <f t="shared" si="16"/>
        <v>0</v>
      </c>
      <c r="X210" s="244">
        <f t="shared" si="17"/>
        <v>0</v>
      </c>
      <c r="Z210" s="171" t="str">
        <f t="shared" si="19"/>
        <v/>
      </c>
      <c r="AA210" s="343"/>
      <c r="AB210" s="346"/>
      <c r="AD210" s="171" t="str">
        <f t="shared" si="3"/>
        <v/>
      </c>
      <c r="AE210" s="239"/>
      <c r="AG210" s="171" t="str">
        <f t="shared" si="18"/>
        <v/>
      </c>
      <c r="AH210" s="201"/>
      <c r="AJ210" s="203" t="str">
        <f t="shared" si="15"/>
        <v/>
      </c>
      <c r="AK210" s="201"/>
      <c r="AM210" s="109" t="str">
        <f>IF(E210="","",IF(VLOOKUP(E210,Stam!$A$12:$E$19,4,FALSE)=0,"",VLOOKUP(E210,Stam!$A$12:$E$19,4,FALSE)))</f>
        <v/>
      </c>
      <c r="AN210" s="109" t="str">
        <f>IF(E210="","",IF(VLOOKUP(E210,Stam!$A$12:$E$19,2,FALSE)=0,"",VLOOKUP(E210,Stam!$A$12:$E$19,2,FALSE)))</f>
        <v/>
      </c>
      <c r="AO210" s="109" t="str">
        <f>IF(E210="","",IF(VLOOKUP(E210,Stam!$A$12:$E$19,3,FALSE)=0,"",VLOOKUP(E210,Stam!$A$12:$E$19,3,FALSE)))</f>
        <v/>
      </c>
      <c r="AP210" s="35" t="str">
        <f>IF(E210="","",IF(VLOOKUP(E210,Stam!$A$12:$E$19,5,FALSE)=0,"",VLOOKUP(E210,Stam!$A$12:$E$19,5,FALSE)))</f>
        <v/>
      </c>
      <c r="AR210" s="266"/>
      <c r="AS210" s="288"/>
    </row>
    <row r="211" spans="1:45" ht="30" customHeight="1" x14ac:dyDescent="0.25">
      <c r="A211" s="266"/>
      <c r="B211" s="133" t="str">
        <f>IF(A211&lt;&gt;"",IFERROR(VLOOKUP($A211,NTA!$A$2:$B$214,2,FALSE),"NTA code komt niet voor"),"")</f>
        <v/>
      </c>
      <c r="C211" s="267"/>
      <c r="D211" s="267"/>
      <c r="E211" s="343"/>
      <c r="F211" s="343"/>
      <c r="G211" s="354"/>
      <c r="H211" s="354"/>
      <c r="I211" s="354"/>
      <c r="J211" s="355"/>
      <c r="K211" s="210"/>
      <c r="L211" s="259"/>
      <c r="M211" s="262"/>
      <c r="R211" s="266"/>
      <c r="S211" s="267"/>
      <c r="T211" s="267"/>
      <c r="U211" s="288"/>
      <c r="V211" s="9"/>
      <c r="W211" s="244">
        <f t="shared" si="16"/>
        <v>0</v>
      </c>
      <c r="X211" s="244">
        <f t="shared" si="17"/>
        <v>0</v>
      </c>
      <c r="Z211" s="171" t="str">
        <f t="shared" si="19"/>
        <v/>
      </c>
      <c r="AA211" s="343"/>
      <c r="AB211" s="346"/>
      <c r="AD211" s="171" t="str">
        <f t="shared" si="3"/>
        <v/>
      </c>
      <c r="AE211" s="239"/>
      <c r="AG211" s="171" t="str">
        <f t="shared" si="18"/>
        <v/>
      </c>
      <c r="AH211" s="201"/>
      <c r="AJ211" s="203" t="str">
        <f t="shared" si="15"/>
        <v/>
      </c>
      <c r="AK211" s="201"/>
      <c r="AM211" s="109" t="str">
        <f>IF(E211="","",IF(VLOOKUP(E211,Stam!$A$12:$E$19,4,FALSE)=0,"",VLOOKUP(E211,Stam!$A$12:$E$19,4,FALSE)))</f>
        <v/>
      </c>
      <c r="AN211" s="109" t="str">
        <f>IF(E211="","",IF(VLOOKUP(E211,Stam!$A$12:$E$19,2,FALSE)=0,"",VLOOKUP(E211,Stam!$A$12:$E$19,2,FALSE)))</f>
        <v/>
      </c>
      <c r="AO211" s="109" t="str">
        <f>IF(E211="","",IF(VLOOKUP(E211,Stam!$A$12:$E$19,3,FALSE)=0,"",VLOOKUP(E211,Stam!$A$12:$E$19,3,FALSE)))</f>
        <v/>
      </c>
      <c r="AP211" s="35" t="str">
        <f>IF(E211="","",IF(VLOOKUP(E211,Stam!$A$12:$E$19,5,FALSE)=0,"",VLOOKUP(E211,Stam!$A$12:$E$19,5,FALSE)))</f>
        <v/>
      </c>
      <c r="AR211" s="266"/>
      <c r="AS211" s="288"/>
    </row>
    <row r="212" spans="1:45" ht="30" customHeight="1" x14ac:dyDescent="0.25">
      <c r="A212" s="266"/>
      <c r="B212" s="133" t="str">
        <f>IF(A212&lt;&gt;"",IFERROR(VLOOKUP($A212,NTA!$A$2:$B$214,2,FALSE),"NTA code komt niet voor"),"")</f>
        <v/>
      </c>
      <c r="C212" s="267"/>
      <c r="D212" s="267"/>
      <c r="E212" s="343"/>
      <c r="F212" s="343"/>
      <c r="G212" s="354"/>
      <c r="H212" s="354"/>
      <c r="I212" s="354"/>
      <c r="J212" s="355"/>
      <c r="K212" s="210"/>
      <c r="L212" s="259"/>
      <c r="M212" s="262"/>
      <c r="R212" s="266"/>
      <c r="S212" s="267"/>
      <c r="T212" s="267"/>
      <c r="U212" s="288"/>
      <c r="V212" s="9"/>
      <c r="W212" s="244">
        <f t="shared" si="16"/>
        <v>0</v>
      </c>
      <c r="X212" s="244">
        <f t="shared" si="17"/>
        <v>0</v>
      </c>
      <c r="Z212" s="171" t="str">
        <f t="shared" si="19"/>
        <v/>
      </c>
      <c r="AA212" s="343"/>
      <c r="AB212" s="346"/>
      <c r="AD212" s="171" t="str">
        <f t="shared" si="3"/>
        <v/>
      </c>
      <c r="AE212" s="239"/>
      <c r="AG212" s="171" t="str">
        <f t="shared" si="18"/>
        <v/>
      </c>
      <c r="AH212" s="201"/>
      <c r="AJ212" s="203" t="str">
        <f t="shared" si="15"/>
        <v/>
      </c>
      <c r="AK212" s="201"/>
      <c r="AM212" s="109" t="str">
        <f>IF(E212="","",IF(VLOOKUP(E212,Stam!$A$12:$E$19,4,FALSE)=0,"",VLOOKUP(E212,Stam!$A$12:$E$19,4,FALSE)))</f>
        <v/>
      </c>
      <c r="AN212" s="109" t="str">
        <f>IF(E212="","",IF(VLOOKUP(E212,Stam!$A$12:$E$19,2,FALSE)=0,"",VLOOKUP(E212,Stam!$A$12:$E$19,2,FALSE)))</f>
        <v/>
      </c>
      <c r="AO212" s="109" t="str">
        <f>IF(E212="","",IF(VLOOKUP(E212,Stam!$A$12:$E$19,3,FALSE)=0,"",VLOOKUP(E212,Stam!$A$12:$E$19,3,FALSE)))</f>
        <v/>
      </c>
      <c r="AP212" s="35" t="str">
        <f>IF(E212="","",IF(VLOOKUP(E212,Stam!$A$12:$E$19,5,FALSE)=0,"",VLOOKUP(E212,Stam!$A$12:$E$19,5,FALSE)))</f>
        <v/>
      </c>
      <c r="AR212" s="266"/>
      <c r="AS212" s="288"/>
    </row>
    <row r="213" spans="1:45" ht="30" customHeight="1" x14ac:dyDescent="0.25">
      <c r="A213" s="266"/>
      <c r="B213" s="133" t="str">
        <f>IF(A213&lt;&gt;"",IFERROR(VLOOKUP($A213,NTA!$A$2:$B$214,2,FALSE),"NTA code komt niet voor"),"")</f>
        <v/>
      </c>
      <c r="C213" s="267"/>
      <c r="D213" s="267"/>
      <c r="E213" s="343"/>
      <c r="F213" s="343"/>
      <c r="G213" s="354"/>
      <c r="H213" s="354"/>
      <c r="I213" s="354"/>
      <c r="J213" s="355"/>
      <c r="K213" s="210"/>
      <c r="L213" s="259"/>
      <c r="M213" s="262"/>
      <c r="R213" s="266"/>
      <c r="S213" s="267"/>
      <c r="T213" s="267"/>
      <c r="U213" s="288"/>
      <c r="V213" s="9"/>
      <c r="W213" s="244">
        <f t="shared" si="16"/>
        <v>0</v>
      </c>
      <c r="X213" s="244">
        <f t="shared" si="17"/>
        <v>0</v>
      </c>
      <c r="Z213" s="171" t="str">
        <f t="shared" si="19"/>
        <v/>
      </c>
      <c r="AA213" s="343"/>
      <c r="AB213" s="346"/>
      <c r="AD213" s="171" t="str">
        <f t="shared" si="3"/>
        <v/>
      </c>
      <c r="AE213" s="239"/>
      <c r="AG213" s="171" t="str">
        <f t="shared" si="18"/>
        <v/>
      </c>
      <c r="AH213" s="201"/>
      <c r="AJ213" s="203" t="str">
        <f t="shared" si="15"/>
        <v/>
      </c>
      <c r="AK213" s="201"/>
      <c r="AM213" s="109" t="str">
        <f>IF(E213="","",IF(VLOOKUP(E213,Stam!$A$12:$E$19,4,FALSE)=0,"",VLOOKUP(E213,Stam!$A$12:$E$19,4,FALSE)))</f>
        <v/>
      </c>
      <c r="AN213" s="109" t="str">
        <f>IF(E213="","",IF(VLOOKUP(E213,Stam!$A$12:$E$19,2,FALSE)=0,"",VLOOKUP(E213,Stam!$A$12:$E$19,2,FALSE)))</f>
        <v/>
      </c>
      <c r="AO213" s="109" t="str">
        <f>IF(E213="","",IF(VLOOKUP(E213,Stam!$A$12:$E$19,3,FALSE)=0,"",VLOOKUP(E213,Stam!$A$12:$E$19,3,FALSE)))</f>
        <v/>
      </c>
      <c r="AP213" s="35" t="str">
        <f>IF(E213="","",IF(VLOOKUP(E213,Stam!$A$12:$E$19,5,FALSE)=0,"",VLOOKUP(E213,Stam!$A$12:$E$19,5,FALSE)))</f>
        <v/>
      </c>
      <c r="AR213" s="266"/>
      <c r="AS213" s="288"/>
    </row>
    <row r="214" spans="1:45" ht="30" customHeight="1" x14ac:dyDescent="0.25">
      <c r="A214" s="266"/>
      <c r="B214" s="133" t="str">
        <f>IF(A214&lt;&gt;"",IFERROR(VLOOKUP($A214,NTA!$A$2:$B$214,2,FALSE),"NTA code komt niet voor"),"")</f>
        <v/>
      </c>
      <c r="C214" s="267"/>
      <c r="D214" s="267"/>
      <c r="E214" s="343"/>
      <c r="F214" s="343"/>
      <c r="G214" s="354"/>
      <c r="H214" s="354"/>
      <c r="I214" s="354"/>
      <c r="J214" s="355"/>
      <c r="K214" s="210"/>
      <c r="L214" s="259"/>
      <c r="M214" s="262"/>
      <c r="R214" s="266"/>
      <c r="S214" s="267"/>
      <c r="T214" s="267"/>
      <c r="U214" s="288"/>
      <c r="V214" s="9"/>
      <c r="W214" s="244">
        <f t="shared" si="16"/>
        <v>0</v>
      </c>
      <c r="X214" s="244">
        <f t="shared" si="17"/>
        <v>0</v>
      </c>
      <c r="Z214" s="171" t="str">
        <f t="shared" si="19"/>
        <v/>
      </c>
      <c r="AA214" s="343"/>
      <c r="AB214" s="346"/>
      <c r="AD214" s="171" t="str">
        <f t="shared" si="3"/>
        <v/>
      </c>
      <c r="AE214" s="239"/>
      <c r="AG214" s="171" t="str">
        <f t="shared" si="18"/>
        <v/>
      </c>
      <c r="AH214" s="201"/>
      <c r="AJ214" s="203" t="str">
        <f t="shared" si="15"/>
        <v/>
      </c>
      <c r="AK214" s="201"/>
      <c r="AM214" s="109" t="str">
        <f>IF(E214="","",IF(VLOOKUP(E214,Stam!$A$12:$E$19,4,FALSE)=0,"",VLOOKUP(E214,Stam!$A$12:$E$19,4,FALSE)))</f>
        <v/>
      </c>
      <c r="AN214" s="109" t="str">
        <f>IF(E214="","",IF(VLOOKUP(E214,Stam!$A$12:$E$19,2,FALSE)=0,"",VLOOKUP(E214,Stam!$A$12:$E$19,2,FALSE)))</f>
        <v/>
      </c>
      <c r="AO214" s="109" t="str">
        <f>IF(E214="","",IF(VLOOKUP(E214,Stam!$A$12:$E$19,3,FALSE)=0,"",VLOOKUP(E214,Stam!$A$12:$E$19,3,FALSE)))</f>
        <v/>
      </c>
      <c r="AP214" s="35" t="str">
        <f>IF(E214="","",IF(VLOOKUP(E214,Stam!$A$12:$E$19,5,FALSE)=0,"",VLOOKUP(E214,Stam!$A$12:$E$19,5,FALSE)))</f>
        <v/>
      </c>
      <c r="AR214" s="266"/>
      <c r="AS214" s="288"/>
    </row>
    <row r="215" spans="1:45" ht="30" customHeight="1" x14ac:dyDescent="0.25">
      <c r="A215" s="266"/>
      <c r="B215" s="133" t="str">
        <f>IF(A215&lt;&gt;"",IFERROR(VLOOKUP($A215,NTA!$A$2:$B$214,2,FALSE),"NTA code komt niet voor"),"")</f>
        <v/>
      </c>
      <c r="C215" s="267"/>
      <c r="D215" s="267"/>
      <c r="E215" s="343"/>
      <c r="F215" s="343"/>
      <c r="G215" s="354"/>
      <c r="H215" s="354"/>
      <c r="I215" s="354"/>
      <c r="J215" s="355"/>
      <c r="K215" s="210"/>
      <c r="L215" s="259"/>
      <c r="M215" s="262"/>
      <c r="R215" s="266"/>
      <c r="S215" s="267"/>
      <c r="T215" s="267"/>
      <c r="U215" s="288"/>
      <c r="V215" s="9"/>
      <c r="W215" s="244">
        <f t="shared" si="16"/>
        <v>0</v>
      </c>
      <c r="X215" s="244">
        <f t="shared" si="17"/>
        <v>0</v>
      </c>
      <c r="Z215" s="171" t="str">
        <f t="shared" si="19"/>
        <v/>
      </c>
      <c r="AA215" s="343"/>
      <c r="AB215" s="346"/>
      <c r="AD215" s="171" t="str">
        <f t="shared" si="3"/>
        <v/>
      </c>
      <c r="AE215" s="239"/>
      <c r="AG215" s="171" t="str">
        <f t="shared" si="18"/>
        <v/>
      </c>
      <c r="AH215" s="201"/>
      <c r="AJ215" s="203" t="str">
        <f t="shared" si="15"/>
        <v/>
      </c>
      <c r="AK215" s="201"/>
      <c r="AM215" s="109" t="str">
        <f>IF(E215="","",IF(VLOOKUP(E215,Stam!$A$12:$E$19,4,FALSE)=0,"",VLOOKUP(E215,Stam!$A$12:$E$19,4,FALSE)))</f>
        <v/>
      </c>
      <c r="AN215" s="109" t="str">
        <f>IF(E215="","",IF(VLOOKUP(E215,Stam!$A$12:$E$19,2,FALSE)=0,"",VLOOKUP(E215,Stam!$A$12:$E$19,2,FALSE)))</f>
        <v/>
      </c>
      <c r="AO215" s="109" t="str">
        <f>IF(E215="","",IF(VLOOKUP(E215,Stam!$A$12:$E$19,3,FALSE)=0,"",VLOOKUP(E215,Stam!$A$12:$E$19,3,FALSE)))</f>
        <v/>
      </c>
      <c r="AP215" s="35" t="str">
        <f>IF(E215="","",IF(VLOOKUP(E215,Stam!$A$12:$E$19,5,FALSE)=0,"",VLOOKUP(E215,Stam!$A$12:$E$19,5,FALSE)))</f>
        <v/>
      </c>
      <c r="AR215" s="266"/>
      <c r="AS215" s="288"/>
    </row>
    <row r="216" spans="1:45" ht="30" customHeight="1" x14ac:dyDescent="0.25">
      <c r="A216" s="266"/>
      <c r="B216" s="133" t="str">
        <f>IF(A216&lt;&gt;"",IFERROR(VLOOKUP($A216,NTA!$A$2:$B$214,2,FALSE),"NTA code komt niet voor"),"")</f>
        <v/>
      </c>
      <c r="C216" s="267"/>
      <c r="D216" s="267"/>
      <c r="E216" s="343"/>
      <c r="F216" s="343"/>
      <c r="G216" s="354"/>
      <c r="H216" s="354"/>
      <c r="I216" s="354"/>
      <c r="J216" s="355"/>
      <c r="K216" s="210"/>
      <c r="L216" s="259"/>
      <c r="M216" s="262"/>
      <c r="R216" s="266"/>
      <c r="S216" s="267"/>
      <c r="T216" s="267"/>
      <c r="U216" s="288"/>
      <c r="V216" s="9"/>
      <c r="W216" s="244">
        <f t="shared" si="16"/>
        <v>0</v>
      </c>
      <c r="X216" s="244">
        <f t="shared" si="17"/>
        <v>0</v>
      </c>
      <c r="Z216" s="171" t="str">
        <f t="shared" si="19"/>
        <v/>
      </c>
      <c r="AA216" s="343"/>
      <c r="AB216" s="346"/>
      <c r="AD216" s="171" t="str">
        <f t="shared" si="3"/>
        <v/>
      </c>
      <c r="AE216" s="239"/>
      <c r="AG216" s="171" t="str">
        <f t="shared" si="18"/>
        <v/>
      </c>
      <c r="AH216" s="201"/>
      <c r="AJ216" s="203" t="str">
        <f t="shared" si="15"/>
        <v/>
      </c>
      <c r="AK216" s="201"/>
      <c r="AM216" s="109" t="str">
        <f>IF(E216="","",IF(VLOOKUP(E216,Stam!$A$12:$E$19,4,FALSE)=0,"",VLOOKUP(E216,Stam!$A$12:$E$19,4,FALSE)))</f>
        <v/>
      </c>
      <c r="AN216" s="109" t="str">
        <f>IF(E216="","",IF(VLOOKUP(E216,Stam!$A$12:$E$19,2,FALSE)=0,"",VLOOKUP(E216,Stam!$A$12:$E$19,2,FALSE)))</f>
        <v/>
      </c>
      <c r="AO216" s="109" t="str">
        <f>IF(E216="","",IF(VLOOKUP(E216,Stam!$A$12:$E$19,3,FALSE)=0,"",VLOOKUP(E216,Stam!$A$12:$E$19,3,FALSE)))</f>
        <v/>
      </c>
      <c r="AP216" s="35" t="str">
        <f>IF(E216="","",IF(VLOOKUP(E216,Stam!$A$12:$E$19,5,FALSE)=0,"",VLOOKUP(E216,Stam!$A$12:$E$19,5,FALSE)))</f>
        <v/>
      </c>
      <c r="AR216" s="266"/>
      <c r="AS216" s="288"/>
    </row>
    <row r="217" spans="1:45" ht="30" customHeight="1" x14ac:dyDescent="0.25">
      <c r="A217" s="266"/>
      <c r="B217" s="133" t="str">
        <f>IF(A217&lt;&gt;"",IFERROR(VLOOKUP($A217,NTA!$A$2:$B$214,2,FALSE),"NTA code komt niet voor"),"")</f>
        <v/>
      </c>
      <c r="C217" s="267"/>
      <c r="D217" s="267"/>
      <c r="E217" s="343"/>
      <c r="F217" s="343"/>
      <c r="G217" s="354"/>
      <c r="H217" s="354"/>
      <c r="I217" s="354"/>
      <c r="J217" s="355"/>
      <c r="K217" s="210"/>
      <c r="L217" s="259"/>
      <c r="M217" s="262"/>
      <c r="R217" s="266"/>
      <c r="S217" s="267"/>
      <c r="T217" s="267"/>
      <c r="U217" s="288"/>
      <c r="V217" s="9"/>
      <c r="W217" s="244">
        <f t="shared" si="16"/>
        <v>0</v>
      </c>
      <c r="X217" s="244">
        <f t="shared" si="17"/>
        <v>0</v>
      </c>
      <c r="Z217" s="171" t="str">
        <f t="shared" si="19"/>
        <v/>
      </c>
      <c r="AA217" s="343"/>
      <c r="AB217" s="346"/>
      <c r="AD217" s="171" t="str">
        <f t="shared" si="3"/>
        <v/>
      </c>
      <c r="AE217" s="239"/>
      <c r="AG217" s="171" t="str">
        <f t="shared" si="18"/>
        <v/>
      </c>
      <c r="AH217" s="201"/>
      <c r="AJ217" s="203" t="str">
        <f t="shared" ref="AJ217:AJ280" si="20">AP217</f>
        <v/>
      </c>
      <c r="AK217" s="201"/>
      <c r="AM217" s="109" t="str">
        <f>IF(E217="","",IF(VLOOKUP(E217,Stam!$A$12:$E$19,4,FALSE)=0,"",VLOOKUP(E217,Stam!$A$12:$E$19,4,FALSE)))</f>
        <v/>
      </c>
      <c r="AN217" s="109" t="str">
        <f>IF(E217="","",IF(VLOOKUP(E217,Stam!$A$12:$E$19,2,FALSE)=0,"",VLOOKUP(E217,Stam!$A$12:$E$19,2,FALSE)))</f>
        <v/>
      </c>
      <c r="AO217" s="109" t="str">
        <f>IF(E217="","",IF(VLOOKUP(E217,Stam!$A$12:$E$19,3,FALSE)=0,"",VLOOKUP(E217,Stam!$A$12:$E$19,3,FALSE)))</f>
        <v/>
      </c>
      <c r="AP217" s="35" t="str">
        <f>IF(E217="","",IF(VLOOKUP(E217,Stam!$A$12:$E$19,5,FALSE)=0,"",VLOOKUP(E217,Stam!$A$12:$E$19,5,FALSE)))</f>
        <v/>
      </c>
      <c r="AR217" s="266"/>
      <c r="AS217" s="288"/>
    </row>
    <row r="218" spans="1:45" ht="30" customHeight="1" x14ac:dyDescent="0.25">
      <c r="A218" s="266"/>
      <c r="B218" s="133" t="str">
        <f>IF(A218&lt;&gt;"",IFERROR(VLOOKUP($A218,NTA!$A$2:$B$214,2,FALSE),"NTA code komt niet voor"),"")</f>
        <v/>
      </c>
      <c r="C218" s="267"/>
      <c r="D218" s="267"/>
      <c r="E218" s="343"/>
      <c r="F218" s="343"/>
      <c r="G218" s="354"/>
      <c r="H218" s="354"/>
      <c r="I218" s="354"/>
      <c r="J218" s="355"/>
      <c r="K218" s="210"/>
      <c r="L218" s="259"/>
      <c r="M218" s="262"/>
      <c r="R218" s="266"/>
      <c r="S218" s="267"/>
      <c r="T218" s="267"/>
      <c r="U218" s="288"/>
      <c r="V218" s="9"/>
      <c r="W218" s="244">
        <f t="shared" ref="W218:W281" si="21">R218*S218</f>
        <v>0</v>
      </c>
      <c r="X218" s="244">
        <f t="shared" ref="X218:X281" si="22">T218*U218</f>
        <v>0</v>
      </c>
      <c r="Z218" s="171" t="str">
        <f t="shared" si="19"/>
        <v/>
      </c>
      <c r="AA218" s="343"/>
      <c r="AB218" s="346"/>
      <c r="AD218" s="171" t="str">
        <f t="shared" si="3"/>
        <v/>
      </c>
      <c r="AE218" s="239"/>
      <c r="AG218" s="171" t="str">
        <f t="shared" si="18"/>
        <v/>
      </c>
      <c r="AH218" s="201"/>
      <c r="AJ218" s="203" t="str">
        <f t="shared" si="20"/>
        <v/>
      </c>
      <c r="AK218" s="201"/>
      <c r="AM218" s="109" t="str">
        <f>IF(E218="","",IF(VLOOKUP(E218,Stam!$A$12:$E$19,4,FALSE)=0,"",VLOOKUP(E218,Stam!$A$12:$E$19,4,FALSE)))</f>
        <v/>
      </c>
      <c r="AN218" s="109" t="str">
        <f>IF(E218="","",IF(VLOOKUP(E218,Stam!$A$12:$E$19,2,FALSE)=0,"",VLOOKUP(E218,Stam!$A$12:$E$19,2,FALSE)))</f>
        <v/>
      </c>
      <c r="AO218" s="109" t="str">
        <f>IF(E218="","",IF(VLOOKUP(E218,Stam!$A$12:$E$19,3,FALSE)=0,"",VLOOKUP(E218,Stam!$A$12:$E$19,3,FALSE)))</f>
        <v/>
      </c>
      <c r="AP218" s="35" t="str">
        <f>IF(E218="","",IF(VLOOKUP(E218,Stam!$A$12:$E$19,5,FALSE)=0,"",VLOOKUP(E218,Stam!$A$12:$E$19,5,FALSE)))</f>
        <v/>
      </c>
      <c r="AR218" s="266"/>
      <c r="AS218" s="288"/>
    </row>
    <row r="219" spans="1:45" ht="30" customHeight="1" x14ac:dyDescent="0.25">
      <c r="A219" s="266"/>
      <c r="B219" s="133" t="str">
        <f>IF(A219&lt;&gt;"",IFERROR(VLOOKUP($A219,NTA!$A$2:$B$214,2,FALSE),"NTA code komt niet voor"),"")</f>
        <v/>
      </c>
      <c r="C219" s="267"/>
      <c r="D219" s="267"/>
      <c r="E219" s="343"/>
      <c r="F219" s="343"/>
      <c r="G219" s="354"/>
      <c r="H219" s="354"/>
      <c r="I219" s="354"/>
      <c r="J219" s="355"/>
      <c r="K219" s="210"/>
      <c r="L219" s="259"/>
      <c r="M219" s="262"/>
      <c r="R219" s="266"/>
      <c r="S219" s="267"/>
      <c r="T219" s="267"/>
      <c r="U219" s="288"/>
      <c r="V219" s="9"/>
      <c r="W219" s="244">
        <f t="shared" si="21"/>
        <v>0</v>
      </c>
      <c r="X219" s="244">
        <f t="shared" si="22"/>
        <v>0</v>
      </c>
      <c r="Z219" s="171" t="str">
        <f t="shared" si="19"/>
        <v/>
      </c>
      <c r="AA219" s="343"/>
      <c r="AB219" s="346"/>
      <c r="AD219" s="171" t="str">
        <f t="shared" si="3"/>
        <v/>
      </c>
      <c r="AE219" s="239"/>
      <c r="AG219" s="171" t="str">
        <f t="shared" si="18"/>
        <v/>
      </c>
      <c r="AH219" s="201"/>
      <c r="AJ219" s="203" t="str">
        <f t="shared" si="20"/>
        <v/>
      </c>
      <c r="AK219" s="201"/>
      <c r="AM219" s="109" t="str">
        <f>IF(E219="","",IF(VLOOKUP(E219,Stam!$A$12:$E$19,4,FALSE)=0,"",VLOOKUP(E219,Stam!$A$12:$E$19,4,FALSE)))</f>
        <v/>
      </c>
      <c r="AN219" s="109" t="str">
        <f>IF(E219="","",IF(VLOOKUP(E219,Stam!$A$12:$E$19,2,FALSE)=0,"",VLOOKUP(E219,Stam!$A$12:$E$19,2,FALSE)))</f>
        <v/>
      </c>
      <c r="AO219" s="109" t="str">
        <f>IF(E219="","",IF(VLOOKUP(E219,Stam!$A$12:$E$19,3,FALSE)=0,"",VLOOKUP(E219,Stam!$A$12:$E$19,3,FALSE)))</f>
        <v/>
      </c>
      <c r="AP219" s="35" t="str">
        <f>IF(E219="","",IF(VLOOKUP(E219,Stam!$A$12:$E$19,5,FALSE)=0,"",VLOOKUP(E219,Stam!$A$12:$E$19,5,FALSE)))</f>
        <v/>
      </c>
      <c r="AR219" s="266"/>
      <c r="AS219" s="288"/>
    </row>
    <row r="220" spans="1:45" ht="30" customHeight="1" x14ac:dyDescent="0.25">
      <c r="A220" s="266"/>
      <c r="B220" s="133" t="str">
        <f>IF(A220&lt;&gt;"",IFERROR(VLOOKUP($A220,NTA!$A$2:$B$214,2,FALSE),"NTA code komt niet voor"),"")</f>
        <v/>
      </c>
      <c r="C220" s="267"/>
      <c r="D220" s="267"/>
      <c r="E220" s="343"/>
      <c r="F220" s="343"/>
      <c r="G220" s="354"/>
      <c r="H220" s="354"/>
      <c r="I220" s="354"/>
      <c r="J220" s="355"/>
      <c r="K220" s="210"/>
      <c r="L220" s="259"/>
      <c r="M220" s="262"/>
      <c r="R220" s="266"/>
      <c r="S220" s="267"/>
      <c r="T220" s="267"/>
      <c r="U220" s="288"/>
      <c r="V220" s="9"/>
      <c r="W220" s="244">
        <f t="shared" si="21"/>
        <v>0</v>
      </c>
      <c r="X220" s="244">
        <f t="shared" si="22"/>
        <v>0</v>
      </c>
      <c r="Z220" s="171" t="str">
        <f t="shared" si="19"/>
        <v/>
      </c>
      <c r="AA220" s="343"/>
      <c r="AB220" s="346"/>
      <c r="AD220" s="171" t="str">
        <f t="shared" si="3"/>
        <v/>
      </c>
      <c r="AE220" s="239"/>
      <c r="AG220" s="171" t="str">
        <f t="shared" si="18"/>
        <v/>
      </c>
      <c r="AH220" s="201"/>
      <c r="AJ220" s="203" t="str">
        <f t="shared" si="20"/>
        <v/>
      </c>
      <c r="AK220" s="201"/>
      <c r="AM220" s="109" t="str">
        <f>IF(E220="","",IF(VLOOKUP(E220,Stam!$A$12:$E$19,4,FALSE)=0,"",VLOOKUP(E220,Stam!$A$12:$E$19,4,FALSE)))</f>
        <v/>
      </c>
      <c r="AN220" s="109" t="str">
        <f>IF(E220="","",IF(VLOOKUP(E220,Stam!$A$12:$E$19,2,FALSE)=0,"",VLOOKUP(E220,Stam!$A$12:$E$19,2,FALSE)))</f>
        <v/>
      </c>
      <c r="AO220" s="109" t="str">
        <f>IF(E220="","",IF(VLOOKUP(E220,Stam!$A$12:$E$19,3,FALSE)=0,"",VLOOKUP(E220,Stam!$A$12:$E$19,3,FALSE)))</f>
        <v/>
      </c>
      <c r="AP220" s="35" t="str">
        <f>IF(E220="","",IF(VLOOKUP(E220,Stam!$A$12:$E$19,5,FALSE)=0,"",VLOOKUP(E220,Stam!$A$12:$E$19,5,FALSE)))</f>
        <v/>
      </c>
      <c r="AR220" s="266"/>
      <c r="AS220" s="288"/>
    </row>
    <row r="221" spans="1:45" ht="30" customHeight="1" x14ac:dyDescent="0.25">
      <c r="A221" s="266"/>
      <c r="B221" s="133" t="str">
        <f>IF(A221&lt;&gt;"",IFERROR(VLOOKUP($A221,NTA!$A$2:$B$214,2,FALSE),"NTA code komt niet voor"),"")</f>
        <v/>
      </c>
      <c r="C221" s="267"/>
      <c r="D221" s="267"/>
      <c r="E221" s="343"/>
      <c r="F221" s="343"/>
      <c r="G221" s="354"/>
      <c r="H221" s="354"/>
      <c r="I221" s="354"/>
      <c r="J221" s="355"/>
      <c r="K221" s="210"/>
      <c r="L221" s="259"/>
      <c r="M221" s="262"/>
      <c r="R221" s="266"/>
      <c r="S221" s="267"/>
      <c r="T221" s="267"/>
      <c r="U221" s="288"/>
      <c r="V221" s="9"/>
      <c r="W221" s="244">
        <f t="shared" si="21"/>
        <v>0</v>
      </c>
      <c r="X221" s="244">
        <f t="shared" si="22"/>
        <v>0</v>
      </c>
      <c r="Z221" s="171" t="str">
        <f t="shared" si="19"/>
        <v/>
      </c>
      <c r="AA221" s="343"/>
      <c r="AB221" s="346"/>
      <c r="AD221" s="171" t="str">
        <f t="shared" si="3"/>
        <v/>
      </c>
      <c r="AE221" s="239"/>
      <c r="AG221" s="171" t="str">
        <f t="shared" si="18"/>
        <v/>
      </c>
      <c r="AH221" s="201"/>
      <c r="AJ221" s="203" t="str">
        <f t="shared" si="20"/>
        <v/>
      </c>
      <c r="AK221" s="201"/>
      <c r="AM221" s="109" t="str">
        <f>IF(E221="","",IF(VLOOKUP(E221,Stam!$A$12:$E$19,4,FALSE)=0,"",VLOOKUP(E221,Stam!$A$12:$E$19,4,FALSE)))</f>
        <v/>
      </c>
      <c r="AN221" s="109" t="str">
        <f>IF(E221="","",IF(VLOOKUP(E221,Stam!$A$12:$E$19,2,FALSE)=0,"",VLOOKUP(E221,Stam!$A$12:$E$19,2,FALSE)))</f>
        <v/>
      </c>
      <c r="AO221" s="109" t="str">
        <f>IF(E221="","",IF(VLOOKUP(E221,Stam!$A$12:$E$19,3,FALSE)=0,"",VLOOKUP(E221,Stam!$A$12:$E$19,3,FALSE)))</f>
        <v/>
      </c>
      <c r="AP221" s="35" t="str">
        <f>IF(E221="","",IF(VLOOKUP(E221,Stam!$A$12:$E$19,5,FALSE)=0,"",VLOOKUP(E221,Stam!$A$12:$E$19,5,FALSE)))</f>
        <v/>
      </c>
      <c r="AR221" s="266"/>
      <c r="AS221" s="288"/>
    </row>
    <row r="222" spans="1:45" ht="30" customHeight="1" x14ac:dyDescent="0.25">
      <c r="A222" s="266"/>
      <c r="B222" s="133" t="str">
        <f>IF(A222&lt;&gt;"",IFERROR(VLOOKUP($A222,NTA!$A$2:$B$214,2,FALSE),"NTA code komt niet voor"),"")</f>
        <v/>
      </c>
      <c r="C222" s="267"/>
      <c r="D222" s="267"/>
      <c r="E222" s="343"/>
      <c r="F222" s="343"/>
      <c r="G222" s="354"/>
      <c r="H222" s="354"/>
      <c r="I222" s="354"/>
      <c r="J222" s="355"/>
      <c r="K222" s="210"/>
      <c r="L222" s="259"/>
      <c r="M222" s="262"/>
      <c r="R222" s="266"/>
      <c r="S222" s="267"/>
      <c r="T222" s="267"/>
      <c r="U222" s="288"/>
      <c r="V222" s="9"/>
      <c r="W222" s="244">
        <f t="shared" si="21"/>
        <v>0</v>
      </c>
      <c r="X222" s="244">
        <f t="shared" si="22"/>
        <v>0</v>
      </c>
      <c r="Z222" s="171" t="str">
        <f t="shared" si="19"/>
        <v/>
      </c>
      <c r="AA222" s="343"/>
      <c r="AB222" s="346"/>
      <c r="AD222" s="171" t="str">
        <f t="shared" si="3"/>
        <v/>
      </c>
      <c r="AE222" s="239"/>
      <c r="AG222" s="171" t="str">
        <f t="shared" si="18"/>
        <v/>
      </c>
      <c r="AH222" s="201"/>
      <c r="AJ222" s="203" t="str">
        <f t="shared" si="20"/>
        <v/>
      </c>
      <c r="AK222" s="201"/>
      <c r="AM222" s="109" t="str">
        <f>IF(E222="","",IF(VLOOKUP(E222,Stam!$A$12:$E$19,4,FALSE)=0,"",VLOOKUP(E222,Stam!$A$12:$E$19,4,FALSE)))</f>
        <v/>
      </c>
      <c r="AN222" s="109" t="str">
        <f>IF(E222="","",IF(VLOOKUP(E222,Stam!$A$12:$E$19,2,FALSE)=0,"",VLOOKUP(E222,Stam!$A$12:$E$19,2,FALSE)))</f>
        <v/>
      </c>
      <c r="AO222" s="109" t="str">
        <f>IF(E222="","",IF(VLOOKUP(E222,Stam!$A$12:$E$19,3,FALSE)=0,"",VLOOKUP(E222,Stam!$A$12:$E$19,3,FALSE)))</f>
        <v/>
      </c>
      <c r="AP222" s="35" t="str">
        <f>IF(E222="","",IF(VLOOKUP(E222,Stam!$A$12:$E$19,5,FALSE)=0,"",VLOOKUP(E222,Stam!$A$12:$E$19,5,FALSE)))</f>
        <v/>
      </c>
      <c r="AR222" s="266"/>
      <c r="AS222" s="288"/>
    </row>
    <row r="223" spans="1:45" ht="30" customHeight="1" x14ac:dyDescent="0.25">
      <c r="A223" s="266"/>
      <c r="B223" s="133" t="str">
        <f>IF(A223&lt;&gt;"",IFERROR(VLOOKUP($A223,NTA!$A$2:$B$214,2,FALSE),"NTA code komt niet voor"),"")</f>
        <v/>
      </c>
      <c r="C223" s="267"/>
      <c r="D223" s="267"/>
      <c r="E223" s="343"/>
      <c r="F223" s="343"/>
      <c r="G223" s="354"/>
      <c r="H223" s="354"/>
      <c r="I223" s="354"/>
      <c r="J223" s="355"/>
      <c r="K223" s="210"/>
      <c r="L223" s="259"/>
      <c r="M223" s="262"/>
      <c r="R223" s="266"/>
      <c r="S223" s="267"/>
      <c r="T223" s="267"/>
      <c r="U223" s="288"/>
      <c r="V223" s="9"/>
      <c r="W223" s="244">
        <f t="shared" si="21"/>
        <v>0</v>
      </c>
      <c r="X223" s="244">
        <f t="shared" si="22"/>
        <v>0</v>
      </c>
      <c r="Z223" s="171" t="str">
        <f t="shared" si="19"/>
        <v/>
      </c>
      <c r="AA223" s="343"/>
      <c r="AB223" s="346"/>
      <c r="AD223" s="171" t="str">
        <f t="shared" si="3"/>
        <v/>
      </c>
      <c r="AE223" s="239"/>
      <c r="AG223" s="171" t="str">
        <f t="shared" si="18"/>
        <v/>
      </c>
      <c r="AH223" s="201"/>
      <c r="AJ223" s="203" t="str">
        <f t="shared" si="20"/>
        <v/>
      </c>
      <c r="AK223" s="201"/>
      <c r="AM223" s="109" t="str">
        <f>IF(E223="","",IF(VLOOKUP(E223,Stam!$A$12:$E$19,4,FALSE)=0,"",VLOOKUP(E223,Stam!$A$12:$E$19,4,FALSE)))</f>
        <v/>
      </c>
      <c r="AN223" s="109" t="str">
        <f>IF(E223="","",IF(VLOOKUP(E223,Stam!$A$12:$E$19,2,FALSE)=0,"",VLOOKUP(E223,Stam!$A$12:$E$19,2,FALSE)))</f>
        <v/>
      </c>
      <c r="AO223" s="109" t="str">
        <f>IF(E223="","",IF(VLOOKUP(E223,Stam!$A$12:$E$19,3,FALSE)=0,"",VLOOKUP(E223,Stam!$A$12:$E$19,3,FALSE)))</f>
        <v/>
      </c>
      <c r="AP223" s="35" t="str">
        <f>IF(E223="","",IF(VLOOKUP(E223,Stam!$A$12:$E$19,5,FALSE)=0,"",VLOOKUP(E223,Stam!$A$12:$E$19,5,FALSE)))</f>
        <v/>
      </c>
      <c r="AR223" s="266"/>
      <c r="AS223" s="288"/>
    </row>
    <row r="224" spans="1:45" ht="30" customHeight="1" x14ac:dyDescent="0.25">
      <c r="A224" s="266"/>
      <c r="B224" s="133" t="str">
        <f>IF(A224&lt;&gt;"",IFERROR(VLOOKUP($A224,NTA!$A$2:$B$214,2,FALSE),"NTA code komt niet voor"),"")</f>
        <v/>
      </c>
      <c r="C224" s="267"/>
      <c r="D224" s="267"/>
      <c r="E224" s="343"/>
      <c r="F224" s="343"/>
      <c r="G224" s="354"/>
      <c r="H224" s="354"/>
      <c r="I224" s="354"/>
      <c r="J224" s="355"/>
      <c r="K224" s="210"/>
      <c r="L224" s="259"/>
      <c r="M224" s="262"/>
      <c r="R224" s="266"/>
      <c r="S224" s="267"/>
      <c r="T224" s="267"/>
      <c r="U224" s="288"/>
      <c r="V224" s="9"/>
      <c r="W224" s="244">
        <f t="shared" si="21"/>
        <v>0</v>
      </c>
      <c r="X224" s="244">
        <f t="shared" si="22"/>
        <v>0</v>
      </c>
      <c r="Z224" s="171" t="str">
        <f t="shared" si="19"/>
        <v/>
      </c>
      <c r="AA224" s="343"/>
      <c r="AB224" s="346"/>
      <c r="AD224" s="171" t="str">
        <f t="shared" si="3"/>
        <v/>
      </c>
      <c r="AE224" s="239"/>
      <c r="AG224" s="171" t="str">
        <f t="shared" si="18"/>
        <v/>
      </c>
      <c r="AH224" s="201"/>
      <c r="AJ224" s="203" t="str">
        <f t="shared" si="20"/>
        <v/>
      </c>
      <c r="AK224" s="201"/>
      <c r="AM224" s="109" t="str">
        <f>IF(E224="","",IF(VLOOKUP(E224,Stam!$A$12:$E$19,4,FALSE)=0,"",VLOOKUP(E224,Stam!$A$12:$E$19,4,FALSE)))</f>
        <v/>
      </c>
      <c r="AN224" s="109" t="str">
        <f>IF(E224="","",IF(VLOOKUP(E224,Stam!$A$12:$E$19,2,FALSE)=0,"",VLOOKUP(E224,Stam!$A$12:$E$19,2,FALSE)))</f>
        <v/>
      </c>
      <c r="AO224" s="109" t="str">
        <f>IF(E224="","",IF(VLOOKUP(E224,Stam!$A$12:$E$19,3,FALSE)=0,"",VLOOKUP(E224,Stam!$A$12:$E$19,3,FALSE)))</f>
        <v/>
      </c>
      <c r="AP224" s="35" t="str">
        <f>IF(E224="","",IF(VLOOKUP(E224,Stam!$A$12:$E$19,5,FALSE)=0,"",VLOOKUP(E224,Stam!$A$12:$E$19,5,FALSE)))</f>
        <v/>
      </c>
      <c r="AR224" s="266"/>
      <c r="AS224" s="288"/>
    </row>
    <row r="225" spans="1:45" ht="30" customHeight="1" x14ac:dyDescent="0.25">
      <c r="A225" s="266"/>
      <c r="B225" s="133" t="str">
        <f>IF(A225&lt;&gt;"",IFERROR(VLOOKUP($A225,NTA!$A$2:$B$214,2,FALSE),"NTA code komt niet voor"),"")</f>
        <v/>
      </c>
      <c r="C225" s="267"/>
      <c r="D225" s="267"/>
      <c r="E225" s="343"/>
      <c r="F225" s="343"/>
      <c r="G225" s="354"/>
      <c r="H225" s="354"/>
      <c r="I225" s="354"/>
      <c r="J225" s="355"/>
      <c r="K225" s="210"/>
      <c r="L225" s="259"/>
      <c r="M225" s="262"/>
      <c r="R225" s="266"/>
      <c r="S225" s="267"/>
      <c r="T225" s="267"/>
      <c r="U225" s="288"/>
      <c r="V225" s="9"/>
      <c r="W225" s="244">
        <f t="shared" si="21"/>
        <v>0</v>
      </c>
      <c r="X225" s="244">
        <f t="shared" si="22"/>
        <v>0</v>
      </c>
      <c r="Z225" s="171" t="str">
        <f t="shared" si="19"/>
        <v/>
      </c>
      <c r="AA225" s="343"/>
      <c r="AB225" s="346"/>
      <c r="AD225" s="171" t="str">
        <f t="shared" si="3"/>
        <v/>
      </c>
      <c r="AE225" s="239"/>
      <c r="AG225" s="171" t="str">
        <f t="shared" si="18"/>
        <v/>
      </c>
      <c r="AH225" s="201"/>
      <c r="AJ225" s="203" t="str">
        <f t="shared" si="20"/>
        <v/>
      </c>
      <c r="AK225" s="201"/>
      <c r="AM225" s="109" t="str">
        <f>IF(E225="","",IF(VLOOKUP(E225,Stam!$A$12:$E$19,4,FALSE)=0,"",VLOOKUP(E225,Stam!$A$12:$E$19,4,FALSE)))</f>
        <v/>
      </c>
      <c r="AN225" s="109" t="str">
        <f>IF(E225="","",IF(VLOOKUP(E225,Stam!$A$12:$E$19,2,FALSE)=0,"",VLOOKUP(E225,Stam!$A$12:$E$19,2,FALSE)))</f>
        <v/>
      </c>
      <c r="AO225" s="109" t="str">
        <f>IF(E225="","",IF(VLOOKUP(E225,Stam!$A$12:$E$19,3,FALSE)=0,"",VLOOKUP(E225,Stam!$A$12:$E$19,3,FALSE)))</f>
        <v/>
      </c>
      <c r="AP225" s="35" t="str">
        <f>IF(E225="","",IF(VLOOKUP(E225,Stam!$A$12:$E$19,5,FALSE)=0,"",VLOOKUP(E225,Stam!$A$12:$E$19,5,FALSE)))</f>
        <v/>
      </c>
      <c r="AR225" s="266"/>
      <c r="AS225" s="288"/>
    </row>
    <row r="226" spans="1:45" ht="30" customHeight="1" x14ac:dyDescent="0.25">
      <c r="A226" s="266"/>
      <c r="B226" s="133" t="str">
        <f>IF(A226&lt;&gt;"",IFERROR(VLOOKUP($A226,NTA!$A$2:$B$214,2,FALSE),"NTA code komt niet voor"),"")</f>
        <v/>
      </c>
      <c r="C226" s="267"/>
      <c r="D226" s="267"/>
      <c r="E226" s="343"/>
      <c r="F226" s="343"/>
      <c r="G226" s="354"/>
      <c r="H226" s="354"/>
      <c r="I226" s="354"/>
      <c r="J226" s="355"/>
      <c r="K226" s="210"/>
      <c r="L226" s="259"/>
      <c r="M226" s="262"/>
      <c r="R226" s="266"/>
      <c r="S226" s="267"/>
      <c r="T226" s="267"/>
      <c r="U226" s="288"/>
      <c r="V226" s="9"/>
      <c r="W226" s="244">
        <f t="shared" si="21"/>
        <v>0</v>
      </c>
      <c r="X226" s="244">
        <f t="shared" si="22"/>
        <v>0</v>
      </c>
      <c r="Z226" s="171" t="str">
        <f t="shared" si="19"/>
        <v/>
      </c>
      <c r="AA226" s="343"/>
      <c r="AB226" s="346"/>
      <c r="AD226" s="171" t="str">
        <f t="shared" si="3"/>
        <v/>
      </c>
      <c r="AE226" s="239"/>
      <c r="AG226" s="171" t="str">
        <f t="shared" si="18"/>
        <v/>
      </c>
      <c r="AH226" s="201"/>
      <c r="AJ226" s="203" t="str">
        <f t="shared" si="20"/>
        <v/>
      </c>
      <c r="AK226" s="201"/>
      <c r="AM226" s="109" t="str">
        <f>IF(E226="","",IF(VLOOKUP(E226,Stam!$A$12:$E$19,4,FALSE)=0,"",VLOOKUP(E226,Stam!$A$12:$E$19,4,FALSE)))</f>
        <v/>
      </c>
      <c r="AN226" s="109" t="str">
        <f>IF(E226="","",IF(VLOOKUP(E226,Stam!$A$12:$E$19,2,FALSE)=0,"",VLOOKUP(E226,Stam!$A$12:$E$19,2,FALSE)))</f>
        <v/>
      </c>
      <c r="AO226" s="109" t="str">
        <f>IF(E226="","",IF(VLOOKUP(E226,Stam!$A$12:$E$19,3,FALSE)=0,"",VLOOKUP(E226,Stam!$A$12:$E$19,3,FALSE)))</f>
        <v/>
      </c>
      <c r="AP226" s="35" t="str">
        <f>IF(E226="","",IF(VLOOKUP(E226,Stam!$A$12:$E$19,5,FALSE)=0,"",VLOOKUP(E226,Stam!$A$12:$E$19,5,FALSE)))</f>
        <v/>
      </c>
      <c r="AR226" s="266"/>
      <c r="AS226" s="288"/>
    </row>
    <row r="227" spans="1:45" ht="30" customHeight="1" x14ac:dyDescent="0.25">
      <c r="A227" s="266"/>
      <c r="B227" s="133" t="str">
        <f>IF(A227&lt;&gt;"",IFERROR(VLOOKUP($A227,NTA!$A$2:$B$214,2,FALSE),"NTA code komt niet voor"),"")</f>
        <v/>
      </c>
      <c r="C227" s="267"/>
      <c r="D227" s="267"/>
      <c r="E227" s="343"/>
      <c r="F227" s="343"/>
      <c r="G227" s="354"/>
      <c r="H227" s="354"/>
      <c r="I227" s="354"/>
      <c r="J227" s="355"/>
      <c r="K227" s="210"/>
      <c r="L227" s="259"/>
      <c r="M227" s="262"/>
      <c r="R227" s="266"/>
      <c r="S227" s="267"/>
      <c r="T227" s="267"/>
      <c r="U227" s="288"/>
      <c r="V227" s="9"/>
      <c r="W227" s="244">
        <f t="shared" si="21"/>
        <v>0</v>
      </c>
      <c r="X227" s="244">
        <f t="shared" si="22"/>
        <v>0</v>
      </c>
      <c r="Z227" s="171" t="str">
        <f t="shared" si="19"/>
        <v/>
      </c>
      <c r="AA227" s="343"/>
      <c r="AB227" s="346"/>
      <c r="AD227" s="171" t="str">
        <f t="shared" si="3"/>
        <v/>
      </c>
      <c r="AE227" s="239"/>
      <c r="AG227" s="171" t="str">
        <f t="shared" si="18"/>
        <v/>
      </c>
      <c r="AH227" s="201"/>
      <c r="AJ227" s="203" t="str">
        <f t="shared" si="20"/>
        <v/>
      </c>
      <c r="AK227" s="201"/>
      <c r="AM227" s="109" t="str">
        <f>IF(E227="","",IF(VLOOKUP(E227,Stam!$A$12:$E$19,4,FALSE)=0,"",VLOOKUP(E227,Stam!$A$12:$E$19,4,FALSE)))</f>
        <v/>
      </c>
      <c r="AN227" s="109" t="str">
        <f>IF(E227="","",IF(VLOOKUP(E227,Stam!$A$12:$E$19,2,FALSE)=0,"",VLOOKUP(E227,Stam!$A$12:$E$19,2,FALSE)))</f>
        <v/>
      </c>
      <c r="AO227" s="109" t="str">
        <f>IF(E227="","",IF(VLOOKUP(E227,Stam!$A$12:$E$19,3,FALSE)=0,"",VLOOKUP(E227,Stam!$A$12:$E$19,3,FALSE)))</f>
        <v/>
      </c>
      <c r="AP227" s="35" t="str">
        <f>IF(E227="","",IF(VLOOKUP(E227,Stam!$A$12:$E$19,5,FALSE)=0,"",VLOOKUP(E227,Stam!$A$12:$E$19,5,FALSE)))</f>
        <v/>
      </c>
      <c r="AR227" s="266"/>
      <c r="AS227" s="288"/>
    </row>
    <row r="228" spans="1:45" ht="30" customHeight="1" x14ac:dyDescent="0.25">
      <c r="A228" s="266"/>
      <c r="B228" s="133" t="str">
        <f>IF(A228&lt;&gt;"",IFERROR(VLOOKUP($A228,NTA!$A$2:$B$214,2,FALSE),"NTA code komt niet voor"),"")</f>
        <v/>
      </c>
      <c r="C228" s="267"/>
      <c r="D228" s="267"/>
      <c r="E228" s="343"/>
      <c r="F228" s="343"/>
      <c r="G228" s="354"/>
      <c r="H228" s="354"/>
      <c r="I228" s="354"/>
      <c r="J228" s="355"/>
      <c r="K228" s="210"/>
      <c r="L228" s="259"/>
      <c r="M228" s="262"/>
      <c r="R228" s="266"/>
      <c r="S228" s="267"/>
      <c r="T228" s="267"/>
      <c r="U228" s="288"/>
      <c r="V228" s="9"/>
      <c r="W228" s="244">
        <f t="shared" si="21"/>
        <v>0</v>
      </c>
      <c r="X228" s="244">
        <f t="shared" si="22"/>
        <v>0</v>
      </c>
      <c r="Z228" s="171" t="str">
        <f t="shared" si="19"/>
        <v/>
      </c>
      <c r="AA228" s="343"/>
      <c r="AB228" s="346"/>
      <c r="AD228" s="171" t="str">
        <f t="shared" si="3"/>
        <v/>
      </c>
      <c r="AE228" s="239"/>
      <c r="AG228" s="171" t="str">
        <f t="shared" ref="AG228:AG291" si="23">AO228</f>
        <v/>
      </c>
      <c r="AH228" s="201"/>
      <c r="AJ228" s="203" t="str">
        <f t="shared" si="20"/>
        <v/>
      </c>
      <c r="AK228" s="201"/>
      <c r="AM228" s="109" t="str">
        <f>IF(E228="","",IF(VLOOKUP(E228,Stam!$A$12:$E$19,4,FALSE)=0,"",VLOOKUP(E228,Stam!$A$12:$E$19,4,FALSE)))</f>
        <v/>
      </c>
      <c r="AN228" s="109" t="str">
        <f>IF(E228="","",IF(VLOOKUP(E228,Stam!$A$12:$E$19,2,FALSE)=0,"",VLOOKUP(E228,Stam!$A$12:$E$19,2,FALSE)))</f>
        <v/>
      </c>
      <c r="AO228" s="109" t="str">
        <f>IF(E228="","",IF(VLOOKUP(E228,Stam!$A$12:$E$19,3,FALSE)=0,"",VLOOKUP(E228,Stam!$A$12:$E$19,3,FALSE)))</f>
        <v/>
      </c>
      <c r="AP228" s="35" t="str">
        <f>IF(E228="","",IF(VLOOKUP(E228,Stam!$A$12:$E$19,5,FALSE)=0,"",VLOOKUP(E228,Stam!$A$12:$E$19,5,FALSE)))</f>
        <v/>
      </c>
      <c r="AR228" s="266"/>
      <c r="AS228" s="288"/>
    </row>
    <row r="229" spans="1:45" ht="30" customHeight="1" x14ac:dyDescent="0.25">
      <c r="A229" s="266"/>
      <c r="B229" s="133" t="str">
        <f>IF(A229&lt;&gt;"",IFERROR(VLOOKUP($A229,NTA!$A$2:$B$214,2,FALSE),"NTA code komt niet voor"),"")</f>
        <v/>
      </c>
      <c r="C229" s="267"/>
      <c r="D229" s="267"/>
      <c r="E229" s="343"/>
      <c r="F229" s="343"/>
      <c r="G229" s="354"/>
      <c r="H229" s="354"/>
      <c r="I229" s="354"/>
      <c r="J229" s="355"/>
      <c r="K229" s="210"/>
      <c r="L229" s="259"/>
      <c r="M229" s="262"/>
      <c r="R229" s="266"/>
      <c r="S229" s="267"/>
      <c r="T229" s="267"/>
      <c r="U229" s="288"/>
      <c r="V229" s="9"/>
      <c r="W229" s="244">
        <f t="shared" si="21"/>
        <v>0</v>
      </c>
      <c r="X229" s="244">
        <f t="shared" si="22"/>
        <v>0</v>
      </c>
      <c r="Z229" s="171" t="str">
        <f t="shared" si="19"/>
        <v/>
      </c>
      <c r="AA229" s="343"/>
      <c r="AB229" s="346"/>
      <c r="AD229" s="171" t="str">
        <f t="shared" si="3"/>
        <v/>
      </c>
      <c r="AE229" s="239"/>
      <c r="AG229" s="171" t="str">
        <f t="shared" si="23"/>
        <v/>
      </c>
      <c r="AH229" s="201"/>
      <c r="AJ229" s="203" t="str">
        <f t="shared" si="20"/>
        <v/>
      </c>
      <c r="AK229" s="201"/>
      <c r="AM229" s="109" t="str">
        <f>IF(E229="","",IF(VLOOKUP(E229,Stam!$A$12:$E$19,4,FALSE)=0,"",VLOOKUP(E229,Stam!$A$12:$E$19,4,FALSE)))</f>
        <v/>
      </c>
      <c r="AN229" s="109" t="str">
        <f>IF(E229="","",IF(VLOOKUP(E229,Stam!$A$12:$E$19,2,FALSE)=0,"",VLOOKUP(E229,Stam!$A$12:$E$19,2,FALSE)))</f>
        <v/>
      </c>
      <c r="AO229" s="109" t="str">
        <f>IF(E229="","",IF(VLOOKUP(E229,Stam!$A$12:$E$19,3,FALSE)=0,"",VLOOKUP(E229,Stam!$A$12:$E$19,3,FALSE)))</f>
        <v/>
      </c>
      <c r="AP229" s="35" t="str">
        <f>IF(E229="","",IF(VLOOKUP(E229,Stam!$A$12:$E$19,5,FALSE)=0,"",VLOOKUP(E229,Stam!$A$12:$E$19,5,FALSE)))</f>
        <v/>
      </c>
      <c r="AR229" s="266"/>
      <c r="AS229" s="288"/>
    </row>
    <row r="230" spans="1:45" ht="30" customHeight="1" x14ac:dyDescent="0.25">
      <c r="A230" s="266"/>
      <c r="B230" s="133" t="str">
        <f>IF(A230&lt;&gt;"",IFERROR(VLOOKUP($A230,NTA!$A$2:$B$214,2,FALSE),"NTA code komt niet voor"),"")</f>
        <v/>
      </c>
      <c r="C230" s="267"/>
      <c r="D230" s="267"/>
      <c r="E230" s="343"/>
      <c r="F230" s="343"/>
      <c r="G230" s="354"/>
      <c r="H230" s="354"/>
      <c r="I230" s="354"/>
      <c r="J230" s="355"/>
      <c r="K230" s="210"/>
      <c r="L230" s="259"/>
      <c r="M230" s="262"/>
      <c r="R230" s="266"/>
      <c r="S230" s="267"/>
      <c r="T230" s="267"/>
      <c r="U230" s="288"/>
      <c r="V230" s="9"/>
      <c r="W230" s="244">
        <f t="shared" si="21"/>
        <v>0</v>
      </c>
      <c r="X230" s="244">
        <f t="shared" si="22"/>
        <v>0</v>
      </c>
      <c r="Z230" s="171" t="str">
        <f t="shared" si="19"/>
        <v/>
      </c>
      <c r="AA230" s="343"/>
      <c r="AB230" s="346"/>
      <c r="AD230" s="171" t="str">
        <f t="shared" si="3"/>
        <v/>
      </c>
      <c r="AE230" s="239"/>
      <c r="AG230" s="171" t="str">
        <f t="shared" si="23"/>
        <v/>
      </c>
      <c r="AH230" s="201"/>
      <c r="AJ230" s="203" t="str">
        <f t="shared" si="20"/>
        <v/>
      </c>
      <c r="AK230" s="201"/>
      <c r="AM230" s="109" t="str">
        <f>IF(E230="","",IF(VLOOKUP(E230,Stam!$A$12:$E$19,4,FALSE)=0,"",VLOOKUP(E230,Stam!$A$12:$E$19,4,FALSE)))</f>
        <v/>
      </c>
      <c r="AN230" s="109" t="str">
        <f>IF(E230="","",IF(VLOOKUP(E230,Stam!$A$12:$E$19,2,FALSE)=0,"",VLOOKUP(E230,Stam!$A$12:$E$19,2,FALSE)))</f>
        <v/>
      </c>
      <c r="AO230" s="109" t="str">
        <f>IF(E230="","",IF(VLOOKUP(E230,Stam!$A$12:$E$19,3,FALSE)=0,"",VLOOKUP(E230,Stam!$A$12:$E$19,3,FALSE)))</f>
        <v/>
      </c>
      <c r="AP230" s="35" t="str">
        <f>IF(E230="","",IF(VLOOKUP(E230,Stam!$A$12:$E$19,5,FALSE)=0,"",VLOOKUP(E230,Stam!$A$12:$E$19,5,FALSE)))</f>
        <v/>
      </c>
      <c r="AR230" s="266"/>
      <c r="AS230" s="288"/>
    </row>
    <row r="231" spans="1:45" ht="30" customHeight="1" x14ac:dyDescent="0.25">
      <c r="A231" s="266"/>
      <c r="B231" s="133" t="str">
        <f>IF(A231&lt;&gt;"",IFERROR(VLOOKUP($A231,NTA!$A$2:$B$214,2,FALSE),"NTA code komt niet voor"),"")</f>
        <v/>
      </c>
      <c r="C231" s="267"/>
      <c r="D231" s="267"/>
      <c r="E231" s="343"/>
      <c r="F231" s="343"/>
      <c r="G231" s="354"/>
      <c r="H231" s="354"/>
      <c r="I231" s="354"/>
      <c r="J231" s="355"/>
      <c r="K231" s="210"/>
      <c r="L231" s="259"/>
      <c r="M231" s="262"/>
      <c r="R231" s="266"/>
      <c r="S231" s="267"/>
      <c r="T231" s="267"/>
      <c r="U231" s="288"/>
      <c r="V231" s="9"/>
      <c r="W231" s="244">
        <f t="shared" si="21"/>
        <v>0</v>
      </c>
      <c r="X231" s="244">
        <f t="shared" si="22"/>
        <v>0</v>
      </c>
      <c r="Z231" s="171" t="str">
        <f t="shared" si="19"/>
        <v/>
      </c>
      <c r="AA231" s="343"/>
      <c r="AB231" s="346"/>
      <c r="AD231" s="171" t="str">
        <f t="shared" si="3"/>
        <v/>
      </c>
      <c r="AE231" s="239"/>
      <c r="AG231" s="171" t="str">
        <f t="shared" si="23"/>
        <v/>
      </c>
      <c r="AH231" s="201"/>
      <c r="AJ231" s="203" t="str">
        <f t="shared" si="20"/>
        <v/>
      </c>
      <c r="AK231" s="201"/>
      <c r="AM231" s="109" t="str">
        <f>IF(E231="","",IF(VLOOKUP(E231,Stam!$A$12:$E$19,4,FALSE)=0,"",VLOOKUP(E231,Stam!$A$12:$E$19,4,FALSE)))</f>
        <v/>
      </c>
      <c r="AN231" s="109" t="str">
        <f>IF(E231="","",IF(VLOOKUP(E231,Stam!$A$12:$E$19,2,FALSE)=0,"",VLOOKUP(E231,Stam!$A$12:$E$19,2,FALSE)))</f>
        <v/>
      </c>
      <c r="AO231" s="109" t="str">
        <f>IF(E231="","",IF(VLOOKUP(E231,Stam!$A$12:$E$19,3,FALSE)=0,"",VLOOKUP(E231,Stam!$A$12:$E$19,3,FALSE)))</f>
        <v/>
      </c>
      <c r="AP231" s="35" t="str">
        <f>IF(E231="","",IF(VLOOKUP(E231,Stam!$A$12:$E$19,5,FALSE)=0,"",VLOOKUP(E231,Stam!$A$12:$E$19,5,FALSE)))</f>
        <v/>
      </c>
      <c r="AR231" s="266"/>
      <c r="AS231" s="288"/>
    </row>
    <row r="232" spans="1:45" ht="30" customHeight="1" x14ac:dyDescent="0.25">
      <c r="A232" s="266"/>
      <c r="B232" s="133" t="str">
        <f>IF(A232&lt;&gt;"",IFERROR(VLOOKUP($A232,NTA!$A$2:$B$214,2,FALSE),"NTA code komt niet voor"),"")</f>
        <v/>
      </c>
      <c r="C232" s="267"/>
      <c r="D232" s="267"/>
      <c r="E232" s="343"/>
      <c r="F232" s="343"/>
      <c r="G232" s="354"/>
      <c r="H232" s="354"/>
      <c r="I232" s="354"/>
      <c r="J232" s="355"/>
      <c r="K232" s="210"/>
      <c r="L232" s="259"/>
      <c r="M232" s="262"/>
      <c r="R232" s="266"/>
      <c r="S232" s="267"/>
      <c r="T232" s="267"/>
      <c r="U232" s="288"/>
      <c r="V232" s="9"/>
      <c r="W232" s="244">
        <f t="shared" si="21"/>
        <v>0</v>
      </c>
      <c r="X232" s="244">
        <f t="shared" si="22"/>
        <v>0</v>
      </c>
      <c r="Z232" s="171" t="str">
        <f t="shared" si="19"/>
        <v/>
      </c>
      <c r="AA232" s="343"/>
      <c r="AB232" s="346"/>
      <c r="AD232" s="171" t="str">
        <f t="shared" si="3"/>
        <v/>
      </c>
      <c r="AE232" s="239"/>
      <c r="AG232" s="171" t="str">
        <f t="shared" si="23"/>
        <v/>
      </c>
      <c r="AH232" s="201"/>
      <c r="AJ232" s="203" t="str">
        <f t="shared" si="20"/>
        <v/>
      </c>
      <c r="AK232" s="201"/>
      <c r="AM232" s="109" t="str">
        <f>IF(E232="","",IF(VLOOKUP(E232,Stam!$A$12:$E$19,4,FALSE)=0,"",VLOOKUP(E232,Stam!$A$12:$E$19,4,FALSE)))</f>
        <v/>
      </c>
      <c r="AN232" s="109" t="str">
        <f>IF(E232="","",IF(VLOOKUP(E232,Stam!$A$12:$E$19,2,FALSE)=0,"",VLOOKUP(E232,Stam!$A$12:$E$19,2,FALSE)))</f>
        <v/>
      </c>
      <c r="AO232" s="109" t="str">
        <f>IF(E232="","",IF(VLOOKUP(E232,Stam!$A$12:$E$19,3,FALSE)=0,"",VLOOKUP(E232,Stam!$A$12:$E$19,3,FALSE)))</f>
        <v/>
      </c>
      <c r="AP232" s="35" t="str">
        <f>IF(E232="","",IF(VLOOKUP(E232,Stam!$A$12:$E$19,5,FALSE)=0,"",VLOOKUP(E232,Stam!$A$12:$E$19,5,FALSE)))</f>
        <v/>
      </c>
      <c r="AR232" s="266"/>
      <c r="AS232" s="288"/>
    </row>
    <row r="233" spans="1:45" ht="30" customHeight="1" x14ac:dyDescent="0.25">
      <c r="A233" s="266"/>
      <c r="B233" s="133" t="str">
        <f>IF(A233&lt;&gt;"",IFERROR(VLOOKUP($A233,NTA!$A$2:$B$214,2,FALSE),"NTA code komt niet voor"),"")</f>
        <v/>
      </c>
      <c r="C233" s="267"/>
      <c r="D233" s="267"/>
      <c r="E233" s="343"/>
      <c r="F233" s="343"/>
      <c r="G233" s="354"/>
      <c r="H233" s="354"/>
      <c r="I233" s="354"/>
      <c r="J233" s="355"/>
      <c r="K233" s="210"/>
      <c r="L233" s="259"/>
      <c r="M233" s="262"/>
      <c r="R233" s="266"/>
      <c r="S233" s="267"/>
      <c r="T233" s="267"/>
      <c r="U233" s="288"/>
      <c r="V233" s="9"/>
      <c r="W233" s="244">
        <f t="shared" si="21"/>
        <v>0</v>
      </c>
      <c r="X233" s="244">
        <f t="shared" si="22"/>
        <v>0</v>
      </c>
      <c r="Z233" s="171" t="str">
        <f t="shared" si="19"/>
        <v/>
      </c>
      <c r="AA233" s="343"/>
      <c r="AB233" s="346"/>
      <c r="AD233" s="171" t="str">
        <f t="shared" si="3"/>
        <v/>
      </c>
      <c r="AE233" s="239"/>
      <c r="AG233" s="171" t="str">
        <f t="shared" si="23"/>
        <v/>
      </c>
      <c r="AH233" s="201"/>
      <c r="AJ233" s="203" t="str">
        <f t="shared" si="20"/>
        <v/>
      </c>
      <c r="AK233" s="201"/>
      <c r="AM233" s="109" t="str">
        <f>IF(E233="","",IF(VLOOKUP(E233,Stam!$A$12:$E$19,4,FALSE)=0,"",VLOOKUP(E233,Stam!$A$12:$E$19,4,FALSE)))</f>
        <v/>
      </c>
      <c r="AN233" s="109" t="str">
        <f>IF(E233="","",IF(VLOOKUP(E233,Stam!$A$12:$E$19,2,FALSE)=0,"",VLOOKUP(E233,Stam!$A$12:$E$19,2,FALSE)))</f>
        <v/>
      </c>
      <c r="AO233" s="109" t="str">
        <f>IF(E233="","",IF(VLOOKUP(E233,Stam!$A$12:$E$19,3,FALSE)=0,"",VLOOKUP(E233,Stam!$A$12:$E$19,3,FALSE)))</f>
        <v/>
      </c>
      <c r="AP233" s="35" t="str">
        <f>IF(E233="","",IF(VLOOKUP(E233,Stam!$A$12:$E$19,5,FALSE)=0,"",VLOOKUP(E233,Stam!$A$12:$E$19,5,FALSE)))</f>
        <v/>
      </c>
      <c r="AR233" s="266"/>
      <c r="AS233" s="288"/>
    </row>
    <row r="234" spans="1:45" ht="30" customHeight="1" x14ac:dyDescent="0.25">
      <c r="A234" s="266"/>
      <c r="B234" s="133" t="str">
        <f>IF(A234&lt;&gt;"",IFERROR(VLOOKUP($A234,NTA!$A$2:$B$214,2,FALSE),"NTA code komt niet voor"),"")</f>
        <v/>
      </c>
      <c r="C234" s="267"/>
      <c r="D234" s="267"/>
      <c r="E234" s="343"/>
      <c r="F234" s="343"/>
      <c r="G234" s="354"/>
      <c r="H234" s="354"/>
      <c r="I234" s="354"/>
      <c r="J234" s="355"/>
      <c r="K234" s="210"/>
      <c r="L234" s="259"/>
      <c r="M234" s="262"/>
      <c r="R234" s="266"/>
      <c r="S234" s="267"/>
      <c r="T234" s="267"/>
      <c r="U234" s="288"/>
      <c r="V234" s="9"/>
      <c r="W234" s="244">
        <f t="shared" si="21"/>
        <v>0</v>
      </c>
      <c r="X234" s="244">
        <f t="shared" si="22"/>
        <v>0</v>
      </c>
      <c r="Z234" s="171" t="str">
        <f t="shared" si="19"/>
        <v/>
      </c>
      <c r="AA234" s="343"/>
      <c r="AB234" s="346"/>
      <c r="AD234" s="171" t="str">
        <f t="shared" si="3"/>
        <v/>
      </c>
      <c r="AE234" s="239"/>
      <c r="AG234" s="171" t="str">
        <f t="shared" si="23"/>
        <v/>
      </c>
      <c r="AH234" s="201"/>
      <c r="AJ234" s="203" t="str">
        <f t="shared" si="20"/>
        <v/>
      </c>
      <c r="AK234" s="201"/>
      <c r="AM234" s="109" t="str">
        <f>IF(E234="","",IF(VLOOKUP(E234,Stam!$A$12:$E$19,4,FALSE)=0,"",VLOOKUP(E234,Stam!$A$12:$E$19,4,FALSE)))</f>
        <v/>
      </c>
      <c r="AN234" s="109" t="str">
        <f>IF(E234="","",IF(VLOOKUP(E234,Stam!$A$12:$E$19,2,FALSE)=0,"",VLOOKUP(E234,Stam!$A$12:$E$19,2,FALSE)))</f>
        <v/>
      </c>
      <c r="AO234" s="109" t="str">
        <f>IF(E234="","",IF(VLOOKUP(E234,Stam!$A$12:$E$19,3,FALSE)=0,"",VLOOKUP(E234,Stam!$A$12:$E$19,3,FALSE)))</f>
        <v/>
      </c>
      <c r="AP234" s="35" t="str">
        <f>IF(E234="","",IF(VLOOKUP(E234,Stam!$A$12:$E$19,5,FALSE)=0,"",VLOOKUP(E234,Stam!$A$12:$E$19,5,FALSE)))</f>
        <v/>
      </c>
      <c r="AR234" s="266"/>
      <c r="AS234" s="288"/>
    </row>
    <row r="235" spans="1:45" ht="30" customHeight="1" x14ac:dyDescent="0.25">
      <c r="A235" s="266"/>
      <c r="B235" s="133" t="str">
        <f>IF(A235&lt;&gt;"",IFERROR(VLOOKUP($A235,NTA!$A$2:$B$214,2,FALSE),"NTA code komt niet voor"),"")</f>
        <v/>
      </c>
      <c r="C235" s="267"/>
      <c r="D235" s="267"/>
      <c r="E235" s="343"/>
      <c r="F235" s="343"/>
      <c r="G235" s="354"/>
      <c r="H235" s="354"/>
      <c r="I235" s="354"/>
      <c r="J235" s="355"/>
      <c r="K235" s="210"/>
      <c r="L235" s="259"/>
      <c r="M235" s="262"/>
      <c r="R235" s="266"/>
      <c r="S235" s="267"/>
      <c r="T235" s="267"/>
      <c r="U235" s="288"/>
      <c r="V235" s="9"/>
      <c r="W235" s="244">
        <f t="shared" si="21"/>
        <v>0</v>
      </c>
      <c r="X235" s="244">
        <f t="shared" si="22"/>
        <v>0</v>
      </c>
      <c r="Z235" s="171" t="str">
        <f t="shared" si="19"/>
        <v/>
      </c>
      <c r="AA235" s="343"/>
      <c r="AB235" s="346"/>
      <c r="AD235" s="171" t="str">
        <f t="shared" si="3"/>
        <v/>
      </c>
      <c r="AE235" s="239"/>
      <c r="AG235" s="171" t="str">
        <f t="shared" si="23"/>
        <v/>
      </c>
      <c r="AH235" s="201"/>
      <c r="AJ235" s="203" t="str">
        <f t="shared" si="20"/>
        <v/>
      </c>
      <c r="AK235" s="201"/>
      <c r="AM235" s="109" t="str">
        <f>IF(E235="","",IF(VLOOKUP(E235,Stam!$A$12:$E$19,4,FALSE)=0,"",VLOOKUP(E235,Stam!$A$12:$E$19,4,FALSE)))</f>
        <v/>
      </c>
      <c r="AN235" s="109" t="str">
        <f>IF(E235="","",IF(VLOOKUP(E235,Stam!$A$12:$E$19,2,FALSE)=0,"",VLOOKUP(E235,Stam!$A$12:$E$19,2,FALSE)))</f>
        <v/>
      </c>
      <c r="AO235" s="109" t="str">
        <f>IF(E235="","",IF(VLOOKUP(E235,Stam!$A$12:$E$19,3,FALSE)=0,"",VLOOKUP(E235,Stam!$A$12:$E$19,3,FALSE)))</f>
        <v/>
      </c>
      <c r="AP235" s="35" t="str">
        <f>IF(E235="","",IF(VLOOKUP(E235,Stam!$A$12:$E$19,5,FALSE)=0,"",VLOOKUP(E235,Stam!$A$12:$E$19,5,FALSE)))</f>
        <v/>
      </c>
      <c r="AR235" s="266"/>
      <c r="AS235" s="288"/>
    </row>
    <row r="236" spans="1:45" ht="30" customHeight="1" x14ac:dyDescent="0.25">
      <c r="A236" s="266"/>
      <c r="B236" s="133" t="str">
        <f>IF(A236&lt;&gt;"",IFERROR(VLOOKUP($A236,NTA!$A$2:$B$214,2,FALSE),"NTA code komt niet voor"),"")</f>
        <v/>
      </c>
      <c r="C236" s="267"/>
      <c r="D236" s="267"/>
      <c r="E236" s="343"/>
      <c r="F236" s="343"/>
      <c r="G236" s="354"/>
      <c r="H236" s="354"/>
      <c r="I236" s="354"/>
      <c r="J236" s="355"/>
      <c r="K236" s="210"/>
      <c r="L236" s="259"/>
      <c r="M236" s="262"/>
      <c r="R236" s="266"/>
      <c r="S236" s="267"/>
      <c r="T236" s="267"/>
      <c r="U236" s="288"/>
      <c r="V236" s="9"/>
      <c r="W236" s="244">
        <f t="shared" si="21"/>
        <v>0</v>
      </c>
      <c r="X236" s="244">
        <f t="shared" si="22"/>
        <v>0</v>
      </c>
      <c r="Z236" s="171" t="str">
        <f t="shared" si="19"/>
        <v/>
      </c>
      <c r="AA236" s="343"/>
      <c r="AB236" s="346"/>
      <c r="AD236" s="171" t="str">
        <f t="shared" si="3"/>
        <v/>
      </c>
      <c r="AE236" s="239"/>
      <c r="AG236" s="171" t="str">
        <f t="shared" si="23"/>
        <v/>
      </c>
      <c r="AH236" s="201"/>
      <c r="AJ236" s="203" t="str">
        <f t="shared" si="20"/>
        <v/>
      </c>
      <c r="AK236" s="201"/>
      <c r="AM236" s="109" t="str">
        <f>IF(E236="","",IF(VLOOKUP(E236,Stam!$A$12:$E$19,4,FALSE)=0,"",VLOOKUP(E236,Stam!$A$12:$E$19,4,FALSE)))</f>
        <v/>
      </c>
      <c r="AN236" s="109" t="str">
        <f>IF(E236="","",IF(VLOOKUP(E236,Stam!$A$12:$E$19,2,FALSE)=0,"",VLOOKUP(E236,Stam!$A$12:$E$19,2,FALSE)))</f>
        <v/>
      </c>
      <c r="AO236" s="109" t="str">
        <f>IF(E236="","",IF(VLOOKUP(E236,Stam!$A$12:$E$19,3,FALSE)=0,"",VLOOKUP(E236,Stam!$A$12:$E$19,3,FALSE)))</f>
        <v/>
      </c>
      <c r="AP236" s="35" t="str">
        <f>IF(E236="","",IF(VLOOKUP(E236,Stam!$A$12:$E$19,5,FALSE)=0,"",VLOOKUP(E236,Stam!$A$12:$E$19,5,FALSE)))</f>
        <v/>
      </c>
      <c r="AR236" s="266"/>
      <c r="AS236" s="288"/>
    </row>
    <row r="237" spans="1:45" ht="30" customHeight="1" x14ac:dyDescent="0.25">
      <c r="A237" s="266"/>
      <c r="B237" s="133" t="str">
        <f>IF(A237&lt;&gt;"",IFERROR(VLOOKUP($A237,NTA!$A$2:$B$214,2,FALSE),"NTA code komt niet voor"),"")</f>
        <v/>
      </c>
      <c r="C237" s="267"/>
      <c r="D237" s="267"/>
      <c r="E237" s="343"/>
      <c r="F237" s="343"/>
      <c r="G237" s="354"/>
      <c r="H237" s="354"/>
      <c r="I237" s="354"/>
      <c r="J237" s="355"/>
      <c r="K237" s="210"/>
      <c r="L237" s="259"/>
      <c r="M237" s="262"/>
      <c r="R237" s="266"/>
      <c r="S237" s="267"/>
      <c r="T237" s="267"/>
      <c r="U237" s="288"/>
      <c r="V237" s="9"/>
      <c r="W237" s="244">
        <f t="shared" si="21"/>
        <v>0</v>
      </c>
      <c r="X237" s="244">
        <f t="shared" si="22"/>
        <v>0</v>
      </c>
      <c r="Z237" s="171" t="str">
        <f t="shared" si="19"/>
        <v/>
      </c>
      <c r="AA237" s="343"/>
      <c r="AB237" s="346"/>
      <c r="AD237" s="171" t="str">
        <f t="shared" si="3"/>
        <v/>
      </c>
      <c r="AE237" s="239"/>
      <c r="AG237" s="171" t="str">
        <f t="shared" si="23"/>
        <v/>
      </c>
      <c r="AH237" s="201"/>
      <c r="AJ237" s="203" t="str">
        <f t="shared" si="20"/>
        <v/>
      </c>
      <c r="AK237" s="201"/>
      <c r="AM237" s="109" t="str">
        <f>IF(E237="","",IF(VLOOKUP(E237,Stam!$A$12:$E$19,4,FALSE)=0,"",VLOOKUP(E237,Stam!$A$12:$E$19,4,FALSE)))</f>
        <v/>
      </c>
      <c r="AN237" s="109" t="str">
        <f>IF(E237="","",IF(VLOOKUP(E237,Stam!$A$12:$E$19,2,FALSE)=0,"",VLOOKUP(E237,Stam!$A$12:$E$19,2,FALSE)))</f>
        <v/>
      </c>
      <c r="AO237" s="109" t="str">
        <f>IF(E237="","",IF(VLOOKUP(E237,Stam!$A$12:$E$19,3,FALSE)=0,"",VLOOKUP(E237,Stam!$A$12:$E$19,3,FALSE)))</f>
        <v/>
      </c>
      <c r="AP237" s="35" t="str">
        <f>IF(E237="","",IF(VLOOKUP(E237,Stam!$A$12:$E$19,5,FALSE)=0,"",VLOOKUP(E237,Stam!$A$12:$E$19,5,FALSE)))</f>
        <v/>
      </c>
      <c r="AR237" s="266"/>
      <c r="AS237" s="288"/>
    </row>
    <row r="238" spans="1:45" ht="30" customHeight="1" x14ac:dyDescent="0.25">
      <c r="A238" s="266"/>
      <c r="B238" s="133" t="str">
        <f>IF(A238&lt;&gt;"",IFERROR(VLOOKUP($A238,NTA!$A$2:$B$214,2,FALSE),"NTA code komt niet voor"),"")</f>
        <v/>
      </c>
      <c r="C238" s="267"/>
      <c r="D238" s="267"/>
      <c r="E238" s="343"/>
      <c r="F238" s="343"/>
      <c r="G238" s="354"/>
      <c r="H238" s="354"/>
      <c r="I238" s="354"/>
      <c r="J238" s="355"/>
      <c r="K238" s="210"/>
      <c r="L238" s="259"/>
      <c r="M238" s="262"/>
      <c r="R238" s="266"/>
      <c r="S238" s="267"/>
      <c r="T238" s="267"/>
      <c r="U238" s="288"/>
      <c r="V238" s="9"/>
      <c r="W238" s="244">
        <f t="shared" si="21"/>
        <v>0</v>
      </c>
      <c r="X238" s="244">
        <f t="shared" si="22"/>
        <v>0</v>
      </c>
      <c r="Z238" s="171" t="str">
        <f t="shared" si="19"/>
        <v/>
      </c>
      <c r="AA238" s="343"/>
      <c r="AB238" s="346"/>
      <c r="AD238" s="171" t="str">
        <f t="shared" si="3"/>
        <v/>
      </c>
      <c r="AE238" s="239"/>
      <c r="AG238" s="171" t="str">
        <f t="shared" si="23"/>
        <v/>
      </c>
      <c r="AH238" s="201"/>
      <c r="AJ238" s="203" t="str">
        <f t="shared" si="20"/>
        <v/>
      </c>
      <c r="AK238" s="201"/>
      <c r="AM238" s="109" t="str">
        <f>IF(E238="","",IF(VLOOKUP(E238,Stam!$A$12:$E$19,4,FALSE)=0,"",VLOOKUP(E238,Stam!$A$12:$E$19,4,FALSE)))</f>
        <v/>
      </c>
      <c r="AN238" s="109" t="str">
        <f>IF(E238="","",IF(VLOOKUP(E238,Stam!$A$12:$E$19,2,FALSE)=0,"",VLOOKUP(E238,Stam!$A$12:$E$19,2,FALSE)))</f>
        <v/>
      </c>
      <c r="AO238" s="109" t="str">
        <f>IF(E238="","",IF(VLOOKUP(E238,Stam!$A$12:$E$19,3,FALSE)=0,"",VLOOKUP(E238,Stam!$A$12:$E$19,3,FALSE)))</f>
        <v/>
      </c>
      <c r="AP238" s="35" t="str">
        <f>IF(E238="","",IF(VLOOKUP(E238,Stam!$A$12:$E$19,5,FALSE)=0,"",VLOOKUP(E238,Stam!$A$12:$E$19,5,FALSE)))</f>
        <v/>
      </c>
      <c r="AR238" s="266"/>
      <c r="AS238" s="288"/>
    </row>
    <row r="239" spans="1:45" ht="30" customHeight="1" x14ac:dyDescent="0.25">
      <c r="A239" s="266"/>
      <c r="B239" s="133" t="str">
        <f>IF(A239&lt;&gt;"",IFERROR(VLOOKUP($A239,NTA!$A$2:$B$214,2,FALSE),"NTA code komt niet voor"),"")</f>
        <v/>
      </c>
      <c r="C239" s="267"/>
      <c r="D239" s="267"/>
      <c r="E239" s="343"/>
      <c r="F239" s="343"/>
      <c r="G239" s="354"/>
      <c r="H239" s="354"/>
      <c r="I239" s="354"/>
      <c r="J239" s="355"/>
      <c r="K239" s="210"/>
      <c r="L239" s="259"/>
      <c r="M239" s="262"/>
      <c r="R239" s="266"/>
      <c r="S239" s="267"/>
      <c r="T239" s="267"/>
      <c r="U239" s="288"/>
      <c r="V239" s="9"/>
      <c r="W239" s="244">
        <f t="shared" si="21"/>
        <v>0</v>
      </c>
      <c r="X239" s="244">
        <f t="shared" si="22"/>
        <v>0</v>
      </c>
      <c r="Z239" s="171" t="str">
        <f t="shared" si="19"/>
        <v/>
      </c>
      <c r="AA239" s="343"/>
      <c r="AB239" s="346"/>
      <c r="AD239" s="171" t="str">
        <f t="shared" si="3"/>
        <v/>
      </c>
      <c r="AE239" s="239"/>
      <c r="AG239" s="171" t="str">
        <f t="shared" si="23"/>
        <v/>
      </c>
      <c r="AH239" s="201"/>
      <c r="AJ239" s="203" t="str">
        <f t="shared" si="20"/>
        <v/>
      </c>
      <c r="AK239" s="201"/>
      <c r="AM239" s="109" t="str">
        <f>IF(E239="","",IF(VLOOKUP(E239,Stam!$A$12:$E$19,4,FALSE)=0,"",VLOOKUP(E239,Stam!$A$12:$E$19,4,FALSE)))</f>
        <v/>
      </c>
      <c r="AN239" s="109" t="str">
        <f>IF(E239="","",IF(VLOOKUP(E239,Stam!$A$12:$E$19,2,FALSE)=0,"",VLOOKUP(E239,Stam!$A$12:$E$19,2,FALSE)))</f>
        <v/>
      </c>
      <c r="AO239" s="109" t="str">
        <f>IF(E239="","",IF(VLOOKUP(E239,Stam!$A$12:$E$19,3,FALSE)=0,"",VLOOKUP(E239,Stam!$A$12:$E$19,3,FALSE)))</f>
        <v/>
      </c>
      <c r="AP239" s="35" t="str">
        <f>IF(E239="","",IF(VLOOKUP(E239,Stam!$A$12:$E$19,5,FALSE)=0,"",VLOOKUP(E239,Stam!$A$12:$E$19,5,FALSE)))</f>
        <v/>
      </c>
      <c r="AR239" s="266"/>
      <c r="AS239" s="288"/>
    </row>
    <row r="240" spans="1:45" ht="30" customHeight="1" x14ac:dyDescent="0.25">
      <c r="A240" s="266"/>
      <c r="B240" s="133" t="str">
        <f>IF(A240&lt;&gt;"",IFERROR(VLOOKUP($A240,NTA!$A$2:$B$214,2,FALSE),"NTA code komt niet voor"),"")</f>
        <v/>
      </c>
      <c r="C240" s="267"/>
      <c r="D240" s="267"/>
      <c r="E240" s="343"/>
      <c r="F240" s="343"/>
      <c r="G240" s="354"/>
      <c r="H240" s="354"/>
      <c r="I240" s="354"/>
      <c r="J240" s="355"/>
      <c r="K240" s="210"/>
      <c r="L240" s="259"/>
      <c r="M240" s="262"/>
      <c r="R240" s="266"/>
      <c r="S240" s="267"/>
      <c r="T240" s="267"/>
      <c r="U240" s="288"/>
      <c r="V240" s="9"/>
      <c r="W240" s="244">
        <f t="shared" si="21"/>
        <v>0</v>
      </c>
      <c r="X240" s="244">
        <f t="shared" si="22"/>
        <v>0</v>
      </c>
      <c r="Z240" s="171" t="str">
        <f t="shared" si="19"/>
        <v/>
      </c>
      <c r="AA240" s="343"/>
      <c r="AB240" s="346"/>
      <c r="AD240" s="171" t="str">
        <f t="shared" si="3"/>
        <v/>
      </c>
      <c r="AE240" s="239"/>
      <c r="AG240" s="171" t="str">
        <f t="shared" si="23"/>
        <v/>
      </c>
      <c r="AH240" s="201"/>
      <c r="AJ240" s="203" t="str">
        <f t="shared" si="20"/>
        <v/>
      </c>
      <c r="AK240" s="201"/>
      <c r="AM240" s="109" t="str">
        <f>IF(E240="","",IF(VLOOKUP(E240,Stam!$A$12:$E$19,4,FALSE)=0,"",VLOOKUP(E240,Stam!$A$12:$E$19,4,FALSE)))</f>
        <v/>
      </c>
      <c r="AN240" s="109" t="str">
        <f>IF(E240="","",IF(VLOOKUP(E240,Stam!$A$12:$E$19,2,FALSE)=0,"",VLOOKUP(E240,Stam!$A$12:$E$19,2,FALSE)))</f>
        <v/>
      </c>
      <c r="AO240" s="109" t="str">
        <f>IF(E240="","",IF(VLOOKUP(E240,Stam!$A$12:$E$19,3,FALSE)=0,"",VLOOKUP(E240,Stam!$A$12:$E$19,3,FALSE)))</f>
        <v/>
      </c>
      <c r="AP240" s="35" t="str">
        <f>IF(E240="","",IF(VLOOKUP(E240,Stam!$A$12:$E$19,5,FALSE)=0,"",VLOOKUP(E240,Stam!$A$12:$E$19,5,FALSE)))</f>
        <v/>
      </c>
      <c r="AR240" s="266"/>
      <c r="AS240" s="288"/>
    </row>
    <row r="241" spans="1:45" ht="30" customHeight="1" x14ac:dyDescent="0.25">
      <c r="A241" s="266"/>
      <c r="B241" s="133" t="str">
        <f>IF(A241&lt;&gt;"",IFERROR(VLOOKUP($A241,NTA!$A$2:$B$214,2,FALSE),"NTA code komt niet voor"),"")</f>
        <v/>
      </c>
      <c r="C241" s="267"/>
      <c r="D241" s="267"/>
      <c r="E241" s="343"/>
      <c r="F241" s="343"/>
      <c r="G241" s="354"/>
      <c r="H241" s="354"/>
      <c r="I241" s="354"/>
      <c r="J241" s="355"/>
      <c r="K241" s="210"/>
      <c r="L241" s="259"/>
      <c r="M241" s="262"/>
      <c r="R241" s="266"/>
      <c r="S241" s="267"/>
      <c r="T241" s="267"/>
      <c r="U241" s="288"/>
      <c r="V241" s="9"/>
      <c r="W241" s="244">
        <f t="shared" si="21"/>
        <v>0</v>
      </c>
      <c r="X241" s="244">
        <f t="shared" si="22"/>
        <v>0</v>
      </c>
      <c r="Z241" s="171" t="str">
        <f t="shared" si="19"/>
        <v/>
      </c>
      <c r="AA241" s="343"/>
      <c r="AB241" s="346"/>
      <c r="AD241" s="171" t="str">
        <f t="shared" si="3"/>
        <v/>
      </c>
      <c r="AE241" s="239"/>
      <c r="AG241" s="171" t="str">
        <f t="shared" si="23"/>
        <v/>
      </c>
      <c r="AH241" s="201"/>
      <c r="AJ241" s="203" t="str">
        <f t="shared" si="20"/>
        <v/>
      </c>
      <c r="AK241" s="201"/>
      <c r="AM241" s="109" t="str">
        <f>IF(E241="","",IF(VLOOKUP(E241,Stam!$A$12:$E$19,4,FALSE)=0,"",VLOOKUP(E241,Stam!$A$12:$E$19,4,FALSE)))</f>
        <v/>
      </c>
      <c r="AN241" s="109" t="str">
        <f>IF(E241="","",IF(VLOOKUP(E241,Stam!$A$12:$E$19,2,FALSE)=0,"",VLOOKUP(E241,Stam!$A$12:$E$19,2,FALSE)))</f>
        <v/>
      </c>
      <c r="AO241" s="109" t="str">
        <f>IF(E241="","",IF(VLOOKUP(E241,Stam!$A$12:$E$19,3,FALSE)=0,"",VLOOKUP(E241,Stam!$A$12:$E$19,3,FALSE)))</f>
        <v/>
      </c>
      <c r="AP241" s="35" t="str">
        <f>IF(E241="","",IF(VLOOKUP(E241,Stam!$A$12:$E$19,5,FALSE)=0,"",VLOOKUP(E241,Stam!$A$12:$E$19,5,FALSE)))</f>
        <v/>
      </c>
      <c r="AR241" s="266"/>
      <c r="AS241" s="288"/>
    </row>
    <row r="242" spans="1:45" ht="30" customHeight="1" x14ac:dyDescent="0.25">
      <c r="A242" s="266"/>
      <c r="B242" s="133" t="str">
        <f>IF(A242&lt;&gt;"",IFERROR(VLOOKUP($A242,NTA!$A$2:$B$214,2,FALSE),"NTA code komt niet voor"),"")</f>
        <v/>
      </c>
      <c r="C242" s="267"/>
      <c r="D242" s="267"/>
      <c r="E242" s="343"/>
      <c r="F242" s="343"/>
      <c r="G242" s="354"/>
      <c r="H242" s="354"/>
      <c r="I242" s="354"/>
      <c r="J242" s="355"/>
      <c r="K242" s="210"/>
      <c r="L242" s="259"/>
      <c r="M242" s="262"/>
      <c r="R242" s="266"/>
      <c r="S242" s="267"/>
      <c r="T242" s="267"/>
      <c r="U242" s="288"/>
      <c r="V242" s="9"/>
      <c r="W242" s="244">
        <f t="shared" si="21"/>
        <v>0</v>
      </c>
      <c r="X242" s="244">
        <f t="shared" si="22"/>
        <v>0</v>
      </c>
      <c r="Z242" s="171" t="str">
        <f t="shared" si="19"/>
        <v/>
      </c>
      <c r="AA242" s="343"/>
      <c r="AB242" s="346"/>
      <c r="AD242" s="171" t="str">
        <f t="shared" si="3"/>
        <v/>
      </c>
      <c r="AE242" s="239"/>
      <c r="AG242" s="171" t="str">
        <f t="shared" si="23"/>
        <v/>
      </c>
      <c r="AH242" s="201"/>
      <c r="AJ242" s="203" t="str">
        <f t="shared" si="20"/>
        <v/>
      </c>
      <c r="AK242" s="201"/>
      <c r="AM242" s="109" t="str">
        <f>IF(E242="","",IF(VLOOKUP(E242,Stam!$A$12:$E$19,4,FALSE)=0,"",VLOOKUP(E242,Stam!$A$12:$E$19,4,FALSE)))</f>
        <v/>
      </c>
      <c r="AN242" s="109" t="str">
        <f>IF(E242="","",IF(VLOOKUP(E242,Stam!$A$12:$E$19,2,FALSE)=0,"",VLOOKUP(E242,Stam!$A$12:$E$19,2,FALSE)))</f>
        <v/>
      </c>
      <c r="AO242" s="109" t="str">
        <f>IF(E242="","",IF(VLOOKUP(E242,Stam!$A$12:$E$19,3,FALSE)=0,"",VLOOKUP(E242,Stam!$A$12:$E$19,3,FALSE)))</f>
        <v/>
      </c>
      <c r="AP242" s="35" t="str">
        <f>IF(E242="","",IF(VLOOKUP(E242,Stam!$A$12:$E$19,5,FALSE)=0,"",VLOOKUP(E242,Stam!$A$12:$E$19,5,FALSE)))</f>
        <v/>
      </c>
      <c r="AR242" s="266"/>
      <c r="AS242" s="288"/>
    </row>
    <row r="243" spans="1:45" ht="30" customHeight="1" x14ac:dyDescent="0.25">
      <c r="A243" s="266"/>
      <c r="B243" s="133" t="str">
        <f>IF(A243&lt;&gt;"",IFERROR(VLOOKUP($A243,NTA!$A$2:$B$214,2,FALSE),"NTA code komt niet voor"),"")</f>
        <v/>
      </c>
      <c r="C243" s="267"/>
      <c r="D243" s="267"/>
      <c r="E243" s="343"/>
      <c r="F243" s="343"/>
      <c r="G243" s="354"/>
      <c r="H243" s="354"/>
      <c r="I243" s="354"/>
      <c r="J243" s="355"/>
      <c r="K243" s="210"/>
      <c r="L243" s="259"/>
      <c r="M243" s="262"/>
      <c r="R243" s="266"/>
      <c r="S243" s="267"/>
      <c r="T243" s="267"/>
      <c r="U243" s="288"/>
      <c r="V243" s="9"/>
      <c r="W243" s="244">
        <f t="shared" si="21"/>
        <v>0</v>
      </c>
      <c r="X243" s="244">
        <f t="shared" si="22"/>
        <v>0</v>
      </c>
      <c r="Z243" s="171" t="str">
        <f t="shared" si="19"/>
        <v/>
      </c>
      <c r="AA243" s="343"/>
      <c r="AB243" s="346"/>
      <c r="AD243" s="171" t="str">
        <f t="shared" si="3"/>
        <v/>
      </c>
      <c r="AE243" s="239"/>
      <c r="AG243" s="171" t="str">
        <f t="shared" si="23"/>
        <v/>
      </c>
      <c r="AH243" s="201"/>
      <c r="AJ243" s="203" t="str">
        <f t="shared" si="20"/>
        <v/>
      </c>
      <c r="AK243" s="201"/>
      <c r="AM243" s="109" t="str">
        <f>IF(E243="","",IF(VLOOKUP(E243,Stam!$A$12:$E$19,4,FALSE)=0,"",VLOOKUP(E243,Stam!$A$12:$E$19,4,FALSE)))</f>
        <v/>
      </c>
      <c r="AN243" s="109" t="str">
        <f>IF(E243="","",IF(VLOOKUP(E243,Stam!$A$12:$E$19,2,FALSE)=0,"",VLOOKUP(E243,Stam!$A$12:$E$19,2,FALSE)))</f>
        <v/>
      </c>
      <c r="AO243" s="109" t="str">
        <f>IF(E243="","",IF(VLOOKUP(E243,Stam!$A$12:$E$19,3,FALSE)=0,"",VLOOKUP(E243,Stam!$A$12:$E$19,3,FALSE)))</f>
        <v/>
      </c>
      <c r="AP243" s="35" t="str">
        <f>IF(E243="","",IF(VLOOKUP(E243,Stam!$A$12:$E$19,5,FALSE)=0,"",VLOOKUP(E243,Stam!$A$12:$E$19,5,FALSE)))</f>
        <v/>
      </c>
      <c r="AR243" s="266"/>
      <c r="AS243" s="288"/>
    </row>
    <row r="244" spans="1:45" ht="30" customHeight="1" x14ac:dyDescent="0.25">
      <c r="A244" s="266"/>
      <c r="B244" s="133" t="str">
        <f>IF(A244&lt;&gt;"",IFERROR(VLOOKUP($A244,NTA!$A$2:$B$214,2,FALSE),"NTA code komt niet voor"),"")</f>
        <v/>
      </c>
      <c r="C244" s="267"/>
      <c r="D244" s="267"/>
      <c r="E244" s="343"/>
      <c r="F244" s="343"/>
      <c r="G244" s="354"/>
      <c r="H244" s="354"/>
      <c r="I244" s="354"/>
      <c r="J244" s="355"/>
      <c r="K244" s="210"/>
      <c r="L244" s="259"/>
      <c r="M244" s="262"/>
      <c r="R244" s="266"/>
      <c r="S244" s="267"/>
      <c r="T244" s="267"/>
      <c r="U244" s="288"/>
      <c r="V244" s="9"/>
      <c r="W244" s="244">
        <f t="shared" si="21"/>
        <v>0</v>
      </c>
      <c r="X244" s="244">
        <f t="shared" si="22"/>
        <v>0</v>
      </c>
      <c r="Z244" s="171" t="str">
        <f t="shared" si="19"/>
        <v/>
      </c>
      <c r="AA244" s="343"/>
      <c r="AB244" s="346"/>
      <c r="AD244" s="171" t="str">
        <f t="shared" si="3"/>
        <v/>
      </c>
      <c r="AE244" s="239"/>
      <c r="AG244" s="171" t="str">
        <f t="shared" si="23"/>
        <v/>
      </c>
      <c r="AH244" s="201"/>
      <c r="AJ244" s="203" t="str">
        <f t="shared" si="20"/>
        <v/>
      </c>
      <c r="AK244" s="201"/>
      <c r="AM244" s="109" t="str">
        <f>IF(E244="","",IF(VLOOKUP(E244,Stam!$A$12:$E$19,4,FALSE)=0,"",VLOOKUP(E244,Stam!$A$12:$E$19,4,FALSE)))</f>
        <v/>
      </c>
      <c r="AN244" s="109" t="str">
        <f>IF(E244="","",IF(VLOOKUP(E244,Stam!$A$12:$E$19,2,FALSE)=0,"",VLOOKUP(E244,Stam!$A$12:$E$19,2,FALSE)))</f>
        <v/>
      </c>
      <c r="AO244" s="109" t="str">
        <f>IF(E244="","",IF(VLOOKUP(E244,Stam!$A$12:$E$19,3,FALSE)=0,"",VLOOKUP(E244,Stam!$A$12:$E$19,3,FALSE)))</f>
        <v/>
      </c>
      <c r="AP244" s="35" t="str">
        <f>IF(E244="","",IF(VLOOKUP(E244,Stam!$A$12:$E$19,5,FALSE)=0,"",VLOOKUP(E244,Stam!$A$12:$E$19,5,FALSE)))</f>
        <v/>
      </c>
      <c r="AR244" s="266"/>
      <c r="AS244" s="288"/>
    </row>
    <row r="245" spans="1:45" ht="30" customHeight="1" x14ac:dyDescent="0.25">
      <c r="A245" s="266"/>
      <c r="B245" s="133" t="str">
        <f>IF(A245&lt;&gt;"",IFERROR(VLOOKUP($A245,NTA!$A$2:$B$214,2,FALSE),"NTA code komt niet voor"),"")</f>
        <v/>
      </c>
      <c r="C245" s="267"/>
      <c r="D245" s="267"/>
      <c r="E245" s="343"/>
      <c r="F245" s="343"/>
      <c r="G245" s="354"/>
      <c r="H245" s="354"/>
      <c r="I245" s="354"/>
      <c r="J245" s="355"/>
      <c r="K245" s="210"/>
      <c r="L245" s="259"/>
      <c r="M245" s="262"/>
      <c r="R245" s="266"/>
      <c r="S245" s="267"/>
      <c r="T245" s="267"/>
      <c r="U245" s="288"/>
      <c r="V245" s="9"/>
      <c r="W245" s="244">
        <f t="shared" si="21"/>
        <v>0</v>
      </c>
      <c r="X245" s="244">
        <f t="shared" si="22"/>
        <v>0</v>
      </c>
      <c r="Z245" s="171" t="str">
        <f t="shared" si="19"/>
        <v/>
      </c>
      <c r="AA245" s="343"/>
      <c r="AB245" s="346"/>
      <c r="AD245" s="171" t="str">
        <f t="shared" si="3"/>
        <v/>
      </c>
      <c r="AE245" s="239"/>
      <c r="AG245" s="171" t="str">
        <f t="shared" si="23"/>
        <v/>
      </c>
      <c r="AH245" s="201"/>
      <c r="AJ245" s="203" t="str">
        <f t="shared" si="20"/>
        <v/>
      </c>
      <c r="AK245" s="201"/>
      <c r="AM245" s="109" t="str">
        <f>IF(E245="","",IF(VLOOKUP(E245,Stam!$A$12:$E$19,4,FALSE)=0,"",VLOOKUP(E245,Stam!$A$12:$E$19,4,FALSE)))</f>
        <v/>
      </c>
      <c r="AN245" s="109" t="str">
        <f>IF(E245="","",IF(VLOOKUP(E245,Stam!$A$12:$E$19,2,FALSE)=0,"",VLOOKUP(E245,Stam!$A$12:$E$19,2,FALSE)))</f>
        <v/>
      </c>
      <c r="AO245" s="109" t="str">
        <f>IF(E245="","",IF(VLOOKUP(E245,Stam!$A$12:$E$19,3,FALSE)=0,"",VLOOKUP(E245,Stam!$A$12:$E$19,3,FALSE)))</f>
        <v/>
      </c>
      <c r="AP245" s="35" t="str">
        <f>IF(E245="","",IF(VLOOKUP(E245,Stam!$A$12:$E$19,5,FALSE)=0,"",VLOOKUP(E245,Stam!$A$12:$E$19,5,FALSE)))</f>
        <v/>
      </c>
      <c r="AR245" s="266"/>
      <c r="AS245" s="288"/>
    </row>
    <row r="246" spans="1:45" ht="30" customHeight="1" x14ac:dyDescent="0.25">
      <c r="A246" s="266"/>
      <c r="B246" s="133" t="str">
        <f>IF(A246&lt;&gt;"",IFERROR(VLOOKUP($A246,NTA!$A$2:$B$214,2,FALSE),"NTA code komt niet voor"),"")</f>
        <v/>
      </c>
      <c r="C246" s="267"/>
      <c r="D246" s="267"/>
      <c r="E246" s="343"/>
      <c r="F246" s="343"/>
      <c r="G246" s="354"/>
      <c r="H246" s="354"/>
      <c r="I246" s="354"/>
      <c r="J246" s="355"/>
      <c r="K246" s="210"/>
      <c r="L246" s="259"/>
      <c r="M246" s="262"/>
      <c r="R246" s="266"/>
      <c r="S246" s="267"/>
      <c r="T246" s="267"/>
      <c r="U246" s="288"/>
      <c r="V246" s="9"/>
      <c r="W246" s="244">
        <f t="shared" si="21"/>
        <v>0</v>
      </c>
      <c r="X246" s="244">
        <f t="shared" si="22"/>
        <v>0</v>
      </c>
      <c r="Z246" s="171" t="str">
        <f t="shared" si="19"/>
        <v/>
      </c>
      <c r="AA246" s="343"/>
      <c r="AB246" s="346"/>
      <c r="AD246" s="171" t="str">
        <f t="shared" si="3"/>
        <v/>
      </c>
      <c r="AE246" s="239"/>
      <c r="AG246" s="171" t="str">
        <f t="shared" si="23"/>
        <v/>
      </c>
      <c r="AH246" s="201"/>
      <c r="AJ246" s="203" t="str">
        <f t="shared" si="20"/>
        <v/>
      </c>
      <c r="AK246" s="201"/>
      <c r="AM246" s="109" t="str">
        <f>IF(E246="","",IF(VLOOKUP(E246,Stam!$A$12:$E$19,4,FALSE)=0,"",VLOOKUP(E246,Stam!$A$12:$E$19,4,FALSE)))</f>
        <v/>
      </c>
      <c r="AN246" s="109" t="str">
        <f>IF(E246="","",IF(VLOOKUP(E246,Stam!$A$12:$E$19,2,FALSE)=0,"",VLOOKUP(E246,Stam!$A$12:$E$19,2,FALSE)))</f>
        <v/>
      </c>
      <c r="AO246" s="109" t="str">
        <f>IF(E246="","",IF(VLOOKUP(E246,Stam!$A$12:$E$19,3,FALSE)=0,"",VLOOKUP(E246,Stam!$A$12:$E$19,3,FALSE)))</f>
        <v/>
      </c>
      <c r="AP246" s="35" t="str">
        <f>IF(E246="","",IF(VLOOKUP(E246,Stam!$A$12:$E$19,5,FALSE)=0,"",VLOOKUP(E246,Stam!$A$12:$E$19,5,FALSE)))</f>
        <v/>
      </c>
      <c r="AR246" s="266"/>
      <c r="AS246" s="288"/>
    </row>
    <row r="247" spans="1:45" ht="30" customHeight="1" x14ac:dyDescent="0.25">
      <c r="A247" s="266"/>
      <c r="B247" s="133" t="str">
        <f>IF(A247&lt;&gt;"",IFERROR(VLOOKUP($A247,NTA!$A$2:$B$214,2,FALSE),"NTA code komt niet voor"),"")</f>
        <v/>
      </c>
      <c r="C247" s="267"/>
      <c r="D247" s="267"/>
      <c r="E247" s="343"/>
      <c r="F247" s="343"/>
      <c r="G247" s="354"/>
      <c r="H247" s="354"/>
      <c r="I247" s="354"/>
      <c r="J247" s="355"/>
      <c r="K247" s="210"/>
      <c r="L247" s="259"/>
      <c r="M247" s="262"/>
      <c r="R247" s="266"/>
      <c r="S247" s="267"/>
      <c r="T247" s="267"/>
      <c r="U247" s="288"/>
      <c r="V247" s="9"/>
      <c r="W247" s="244">
        <f t="shared" si="21"/>
        <v>0</v>
      </c>
      <c r="X247" s="244">
        <f t="shared" si="22"/>
        <v>0</v>
      </c>
      <c r="Z247" s="171" t="str">
        <f t="shared" si="19"/>
        <v/>
      </c>
      <c r="AA247" s="343"/>
      <c r="AB247" s="346"/>
      <c r="AD247" s="171" t="str">
        <f t="shared" si="3"/>
        <v/>
      </c>
      <c r="AE247" s="239"/>
      <c r="AG247" s="171" t="str">
        <f t="shared" si="23"/>
        <v/>
      </c>
      <c r="AH247" s="201"/>
      <c r="AJ247" s="203" t="str">
        <f t="shared" si="20"/>
        <v/>
      </c>
      <c r="AK247" s="201"/>
      <c r="AM247" s="109" t="str">
        <f>IF(E247="","",IF(VLOOKUP(E247,Stam!$A$12:$E$19,4,FALSE)=0,"",VLOOKUP(E247,Stam!$A$12:$E$19,4,FALSE)))</f>
        <v/>
      </c>
      <c r="AN247" s="109" t="str">
        <f>IF(E247="","",IF(VLOOKUP(E247,Stam!$A$12:$E$19,2,FALSE)=0,"",VLOOKUP(E247,Stam!$A$12:$E$19,2,FALSE)))</f>
        <v/>
      </c>
      <c r="AO247" s="109" t="str">
        <f>IF(E247="","",IF(VLOOKUP(E247,Stam!$A$12:$E$19,3,FALSE)=0,"",VLOOKUP(E247,Stam!$A$12:$E$19,3,FALSE)))</f>
        <v/>
      </c>
      <c r="AP247" s="35" t="str">
        <f>IF(E247="","",IF(VLOOKUP(E247,Stam!$A$12:$E$19,5,FALSE)=0,"",VLOOKUP(E247,Stam!$A$12:$E$19,5,FALSE)))</f>
        <v/>
      </c>
      <c r="AR247" s="266"/>
      <c r="AS247" s="288"/>
    </row>
    <row r="248" spans="1:45" ht="30" customHeight="1" x14ac:dyDescent="0.25">
      <c r="A248" s="266"/>
      <c r="B248" s="133" t="str">
        <f>IF(A248&lt;&gt;"",IFERROR(VLOOKUP($A248,NTA!$A$2:$B$214,2,FALSE),"NTA code komt niet voor"),"")</f>
        <v/>
      </c>
      <c r="C248" s="267"/>
      <c r="D248" s="267"/>
      <c r="E248" s="343"/>
      <c r="F248" s="343"/>
      <c r="G248" s="354"/>
      <c r="H248" s="354"/>
      <c r="I248" s="354"/>
      <c r="J248" s="355"/>
      <c r="K248" s="210"/>
      <c r="L248" s="259"/>
      <c r="M248" s="262"/>
      <c r="R248" s="266"/>
      <c r="S248" s="267"/>
      <c r="T248" s="267"/>
      <c r="U248" s="288"/>
      <c r="V248" s="9"/>
      <c r="W248" s="244">
        <f t="shared" si="21"/>
        <v>0</v>
      </c>
      <c r="X248" s="244">
        <f t="shared" si="22"/>
        <v>0</v>
      </c>
      <c r="Z248" s="171" t="str">
        <f t="shared" si="19"/>
        <v/>
      </c>
      <c r="AA248" s="343"/>
      <c r="AB248" s="346"/>
      <c r="AD248" s="171" t="str">
        <f t="shared" si="3"/>
        <v/>
      </c>
      <c r="AE248" s="239"/>
      <c r="AG248" s="171" t="str">
        <f t="shared" si="23"/>
        <v/>
      </c>
      <c r="AH248" s="201"/>
      <c r="AJ248" s="203" t="str">
        <f t="shared" si="20"/>
        <v/>
      </c>
      <c r="AK248" s="201"/>
      <c r="AM248" s="109" t="str">
        <f>IF(E248="","",IF(VLOOKUP(E248,Stam!$A$12:$E$19,4,FALSE)=0,"",VLOOKUP(E248,Stam!$A$12:$E$19,4,FALSE)))</f>
        <v/>
      </c>
      <c r="AN248" s="109" t="str">
        <f>IF(E248="","",IF(VLOOKUP(E248,Stam!$A$12:$E$19,2,FALSE)=0,"",VLOOKUP(E248,Stam!$A$12:$E$19,2,FALSE)))</f>
        <v/>
      </c>
      <c r="AO248" s="109" t="str">
        <f>IF(E248="","",IF(VLOOKUP(E248,Stam!$A$12:$E$19,3,FALSE)=0,"",VLOOKUP(E248,Stam!$A$12:$E$19,3,FALSE)))</f>
        <v/>
      </c>
      <c r="AP248" s="35" t="str">
        <f>IF(E248="","",IF(VLOOKUP(E248,Stam!$A$12:$E$19,5,FALSE)=0,"",VLOOKUP(E248,Stam!$A$12:$E$19,5,FALSE)))</f>
        <v/>
      </c>
      <c r="AR248" s="266"/>
      <c r="AS248" s="288"/>
    </row>
    <row r="249" spans="1:45" ht="30" customHeight="1" x14ac:dyDescent="0.25">
      <c r="A249" s="266"/>
      <c r="B249" s="133" t="str">
        <f>IF(A249&lt;&gt;"",IFERROR(VLOOKUP($A249,NTA!$A$2:$B$214,2,FALSE),"NTA code komt niet voor"),"")</f>
        <v/>
      </c>
      <c r="C249" s="267"/>
      <c r="D249" s="267"/>
      <c r="E249" s="343"/>
      <c r="F249" s="343"/>
      <c r="G249" s="354"/>
      <c r="H249" s="354"/>
      <c r="I249" s="354"/>
      <c r="J249" s="355"/>
      <c r="K249" s="210"/>
      <c r="L249" s="259"/>
      <c r="M249" s="262"/>
      <c r="R249" s="266"/>
      <c r="S249" s="267"/>
      <c r="T249" s="267"/>
      <c r="U249" s="288"/>
      <c r="V249" s="9"/>
      <c r="W249" s="244">
        <f t="shared" si="21"/>
        <v>0</v>
      </c>
      <c r="X249" s="244">
        <f t="shared" si="22"/>
        <v>0</v>
      </c>
      <c r="Z249" s="171" t="str">
        <f t="shared" si="19"/>
        <v/>
      </c>
      <c r="AA249" s="343"/>
      <c r="AB249" s="346"/>
      <c r="AD249" s="171" t="str">
        <f t="shared" si="3"/>
        <v/>
      </c>
      <c r="AE249" s="239"/>
      <c r="AG249" s="171" t="str">
        <f t="shared" si="23"/>
        <v/>
      </c>
      <c r="AH249" s="201"/>
      <c r="AJ249" s="203" t="str">
        <f t="shared" si="20"/>
        <v/>
      </c>
      <c r="AK249" s="201"/>
      <c r="AM249" s="109" t="str">
        <f>IF(E249="","",IF(VLOOKUP(E249,Stam!$A$12:$E$19,4,FALSE)=0,"",VLOOKUP(E249,Stam!$A$12:$E$19,4,FALSE)))</f>
        <v/>
      </c>
      <c r="AN249" s="109" t="str">
        <f>IF(E249="","",IF(VLOOKUP(E249,Stam!$A$12:$E$19,2,FALSE)=0,"",VLOOKUP(E249,Stam!$A$12:$E$19,2,FALSE)))</f>
        <v/>
      </c>
      <c r="AO249" s="109" t="str">
        <f>IF(E249="","",IF(VLOOKUP(E249,Stam!$A$12:$E$19,3,FALSE)=0,"",VLOOKUP(E249,Stam!$A$12:$E$19,3,FALSE)))</f>
        <v/>
      </c>
      <c r="AP249" s="35" t="str">
        <f>IF(E249="","",IF(VLOOKUP(E249,Stam!$A$12:$E$19,5,FALSE)=0,"",VLOOKUP(E249,Stam!$A$12:$E$19,5,FALSE)))</f>
        <v/>
      </c>
      <c r="AR249" s="266"/>
      <c r="AS249" s="288"/>
    </row>
    <row r="250" spans="1:45" ht="30" customHeight="1" x14ac:dyDescent="0.25">
      <c r="A250" s="266"/>
      <c r="B250" s="133" t="str">
        <f>IF(A250&lt;&gt;"",IFERROR(VLOOKUP($A250,NTA!$A$2:$B$214,2,FALSE),"NTA code komt niet voor"),"")</f>
        <v/>
      </c>
      <c r="C250" s="267"/>
      <c r="D250" s="267"/>
      <c r="E250" s="343"/>
      <c r="F250" s="343"/>
      <c r="G250" s="354"/>
      <c r="H250" s="354"/>
      <c r="I250" s="354"/>
      <c r="J250" s="355"/>
      <c r="K250" s="210"/>
      <c r="L250" s="259"/>
      <c r="M250" s="262"/>
      <c r="R250" s="266"/>
      <c r="S250" s="267"/>
      <c r="T250" s="267"/>
      <c r="U250" s="288"/>
      <c r="V250" s="9"/>
      <c r="W250" s="244">
        <f t="shared" si="21"/>
        <v>0</v>
      </c>
      <c r="X250" s="244">
        <f t="shared" si="22"/>
        <v>0</v>
      </c>
      <c r="Z250" s="171" t="str">
        <f t="shared" si="19"/>
        <v/>
      </c>
      <c r="AA250" s="343"/>
      <c r="AB250" s="346"/>
      <c r="AD250" s="171" t="str">
        <f t="shared" si="3"/>
        <v/>
      </c>
      <c r="AE250" s="239"/>
      <c r="AG250" s="171" t="str">
        <f t="shared" si="23"/>
        <v/>
      </c>
      <c r="AH250" s="201"/>
      <c r="AJ250" s="203" t="str">
        <f t="shared" si="20"/>
        <v/>
      </c>
      <c r="AK250" s="201"/>
      <c r="AM250" s="109" t="str">
        <f>IF(E250="","",IF(VLOOKUP(E250,Stam!$A$12:$E$19,4,FALSE)=0,"",VLOOKUP(E250,Stam!$A$12:$E$19,4,FALSE)))</f>
        <v/>
      </c>
      <c r="AN250" s="109" t="str">
        <f>IF(E250="","",IF(VLOOKUP(E250,Stam!$A$12:$E$19,2,FALSE)=0,"",VLOOKUP(E250,Stam!$A$12:$E$19,2,FALSE)))</f>
        <v/>
      </c>
      <c r="AO250" s="109" t="str">
        <f>IF(E250="","",IF(VLOOKUP(E250,Stam!$A$12:$E$19,3,FALSE)=0,"",VLOOKUP(E250,Stam!$A$12:$E$19,3,FALSE)))</f>
        <v/>
      </c>
      <c r="AP250" s="35" t="str">
        <f>IF(E250="","",IF(VLOOKUP(E250,Stam!$A$12:$E$19,5,FALSE)=0,"",VLOOKUP(E250,Stam!$A$12:$E$19,5,FALSE)))</f>
        <v/>
      </c>
      <c r="AR250" s="266"/>
      <c r="AS250" s="288"/>
    </row>
    <row r="251" spans="1:45" ht="30" customHeight="1" x14ac:dyDescent="0.25">
      <c r="A251" s="266"/>
      <c r="B251" s="133" t="str">
        <f>IF(A251&lt;&gt;"",IFERROR(VLOOKUP($A251,NTA!$A$2:$B$214,2,FALSE),"NTA code komt niet voor"),"")</f>
        <v/>
      </c>
      <c r="C251" s="267"/>
      <c r="D251" s="267"/>
      <c r="E251" s="343"/>
      <c r="F251" s="343"/>
      <c r="G251" s="354"/>
      <c r="H251" s="354"/>
      <c r="I251" s="354"/>
      <c r="J251" s="355"/>
      <c r="K251" s="210"/>
      <c r="L251" s="259"/>
      <c r="M251" s="262"/>
      <c r="R251" s="266"/>
      <c r="S251" s="267"/>
      <c r="T251" s="267"/>
      <c r="U251" s="288"/>
      <c r="V251" s="9"/>
      <c r="W251" s="244">
        <f t="shared" si="21"/>
        <v>0</v>
      </c>
      <c r="X251" s="244">
        <f t="shared" si="22"/>
        <v>0</v>
      </c>
      <c r="Z251" s="171" t="str">
        <f t="shared" si="19"/>
        <v/>
      </c>
      <c r="AA251" s="343"/>
      <c r="AB251" s="346"/>
      <c r="AD251" s="171" t="str">
        <f t="shared" si="3"/>
        <v/>
      </c>
      <c r="AE251" s="239"/>
      <c r="AG251" s="171" t="str">
        <f t="shared" si="23"/>
        <v/>
      </c>
      <c r="AH251" s="201"/>
      <c r="AJ251" s="203" t="str">
        <f t="shared" si="20"/>
        <v/>
      </c>
      <c r="AK251" s="201"/>
      <c r="AM251" s="109" t="str">
        <f>IF(E251="","",IF(VLOOKUP(E251,Stam!$A$12:$E$19,4,FALSE)=0,"",VLOOKUP(E251,Stam!$A$12:$E$19,4,FALSE)))</f>
        <v/>
      </c>
      <c r="AN251" s="109" t="str">
        <f>IF(E251="","",IF(VLOOKUP(E251,Stam!$A$12:$E$19,2,FALSE)=0,"",VLOOKUP(E251,Stam!$A$12:$E$19,2,FALSE)))</f>
        <v/>
      </c>
      <c r="AO251" s="109" t="str">
        <f>IF(E251="","",IF(VLOOKUP(E251,Stam!$A$12:$E$19,3,FALSE)=0,"",VLOOKUP(E251,Stam!$A$12:$E$19,3,FALSE)))</f>
        <v/>
      </c>
      <c r="AP251" s="35" t="str">
        <f>IF(E251="","",IF(VLOOKUP(E251,Stam!$A$12:$E$19,5,FALSE)=0,"",VLOOKUP(E251,Stam!$A$12:$E$19,5,FALSE)))</f>
        <v/>
      </c>
      <c r="AR251" s="266"/>
      <c r="AS251" s="288"/>
    </row>
    <row r="252" spans="1:45" ht="30" customHeight="1" x14ac:dyDescent="0.25">
      <c r="A252" s="266"/>
      <c r="B252" s="133" t="str">
        <f>IF(A252&lt;&gt;"",IFERROR(VLOOKUP($A252,NTA!$A$2:$B$214,2,FALSE),"NTA code komt niet voor"),"")</f>
        <v/>
      </c>
      <c r="C252" s="267"/>
      <c r="D252" s="267"/>
      <c r="E252" s="343"/>
      <c r="F252" s="343"/>
      <c r="G252" s="354"/>
      <c r="H252" s="354"/>
      <c r="I252" s="354"/>
      <c r="J252" s="355"/>
      <c r="K252" s="210"/>
      <c r="L252" s="259"/>
      <c r="M252" s="262"/>
      <c r="R252" s="266"/>
      <c r="S252" s="267"/>
      <c r="T252" s="267"/>
      <c r="U252" s="288"/>
      <c r="V252" s="9"/>
      <c r="W252" s="244">
        <f t="shared" si="21"/>
        <v>0</v>
      </c>
      <c r="X252" s="244">
        <f t="shared" si="22"/>
        <v>0</v>
      </c>
      <c r="Z252" s="171" t="str">
        <f t="shared" si="19"/>
        <v/>
      </c>
      <c r="AA252" s="343"/>
      <c r="AB252" s="346"/>
      <c r="AD252" s="171" t="str">
        <f t="shared" si="3"/>
        <v/>
      </c>
      <c r="AE252" s="239"/>
      <c r="AG252" s="171" t="str">
        <f t="shared" si="23"/>
        <v/>
      </c>
      <c r="AH252" s="201"/>
      <c r="AJ252" s="203" t="str">
        <f t="shared" si="20"/>
        <v/>
      </c>
      <c r="AK252" s="201"/>
      <c r="AM252" s="109" t="str">
        <f>IF(E252="","",IF(VLOOKUP(E252,Stam!$A$12:$E$19,4,FALSE)=0,"",VLOOKUP(E252,Stam!$A$12:$E$19,4,FALSE)))</f>
        <v/>
      </c>
      <c r="AN252" s="109" t="str">
        <f>IF(E252="","",IF(VLOOKUP(E252,Stam!$A$12:$E$19,2,FALSE)=0,"",VLOOKUP(E252,Stam!$A$12:$E$19,2,FALSE)))</f>
        <v/>
      </c>
      <c r="AO252" s="109" t="str">
        <f>IF(E252="","",IF(VLOOKUP(E252,Stam!$A$12:$E$19,3,FALSE)=0,"",VLOOKUP(E252,Stam!$A$12:$E$19,3,FALSE)))</f>
        <v/>
      </c>
      <c r="AP252" s="35" t="str">
        <f>IF(E252="","",IF(VLOOKUP(E252,Stam!$A$12:$E$19,5,FALSE)=0,"",VLOOKUP(E252,Stam!$A$12:$E$19,5,FALSE)))</f>
        <v/>
      </c>
      <c r="AR252" s="266"/>
      <c r="AS252" s="288"/>
    </row>
    <row r="253" spans="1:45" ht="30" customHeight="1" x14ac:dyDescent="0.25">
      <c r="A253" s="266"/>
      <c r="B253" s="133" t="str">
        <f>IF(A253&lt;&gt;"",IFERROR(VLOOKUP($A253,NTA!$A$2:$B$214,2,FALSE),"NTA code komt niet voor"),"")</f>
        <v/>
      </c>
      <c r="C253" s="267"/>
      <c r="D253" s="267"/>
      <c r="E253" s="343"/>
      <c r="F253" s="343"/>
      <c r="G253" s="354"/>
      <c r="H253" s="354"/>
      <c r="I253" s="354"/>
      <c r="J253" s="355"/>
      <c r="K253" s="210"/>
      <c r="L253" s="259"/>
      <c r="M253" s="262"/>
      <c r="R253" s="266"/>
      <c r="S253" s="267"/>
      <c r="T253" s="267"/>
      <c r="U253" s="288"/>
      <c r="V253" s="9"/>
      <c r="W253" s="244">
        <f t="shared" si="21"/>
        <v>0</v>
      </c>
      <c r="X253" s="244">
        <f t="shared" si="22"/>
        <v>0</v>
      </c>
      <c r="Z253" s="171" t="str">
        <f t="shared" si="19"/>
        <v/>
      </c>
      <c r="AA253" s="343"/>
      <c r="AB253" s="346"/>
      <c r="AD253" s="171" t="str">
        <f t="shared" si="3"/>
        <v/>
      </c>
      <c r="AE253" s="239"/>
      <c r="AG253" s="171" t="str">
        <f t="shared" si="23"/>
        <v/>
      </c>
      <c r="AH253" s="201"/>
      <c r="AJ253" s="203" t="str">
        <f t="shared" si="20"/>
        <v/>
      </c>
      <c r="AK253" s="201"/>
      <c r="AM253" s="109" t="str">
        <f>IF(E253="","",IF(VLOOKUP(E253,Stam!$A$12:$E$19,4,FALSE)=0,"",VLOOKUP(E253,Stam!$A$12:$E$19,4,FALSE)))</f>
        <v/>
      </c>
      <c r="AN253" s="109" t="str">
        <f>IF(E253="","",IF(VLOOKUP(E253,Stam!$A$12:$E$19,2,FALSE)=0,"",VLOOKUP(E253,Stam!$A$12:$E$19,2,FALSE)))</f>
        <v/>
      </c>
      <c r="AO253" s="109" t="str">
        <f>IF(E253="","",IF(VLOOKUP(E253,Stam!$A$12:$E$19,3,FALSE)=0,"",VLOOKUP(E253,Stam!$A$12:$E$19,3,FALSE)))</f>
        <v/>
      </c>
      <c r="AP253" s="35" t="str">
        <f>IF(E253="","",IF(VLOOKUP(E253,Stam!$A$12:$E$19,5,FALSE)=0,"",VLOOKUP(E253,Stam!$A$12:$E$19,5,FALSE)))</f>
        <v/>
      </c>
      <c r="AR253" s="266"/>
      <c r="AS253" s="288"/>
    </row>
    <row r="254" spans="1:45" ht="30" customHeight="1" x14ac:dyDescent="0.25">
      <c r="A254" s="266"/>
      <c r="B254" s="133" t="str">
        <f>IF(A254&lt;&gt;"",IFERROR(VLOOKUP($A254,NTA!$A$2:$B$214,2,FALSE),"NTA code komt niet voor"),"")</f>
        <v/>
      </c>
      <c r="C254" s="267"/>
      <c r="D254" s="267"/>
      <c r="E254" s="343"/>
      <c r="F254" s="343"/>
      <c r="G254" s="354"/>
      <c r="H254" s="354"/>
      <c r="I254" s="354"/>
      <c r="J254" s="355"/>
      <c r="K254" s="210"/>
      <c r="L254" s="259"/>
      <c r="M254" s="262"/>
      <c r="R254" s="266"/>
      <c r="S254" s="267"/>
      <c r="T254" s="267"/>
      <c r="U254" s="288"/>
      <c r="V254" s="9"/>
      <c r="W254" s="244">
        <f t="shared" si="21"/>
        <v>0</v>
      </c>
      <c r="X254" s="244">
        <f t="shared" si="22"/>
        <v>0</v>
      </c>
      <c r="Z254" s="171" t="str">
        <f t="shared" si="19"/>
        <v/>
      </c>
      <c r="AA254" s="343"/>
      <c r="AB254" s="346"/>
      <c r="AD254" s="171" t="str">
        <f t="shared" si="3"/>
        <v/>
      </c>
      <c r="AE254" s="239"/>
      <c r="AG254" s="171" t="str">
        <f t="shared" si="23"/>
        <v/>
      </c>
      <c r="AH254" s="201"/>
      <c r="AJ254" s="203" t="str">
        <f t="shared" si="20"/>
        <v/>
      </c>
      <c r="AK254" s="201"/>
      <c r="AM254" s="109" t="str">
        <f>IF(E254="","",IF(VLOOKUP(E254,Stam!$A$12:$E$19,4,FALSE)=0,"",VLOOKUP(E254,Stam!$A$12:$E$19,4,FALSE)))</f>
        <v/>
      </c>
      <c r="AN254" s="109" t="str">
        <f>IF(E254="","",IF(VLOOKUP(E254,Stam!$A$12:$E$19,2,FALSE)=0,"",VLOOKUP(E254,Stam!$A$12:$E$19,2,FALSE)))</f>
        <v/>
      </c>
      <c r="AO254" s="109" t="str">
        <f>IF(E254="","",IF(VLOOKUP(E254,Stam!$A$12:$E$19,3,FALSE)=0,"",VLOOKUP(E254,Stam!$A$12:$E$19,3,FALSE)))</f>
        <v/>
      </c>
      <c r="AP254" s="35" t="str">
        <f>IF(E254="","",IF(VLOOKUP(E254,Stam!$A$12:$E$19,5,FALSE)=0,"",VLOOKUP(E254,Stam!$A$12:$E$19,5,FALSE)))</f>
        <v/>
      </c>
      <c r="AR254" s="266"/>
      <c r="AS254" s="288"/>
    </row>
    <row r="255" spans="1:45" ht="30" customHeight="1" x14ac:dyDescent="0.25">
      <c r="A255" s="266"/>
      <c r="B255" s="133" t="str">
        <f>IF(A255&lt;&gt;"",IFERROR(VLOOKUP($A255,NTA!$A$2:$B$214,2,FALSE),"NTA code komt niet voor"),"")</f>
        <v/>
      </c>
      <c r="C255" s="267"/>
      <c r="D255" s="267"/>
      <c r="E255" s="343"/>
      <c r="F255" s="343"/>
      <c r="G255" s="354"/>
      <c r="H255" s="354"/>
      <c r="I255" s="354"/>
      <c r="J255" s="355"/>
      <c r="K255" s="210"/>
      <c r="L255" s="259"/>
      <c r="M255" s="262"/>
      <c r="R255" s="266"/>
      <c r="S255" s="267"/>
      <c r="T255" s="267"/>
      <c r="U255" s="288"/>
      <c r="V255" s="9"/>
      <c r="W255" s="244">
        <f t="shared" si="21"/>
        <v>0</v>
      </c>
      <c r="X255" s="244">
        <f t="shared" si="22"/>
        <v>0</v>
      </c>
      <c r="Z255" s="171" t="str">
        <f t="shared" si="19"/>
        <v/>
      </c>
      <c r="AA255" s="343"/>
      <c r="AB255" s="346"/>
      <c r="AD255" s="171" t="str">
        <f t="shared" si="3"/>
        <v/>
      </c>
      <c r="AE255" s="239"/>
      <c r="AG255" s="171" t="str">
        <f t="shared" si="23"/>
        <v/>
      </c>
      <c r="AH255" s="201"/>
      <c r="AJ255" s="203" t="str">
        <f t="shared" si="20"/>
        <v/>
      </c>
      <c r="AK255" s="201"/>
      <c r="AM255" s="109" t="str">
        <f>IF(E255="","",IF(VLOOKUP(E255,Stam!$A$12:$E$19,4,FALSE)=0,"",VLOOKUP(E255,Stam!$A$12:$E$19,4,FALSE)))</f>
        <v/>
      </c>
      <c r="AN255" s="109" t="str">
        <f>IF(E255="","",IF(VLOOKUP(E255,Stam!$A$12:$E$19,2,FALSE)=0,"",VLOOKUP(E255,Stam!$A$12:$E$19,2,FALSE)))</f>
        <v/>
      </c>
      <c r="AO255" s="109" t="str">
        <f>IF(E255="","",IF(VLOOKUP(E255,Stam!$A$12:$E$19,3,FALSE)=0,"",VLOOKUP(E255,Stam!$A$12:$E$19,3,FALSE)))</f>
        <v/>
      </c>
      <c r="AP255" s="35" t="str">
        <f>IF(E255="","",IF(VLOOKUP(E255,Stam!$A$12:$E$19,5,FALSE)=0,"",VLOOKUP(E255,Stam!$A$12:$E$19,5,FALSE)))</f>
        <v/>
      </c>
      <c r="AR255" s="266"/>
      <c r="AS255" s="288"/>
    </row>
    <row r="256" spans="1:45" ht="30" customHeight="1" x14ac:dyDescent="0.25">
      <c r="A256" s="266"/>
      <c r="B256" s="133" t="str">
        <f>IF(A256&lt;&gt;"",IFERROR(VLOOKUP($A256,NTA!$A$2:$B$214,2,FALSE),"NTA code komt niet voor"),"")</f>
        <v/>
      </c>
      <c r="C256" s="267"/>
      <c r="D256" s="267"/>
      <c r="E256" s="343"/>
      <c r="F256" s="343"/>
      <c r="G256" s="354"/>
      <c r="H256" s="354"/>
      <c r="I256" s="354"/>
      <c r="J256" s="355"/>
      <c r="K256" s="210"/>
      <c r="L256" s="259"/>
      <c r="M256" s="262"/>
      <c r="R256" s="266"/>
      <c r="S256" s="267"/>
      <c r="T256" s="267"/>
      <c r="U256" s="288"/>
      <c r="V256" s="9"/>
      <c r="W256" s="244">
        <f t="shared" si="21"/>
        <v>0</v>
      </c>
      <c r="X256" s="244">
        <f t="shared" si="22"/>
        <v>0</v>
      </c>
      <c r="Z256" s="171" t="str">
        <f t="shared" si="19"/>
        <v/>
      </c>
      <c r="AA256" s="343"/>
      <c r="AB256" s="346"/>
      <c r="AD256" s="171" t="str">
        <f t="shared" si="3"/>
        <v/>
      </c>
      <c r="AE256" s="239"/>
      <c r="AG256" s="171" t="str">
        <f t="shared" si="23"/>
        <v/>
      </c>
      <c r="AH256" s="201"/>
      <c r="AJ256" s="203" t="str">
        <f t="shared" si="20"/>
        <v/>
      </c>
      <c r="AK256" s="201"/>
      <c r="AM256" s="109" t="str">
        <f>IF(E256="","",IF(VLOOKUP(E256,Stam!$A$12:$E$19,4,FALSE)=0,"",VLOOKUP(E256,Stam!$A$12:$E$19,4,FALSE)))</f>
        <v/>
      </c>
      <c r="AN256" s="109" t="str">
        <f>IF(E256="","",IF(VLOOKUP(E256,Stam!$A$12:$E$19,2,FALSE)=0,"",VLOOKUP(E256,Stam!$A$12:$E$19,2,FALSE)))</f>
        <v/>
      </c>
      <c r="AO256" s="109" t="str">
        <f>IF(E256="","",IF(VLOOKUP(E256,Stam!$A$12:$E$19,3,FALSE)=0,"",VLOOKUP(E256,Stam!$A$12:$E$19,3,FALSE)))</f>
        <v/>
      </c>
      <c r="AP256" s="35" t="str">
        <f>IF(E256="","",IF(VLOOKUP(E256,Stam!$A$12:$E$19,5,FALSE)=0,"",VLOOKUP(E256,Stam!$A$12:$E$19,5,FALSE)))</f>
        <v/>
      </c>
      <c r="AR256" s="266"/>
      <c r="AS256" s="288"/>
    </row>
    <row r="257" spans="1:45" ht="30" customHeight="1" x14ac:dyDescent="0.25">
      <c r="A257" s="266"/>
      <c r="B257" s="133" t="str">
        <f>IF(A257&lt;&gt;"",IFERROR(VLOOKUP($A257,NTA!$A$2:$B$214,2,FALSE),"NTA code komt niet voor"),"")</f>
        <v/>
      </c>
      <c r="C257" s="267"/>
      <c r="D257" s="267"/>
      <c r="E257" s="343"/>
      <c r="F257" s="343"/>
      <c r="G257" s="354"/>
      <c r="H257" s="354"/>
      <c r="I257" s="354"/>
      <c r="J257" s="355"/>
      <c r="K257" s="210"/>
      <c r="L257" s="259"/>
      <c r="M257" s="262"/>
      <c r="R257" s="266"/>
      <c r="S257" s="267"/>
      <c r="T257" s="267"/>
      <c r="U257" s="288"/>
      <c r="V257" s="9"/>
      <c r="W257" s="244">
        <f t="shared" si="21"/>
        <v>0</v>
      </c>
      <c r="X257" s="244">
        <f t="shared" si="22"/>
        <v>0</v>
      </c>
      <c r="Z257" s="171" t="str">
        <f t="shared" si="19"/>
        <v/>
      </c>
      <c r="AA257" s="343"/>
      <c r="AB257" s="346"/>
      <c r="AD257" s="171" t="str">
        <f t="shared" si="3"/>
        <v/>
      </c>
      <c r="AE257" s="239"/>
      <c r="AG257" s="171" t="str">
        <f t="shared" si="23"/>
        <v/>
      </c>
      <c r="AH257" s="201"/>
      <c r="AJ257" s="203" t="str">
        <f t="shared" si="20"/>
        <v/>
      </c>
      <c r="AK257" s="201"/>
      <c r="AM257" s="109" t="str">
        <f>IF(E257="","",IF(VLOOKUP(E257,Stam!$A$12:$E$19,4,FALSE)=0,"",VLOOKUP(E257,Stam!$A$12:$E$19,4,FALSE)))</f>
        <v/>
      </c>
      <c r="AN257" s="109" t="str">
        <f>IF(E257="","",IF(VLOOKUP(E257,Stam!$A$12:$E$19,2,FALSE)=0,"",VLOOKUP(E257,Stam!$A$12:$E$19,2,FALSE)))</f>
        <v/>
      </c>
      <c r="AO257" s="109" t="str">
        <f>IF(E257="","",IF(VLOOKUP(E257,Stam!$A$12:$E$19,3,FALSE)=0,"",VLOOKUP(E257,Stam!$A$12:$E$19,3,FALSE)))</f>
        <v/>
      </c>
      <c r="AP257" s="35" t="str">
        <f>IF(E257="","",IF(VLOOKUP(E257,Stam!$A$12:$E$19,5,FALSE)=0,"",VLOOKUP(E257,Stam!$A$12:$E$19,5,FALSE)))</f>
        <v/>
      </c>
      <c r="AR257" s="266"/>
      <c r="AS257" s="288"/>
    </row>
    <row r="258" spans="1:45" ht="30" customHeight="1" x14ac:dyDescent="0.25">
      <c r="A258" s="266"/>
      <c r="B258" s="133" t="str">
        <f>IF(A258&lt;&gt;"",IFERROR(VLOOKUP($A258,NTA!$A$2:$B$214,2,FALSE),"NTA code komt niet voor"),"")</f>
        <v/>
      </c>
      <c r="C258" s="267"/>
      <c r="D258" s="267"/>
      <c r="E258" s="343"/>
      <c r="F258" s="343"/>
      <c r="G258" s="354"/>
      <c r="H258" s="354"/>
      <c r="I258" s="354"/>
      <c r="J258" s="355"/>
      <c r="K258" s="210"/>
      <c r="L258" s="259"/>
      <c r="M258" s="262"/>
      <c r="R258" s="266"/>
      <c r="S258" s="267"/>
      <c r="T258" s="267"/>
      <c r="U258" s="288"/>
      <c r="V258" s="9"/>
      <c r="W258" s="244">
        <f t="shared" si="21"/>
        <v>0</v>
      </c>
      <c r="X258" s="244">
        <f t="shared" si="22"/>
        <v>0</v>
      </c>
      <c r="Z258" s="171" t="str">
        <f t="shared" si="19"/>
        <v/>
      </c>
      <c r="AA258" s="343"/>
      <c r="AB258" s="346"/>
      <c r="AD258" s="171" t="str">
        <f t="shared" si="3"/>
        <v/>
      </c>
      <c r="AE258" s="239"/>
      <c r="AG258" s="171" t="str">
        <f t="shared" si="23"/>
        <v/>
      </c>
      <c r="AH258" s="201"/>
      <c r="AJ258" s="203" t="str">
        <f t="shared" si="20"/>
        <v/>
      </c>
      <c r="AK258" s="201"/>
      <c r="AM258" s="109" t="str">
        <f>IF(E258="","",IF(VLOOKUP(E258,Stam!$A$12:$E$19,4,FALSE)=0,"",VLOOKUP(E258,Stam!$A$12:$E$19,4,FALSE)))</f>
        <v/>
      </c>
      <c r="AN258" s="109" t="str">
        <f>IF(E258="","",IF(VLOOKUP(E258,Stam!$A$12:$E$19,2,FALSE)=0,"",VLOOKUP(E258,Stam!$A$12:$E$19,2,FALSE)))</f>
        <v/>
      </c>
      <c r="AO258" s="109" t="str">
        <f>IF(E258="","",IF(VLOOKUP(E258,Stam!$A$12:$E$19,3,FALSE)=0,"",VLOOKUP(E258,Stam!$A$12:$E$19,3,FALSE)))</f>
        <v/>
      </c>
      <c r="AP258" s="35" t="str">
        <f>IF(E258="","",IF(VLOOKUP(E258,Stam!$A$12:$E$19,5,FALSE)=0,"",VLOOKUP(E258,Stam!$A$12:$E$19,5,FALSE)))</f>
        <v/>
      </c>
      <c r="AR258" s="266"/>
      <c r="AS258" s="288"/>
    </row>
    <row r="259" spans="1:45" ht="30" customHeight="1" x14ac:dyDescent="0.25">
      <c r="A259" s="266"/>
      <c r="B259" s="133" t="str">
        <f>IF(A259&lt;&gt;"",IFERROR(VLOOKUP($A259,NTA!$A$2:$B$214,2,FALSE),"NTA code komt niet voor"),"")</f>
        <v/>
      </c>
      <c r="C259" s="267"/>
      <c r="D259" s="267"/>
      <c r="E259" s="343"/>
      <c r="F259" s="343"/>
      <c r="G259" s="354"/>
      <c r="H259" s="354"/>
      <c r="I259" s="354"/>
      <c r="J259" s="355"/>
      <c r="K259" s="210"/>
      <c r="L259" s="259"/>
      <c r="M259" s="262"/>
      <c r="R259" s="266"/>
      <c r="S259" s="267"/>
      <c r="T259" s="267"/>
      <c r="U259" s="288"/>
      <c r="V259" s="9"/>
      <c r="W259" s="244">
        <f t="shared" si="21"/>
        <v>0</v>
      </c>
      <c r="X259" s="244">
        <f t="shared" si="22"/>
        <v>0</v>
      </c>
      <c r="Z259" s="171" t="str">
        <f t="shared" si="19"/>
        <v/>
      </c>
      <c r="AA259" s="343"/>
      <c r="AB259" s="346"/>
      <c r="AD259" s="171" t="str">
        <f t="shared" si="3"/>
        <v/>
      </c>
      <c r="AE259" s="239"/>
      <c r="AG259" s="171" t="str">
        <f t="shared" si="23"/>
        <v/>
      </c>
      <c r="AH259" s="201"/>
      <c r="AJ259" s="203" t="str">
        <f t="shared" si="20"/>
        <v/>
      </c>
      <c r="AK259" s="201"/>
      <c r="AM259" s="109" t="str">
        <f>IF(E259="","",IF(VLOOKUP(E259,Stam!$A$12:$E$19,4,FALSE)=0,"",VLOOKUP(E259,Stam!$A$12:$E$19,4,FALSE)))</f>
        <v/>
      </c>
      <c r="AN259" s="109" t="str">
        <f>IF(E259="","",IF(VLOOKUP(E259,Stam!$A$12:$E$19,2,FALSE)=0,"",VLOOKUP(E259,Stam!$A$12:$E$19,2,FALSE)))</f>
        <v/>
      </c>
      <c r="AO259" s="109" t="str">
        <f>IF(E259="","",IF(VLOOKUP(E259,Stam!$A$12:$E$19,3,FALSE)=0,"",VLOOKUP(E259,Stam!$A$12:$E$19,3,FALSE)))</f>
        <v/>
      </c>
      <c r="AP259" s="35" t="str">
        <f>IF(E259="","",IF(VLOOKUP(E259,Stam!$A$12:$E$19,5,FALSE)=0,"",VLOOKUP(E259,Stam!$A$12:$E$19,5,FALSE)))</f>
        <v/>
      </c>
      <c r="AR259" s="266"/>
      <c r="AS259" s="288"/>
    </row>
    <row r="260" spans="1:45" ht="30" customHeight="1" x14ac:dyDescent="0.25">
      <c r="A260" s="266"/>
      <c r="B260" s="133" t="str">
        <f>IF(A260&lt;&gt;"",IFERROR(VLOOKUP($A260,NTA!$A$2:$B$214,2,FALSE),"NTA code komt niet voor"),"")</f>
        <v/>
      </c>
      <c r="C260" s="267"/>
      <c r="D260" s="267"/>
      <c r="E260" s="343"/>
      <c r="F260" s="343"/>
      <c r="G260" s="354"/>
      <c r="H260" s="354"/>
      <c r="I260" s="354"/>
      <c r="J260" s="355"/>
      <c r="K260" s="210"/>
      <c r="L260" s="259"/>
      <c r="M260" s="262"/>
      <c r="R260" s="266"/>
      <c r="S260" s="267"/>
      <c r="T260" s="267"/>
      <c r="U260" s="288"/>
      <c r="V260" s="9"/>
      <c r="W260" s="244">
        <f t="shared" si="21"/>
        <v>0</v>
      </c>
      <c r="X260" s="244">
        <f t="shared" si="22"/>
        <v>0</v>
      </c>
      <c r="Z260" s="171" t="str">
        <f t="shared" si="19"/>
        <v/>
      </c>
      <c r="AA260" s="343"/>
      <c r="AB260" s="346"/>
      <c r="AD260" s="171" t="str">
        <f t="shared" si="3"/>
        <v/>
      </c>
      <c r="AE260" s="239"/>
      <c r="AG260" s="171" t="str">
        <f t="shared" si="23"/>
        <v/>
      </c>
      <c r="AH260" s="201"/>
      <c r="AJ260" s="203" t="str">
        <f t="shared" si="20"/>
        <v/>
      </c>
      <c r="AK260" s="201"/>
      <c r="AM260" s="109" t="str">
        <f>IF(E260="","",IF(VLOOKUP(E260,Stam!$A$12:$E$19,4,FALSE)=0,"",VLOOKUP(E260,Stam!$A$12:$E$19,4,FALSE)))</f>
        <v/>
      </c>
      <c r="AN260" s="109" t="str">
        <f>IF(E260="","",IF(VLOOKUP(E260,Stam!$A$12:$E$19,2,FALSE)=0,"",VLOOKUP(E260,Stam!$A$12:$E$19,2,FALSE)))</f>
        <v/>
      </c>
      <c r="AO260" s="109" t="str">
        <f>IF(E260="","",IF(VLOOKUP(E260,Stam!$A$12:$E$19,3,FALSE)=0,"",VLOOKUP(E260,Stam!$A$12:$E$19,3,FALSE)))</f>
        <v/>
      </c>
      <c r="AP260" s="35" t="str">
        <f>IF(E260="","",IF(VLOOKUP(E260,Stam!$A$12:$E$19,5,FALSE)=0,"",VLOOKUP(E260,Stam!$A$12:$E$19,5,FALSE)))</f>
        <v/>
      </c>
      <c r="AR260" s="266"/>
      <c r="AS260" s="288"/>
    </row>
    <row r="261" spans="1:45" ht="30" customHeight="1" x14ac:dyDescent="0.25">
      <c r="A261" s="266"/>
      <c r="B261" s="133" t="str">
        <f>IF(A261&lt;&gt;"",IFERROR(VLOOKUP($A261,NTA!$A$2:$B$214,2,FALSE),"NTA code komt niet voor"),"")</f>
        <v/>
      </c>
      <c r="C261" s="267"/>
      <c r="D261" s="267"/>
      <c r="E261" s="343"/>
      <c r="F261" s="343"/>
      <c r="G261" s="354"/>
      <c r="H261" s="354"/>
      <c r="I261" s="354"/>
      <c r="J261" s="355"/>
      <c r="K261" s="210"/>
      <c r="L261" s="259"/>
      <c r="M261" s="262"/>
      <c r="R261" s="266"/>
      <c r="S261" s="267"/>
      <c r="T261" s="267"/>
      <c r="U261" s="288"/>
      <c r="V261" s="9"/>
      <c r="W261" s="244">
        <f t="shared" si="21"/>
        <v>0</v>
      </c>
      <c r="X261" s="244">
        <f t="shared" si="22"/>
        <v>0</v>
      </c>
      <c r="Z261" s="171" t="str">
        <f t="shared" si="19"/>
        <v/>
      </c>
      <c r="AA261" s="343"/>
      <c r="AB261" s="346"/>
      <c r="AD261" s="171" t="str">
        <f t="shared" si="3"/>
        <v/>
      </c>
      <c r="AE261" s="239"/>
      <c r="AG261" s="171" t="str">
        <f t="shared" si="23"/>
        <v/>
      </c>
      <c r="AH261" s="201"/>
      <c r="AJ261" s="203" t="str">
        <f t="shared" si="20"/>
        <v/>
      </c>
      <c r="AK261" s="201"/>
      <c r="AM261" s="109" t="str">
        <f>IF(E261="","",IF(VLOOKUP(E261,Stam!$A$12:$E$19,4,FALSE)=0,"",VLOOKUP(E261,Stam!$A$12:$E$19,4,FALSE)))</f>
        <v/>
      </c>
      <c r="AN261" s="109" t="str">
        <f>IF(E261="","",IF(VLOOKUP(E261,Stam!$A$12:$E$19,2,FALSE)=0,"",VLOOKUP(E261,Stam!$A$12:$E$19,2,FALSE)))</f>
        <v/>
      </c>
      <c r="AO261" s="109" t="str">
        <f>IF(E261="","",IF(VLOOKUP(E261,Stam!$A$12:$E$19,3,FALSE)=0,"",VLOOKUP(E261,Stam!$A$12:$E$19,3,FALSE)))</f>
        <v/>
      </c>
      <c r="AP261" s="35" t="str">
        <f>IF(E261="","",IF(VLOOKUP(E261,Stam!$A$12:$E$19,5,FALSE)=0,"",VLOOKUP(E261,Stam!$A$12:$E$19,5,FALSE)))</f>
        <v/>
      </c>
      <c r="AR261" s="266"/>
      <c r="AS261" s="288"/>
    </row>
    <row r="262" spans="1:45" ht="30" customHeight="1" x14ac:dyDescent="0.25">
      <c r="A262" s="266"/>
      <c r="B262" s="133" t="str">
        <f>IF(A262&lt;&gt;"",IFERROR(VLOOKUP($A262,NTA!$A$2:$B$214,2,FALSE),"NTA code komt niet voor"),"")</f>
        <v/>
      </c>
      <c r="C262" s="267"/>
      <c r="D262" s="267"/>
      <c r="E262" s="343"/>
      <c r="F262" s="343"/>
      <c r="G262" s="354"/>
      <c r="H262" s="354"/>
      <c r="I262" s="354"/>
      <c r="J262" s="355"/>
      <c r="K262" s="210"/>
      <c r="L262" s="259"/>
      <c r="M262" s="262"/>
      <c r="R262" s="266"/>
      <c r="S262" s="267"/>
      <c r="T262" s="267"/>
      <c r="U262" s="288"/>
      <c r="V262" s="9"/>
      <c r="W262" s="244">
        <f t="shared" si="21"/>
        <v>0</v>
      </c>
      <c r="X262" s="244">
        <f t="shared" si="22"/>
        <v>0</v>
      </c>
      <c r="Z262" s="171" t="str">
        <f t="shared" si="19"/>
        <v/>
      </c>
      <c r="AA262" s="343"/>
      <c r="AB262" s="346"/>
      <c r="AD262" s="171" t="str">
        <f t="shared" si="3"/>
        <v/>
      </c>
      <c r="AE262" s="239"/>
      <c r="AG262" s="171" t="str">
        <f t="shared" si="23"/>
        <v/>
      </c>
      <c r="AH262" s="201"/>
      <c r="AJ262" s="203" t="str">
        <f t="shared" si="20"/>
        <v/>
      </c>
      <c r="AK262" s="201"/>
      <c r="AM262" s="109" t="str">
        <f>IF(E262="","",IF(VLOOKUP(E262,Stam!$A$12:$E$19,4,FALSE)=0,"",VLOOKUP(E262,Stam!$A$12:$E$19,4,FALSE)))</f>
        <v/>
      </c>
      <c r="AN262" s="109" t="str">
        <f>IF(E262="","",IF(VLOOKUP(E262,Stam!$A$12:$E$19,2,FALSE)=0,"",VLOOKUP(E262,Stam!$A$12:$E$19,2,FALSE)))</f>
        <v/>
      </c>
      <c r="AO262" s="109" t="str">
        <f>IF(E262="","",IF(VLOOKUP(E262,Stam!$A$12:$E$19,3,FALSE)=0,"",VLOOKUP(E262,Stam!$A$12:$E$19,3,FALSE)))</f>
        <v/>
      </c>
      <c r="AP262" s="35" t="str">
        <f>IF(E262="","",IF(VLOOKUP(E262,Stam!$A$12:$E$19,5,FALSE)=0,"",VLOOKUP(E262,Stam!$A$12:$E$19,5,FALSE)))</f>
        <v/>
      </c>
      <c r="AR262" s="266"/>
      <c r="AS262" s="288"/>
    </row>
    <row r="263" spans="1:45" ht="30" customHeight="1" x14ac:dyDescent="0.25">
      <c r="A263" s="266"/>
      <c r="B263" s="133" t="str">
        <f>IF(A263&lt;&gt;"",IFERROR(VLOOKUP($A263,NTA!$A$2:$B$214,2,FALSE),"NTA code komt niet voor"),"")</f>
        <v/>
      </c>
      <c r="C263" s="267"/>
      <c r="D263" s="267"/>
      <c r="E263" s="343"/>
      <c r="F263" s="343"/>
      <c r="G263" s="354"/>
      <c r="H263" s="354"/>
      <c r="I263" s="354"/>
      <c r="J263" s="355"/>
      <c r="K263" s="210"/>
      <c r="L263" s="259"/>
      <c r="M263" s="262"/>
      <c r="R263" s="266"/>
      <c r="S263" s="267"/>
      <c r="T263" s="267"/>
      <c r="U263" s="288"/>
      <c r="V263" s="9"/>
      <c r="W263" s="244">
        <f t="shared" si="21"/>
        <v>0</v>
      </c>
      <c r="X263" s="244">
        <f t="shared" si="22"/>
        <v>0</v>
      </c>
      <c r="Z263" s="171" t="str">
        <f t="shared" si="19"/>
        <v/>
      </c>
      <c r="AA263" s="343"/>
      <c r="AB263" s="346"/>
      <c r="AD263" s="171" t="str">
        <f t="shared" si="3"/>
        <v/>
      </c>
      <c r="AE263" s="239"/>
      <c r="AG263" s="171" t="str">
        <f t="shared" si="23"/>
        <v/>
      </c>
      <c r="AH263" s="201"/>
      <c r="AJ263" s="203" t="str">
        <f t="shared" si="20"/>
        <v/>
      </c>
      <c r="AK263" s="201"/>
      <c r="AM263" s="109" t="str">
        <f>IF(E263="","",IF(VLOOKUP(E263,Stam!$A$12:$E$19,4,FALSE)=0,"",VLOOKUP(E263,Stam!$A$12:$E$19,4,FALSE)))</f>
        <v/>
      </c>
      <c r="AN263" s="109" t="str">
        <f>IF(E263="","",IF(VLOOKUP(E263,Stam!$A$12:$E$19,2,FALSE)=0,"",VLOOKUP(E263,Stam!$A$12:$E$19,2,FALSE)))</f>
        <v/>
      </c>
      <c r="AO263" s="109" t="str">
        <f>IF(E263="","",IF(VLOOKUP(E263,Stam!$A$12:$E$19,3,FALSE)=0,"",VLOOKUP(E263,Stam!$A$12:$E$19,3,FALSE)))</f>
        <v/>
      </c>
      <c r="AP263" s="35" t="str">
        <f>IF(E263="","",IF(VLOOKUP(E263,Stam!$A$12:$E$19,5,FALSE)=0,"",VLOOKUP(E263,Stam!$A$12:$E$19,5,FALSE)))</f>
        <v/>
      </c>
      <c r="AR263" s="266"/>
      <c r="AS263" s="288"/>
    </row>
    <row r="264" spans="1:45" ht="30" customHeight="1" x14ac:dyDescent="0.25">
      <c r="A264" s="266"/>
      <c r="B264" s="133" t="str">
        <f>IF(A264&lt;&gt;"",IFERROR(VLOOKUP($A264,NTA!$A$2:$B$214,2,FALSE),"NTA code komt niet voor"),"")</f>
        <v/>
      </c>
      <c r="C264" s="267"/>
      <c r="D264" s="267"/>
      <c r="E264" s="343"/>
      <c r="F264" s="343"/>
      <c r="G264" s="354"/>
      <c r="H264" s="354"/>
      <c r="I264" s="354"/>
      <c r="J264" s="355"/>
      <c r="K264" s="210"/>
      <c r="L264" s="259"/>
      <c r="M264" s="262"/>
      <c r="R264" s="266"/>
      <c r="S264" s="267"/>
      <c r="T264" s="267"/>
      <c r="U264" s="288"/>
      <c r="V264" s="9"/>
      <c r="W264" s="244">
        <f t="shared" si="21"/>
        <v>0</v>
      </c>
      <c r="X264" s="244">
        <f t="shared" si="22"/>
        <v>0</v>
      </c>
      <c r="Z264" s="171" t="str">
        <f t="shared" si="19"/>
        <v/>
      </c>
      <c r="AA264" s="343"/>
      <c r="AB264" s="346"/>
      <c r="AD264" s="171" t="str">
        <f t="shared" si="3"/>
        <v/>
      </c>
      <c r="AE264" s="239"/>
      <c r="AG264" s="171" t="str">
        <f t="shared" si="23"/>
        <v/>
      </c>
      <c r="AH264" s="201"/>
      <c r="AJ264" s="203" t="str">
        <f t="shared" si="20"/>
        <v/>
      </c>
      <c r="AK264" s="201"/>
      <c r="AM264" s="109" t="str">
        <f>IF(E264="","",IF(VLOOKUP(E264,Stam!$A$12:$E$19,4,FALSE)=0,"",VLOOKUP(E264,Stam!$A$12:$E$19,4,FALSE)))</f>
        <v/>
      </c>
      <c r="AN264" s="109" t="str">
        <f>IF(E264="","",IF(VLOOKUP(E264,Stam!$A$12:$E$19,2,FALSE)=0,"",VLOOKUP(E264,Stam!$A$12:$E$19,2,FALSE)))</f>
        <v/>
      </c>
      <c r="AO264" s="109" t="str">
        <f>IF(E264="","",IF(VLOOKUP(E264,Stam!$A$12:$E$19,3,FALSE)=0,"",VLOOKUP(E264,Stam!$A$12:$E$19,3,FALSE)))</f>
        <v/>
      </c>
      <c r="AP264" s="35" t="str">
        <f>IF(E264="","",IF(VLOOKUP(E264,Stam!$A$12:$E$19,5,FALSE)=0,"",VLOOKUP(E264,Stam!$A$12:$E$19,5,FALSE)))</f>
        <v/>
      </c>
      <c r="AR264" s="266"/>
      <c r="AS264" s="288"/>
    </row>
    <row r="265" spans="1:45" ht="30" customHeight="1" x14ac:dyDescent="0.25">
      <c r="A265" s="266"/>
      <c r="B265" s="133" t="str">
        <f>IF(A265&lt;&gt;"",IFERROR(VLOOKUP($A265,NTA!$A$2:$B$214,2,FALSE),"NTA code komt niet voor"),"")</f>
        <v/>
      </c>
      <c r="C265" s="267"/>
      <c r="D265" s="267"/>
      <c r="E265" s="343"/>
      <c r="F265" s="343"/>
      <c r="G265" s="354"/>
      <c r="H265" s="354"/>
      <c r="I265" s="354"/>
      <c r="J265" s="355"/>
      <c r="K265" s="210"/>
      <c r="L265" s="259"/>
      <c r="M265" s="262"/>
      <c r="R265" s="266"/>
      <c r="S265" s="267"/>
      <c r="T265" s="267"/>
      <c r="U265" s="288"/>
      <c r="V265" s="9"/>
      <c r="W265" s="244">
        <f t="shared" si="21"/>
        <v>0</v>
      </c>
      <c r="X265" s="244">
        <f t="shared" si="22"/>
        <v>0</v>
      </c>
      <c r="Z265" s="171" t="str">
        <f t="shared" si="19"/>
        <v/>
      </c>
      <c r="AA265" s="343"/>
      <c r="AB265" s="346"/>
      <c r="AD265" s="171" t="str">
        <f t="shared" si="3"/>
        <v/>
      </c>
      <c r="AE265" s="239"/>
      <c r="AG265" s="171" t="str">
        <f t="shared" si="23"/>
        <v/>
      </c>
      <c r="AH265" s="201"/>
      <c r="AJ265" s="203" t="str">
        <f t="shared" si="20"/>
        <v/>
      </c>
      <c r="AK265" s="201"/>
      <c r="AM265" s="109" t="str">
        <f>IF(E265="","",IF(VLOOKUP(E265,Stam!$A$12:$E$19,4,FALSE)=0,"",VLOOKUP(E265,Stam!$A$12:$E$19,4,FALSE)))</f>
        <v/>
      </c>
      <c r="AN265" s="109" t="str">
        <f>IF(E265="","",IF(VLOOKUP(E265,Stam!$A$12:$E$19,2,FALSE)=0,"",VLOOKUP(E265,Stam!$A$12:$E$19,2,FALSE)))</f>
        <v/>
      </c>
      <c r="AO265" s="109" t="str">
        <f>IF(E265="","",IF(VLOOKUP(E265,Stam!$A$12:$E$19,3,FALSE)=0,"",VLOOKUP(E265,Stam!$A$12:$E$19,3,FALSE)))</f>
        <v/>
      </c>
      <c r="AP265" s="35" t="str">
        <f>IF(E265="","",IF(VLOOKUP(E265,Stam!$A$12:$E$19,5,FALSE)=0,"",VLOOKUP(E265,Stam!$A$12:$E$19,5,FALSE)))</f>
        <v/>
      </c>
      <c r="AR265" s="266"/>
      <c r="AS265" s="288"/>
    </row>
    <row r="266" spans="1:45" ht="30" customHeight="1" x14ac:dyDescent="0.25">
      <c r="A266" s="266"/>
      <c r="B266" s="133" t="str">
        <f>IF(A266&lt;&gt;"",IFERROR(VLOOKUP($A266,NTA!$A$2:$B$214,2,FALSE),"NTA code komt niet voor"),"")</f>
        <v/>
      </c>
      <c r="C266" s="267"/>
      <c r="D266" s="267"/>
      <c r="E266" s="343"/>
      <c r="F266" s="343"/>
      <c r="G266" s="354"/>
      <c r="H266" s="354"/>
      <c r="I266" s="354"/>
      <c r="J266" s="355"/>
      <c r="K266" s="210"/>
      <c r="L266" s="259"/>
      <c r="M266" s="262"/>
      <c r="R266" s="266"/>
      <c r="S266" s="267"/>
      <c r="T266" s="267"/>
      <c r="U266" s="288"/>
      <c r="V266" s="9"/>
      <c r="W266" s="244">
        <f t="shared" si="21"/>
        <v>0</v>
      </c>
      <c r="X266" s="244">
        <f t="shared" si="22"/>
        <v>0</v>
      </c>
      <c r="Z266" s="171" t="str">
        <f t="shared" si="19"/>
        <v/>
      </c>
      <c r="AA266" s="343"/>
      <c r="AB266" s="346"/>
      <c r="AD266" s="171" t="str">
        <f t="shared" si="3"/>
        <v/>
      </c>
      <c r="AE266" s="239"/>
      <c r="AG266" s="171" t="str">
        <f t="shared" si="23"/>
        <v/>
      </c>
      <c r="AH266" s="201"/>
      <c r="AJ266" s="203" t="str">
        <f t="shared" si="20"/>
        <v/>
      </c>
      <c r="AK266" s="201"/>
      <c r="AM266" s="109" t="str">
        <f>IF(E266="","",IF(VLOOKUP(E266,Stam!$A$12:$E$19,4,FALSE)=0,"",VLOOKUP(E266,Stam!$A$12:$E$19,4,FALSE)))</f>
        <v/>
      </c>
      <c r="AN266" s="109" t="str">
        <f>IF(E266="","",IF(VLOOKUP(E266,Stam!$A$12:$E$19,2,FALSE)=0,"",VLOOKUP(E266,Stam!$A$12:$E$19,2,FALSE)))</f>
        <v/>
      </c>
      <c r="AO266" s="109" t="str">
        <f>IF(E266="","",IF(VLOOKUP(E266,Stam!$A$12:$E$19,3,FALSE)=0,"",VLOOKUP(E266,Stam!$A$12:$E$19,3,FALSE)))</f>
        <v/>
      </c>
      <c r="AP266" s="35" t="str">
        <f>IF(E266="","",IF(VLOOKUP(E266,Stam!$A$12:$E$19,5,FALSE)=0,"",VLOOKUP(E266,Stam!$A$12:$E$19,5,FALSE)))</f>
        <v/>
      </c>
      <c r="AR266" s="266"/>
      <c r="AS266" s="288"/>
    </row>
    <row r="267" spans="1:45" ht="30" customHeight="1" x14ac:dyDescent="0.25">
      <c r="A267" s="266"/>
      <c r="B267" s="133" t="str">
        <f>IF(A267&lt;&gt;"",IFERROR(VLOOKUP($A267,NTA!$A$2:$B$214,2,FALSE),"NTA code komt niet voor"),"")</f>
        <v/>
      </c>
      <c r="C267" s="267"/>
      <c r="D267" s="267"/>
      <c r="E267" s="343"/>
      <c r="F267" s="343"/>
      <c r="G267" s="354"/>
      <c r="H267" s="354"/>
      <c r="I267" s="354"/>
      <c r="J267" s="355"/>
      <c r="K267" s="210"/>
      <c r="L267" s="259"/>
      <c r="M267" s="262"/>
      <c r="R267" s="266"/>
      <c r="S267" s="267"/>
      <c r="T267" s="267"/>
      <c r="U267" s="288"/>
      <c r="V267" s="9"/>
      <c r="W267" s="244">
        <f t="shared" si="21"/>
        <v>0</v>
      </c>
      <c r="X267" s="244">
        <f t="shared" si="22"/>
        <v>0</v>
      </c>
      <c r="Z267" s="171" t="str">
        <f t="shared" si="19"/>
        <v/>
      </c>
      <c r="AA267" s="343"/>
      <c r="AB267" s="346"/>
      <c r="AD267" s="171" t="str">
        <f t="shared" si="3"/>
        <v/>
      </c>
      <c r="AE267" s="239"/>
      <c r="AG267" s="171" t="str">
        <f t="shared" si="23"/>
        <v/>
      </c>
      <c r="AH267" s="201"/>
      <c r="AJ267" s="203" t="str">
        <f t="shared" si="20"/>
        <v/>
      </c>
      <c r="AK267" s="201"/>
      <c r="AM267" s="109" t="str">
        <f>IF(E267="","",IF(VLOOKUP(E267,Stam!$A$12:$E$19,4,FALSE)=0,"",VLOOKUP(E267,Stam!$A$12:$E$19,4,FALSE)))</f>
        <v/>
      </c>
      <c r="AN267" s="109" t="str">
        <f>IF(E267="","",IF(VLOOKUP(E267,Stam!$A$12:$E$19,2,FALSE)=0,"",VLOOKUP(E267,Stam!$A$12:$E$19,2,FALSE)))</f>
        <v/>
      </c>
      <c r="AO267" s="109" t="str">
        <f>IF(E267="","",IF(VLOOKUP(E267,Stam!$A$12:$E$19,3,FALSE)=0,"",VLOOKUP(E267,Stam!$A$12:$E$19,3,FALSE)))</f>
        <v/>
      </c>
      <c r="AP267" s="35" t="str">
        <f>IF(E267="","",IF(VLOOKUP(E267,Stam!$A$12:$E$19,5,FALSE)=0,"",VLOOKUP(E267,Stam!$A$12:$E$19,5,FALSE)))</f>
        <v/>
      </c>
      <c r="AR267" s="266"/>
      <c r="AS267" s="288"/>
    </row>
    <row r="268" spans="1:45" ht="30" customHeight="1" x14ac:dyDescent="0.25">
      <c r="A268" s="266"/>
      <c r="B268" s="133" t="str">
        <f>IF(A268&lt;&gt;"",IFERROR(VLOOKUP($A268,NTA!$A$2:$B$214,2,FALSE),"NTA code komt niet voor"),"")</f>
        <v/>
      </c>
      <c r="C268" s="267"/>
      <c r="D268" s="267"/>
      <c r="E268" s="343"/>
      <c r="F268" s="343"/>
      <c r="G268" s="354"/>
      <c r="H268" s="354"/>
      <c r="I268" s="354"/>
      <c r="J268" s="355"/>
      <c r="K268" s="210"/>
      <c r="L268" s="259"/>
      <c r="M268" s="262"/>
      <c r="R268" s="266"/>
      <c r="S268" s="267"/>
      <c r="T268" s="267"/>
      <c r="U268" s="288"/>
      <c r="V268" s="9"/>
      <c r="W268" s="244">
        <f t="shared" si="21"/>
        <v>0</v>
      </c>
      <c r="X268" s="244">
        <f t="shared" si="22"/>
        <v>0</v>
      </c>
      <c r="Z268" s="171" t="str">
        <f t="shared" si="19"/>
        <v/>
      </c>
      <c r="AA268" s="343"/>
      <c r="AB268" s="346"/>
      <c r="AD268" s="171" t="str">
        <f t="shared" si="3"/>
        <v/>
      </c>
      <c r="AE268" s="239"/>
      <c r="AG268" s="171" t="str">
        <f t="shared" si="23"/>
        <v/>
      </c>
      <c r="AH268" s="201"/>
      <c r="AJ268" s="203" t="str">
        <f t="shared" si="20"/>
        <v/>
      </c>
      <c r="AK268" s="201"/>
      <c r="AM268" s="109" t="str">
        <f>IF(E268="","",IF(VLOOKUP(E268,Stam!$A$12:$E$19,4,FALSE)=0,"",VLOOKUP(E268,Stam!$A$12:$E$19,4,FALSE)))</f>
        <v/>
      </c>
      <c r="AN268" s="109" t="str">
        <f>IF(E268="","",IF(VLOOKUP(E268,Stam!$A$12:$E$19,2,FALSE)=0,"",VLOOKUP(E268,Stam!$A$12:$E$19,2,FALSE)))</f>
        <v/>
      </c>
      <c r="AO268" s="109" t="str">
        <f>IF(E268="","",IF(VLOOKUP(E268,Stam!$A$12:$E$19,3,FALSE)=0,"",VLOOKUP(E268,Stam!$A$12:$E$19,3,FALSE)))</f>
        <v/>
      </c>
      <c r="AP268" s="35" t="str">
        <f>IF(E268="","",IF(VLOOKUP(E268,Stam!$A$12:$E$19,5,FALSE)=0,"",VLOOKUP(E268,Stam!$A$12:$E$19,5,FALSE)))</f>
        <v/>
      </c>
      <c r="AR268" s="266"/>
      <c r="AS268" s="288"/>
    </row>
    <row r="269" spans="1:45" ht="30" customHeight="1" x14ac:dyDescent="0.25">
      <c r="A269" s="266"/>
      <c r="B269" s="133" t="str">
        <f>IF(A269&lt;&gt;"",IFERROR(VLOOKUP($A269,NTA!$A$2:$B$214,2,FALSE),"NTA code komt niet voor"),"")</f>
        <v/>
      </c>
      <c r="C269" s="267"/>
      <c r="D269" s="267"/>
      <c r="E269" s="343"/>
      <c r="F269" s="343"/>
      <c r="G269" s="354"/>
      <c r="H269" s="354"/>
      <c r="I269" s="354"/>
      <c r="J269" s="355"/>
      <c r="K269" s="210"/>
      <c r="L269" s="259"/>
      <c r="M269" s="262"/>
      <c r="R269" s="266"/>
      <c r="S269" s="267"/>
      <c r="T269" s="267"/>
      <c r="U269" s="288"/>
      <c r="V269" s="9"/>
      <c r="W269" s="244">
        <f t="shared" si="21"/>
        <v>0</v>
      </c>
      <c r="X269" s="244">
        <f t="shared" si="22"/>
        <v>0</v>
      </c>
      <c r="Z269" s="171" t="str">
        <f t="shared" si="19"/>
        <v/>
      </c>
      <c r="AA269" s="343"/>
      <c r="AB269" s="346"/>
      <c r="AD269" s="171" t="str">
        <f t="shared" si="3"/>
        <v/>
      </c>
      <c r="AE269" s="239"/>
      <c r="AG269" s="171" t="str">
        <f t="shared" si="23"/>
        <v/>
      </c>
      <c r="AH269" s="201"/>
      <c r="AJ269" s="203" t="str">
        <f t="shared" si="20"/>
        <v/>
      </c>
      <c r="AK269" s="201"/>
      <c r="AM269" s="109" t="str">
        <f>IF(E269="","",IF(VLOOKUP(E269,Stam!$A$12:$E$19,4,FALSE)=0,"",VLOOKUP(E269,Stam!$A$12:$E$19,4,FALSE)))</f>
        <v/>
      </c>
      <c r="AN269" s="109" t="str">
        <f>IF(E269="","",IF(VLOOKUP(E269,Stam!$A$12:$E$19,2,FALSE)=0,"",VLOOKUP(E269,Stam!$A$12:$E$19,2,FALSE)))</f>
        <v/>
      </c>
      <c r="AO269" s="109" t="str">
        <f>IF(E269="","",IF(VLOOKUP(E269,Stam!$A$12:$E$19,3,FALSE)=0,"",VLOOKUP(E269,Stam!$A$12:$E$19,3,FALSE)))</f>
        <v/>
      </c>
      <c r="AP269" s="35" t="str">
        <f>IF(E269="","",IF(VLOOKUP(E269,Stam!$A$12:$E$19,5,FALSE)=0,"",VLOOKUP(E269,Stam!$A$12:$E$19,5,FALSE)))</f>
        <v/>
      </c>
      <c r="AR269" s="266"/>
      <c r="AS269" s="288"/>
    </row>
    <row r="270" spans="1:45" ht="30" customHeight="1" x14ac:dyDescent="0.25">
      <c r="A270" s="266"/>
      <c r="B270" s="133" t="str">
        <f>IF(A270&lt;&gt;"",IFERROR(VLOOKUP($A270,NTA!$A$2:$B$214,2,FALSE),"NTA code komt niet voor"),"")</f>
        <v/>
      </c>
      <c r="C270" s="267"/>
      <c r="D270" s="267"/>
      <c r="E270" s="343"/>
      <c r="F270" s="343"/>
      <c r="G270" s="354"/>
      <c r="H270" s="354"/>
      <c r="I270" s="354"/>
      <c r="J270" s="355"/>
      <c r="K270" s="210"/>
      <c r="L270" s="259"/>
      <c r="M270" s="262"/>
      <c r="R270" s="266"/>
      <c r="S270" s="267"/>
      <c r="T270" s="267"/>
      <c r="U270" s="288"/>
      <c r="V270" s="9"/>
      <c r="W270" s="244">
        <f t="shared" si="21"/>
        <v>0</v>
      </c>
      <c r="X270" s="244">
        <f t="shared" si="22"/>
        <v>0</v>
      </c>
      <c r="Z270" s="171" t="str">
        <f t="shared" si="19"/>
        <v/>
      </c>
      <c r="AA270" s="343"/>
      <c r="AB270" s="346"/>
      <c r="AD270" s="171" t="str">
        <f t="shared" si="3"/>
        <v/>
      </c>
      <c r="AE270" s="239"/>
      <c r="AG270" s="171" t="str">
        <f t="shared" si="23"/>
        <v/>
      </c>
      <c r="AH270" s="201"/>
      <c r="AJ270" s="203" t="str">
        <f t="shared" si="20"/>
        <v/>
      </c>
      <c r="AK270" s="201"/>
      <c r="AM270" s="109" t="str">
        <f>IF(E270="","",IF(VLOOKUP(E270,Stam!$A$12:$E$19,4,FALSE)=0,"",VLOOKUP(E270,Stam!$A$12:$E$19,4,FALSE)))</f>
        <v/>
      </c>
      <c r="AN270" s="109" t="str">
        <f>IF(E270="","",IF(VLOOKUP(E270,Stam!$A$12:$E$19,2,FALSE)=0,"",VLOOKUP(E270,Stam!$A$12:$E$19,2,FALSE)))</f>
        <v/>
      </c>
      <c r="AO270" s="109" t="str">
        <f>IF(E270="","",IF(VLOOKUP(E270,Stam!$A$12:$E$19,3,FALSE)=0,"",VLOOKUP(E270,Stam!$A$12:$E$19,3,FALSE)))</f>
        <v/>
      </c>
      <c r="AP270" s="35" t="str">
        <f>IF(E270="","",IF(VLOOKUP(E270,Stam!$A$12:$E$19,5,FALSE)=0,"",VLOOKUP(E270,Stam!$A$12:$E$19,5,FALSE)))</f>
        <v/>
      </c>
      <c r="AR270" s="266"/>
      <c r="AS270" s="288"/>
    </row>
    <row r="271" spans="1:45" ht="30" customHeight="1" x14ac:dyDescent="0.25">
      <c r="A271" s="266"/>
      <c r="B271" s="133" t="str">
        <f>IF(A271&lt;&gt;"",IFERROR(VLOOKUP($A271,NTA!$A$2:$B$214,2,FALSE),"NTA code komt niet voor"),"")</f>
        <v/>
      </c>
      <c r="C271" s="267"/>
      <c r="D271" s="267"/>
      <c r="E271" s="343"/>
      <c r="F271" s="343"/>
      <c r="G271" s="354"/>
      <c r="H271" s="354"/>
      <c r="I271" s="354"/>
      <c r="J271" s="355"/>
      <c r="K271" s="210"/>
      <c r="L271" s="259"/>
      <c r="M271" s="262"/>
      <c r="R271" s="266"/>
      <c r="S271" s="267"/>
      <c r="T271" s="267"/>
      <c r="U271" s="288"/>
      <c r="V271" s="9"/>
      <c r="W271" s="244">
        <f t="shared" si="21"/>
        <v>0</v>
      </c>
      <c r="X271" s="244">
        <f t="shared" si="22"/>
        <v>0</v>
      </c>
      <c r="Z271" s="171" t="str">
        <f t="shared" si="19"/>
        <v/>
      </c>
      <c r="AA271" s="343"/>
      <c r="AB271" s="346"/>
      <c r="AD271" s="171" t="str">
        <f t="shared" si="3"/>
        <v/>
      </c>
      <c r="AE271" s="239"/>
      <c r="AG271" s="171" t="str">
        <f t="shared" si="23"/>
        <v/>
      </c>
      <c r="AH271" s="201"/>
      <c r="AJ271" s="203" t="str">
        <f t="shared" si="20"/>
        <v/>
      </c>
      <c r="AK271" s="201"/>
      <c r="AM271" s="109" t="str">
        <f>IF(E271="","",IF(VLOOKUP(E271,Stam!$A$12:$E$19,4,FALSE)=0,"",VLOOKUP(E271,Stam!$A$12:$E$19,4,FALSE)))</f>
        <v/>
      </c>
      <c r="AN271" s="109" t="str">
        <f>IF(E271="","",IF(VLOOKUP(E271,Stam!$A$12:$E$19,2,FALSE)=0,"",VLOOKUP(E271,Stam!$A$12:$E$19,2,FALSE)))</f>
        <v/>
      </c>
      <c r="AO271" s="109" t="str">
        <f>IF(E271="","",IF(VLOOKUP(E271,Stam!$A$12:$E$19,3,FALSE)=0,"",VLOOKUP(E271,Stam!$A$12:$E$19,3,FALSE)))</f>
        <v/>
      </c>
      <c r="AP271" s="35" t="str">
        <f>IF(E271="","",IF(VLOOKUP(E271,Stam!$A$12:$E$19,5,FALSE)=0,"",VLOOKUP(E271,Stam!$A$12:$E$19,5,FALSE)))</f>
        <v/>
      </c>
      <c r="AR271" s="266"/>
      <c r="AS271" s="288"/>
    </row>
    <row r="272" spans="1:45" ht="30" customHeight="1" x14ac:dyDescent="0.25">
      <c r="A272" s="266"/>
      <c r="B272" s="133" t="str">
        <f>IF(A272&lt;&gt;"",IFERROR(VLOOKUP($A272,NTA!$A$2:$B$214,2,FALSE),"NTA code komt niet voor"),"")</f>
        <v/>
      </c>
      <c r="C272" s="267"/>
      <c r="D272" s="267"/>
      <c r="E272" s="343"/>
      <c r="F272" s="343"/>
      <c r="G272" s="354"/>
      <c r="H272" s="354"/>
      <c r="I272" s="354"/>
      <c r="J272" s="355"/>
      <c r="K272" s="210"/>
      <c r="L272" s="259"/>
      <c r="M272" s="262"/>
      <c r="R272" s="266"/>
      <c r="S272" s="267"/>
      <c r="T272" s="267"/>
      <c r="U272" s="288"/>
      <c r="V272" s="9"/>
      <c r="W272" s="244">
        <f t="shared" si="21"/>
        <v>0</v>
      </c>
      <c r="X272" s="244">
        <f t="shared" si="22"/>
        <v>0</v>
      </c>
      <c r="Z272" s="171" t="str">
        <f t="shared" si="19"/>
        <v/>
      </c>
      <c r="AA272" s="343"/>
      <c r="AB272" s="346"/>
      <c r="AD272" s="171" t="str">
        <f t="shared" si="3"/>
        <v/>
      </c>
      <c r="AE272" s="239"/>
      <c r="AG272" s="171" t="str">
        <f t="shared" si="23"/>
        <v/>
      </c>
      <c r="AH272" s="201"/>
      <c r="AJ272" s="203" t="str">
        <f t="shared" si="20"/>
        <v/>
      </c>
      <c r="AK272" s="201"/>
      <c r="AM272" s="109" t="str">
        <f>IF(E272="","",IF(VLOOKUP(E272,Stam!$A$12:$E$19,4,FALSE)=0,"",VLOOKUP(E272,Stam!$A$12:$E$19,4,FALSE)))</f>
        <v/>
      </c>
      <c r="AN272" s="109" t="str">
        <f>IF(E272="","",IF(VLOOKUP(E272,Stam!$A$12:$E$19,2,FALSE)=0,"",VLOOKUP(E272,Stam!$A$12:$E$19,2,FALSE)))</f>
        <v/>
      </c>
      <c r="AO272" s="109" t="str">
        <f>IF(E272="","",IF(VLOOKUP(E272,Stam!$A$12:$E$19,3,FALSE)=0,"",VLOOKUP(E272,Stam!$A$12:$E$19,3,FALSE)))</f>
        <v/>
      </c>
      <c r="AP272" s="35" t="str">
        <f>IF(E272="","",IF(VLOOKUP(E272,Stam!$A$12:$E$19,5,FALSE)=0,"",VLOOKUP(E272,Stam!$A$12:$E$19,5,FALSE)))</f>
        <v/>
      </c>
      <c r="AR272" s="266"/>
      <c r="AS272" s="288"/>
    </row>
    <row r="273" spans="1:45" ht="30" customHeight="1" x14ac:dyDescent="0.25">
      <c r="A273" s="266"/>
      <c r="B273" s="133" t="str">
        <f>IF(A273&lt;&gt;"",IFERROR(VLOOKUP($A273,NTA!$A$2:$B$214,2,FALSE),"NTA code komt niet voor"),"")</f>
        <v/>
      </c>
      <c r="C273" s="267"/>
      <c r="D273" s="267"/>
      <c r="E273" s="343"/>
      <c r="F273" s="343"/>
      <c r="G273" s="354"/>
      <c r="H273" s="354"/>
      <c r="I273" s="354"/>
      <c r="J273" s="355"/>
      <c r="K273" s="210"/>
      <c r="L273" s="259"/>
      <c r="M273" s="262"/>
      <c r="R273" s="266"/>
      <c r="S273" s="267"/>
      <c r="T273" s="267"/>
      <c r="U273" s="288"/>
      <c r="V273" s="9"/>
      <c r="W273" s="244">
        <f t="shared" si="21"/>
        <v>0</v>
      </c>
      <c r="X273" s="244">
        <f t="shared" si="22"/>
        <v>0</v>
      </c>
      <c r="Z273" s="171" t="str">
        <f t="shared" ref="Z273:Z325" si="24">AM273</f>
        <v/>
      </c>
      <c r="AA273" s="343"/>
      <c r="AB273" s="346"/>
      <c r="AD273" s="171" t="str">
        <f t="shared" si="3"/>
        <v/>
      </c>
      <c r="AE273" s="239"/>
      <c r="AG273" s="171" t="str">
        <f t="shared" si="23"/>
        <v/>
      </c>
      <c r="AH273" s="201"/>
      <c r="AJ273" s="203" t="str">
        <f t="shared" si="20"/>
        <v/>
      </c>
      <c r="AK273" s="201"/>
      <c r="AM273" s="109" t="str">
        <f>IF(E273="","",IF(VLOOKUP(E273,Stam!$A$12:$E$19,4,FALSE)=0,"",VLOOKUP(E273,Stam!$A$12:$E$19,4,FALSE)))</f>
        <v/>
      </c>
      <c r="AN273" s="109" t="str">
        <f>IF(E273="","",IF(VLOOKUP(E273,Stam!$A$12:$E$19,2,FALSE)=0,"",VLOOKUP(E273,Stam!$A$12:$E$19,2,FALSE)))</f>
        <v/>
      </c>
      <c r="AO273" s="109" t="str">
        <f>IF(E273="","",IF(VLOOKUP(E273,Stam!$A$12:$E$19,3,FALSE)=0,"",VLOOKUP(E273,Stam!$A$12:$E$19,3,FALSE)))</f>
        <v/>
      </c>
      <c r="AP273" s="35" t="str">
        <f>IF(E273="","",IF(VLOOKUP(E273,Stam!$A$12:$E$19,5,FALSE)=0,"",VLOOKUP(E273,Stam!$A$12:$E$19,5,FALSE)))</f>
        <v/>
      </c>
      <c r="AR273" s="266"/>
      <c r="AS273" s="288"/>
    </row>
    <row r="274" spans="1:45" ht="30" customHeight="1" x14ac:dyDescent="0.25">
      <c r="A274" s="266"/>
      <c r="B274" s="133" t="str">
        <f>IF(A274&lt;&gt;"",IFERROR(VLOOKUP($A274,NTA!$A$2:$B$214,2,FALSE),"NTA code komt niet voor"),"")</f>
        <v/>
      </c>
      <c r="C274" s="267"/>
      <c r="D274" s="267"/>
      <c r="E274" s="343"/>
      <c r="F274" s="343"/>
      <c r="G274" s="354"/>
      <c r="H274" s="354"/>
      <c r="I274" s="354"/>
      <c r="J274" s="355"/>
      <c r="K274" s="210"/>
      <c r="L274" s="259"/>
      <c r="M274" s="262"/>
      <c r="R274" s="266"/>
      <c r="S274" s="267"/>
      <c r="T274" s="267"/>
      <c r="U274" s="288"/>
      <c r="V274" s="9"/>
      <c r="W274" s="244">
        <f t="shared" si="21"/>
        <v>0</v>
      </c>
      <c r="X274" s="244">
        <f t="shared" si="22"/>
        <v>0</v>
      </c>
      <c r="Z274" s="171" t="str">
        <f t="shared" si="24"/>
        <v/>
      </c>
      <c r="AA274" s="343"/>
      <c r="AB274" s="346"/>
      <c r="AD274" s="171" t="str">
        <f t="shared" si="3"/>
        <v/>
      </c>
      <c r="AE274" s="239"/>
      <c r="AG274" s="171" t="str">
        <f t="shared" si="23"/>
        <v/>
      </c>
      <c r="AH274" s="201"/>
      <c r="AJ274" s="203" t="str">
        <f t="shared" si="20"/>
        <v/>
      </c>
      <c r="AK274" s="201"/>
      <c r="AM274" s="109" t="str">
        <f>IF(E274="","",IF(VLOOKUP(E274,Stam!$A$12:$E$19,4,FALSE)=0,"",VLOOKUP(E274,Stam!$A$12:$E$19,4,FALSE)))</f>
        <v/>
      </c>
      <c r="AN274" s="109" t="str">
        <f>IF(E274="","",IF(VLOOKUP(E274,Stam!$A$12:$E$19,2,FALSE)=0,"",VLOOKUP(E274,Stam!$A$12:$E$19,2,FALSE)))</f>
        <v/>
      </c>
      <c r="AO274" s="109" t="str">
        <f>IF(E274="","",IF(VLOOKUP(E274,Stam!$A$12:$E$19,3,FALSE)=0,"",VLOOKUP(E274,Stam!$A$12:$E$19,3,FALSE)))</f>
        <v/>
      </c>
      <c r="AP274" s="35" t="str">
        <f>IF(E274="","",IF(VLOOKUP(E274,Stam!$A$12:$E$19,5,FALSE)=0,"",VLOOKUP(E274,Stam!$A$12:$E$19,5,FALSE)))</f>
        <v/>
      </c>
      <c r="AR274" s="266"/>
      <c r="AS274" s="288"/>
    </row>
    <row r="275" spans="1:45" ht="30" customHeight="1" x14ac:dyDescent="0.25">
      <c r="A275" s="266"/>
      <c r="B275" s="133" t="str">
        <f>IF(A275&lt;&gt;"",IFERROR(VLOOKUP($A275,NTA!$A$2:$B$214,2,FALSE),"NTA code komt niet voor"),"")</f>
        <v/>
      </c>
      <c r="C275" s="267"/>
      <c r="D275" s="267"/>
      <c r="E275" s="343"/>
      <c r="F275" s="343"/>
      <c r="G275" s="354"/>
      <c r="H275" s="354"/>
      <c r="I275" s="354"/>
      <c r="J275" s="355"/>
      <c r="K275" s="210"/>
      <c r="L275" s="259"/>
      <c r="M275" s="262"/>
      <c r="R275" s="266"/>
      <c r="S275" s="267"/>
      <c r="T275" s="267"/>
      <c r="U275" s="288"/>
      <c r="V275" s="9"/>
      <c r="W275" s="244">
        <f t="shared" si="21"/>
        <v>0</v>
      </c>
      <c r="X275" s="244">
        <f t="shared" si="22"/>
        <v>0</v>
      </c>
      <c r="Z275" s="171" t="str">
        <f t="shared" si="24"/>
        <v/>
      </c>
      <c r="AA275" s="343"/>
      <c r="AB275" s="346"/>
      <c r="AD275" s="171" t="str">
        <f t="shared" si="3"/>
        <v/>
      </c>
      <c r="AE275" s="239"/>
      <c r="AG275" s="171" t="str">
        <f t="shared" si="23"/>
        <v/>
      </c>
      <c r="AH275" s="201"/>
      <c r="AJ275" s="203" t="str">
        <f t="shared" si="20"/>
        <v/>
      </c>
      <c r="AK275" s="201"/>
      <c r="AM275" s="109" t="str">
        <f>IF(E275="","",IF(VLOOKUP(E275,Stam!$A$12:$E$19,4,FALSE)=0,"",VLOOKUP(E275,Stam!$A$12:$E$19,4,FALSE)))</f>
        <v/>
      </c>
      <c r="AN275" s="109" t="str">
        <f>IF(E275="","",IF(VLOOKUP(E275,Stam!$A$12:$E$19,2,FALSE)=0,"",VLOOKUP(E275,Stam!$A$12:$E$19,2,FALSE)))</f>
        <v/>
      </c>
      <c r="AO275" s="109" t="str">
        <f>IF(E275="","",IF(VLOOKUP(E275,Stam!$A$12:$E$19,3,FALSE)=0,"",VLOOKUP(E275,Stam!$A$12:$E$19,3,FALSE)))</f>
        <v/>
      </c>
      <c r="AP275" s="35" t="str">
        <f>IF(E275="","",IF(VLOOKUP(E275,Stam!$A$12:$E$19,5,FALSE)=0,"",VLOOKUP(E275,Stam!$A$12:$E$19,5,FALSE)))</f>
        <v/>
      </c>
      <c r="AR275" s="266"/>
      <c r="AS275" s="288"/>
    </row>
    <row r="276" spans="1:45" ht="30" customHeight="1" x14ac:dyDescent="0.25">
      <c r="A276" s="266"/>
      <c r="B276" s="133" t="str">
        <f>IF(A276&lt;&gt;"",IFERROR(VLOOKUP($A276,NTA!$A$2:$B$214,2,FALSE),"NTA code komt niet voor"),"")</f>
        <v/>
      </c>
      <c r="C276" s="267"/>
      <c r="D276" s="267"/>
      <c r="E276" s="343"/>
      <c r="F276" s="343"/>
      <c r="G276" s="354"/>
      <c r="H276" s="354"/>
      <c r="I276" s="354"/>
      <c r="J276" s="355"/>
      <c r="K276" s="210"/>
      <c r="L276" s="259"/>
      <c r="M276" s="262"/>
      <c r="R276" s="266"/>
      <c r="S276" s="267"/>
      <c r="T276" s="267"/>
      <c r="U276" s="288"/>
      <c r="V276" s="9"/>
      <c r="W276" s="244">
        <f t="shared" si="21"/>
        <v>0</v>
      </c>
      <c r="X276" s="244">
        <f t="shared" si="22"/>
        <v>0</v>
      </c>
      <c r="Z276" s="171" t="str">
        <f t="shared" si="24"/>
        <v/>
      </c>
      <c r="AA276" s="343"/>
      <c r="AB276" s="346"/>
      <c r="AD276" s="171" t="str">
        <f t="shared" si="3"/>
        <v/>
      </c>
      <c r="AE276" s="239"/>
      <c r="AG276" s="171" t="str">
        <f t="shared" si="23"/>
        <v/>
      </c>
      <c r="AH276" s="201"/>
      <c r="AJ276" s="203" t="str">
        <f t="shared" si="20"/>
        <v/>
      </c>
      <c r="AK276" s="201"/>
      <c r="AM276" s="109" t="str">
        <f>IF(E276="","",IF(VLOOKUP(E276,Stam!$A$12:$E$19,4,FALSE)=0,"",VLOOKUP(E276,Stam!$A$12:$E$19,4,FALSE)))</f>
        <v/>
      </c>
      <c r="AN276" s="109" t="str">
        <f>IF(E276="","",IF(VLOOKUP(E276,Stam!$A$12:$E$19,2,FALSE)=0,"",VLOOKUP(E276,Stam!$A$12:$E$19,2,FALSE)))</f>
        <v/>
      </c>
      <c r="AO276" s="109" t="str">
        <f>IF(E276="","",IF(VLOOKUP(E276,Stam!$A$12:$E$19,3,FALSE)=0,"",VLOOKUP(E276,Stam!$A$12:$E$19,3,FALSE)))</f>
        <v/>
      </c>
      <c r="AP276" s="35" t="str">
        <f>IF(E276="","",IF(VLOOKUP(E276,Stam!$A$12:$E$19,5,FALSE)=0,"",VLOOKUP(E276,Stam!$A$12:$E$19,5,FALSE)))</f>
        <v/>
      </c>
      <c r="AR276" s="266"/>
      <c r="AS276" s="288"/>
    </row>
    <row r="277" spans="1:45" ht="30" customHeight="1" x14ac:dyDescent="0.25">
      <c r="A277" s="266"/>
      <c r="B277" s="133" t="str">
        <f>IF(A277&lt;&gt;"",IFERROR(VLOOKUP($A277,NTA!$A$2:$B$214,2,FALSE),"NTA code komt niet voor"),"")</f>
        <v/>
      </c>
      <c r="C277" s="267"/>
      <c r="D277" s="267"/>
      <c r="E277" s="343"/>
      <c r="F277" s="343"/>
      <c r="G277" s="354"/>
      <c r="H277" s="354"/>
      <c r="I277" s="354"/>
      <c r="J277" s="355"/>
      <c r="K277" s="210"/>
      <c r="L277" s="259"/>
      <c r="M277" s="262"/>
      <c r="R277" s="266"/>
      <c r="S277" s="267"/>
      <c r="T277" s="267"/>
      <c r="U277" s="288"/>
      <c r="V277" s="9"/>
      <c r="W277" s="244">
        <f t="shared" si="21"/>
        <v>0</v>
      </c>
      <c r="X277" s="244">
        <f t="shared" si="22"/>
        <v>0</v>
      </c>
      <c r="Z277" s="171" t="str">
        <f t="shared" si="24"/>
        <v/>
      </c>
      <c r="AA277" s="343"/>
      <c r="AB277" s="346"/>
      <c r="AD277" s="171" t="str">
        <f t="shared" si="3"/>
        <v/>
      </c>
      <c r="AE277" s="239"/>
      <c r="AG277" s="171" t="str">
        <f t="shared" si="23"/>
        <v/>
      </c>
      <c r="AH277" s="201"/>
      <c r="AJ277" s="203" t="str">
        <f t="shared" si="20"/>
        <v/>
      </c>
      <c r="AK277" s="201"/>
      <c r="AM277" s="109" t="str">
        <f>IF(E277="","",IF(VLOOKUP(E277,Stam!$A$12:$E$19,4,FALSE)=0,"",VLOOKUP(E277,Stam!$A$12:$E$19,4,FALSE)))</f>
        <v/>
      </c>
      <c r="AN277" s="109" t="str">
        <f>IF(E277="","",IF(VLOOKUP(E277,Stam!$A$12:$E$19,2,FALSE)=0,"",VLOOKUP(E277,Stam!$A$12:$E$19,2,FALSE)))</f>
        <v/>
      </c>
      <c r="AO277" s="109" t="str">
        <f>IF(E277="","",IF(VLOOKUP(E277,Stam!$A$12:$E$19,3,FALSE)=0,"",VLOOKUP(E277,Stam!$A$12:$E$19,3,FALSE)))</f>
        <v/>
      </c>
      <c r="AP277" s="35" t="str">
        <f>IF(E277="","",IF(VLOOKUP(E277,Stam!$A$12:$E$19,5,FALSE)=0,"",VLOOKUP(E277,Stam!$A$12:$E$19,5,FALSE)))</f>
        <v/>
      </c>
      <c r="AR277" s="266"/>
      <c r="AS277" s="288"/>
    </row>
    <row r="278" spans="1:45" ht="30" customHeight="1" x14ac:dyDescent="0.25">
      <c r="A278" s="266"/>
      <c r="B278" s="133" t="str">
        <f>IF(A278&lt;&gt;"",IFERROR(VLOOKUP($A278,NTA!$A$2:$B$214,2,FALSE),"NTA code komt niet voor"),"")</f>
        <v/>
      </c>
      <c r="C278" s="267"/>
      <c r="D278" s="267"/>
      <c r="E278" s="343"/>
      <c r="F278" s="343"/>
      <c r="G278" s="354"/>
      <c r="H278" s="354"/>
      <c r="I278" s="354"/>
      <c r="J278" s="355"/>
      <c r="K278" s="210"/>
      <c r="L278" s="259"/>
      <c r="M278" s="262"/>
      <c r="R278" s="266"/>
      <c r="S278" s="267"/>
      <c r="T278" s="267"/>
      <c r="U278" s="288"/>
      <c r="V278" s="9"/>
      <c r="W278" s="244">
        <f t="shared" si="21"/>
        <v>0</v>
      </c>
      <c r="X278" s="244">
        <f t="shared" si="22"/>
        <v>0</v>
      </c>
      <c r="Z278" s="171" t="str">
        <f t="shared" si="24"/>
        <v/>
      </c>
      <c r="AA278" s="343"/>
      <c r="AB278" s="346"/>
      <c r="AD278" s="171" t="str">
        <f t="shared" si="3"/>
        <v/>
      </c>
      <c r="AE278" s="239"/>
      <c r="AG278" s="171" t="str">
        <f t="shared" si="23"/>
        <v/>
      </c>
      <c r="AH278" s="201"/>
      <c r="AJ278" s="203" t="str">
        <f t="shared" si="20"/>
        <v/>
      </c>
      <c r="AK278" s="201"/>
      <c r="AM278" s="109" t="str">
        <f>IF(E278="","",IF(VLOOKUP(E278,Stam!$A$12:$E$19,4,FALSE)=0,"",VLOOKUP(E278,Stam!$A$12:$E$19,4,FALSE)))</f>
        <v/>
      </c>
      <c r="AN278" s="109" t="str">
        <f>IF(E278="","",IF(VLOOKUP(E278,Stam!$A$12:$E$19,2,FALSE)=0,"",VLOOKUP(E278,Stam!$A$12:$E$19,2,FALSE)))</f>
        <v/>
      </c>
      <c r="AO278" s="109" t="str">
        <f>IF(E278="","",IF(VLOOKUP(E278,Stam!$A$12:$E$19,3,FALSE)=0,"",VLOOKUP(E278,Stam!$A$12:$E$19,3,FALSE)))</f>
        <v/>
      </c>
      <c r="AP278" s="35" t="str">
        <f>IF(E278="","",IF(VLOOKUP(E278,Stam!$A$12:$E$19,5,FALSE)=0,"",VLOOKUP(E278,Stam!$A$12:$E$19,5,FALSE)))</f>
        <v/>
      </c>
      <c r="AR278" s="266"/>
      <c r="AS278" s="288"/>
    </row>
    <row r="279" spans="1:45" ht="30" customHeight="1" x14ac:dyDescent="0.25">
      <c r="A279" s="266"/>
      <c r="B279" s="133" t="str">
        <f>IF(A279&lt;&gt;"",IFERROR(VLOOKUP($A279,NTA!$A$2:$B$214,2,FALSE),"NTA code komt niet voor"),"")</f>
        <v/>
      </c>
      <c r="C279" s="267"/>
      <c r="D279" s="267"/>
      <c r="E279" s="343"/>
      <c r="F279" s="343"/>
      <c r="G279" s="354"/>
      <c r="H279" s="354"/>
      <c r="I279" s="354"/>
      <c r="J279" s="355"/>
      <c r="K279" s="210"/>
      <c r="L279" s="259"/>
      <c r="M279" s="262"/>
      <c r="R279" s="266"/>
      <c r="S279" s="267"/>
      <c r="T279" s="267"/>
      <c r="U279" s="288"/>
      <c r="V279" s="9"/>
      <c r="W279" s="244">
        <f t="shared" si="21"/>
        <v>0</v>
      </c>
      <c r="X279" s="244">
        <f t="shared" si="22"/>
        <v>0</v>
      </c>
      <c r="Z279" s="171" t="str">
        <f t="shared" si="24"/>
        <v/>
      </c>
      <c r="AA279" s="343"/>
      <c r="AB279" s="346"/>
      <c r="AD279" s="171" t="str">
        <f t="shared" si="3"/>
        <v/>
      </c>
      <c r="AE279" s="239"/>
      <c r="AG279" s="171" t="str">
        <f t="shared" si="23"/>
        <v/>
      </c>
      <c r="AH279" s="201"/>
      <c r="AJ279" s="203" t="str">
        <f t="shared" si="20"/>
        <v/>
      </c>
      <c r="AK279" s="201"/>
      <c r="AM279" s="109" t="str">
        <f>IF(E279="","",IF(VLOOKUP(E279,Stam!$A$12:$E$19,4,FALSE)=0,"",VLOOKUP(E279,Stam!$A$12:$E$19,4,FALSE)))</f>
        <v/>
      </c>
      <c r="AN279" s="109" t="str">
        <f>IF(E279="","",IF(VLOOKUP(E279,Stam!$A$12:$E$19,2,FALSE)=0,"",VLOOKUP(E279,Stam!$A$12:$E$19,2,FALSE)))</f>
        <v/>
      </c>
      <c r="AO279" s="109" t="str">
        <f>IF(E279="","",IF(VLOOKUP(E279,Stam!$A$12:$E$19,3,FALSE)=0,"",VLOOKUP(E279,Stam!$A$12:$E$19,3,FALSE)))</f>
        <v/>
      </c>
      <c r="AP279" s="35" t="str">
        <f>IF(E279="","",IF(VLOOKUP(E279,Stam!$A$12:$E$19,5,FALSE)=0,"",VLOOKUP(E279,Stam!$A$12:$E$19,5,FALSE)))</f>
        <v/>
      </c>
      <c r="AR279" s="266"/>
      <c r="AS279" s="288"/>
    </row>
    <row r="280" spans="1:45" ht="30" customHeight="1" x14ac:dyDescent="0.25">
      <c r="A280" s="266"/>
      <c r="B280" s="133" t="str">
        <f>IF(A280&lt;&gt;"",IFERROR(VLOOKUP($A280,NTA!$A$2:$B$214,2,FALSE),"NTA code komt niet voor"),"")</f>
        <v/>
      </c>
      <c r="C280" s="267"/>
      <c r="D280" s="267"/>
      <c r="E280" s="343"/>
      <c r="F280" s="343"/>
      <c r="G280" s="354"/>
      <c r="H280" s="354"/>
      <c r="I280" s="354"/>
      <c r="J280" s="355"/>
      <c r="K280" s="210"/>
      <c r="L280" s="259"/>
      <c r="M280" s="262"/>
      <c r="R280" s="266"/>
      <c r="S280" s="267"/>
      <c r="T280" s="267"/>
      <c r="U280" s="288"/>
      <c r="V280" s="9"/>
      <c r="W280" s="244">
        <f t="shared" si="21"/>
        <v>0</v>
      </c>
      <c r="X280" s="244">
        <f t="shared" si="22"/>
        <v>0</v>
      </c>
      <c r="Z280" s="171" t="str">
        <f t="shared" si="24"/>
        <v/>
      </c>
      <c r="AA280" s="343"/>
      <c r="AB280" s="346"/>
      <c r="AD280" s="171" t="str">
        <f t="shared" ref="AD280:AD325" si="25">AN280</f>
        <v/>
      </c>
      <c r="AE280" s="239"/>
      <c r="AG280" s="171" t="str">
        <f t="shared" si="23"/>
        <v/>
      </c>
      <c r="AH280" s="201"/>
      <c r="AJ280" s="203" t="str">
        <f t="shared" si="20"/>
        <v/>
      </c>
      <c r="AK280" s="201"/>
      <c r="AM280" s="109" t="str">
        <f>IF(E280="","",IF(VLOOKUP(E280,Stam!$A$12:$E$19,4,FALSE)=0,"",VLOOKUP(E280,Stam!$A$12:$E$19,4,FALSE)))</f>
        <v/>
      </c>
      <c r="AN280" s="109" t="str">
        <f>IF(E280="","",IF(VLOOKUP(E280,Stam!$A$12:$E$19,2,FALSE)=0,"",VLOOKUP(E280,Stam!$A$12:$E$19,2,FALSE)))</f>
        <v/>
      </c>
      <c r="AO280" s="109" t="str">
        <f>IF(E280="","",IF(VLOOKUP(E280,Stam!$A$12:$E$19,3,FALSE)=0,"",VLOOKUP(E280,Stam!$A$12:$E$19,3,FALSE)))</f>
        <v/>
      </c>
      <c r="AP280" s="35" t="str">
        <f>IF(E280="","",IF(VLOOKUP(E280,Stam!$A$12:$E$19,5,FALSE)=0,"",VLOOKUP(E280,Stam!$A$12:$E$19,5,FALSE)))</f>
        <v/>
      </c>
      <c r="AR280" s="266"/>
      <c r="AS280" s="288"/>
    </row>
    <row r="281" spans="1:45" ht="30" customHeight="1" x14ac:dyDescent="0.25">
      <c r="A281" s="266"/>
      <c r="B281" s="133" t="str">
        <f>IF(A281&lt;&gt;"",IFERROR(VLOOKUP($A281,NTA!$A$2:$B$214,2,FALSE),"NTA code komt niet voor"),"")</f>
        <v/>
      </c>
      <c r="C281" s="267"/>
      <c r="D281" s="267"/>
      <c r="E281" s="343"/>
      <c r="F281" s="343"/>
      <c r="G281" s="354"/>
      <c r="H281" s="354"/>
      <c r="I281" s="354"/>
      <c r="J281" s="355"/>
      <c r="K281" s="210"/>
      <c r="L281" s="259"/>
      <c r="M281" s="262"/>
      <c r="R281" s="266"/>
      <c r="S281" s="267"/>
      <c r="T281" s="267"/>
      <c r="U281" s="288"/>
      <c r="V281" s="9"/>
      <c r="W281" s="244">
        <f t="shared" si="21"/>
        <v>0</v>
      </c>
      <c r="X281" s="244">
        <f t="shared" si="22"/>
        <v>0</v>
      </c>
      <c r="Z281" s="171" t="str">
        <f t="shared" si="24"/>
        <v/>
      </c>
      <c r="AA281" s="343"/>
      <c r="AB281" s="346"/>
      <c r="AD281" s="171" t="str">
        <f t="shared" si="25"/>
        <v/>
      </c>
      <c r="AE281" s="239"/>
      <c r="AG281" s="171" t="str">
        <f t="shared" si="23"/>
        <v/>
      </c>
      <c r="AH281" s="201"/>
      <c r="AJ281" s="203" t="str">
        <f t="shared" ref="AJ281:AJ325" si="26">AP281</f>
        <v/>
      </c>
      <c r="AK281" s="201"/>
      <c r="AM281" s="109" t="str">
        <f>IF(E281="","",IF(VLOOKUP(E281,Stam!$A$12:$E$19,4,FALSE)=0,"",VLOOKUP(E281,Stam!$A$12:$E$19,4,FALSE)))</f>
        <v/>
      </c>
      <c r="AN281" s="109" t="str">
        <f>IF(E281="","",IF(VLOOKUP(E281,Stam!$A$12:$E$19,2,FALSE)=0,"",VLOOKUP(E281,Stam!$A$12:$E$19,2,FALSE)))</f>
        <v/>
      </c>
      <c r="AO281" s="109" t="str">
        <f>IF(E281="","",IF(VLOOKUP(E281,Stam!$A$12:$E$19,3,FALSE)=0,"",VLOOKUP(E281,Stam!$A$12:$E$19,3,FALSE)))</f>
        <v/>
      </c>
      <c r="AP281" s="35" t="str">
        <f>IF(E281="","",IF(VLOOKUP(E281,Stam!$A$12:$E$19,5,FALSE)=0,"",VLOOKUP(E281,Stam!$A$12:$E$19,5,FALSE)))</f>
        <v/>
      </c>
      <c r="AR281" s="266"/>
      <c r="AS281" s="288"/>
    </row>
    <row r="282" spans="1:45" ht="30" customHeight="1" x14ac:dyDescent="0.25">
      <c r="A282" s="266"/>
      <c r="B282" s="133" t="str">
        <f>IF(A282&lt;&gt;"",IFERROR(VLOOKUP($A282,NTA!$A$2:$B$214,2,FALSE),"NTA code komt niet voor"),"")</f>
        <v/>
      </c>
      <c r="C282" s="267"/>
      <c r="D282" s="267"/>
      <c r="E282" s="343"/>
      <c r="F282" s="343"/>
      <c r="G282" s="354"/>
      <c r="H282" s="354"/>
      <c r="I282" s="354"/>
      <c r="J282" s="355"/>
      <c r="K282" s="210"/>
      <c r="L282" s="259"/>
      <c r="M282" s="262"/>
      <c r="R282" s="266"/>
      <c r="S282" s="267"/>
      <c r="T282" s="267"/>
      <c r="U282" s="288"/>
      <c r="V282" s="9"/>
      <c r="W282" s="244">
        <f t="shared" ref="W282:W325" si="27">R282*S282</f>
        <v>0</v>
      </c>
      <c r="X282" s="244">
        <f t="shared" ref="X282:X325" si="28">T282*U282</f>
        <v>0</v>
      </c>
      <c r="Z282" s="171" t="str">
        <f t="shared" si="24"/>
        <v/>
      </c>
      <c r="AA282" s="343"/>
      <c r="AB282" s="346"/>
      <c r="AD282" s="171" t="str">
        <f t="shared" si="25"/>
        <v/>
      </c>
      <c r="AE282" s="239"/>
      <c r="AG282" s="171" t="str">
        <f t="shared" si="23"/>
        <v/>
      </c>
      <c r="AH282" s="201"/>
      <c r="AJ282" s="203" t="str">
        <f t="shared" si="26"/>
        <v/>
      </c>
      <c r="AK282" s="201"/>
      <c r="AM282" s="109" t="str">
        <f>IF(E282="","",IF(VLOOKUP(E282,Stam!$A$12:$E$19,4,FALSE)=0,"",VLOOKUP(E282,Stam!$A$12:$E$19,4,FALSE)))</f>
        <v/>
      </c>
      <c r="AN282" s="109" t="str">
        <f>IF(E282="","",IF(VLOOKUP(E282,Stam!$A$12:$E$19,2,FALSE)=0,"",VLOOKUP(E282,Stam!$A$12:$E$19,2,FALSE)))</f>
        <v/>
      </c>
      <c r="AO282" s="109" t="str">
        <f>IF(E282="","",IF(VLOOKUP(E282,Stam!$A$12:$E$19,3,FALSE)=0,"",VLOOKUP(E282,Stam!$A$12:$E$19,3,FALSE)))</f>
        <v/>
      </c>
      <c r="AP282" s="35" t="str">
        <f>IF(E282="","",IF(VLOOKUP(E282,Stam!$A$12:$E$19,5,FALSE)=0,"",VLOOKUP(E282,Stam!$A$12:$E$19,5,FALSE)))</f>
        <v/>
      </c>
      <c r="AR282" s="266"/>
      <c r="AS282" s="288"/>
    </row>
    <row r="283" spans="1:45" ht="30" customHeight="1" x14ac:dyDescent="0.25">
      <c r="A283" s="266"/>
      <c r="B283" s="133" t="str">
        <f>IF(A283&lt;&gt;"",IFERROR(VLOOKUP($A283,NTA!$A$2:$B$214,2,FALSE),"NTA code komt niet voor"),"")</f>
        <v/>
      </c>
      <c r="C283" s="267"/>
      <c r="D283" s="267"/>
      <c r="E283" s="343"/>
      <c r="F283" s="343"/>
      <c r="G283" s="354"/>
      <c r="H283" s="354"/>
      <c r="I283" s="354"/>
      <c r="J283" s="355"/>
      <c r="K283" s="210"/>
      <c r="L283" s="259"/>
      <c r="M283" s="262"/>
      <c r="R283" s="266"/>
      <c r="S283" s="267"/>
      <c r="T283" s="267"/>
      <c r="U283" s="288"/>
      <c r="V283" s="9"/>
      <c r="W283" s="244">
        <f t="shared" si="27"/>
        <v>0</v>
      </c>
      <c r="X283" s="244">
        <f t="shared" si="28"/>
        <v>0</v>
      </c>
      <c r="Z283" s="171" t="str">
        <f t="shared" si="24"/>
        <v/>
      </c>
      <c r="AA283" s="343"/>
      <c r="AB283" s="346"/>
      <c r="AD283" s="171" t="str">
        <f t="shared" si="25"/>
        <v/>
      </c>
      <c r="AE283" s="239"/>
      <c r="AG283" s="171" t="str">
        <f t="shared" si="23"/>
        <v/>
      </c>
      <c r="AH283" s="201"/>
      <c r="AJ283" s="203" t="str">
        <f t="shared" si="26"/>
        <v/>
      </c>
      <c r="AK283" s="201"/>
      <c r="AM283" s="109" t="str">
        <f>IF(E283="","",IF(VLOOKUP(E283,Stam!$A$12:$E$19,4,FALSE)=0,"",VLOOKUP(E283,Stam!$A$12:$E$19,4,FALSE)))</f>
        <v/>
      </c>
      <c r="AN283" s="109" t="str">
        <f>IF(E283="","",IF(VLOOKUP(E283,Stam!$A$12:$E$19,2,FALSE)=0,"",VLOOKUP(E283,Stam!$A$12:$E$19,2,FALSE)))</f>
        <v/>
      </c>
      <c r="AO283" s="109" t="str">
        <f>IF(E283="","",IF(VLOOKUP(E283,Stam!$A$12:$E$19,3,FALSE)=0,"",VLOOKUP(E283,Stam!$A$12:$E$19,3,FALSE)))</f>
        <v/>
      </c>
      <c r="AP283" s="35" t="str">
        <f>IF(E283="","",IF(VLOOKUP(E283,Stam!$A$12:$E$19,5,FALSE)=0,"",VLOOKUP(E283,Stam!$A$12:$E$19,5,FALSE)))</f>
        <v/>
      </c>
      <c r="AR283" s="266"/>
      <c r="AS283" s="288"/>
    </row>
    <row r="284" spans="1:45" ht="30" customHeight="1" x14ac:dyDescent="0.25">
      <c r="A284" s="266"/>
      <c r="B284" s="133" t="str">
        <f>IF(A284&lt;&gt;"",IFERROR(VLOOKUP($A284,NTA!$A$2:$B$214,2,FALSE),"NTA code komt niet voor"),"")</f>
        <v/>
      </c>
      <c r="C284" s="267"/>
      <c r="D284" s="267"/>
      <c r="E284" s="343"/>
      <c r="F284" s="343"/>
      <c r="G284" s="354"/>
      <c r="H284" s="354"/>
      <c r="I284" s="354"/>
      <c r="J284" s="355"/>
      <c r="K284" s="210"/>
      <c r="L284" s="259"/>
      <c r="M284" s="262"/>
      <c r="R284" s="266"/>
      <c r="S284" s="267"/>
      <c r="T284" s="267"/>
      <c r="U284" s="288"/>
      <c r="V284" s="9"/>
      <c r="W284" s="244">
        <f t="shared" si="27"/>
        <v>0</v>
      </c>
      <c r="X284" s="244">
        <f t="shared" si="28"/>
        <v>0</v>
      </c>
      <c r="Z284" s="171" t="str">
        <f t="shared" si="24"/>
        <v/>
      </c>
      <c r="AA284" s="343"/>
      <c r="AB284" s="346"/>
      <c r="AD284" s="171" t="str">
        <f t="shared" si="25"/>
        <v/>
      </c>
      <c r="AE284" s="239"/>
      <c r="AG284" s="171" t="str">
        <f t="shared" si="23"/>
        <v/>
      </c>
      <c r="AH284" s="201"/>
      <c r="AJ284" s="203" t="str">
        <f t="shared" si="26"/>
        <v/>
      </c>
      <c r="AK284" s="201"/>
      <c r="AM284" s="109" t="str">
        <f>IF(E284="","",IF(VLOOKUP(E284,Stam!$A$12:$E$19,4,FALSE)=0,"",VLOOKUP(E284,Stam!$A$12:$E$19,4,FALSE)))</f>
        <v/>
      </c>
      <c r="AN284" s="109" t="str">
        <f>IF(E284="","",IF(VLOOKUP(E284,Stam!$A$12:$E$19,2,FALSE)=0,"",VLOOKUP(E284,Stam!$A$12:$E$19,2,FALSE)))</f>
        <v/>
      </c>
      <c r="AO284" s="109" t="str">
        <f>IF(E284="","",IF(VLOOKUP(E284,Stam!$A$12:$E$19,3,FALSE)=0,"",VLOOKUP(E284,Stam!$A$12:$E$19,3,FALSE)))</f>
        <v/>
      </c>
      <c r="AP284" s="35" t="str">
        <f>IF(E284="","",IF(VLOOKUP(E284,Stam!$A$12:$E$19,5,FALSE)=0,"",VLOOKUP(E284,Stam!$A$12:$E$19,5,FALSE)))</f>
        <v/>
      </c>
      <c r="AR284" s="266"/>
      <c r="AS284" s="288"/>
    </row>
    <row r="285" spans="1:45" ht="30" customHeight="1" x14ac:dyDescent="0.25">
      <c r="A285" s="266"/>
      <c r="B285" s="133" t="str">
        <f>IF(A285&lt;&gt;"",IFERROR(VLOOKUP($A285,NTA!$A$2:$B$214,2,FALSE),"NTA code komt niet voor"),"")</f>
        <v/>
      </c>
      <c r="C285" s="267"/>
      <c r="D285" s="267"/>
      <c r="E285" s="343"/>
      <c r="F285" s="343"/>
      <c r="G285" s="354"/>
      <c r="H285" s="354"/>
      <c r="I285" s="354"/>
      <c r="J285" s="355"/>
      <c r="K285" s="210"/>
      <c r="L285" s="259"/>
      <c r="M285" s="262"/>
      <c r="R285" s="266"/>
      <c r="S285" s="267"/>
      <c r="T285" s="267"/>
      <c r="U285" s="288"/>
      <c r="V285" s="9"/>
      <c r="W285" s="244">
        <f t="shared" si="27"/>
        <v>0</v>
      </c>
      <c r="X285" s="244">
        <f t="shared" si="28"/>
        <v>0</v>
      </c>
      <c r="Z285" s="171" t="str">
        <f t="shared" si="24"/>
        <v/>
      </c>
      <c r="AA285" s="343"/>
      <c r="AB285" s="346"/>
      <c r="AD285" s="171" t="str">
        <f t="shared" si="25"/>
        <v/>
      </c>
      <c r="AE285" s="239"/>
      <c r="AG285" s="171" t="str">
        <f t="shared" si="23"/>
        <v/>
      </c>
      <c r="AH285" s="201"/>
      <c r="AJ285" s="203" t="str">
        <f t="shared" si="26"/>
        <v/>
      </c>
      <c r="AK285" s="201"/>
      <c r="AM285" s="109" t="str">
        <f>IF(E285="","",IF(VLOOKUP(E285,Stam!$A$12:$E$19,4,FALSE)=0,"",VLOOKUP(E285,Stam!$A$12:$E$19,4,FALSE)))</f>
        <v/>
      </c>
      <c r="AN285" s="109" t="str">
        <f>IF(E285="","",IF(VLOOKUP(E285,Stam!$A$12:$E$19,2,FALSE)=0,"",VLOOKUP(E285,Stam!$A$12:$E$19,2,FALSE)))</f>
        <v/>
      </c>
      <c r="AO285" s="109" t="str">
        <f>IF(E285="","",IF(VLOOKUP(E285,Stam!$A$12:$E$19,3,FALSE)=0,"",VLOOKUP(E285,Stam!$A$12:$E$19,3,FALSE)))</f>
        <v/>
      </c>
      <c r="AP285" s="35" t="str">
        <f>IF(E285="","",IF(VLOOKUP(E285,Stam!$A$12:$E$19,5,FALSE)=0,"",VLOOKUP(E285,Stam!$A$12:$E$19,5,FALSE)))</f>
        <v/>
      </c>
      <c r="AR285" s="266"/>
      <c r="AS285" s="288"/>
    </row>
    <row r="286" spans="1:45" ht="30" customHeight="1" x14ac:dyDescent="0.25">
      <c r="A286" s="266"/>
      <c r="B286" s="133" t="str">
        <f>IF(A286&lt;&gt;"",IFERROR(VLOOKUP($A286,NTA!$A$2:$B$214,2,FALSE),"NTA code komt niet voor"),"")</f>
        <v/>
      </c>
      <c r="C286" s="267"/>
      <c r="D286" s="267"/>
      <c r="E286" s="343"/>
      <c r="F286" s="343"/>
      <c r="G286" s="354"/>
      <c r="H286" s="354"/>
      <c r="I286" s="354"/>
      <c r="J286" s="355"/>
      <c r="K286" s="210"/>
      <c r="L286" s="259"/>
      <c r="M286" s="262"/>
      <c r="R286" s="266"/>
      <c r="S286" s="267"/>
      <c r="T286" s="267"/>
      <c r="U286" s="288"/>
      <c r="V286" s="9"/>
      <c r="W286" s="244">
        <f t="shared" si="27"/>
        <v>0</v>
      </c>
      <c r="X286" s="244">
        <f t="shared" si="28"/>
        <v>0</v>
      </c>
      <c r="Z286" s="171" t="str">
        <f t="shared" si="24"/>
        <v/>
      </c>
      <c r="AA286" s="343"/>
      <c r="AB286" s="346"/>
      <c r="AD286" s="171" t="str">
        <f t="shared" si="25"/>
        <v/>
      </c>
      <c r="AE286" s="239"/>
      <c r="AG286" s="171" t="str">
        <f t="shared" si="23"/>
        <v/>
      </c>
      <c r="AH286" s="201"/>
      <c r="AJ286" s="203" t="str">
        <f t="shared" si="26"/>
        <v/>
      </c>
      <c r="AK286" s="201"/>
      <c r="AM286" s="109" t="str">
        <f>IF(E286="","",IF(VLOOKUP(E286,Stam!$A$12:$E$19,4,FALSE)=0,"",VLOOKUP(E286,Stam!$A$12:$E$19,4,FALSE)))</f>
        <v/>
      </c>
      <c r="AN286" s="109" t="str">
        <f>IF(E286="","",IF(VLOOKUP(E286,Stam!$A$12:$E$19,2,FALSE)=0,"",VLOOKUP(E286,Stam!$A$12:$E$19,2,FALSE)))</f>
        <v/>
      </c>
      <c r="AO286" s="109" t="str">
        <f>IF(E286="","",IF(VLOOKUP(E286,Stam!$A$12:$E$19,3,FALSE)=0,"",VLOOKUP(E286,Stam!$A$12:$E$19,3,FALSE)))</f>
        <v/>
      </c>
      <c r="AP286" s="35" t="str">
        <f>IF(E286="","",IF(VLOOKUP(E286,Stam!$A$12:$E$19,5,FALSE)=0,"",VLOOKUP(E286,Stam!$A$12:$E$19,5,FALSE)))</f>
        <v/>
      </c>
      <c r="AR286" s="266"/>
      <c r="AS286" s="288"/>
    </row>
    <row r="287" spans="1:45" ht="30" customHeight="1" x14ac:dyDescent="0.25">
      <c r="A287" s="266"/>
      <c r="B287" s="133" t="str">
        <f>IF(A287&lt;&gt;"",IFERROR(VLOOKUP($A287,NTA!$A$2:$B$214,2,FALSE),"NTA code komt niet voor"),"")</f>
        <v/>
      </c>
      <c r="C287" s="267"/>
      <c r="D287" s="267"/>
      <c r="E287" s="343"/>
      <c r="F287" s="343"/>
      <c r="G287" s="354"/>
      <c r="H287" s="354"/>
      <c r="I287" s="354"/>
      <c r="J287" s="355"/>
      <c r="K287" s="210"/>
      <c r="L287" s="259"/>
      <c r="M287" s="262"/>
      <c r="R287" s="266"/>
      <c r="S287" s="267"/>
      <c r="T287" s="267"/>
      <c r="U287" s="288"/>
      <c r="V287" s="9"/>
      <c r="W287" s="244">
        <f t="shared" si="27"/>
        <v>0</v>
      </c>
      <c r="X287" s="244">
        <f t="shared" si="28"/>
        <v>0</v>
      </c>
      <c r="Z287" s="171" t="str">
        <f t="shared" si="24"/>
        <v/>
      </c>
      <c r="AA287" s="343"/>
      <c r="AB287" s="346"/>
      <c r="AD287" s="171" t="str">
        <f t="shared" si="25"/>
        <v/>
      </c>
      <c r="AE287" s="239"/>
      <c r="AG287" s="171" t="str">
        <f t="shared" si="23"/>
        <v/>
      </c>
      <c r="AH287" s="201"/>
      <c r="AJ287" s="203" t="str">
        <f t="shared" si="26"/>
        <v/>
      </c>
      <c r="AK287" s="201"/>
      <c r="AM287" s="109" t="str">
        <f>IF(E287="","",IF(VLOOKUP(E287,Stam!$A$12:$E$19,4,FALSE)=0,"",VLOOKUP(E287,Stam!$A$12:$E$19,4,FALSE)))</f>
        <v/>
      </c>
      <c r="AN287" s="109" t="str">
        <f>IF(E287="","",IF(VLOOKUP(E287,Stam!$A$12:$E$19,2,FALSE)=0,"",VLOOKUP(E287,Stam!$A$12:$E$19,2,FALSE)))</f>
        <v/>
      </c>
      <c r="AO287" s="109" t="str">
        <f>IF(E287="","",IF(VLOOKUP(E287,Stam!$A$12:$E$19,3,FALSE)=0,"",VLOOKUP(E287,Stam!$A$12:$E$19,3,FALSE)))</f>
        <v/>
      </c>
      <c r="AP287" s="35" t="str">
        <f>IF(E287="","",IF(VLOOKUP(E287,Stam!$A$12:$E$19,5,FALSE)=0,"",VLOOKUP(E287,Stam!$A$12:$E$19,5,FALSE)))</f>
        <v/>
      </c>
      <c r="AR287" s="266"/>
      <c r="AS287" s="288"/>
    </row>
    <row r="288" spans="1:45" ht="30" customHeight="1" x14ac:dyDescent="0.25">
      <c r="A288" s="266"/>
      <c r="B288" s="133" t="str">
        <f>IF(A288&lt;&gt;"",IFERROR(VLOOKUP($A288,NTA!$A$2:$B$214,2,FALSE),"NTA code komt niet voor"),"")</f>
        <v/>
      </c>
      <c r="C288" s="267"/>
      <c r="D288" s="267"/>
      <c r="E288" s="343"/>
      <c r="F288" s="343"/>
      <c r="G288" s="354"/>
      <c r="H288" s="354"/>
      <c r="I288" s="354"/>
      <c r="J288" s="355"/>
      <c r="K288" s="210"/>
      <c r="L288" s="259"/>
      <c r="M288" s="262"/>
      <c r="R288" s="266"/>
      <c r="S288" s="267"/>
      <c r="T288" s="267"/>
      <c r="U288" s="288"/>
      <c r="V288" s="9"/>
      <c r="W288" s="244">
        <f t="shared" si="27"/>
        <v>0</v>
      </c>
      <c r="X288" s="244">
        <f t="shared" si="28"/>
        <v>0</v>
      </c>
      <c r="Z288" s="171" t="str">
        <f t="shared" si="24"/>
        <v/>
      </c>
      <c r="AA288" s="343"/>
      <c r="AB288" s="346"/>
      <c r="AD288" s="171" t="str">
        <f t="shared" si="25"/>
        <v/>
      </c>
      <c r="AE288" s="239"/>
      <c r="AG288" s="171" t="str">
        <f t="shared" si="23"/>
        <v/>
      </c>
      <c r="AH288" s="201"/>
      <c r="AJ288" s="203" t="str">
        <f t="shared" si="26"/>
        <v/>
      </c>
      <c r="AK288" s="201"/>
      <c r="AM288" s="109" t="str">
        <f>IF(E288="","",IF(VLOOKUP(E288,Stam!$A$12:$E$19,4,FALSE)=0,"",VLOOKUP(E288,Stam!$A$12:$E$19,4,FALSE)))</f>
        <v/>
      </c>
      <c r="AN288" s="109" t="str">
        <f>IF(E288="","",IF(VLOOKUP(E288,Stam!$A$12:$E$19,2,FALSE)=0,"",VLOOKUP(E288,Stam!$A$12:$E$19,2,FALSE)))</f>
        <v/>
      </c>
      <c r="AO288" s="109" t="str">
        <f>IF(E288="","",IF(VLOOKUP(E288,Stam!$A$12:$E$19,3,FALSE)=0,"",VLOOKUP(E288,Stam!$A$12:$E$19,3,FALSE)))</f>
        <v/>
      </c>
      <c r="AP288" s="35" t="str">
        <f>IF(E288="","",IF(VLOOKUP(E288,Stam!$A$12:$E$19,5,FALSE)=0,"",VLOOKUP(E288,Stam!$A$12:$E$19,5,FALSE)))</f>
        <v/>
      </c>
      <c r="AR288" s="266"/>
      <c r="AS288" s="288"/>
    </row>
    <row r="289" spans="1:45" ht="30" customHeight="1" x14ac:dyDescent="0.25">
      <c r="A289" s="266"/>
      <c r="B289" s="133" t="str">
        <f>IF(A289&lt;&gt;"",IFERROR(VLOOKUP($A289,NTA!$A$2:$B$214,2,FALSE),"NTA code komt niet voor"),"")</f>
        <v/>
      </c>
      <c r="C289" s="267"/>
      <c r="D289" s="267"/>
      <c r="E289" s="343"/>
      <c r="F289" s="343"/>
      <c r="G289" s="354"/>
      <c r="H289" s="354"/>
      <c r="I289" s="354"/>
      <c r="J289" s="355"/>
      <c r="K289" s="210"/>
      <c r="L289" s="259"/>
      <c r="M289" s="262"/>
      <c r="R289" s="266"/>
      <c r="S289" s="267"/>
      <c r="T289" s="267"/>
      <c r="U289" s="288"/>
      <c r="V289" s="9"/>
      <c r="W289" s="244">
        <f t="shared" si="27"/>
        <v>0</v>
      </c>
      <c r="X289" s="244">
        <f t="shared" si="28"/>
        <v>0</v>
      </c>
      <c r="Z289" s="171" t="str">
        <f t="shared" si="24"/>
        <v/>
      </c>
      <c r="AA289" s="343"/>
      <c r="AB289" s="346"/>
      <c r="AD289" s="171" t="str">
        <f t="shared" si="25"/>
        <v/>
      </c>
      <c r="AE289" s="239"/>
      <c r="AG289" s="171" t="str">
        <f t="shared" si="23"/>
        <v/>
      </c>
      <c r="AH289" s="201"/>
      <c r="AJ289" s="203" t="str">
        <f t="shared" si="26"/>
        <v/>
      </c>
      <c r="AK289" s="201"/>
      <c r="AM289" s="109" t="str">
        <f>IF(E289="","",IF(VLOOKUP(E289,Stam!$A$12:$E$19,4,FALSE)=0,"",VLOOKUP(E289,Stam!$A$12:$E$19,4,FALSE)))</f>
        <v/>
      </c>
      <c r="AN289" s="109" t="str">
        <f>IF(E289="","",IF(VLOOKUP(E289,Stam!$A$12:$E$19,2,FALSE)=0,"",VLOOKUP(E289,Stam!$A$12:$E$19,2,FALSE)))</f>
        <v/>
      </c>
      <c r="AO289" s="109" t="str">
        <f>IF(E289="","",IF(VLOOKUP(E289,Stam!$A$12:$E$19,3,FALSE)=0,"",VLOOKUP(E289,Stam!$A$12:$E$19,3,FALSE)))</f>
        <v/>
      </c>
      <c r="AP289" s="35" t="str">
        <f>IF(E289="","",IF(VLOOKUP(E289,Stam!$A$12:$E$19,5,FALSE)=0,"",VLOOKUP(E289,Stam!$A$12:$E$19,5,FALSE)))</f>
        <v/>
      </c>
      <c r="AR289" s="266"/>
      <c r="AS289" s="288"/>
    </row>
    <row r="290" spans="1:45" ht="30" customHeight="1" x14ac:dyDescent="0.25">
      <c r="A290" s="266"/>
      <c r="B290" s="133" t="str">
        <f>IF(A290&lt;&gt;"",IFERROR(VLOOKUP($A290,NTA!$A$2:$B$214,2,FALSE),"NTA code komt niet voor"),"")</f>
        <v/>
      </c>
      <c r="C290" s="267"/>
      <c r="D290" s="267"/>
      <c r="E290" s="343"/>
      <c r="F290" s="343"/>
      <c r="G290" s="354"/>
      <c r="H290" s="354"/>
      <c r="I290" s="354"/>
      <c r="J290" s="355"/>
      <c r="K290" s="210"/>
      <c r="L290" s="259"/>
      <c r="M290" s="262"/>
      <c r="R290" s="266"/>
      <c r="S290" s="267"/>
      <c r="T290" s="267"/>
      <c r="U290" s="288"/>
      <c r="V290" s="9"/>
      <c r="W290" s="244">
        <f t="shared" si="27"/>
        <v>0</v>
      </c>
      <c r="X290" s="244">
        <f t="shared" si="28"/>
        <v>0</v>
      </c>
      <c r="Z290" s="171" t="str">
        <f t="shared" si="24"/>
        <v/>
      </c>
      <c r="AA290" s="343"/>
      <c r="AB290" s="346"/>
      <c r="AD290" s="171" t="str">
        <f t="shared" si="25"/>
        <v/>
      </c>
      <c r="AE290" s="239"/>
      <c r="AG290" s="171" t="str">
        <f t="shared" si="23"/>
        <v/>
      </c>
      <c r="AH290" s="201"/>
      <c r="AJ290" s="203" t="str">
        <f t="shared" si="26"/>
        <v/>
      </c>
      <c r="AK290" s="201"/>
      <c r="AM290" s="109" t="str">
        <f>IF(E290="","",IF(VLOOKUP(E290,Stam!$A$12:$E$19,4,FALSE)=0,"",VLOOKUP(E290,Stam!$A$12:$E$19,4,FALSE)))</f>
        <v/>
      </c>
      <c r="AN290" s="109" t="str">
        <f>IF(E290="","",IF(VLOOKUP(E290,Stam!$A$12:$E$19,2,FALSE)=0,"",VLOOKUP(E290,Stam!$A$12:$E$19,2,FALSE)))</f>
        <v/>
      </c>
      <c r="AO290" s="109" t="str">
        <f>IF(E290="","",IF(VLOOKUP(E290,Stam!$A$12:$E$19,3,FALSE)=0,"",VLOOKUP(E290,Stam!$A$12:$E$19,3,FALSE)))</f>
        <v/>
      </c>
      <c r="AP290" s="35" t="str">
        <f>IF(E290="","",IF(VLOOKUP(E290,Stam!$A$12:$E$19,5,FALSE)=0,"",VLOOKUP(E290,Stam!$A$12:$E$19,5,FALSE)))</f>
        <v/>
      </c>
      <c r="AR290" s="266"/>
      <c r="AS290" s="288"/>
    </row>
    <row r="291" spans="1:45" ht="30" customHeight="1" x14ac:dyDescent="0.25">
      <c r="A291" s="266"/>
      <c r="B291" s="133" t="str">
        <f>IF(A291&lt;&gt;"",IFERROR(VLOOKUP($A291,NTA!$A$2:$B$214,2,FALSE),"NTA code komt niet voor"),"")</f>
        <v/>
      </c>
      <c r="C291" s="267"/>
      <c r="D291" s="267"/>
      <c r="E291" s="343"/>
      <c r="F291" s="343"/>
      <c r="G291" s="354"/>
      <c r="H291" s="354"/>
      <c r="I291" s="354"/>
      <c r="J291" s="355"/>
      <c r="K291" s="210"/>
      <c r="L291" s="259"/>
      <c r="M291" s="262"/>
      <c r="R291" s="266"/>
      <c r="S291" s="267"/>
      <c r="T291" s="267"/>
      <c r="U291" s="288"/>
      <c r="V291" s="9"/>
      <c r="W291" s="244">
        <f t="shared" si="27"/>
        <v>0</v>
      </c>
      <c r="X291" s="244">
        <f t="shared" si="28"/>
        <v>0</v>
      </c>
      <c r="Z291" s="171" t="str">
        <f t="shared" si="24"/>
        <v/>
      </c>
      <c r="AA291" s="343"/>
      <c r="AB291" s="346"/>
      <c r="AD291" s="171" t="str">
        <f t="shared" si="25"/>
        <v/>
      </c>
      <c r="AE291" s="239"/>
      <c r="AG291" s="171" t="str">
        <f t="shared" si="23"/>
        <v/>
      </c>
      <c r="AH291" s="201"/>
      <c r="AJ291" s="203" t="str">
        <f t="shared" si="26"/>
        <v/>
      </c>
      <c r="AK291" s="201"/>
      <c r="AM291" s="109" t="str">
        <f>IF(E291="","",IF(VLOOKUP(E291,Stam!$A$12:$E$19,4,FALSE)=0,"",VLOOKUP(E291,Stam!$A$12:$E$19,4,FALSE)))</f>
        <v/>
      </c>
      <c r="AN291" s="109" t="str">
        <f>IF(E291="","",IF(VLOOKUP(E291,Stam!$A$12:$E$19,2,FALSE)=0,"",VLOOKUP(E291,Stam!$A$12:$E$19,2,FALSE)))</f>
        <v/>
      </c>
      <c r="AO291" s="109" t="str">
        <f>IF(E291="","",IF(VLOOKUP(E291,Stam!$A$12:$E$19,3,FALSE)=0,"",VLOOKUP(E291,Stam!$A$12:$E$19,3,FALSE)))</f>
        <v/>
      </c>
      <c r="AP291" s="35" t="str">
        <f>IF(E291="","",IF(VLOOKUP(E291,Stam!$A$12:$E$19,5,FALSE)=0,"",VLOOKUP(E291,Stam!$A$12:$E$19,5,FALSE)))</f>
        <v/>
      </c>
      <c r="AR291" s="266"/>
      <c r="AS291" s="288"/>
    </row>
    <row r="292" spans="1:45" ht="30" customHeight="1" x14ac:dyDescent="0.25">
      <c r="A292" s="266"/>
      <c r="B292" s="133" t="str">
        <f>IF(A292&lt;&gt;"",IFERROR(VLOOKUP($A292,NTA!$A$2:$B$214,2,FALSE),"NTA code komt niet voor"),"")</f>
        <v/>
      </c>
      <c r="C292" s="267"/>
      <c r="D292" s="267"/>
      <c r="E292" s="343"/>
      <c r="F292" s="343"/>
      <c r="G292" s="354"/>
      <c r="H292" s="354"/>
      <c r="I292" s="354"/>
      <c r="J292" s="355"/>
      <c r="K292" s="210"/>
      <c r="L292" s="259"/>
      <c r="M292" s="262"/>
      <c r="R292" s="266"/>
      <c r="S292" s="267"/>
      <c r="T292" s="267"/>
      <c r="U292" s="288"/>
      <c r="V292" s="9"/>
      <c r="W292" s="244">
        <f t="shared" si="27"/>
        <v>0</v>
      </c>
      <c r="X292" s="244">
        <f t="shared" si="28"/>
        <v>0</v>
      </c>
      <c r="Z292" s="171" t="str">
        <f t="shared" si="24"/>
        <v/>
      </c>
      <c r="AA292" s="343"/>
      <c r="AB292" s="346"/>
      <c r="AD292" s="171" t="str">
        <f t="shared" si="25"/>
        <v/>
      </c>
      <c r="AE292" s="239"/>
      <c r="AG292" s="171" t="str">
        <f t="shared" ref="AG292:AG325" si="29">AO292</f>
        <v/>
      </c>
      <c r="AH292" s="201"/>
      <c r="AJ292" s="203" t="str">
        <f t="shared" si="26"/>
        <v/>
      </c>
      <c r="AK292" s="201"/>
      <c r="AM292" s="109" t="str">
        <f>IF(E292="","",IF(VLOOKUP(E292,Stam!$A$12:$E$19,4,FALSE)=0,"",VLOOKUP(E292,Stam!$A$12:$E$19,4,FALSE)))</f>
        <v/>
      </c>
      <c r="AN292" s="109" t="str">
        <f>IF(E292="","",IF(VLOOKUP(E292,Stam!$A$12:$E$19,2,FALSE)=0,"",VLOOKUP(E292,Stam!$A$12:$E$19,2,FALSE)))</f>
        <v/>
      </c>
      <c r="AO292" s="109" t="str">
        <f>IF(E292="","",IF(VLOOKUP(E292,Stam!$A$12:$E$19,3,FALSE)=0,"",VLOOKUP(E292,Stam!$A$12:$E$19,3,FALSE)))</f>
        <v/>
      </c>
      <c r="AP292" s="35" t="str">
        <f>IF(E292="","",IF(VLOOKUP(E292,Stam!$A$12:$E$19,5,FALSE)=0,"",VLOOKUP(E292,Stam!$A$12:$E$19,5,FALSE)))</f>
        <v/>
      </c>
      <c r="AR292" s="266"/>
      <c r="AS292" s="288"/>
    </row>
    <row r="293" spans="1:45" ht="30" customHeight="1" x14ac:dyDescent="0.25">
      <c r="A293" s="266"/>
      <c r="B293" s="133" t="str">
        <f>IF(A293&lt;&gt;"",IFERROR(VLOOKUP($A293,NTA!$A$2:$B$214,2,FALSE),"NTA code komt niet voor"),"")</f>
        <v/>
      </c>
      <c r="C293" s="267"/>
      <c r="D293" s="267"/>
      <c r="E293" s="343"/>
      <c r="F293" s="343"/>
      <c r="G293" s="354"/>
      <c r="H293" s="354"/>
      <c r="I293" s="354"/>
      <c r="J293" s="355"/>
      <c r="K293" s="210"/>
      <c r="L293" s="259"/>
      <c r="M293" s="262"/>
      <c r="R293" s="266"/>
      <c r="S293" s="267"/>
      <c r="T293" s="267"/>
      <c r="U293" s="288"/>
      <c r="V293" s="9"/>
      <c r="W293" s="244">
        <f t="shared" si="27"/>
        <v>0</v>
      </c>
      <c r="X293" s="244">
        <f t="shared" si="28"/>
        <v>0</v>
      </c>
      <c r="Z293" s="171" t="str">
        <f t="shared" si="24"/>
        <v/>
      </c>
      <c r="AA293" s="343"/>
      <c r="AB293" s="346"/>
      <c r="AD293" s="171" t="str">
        <f t="shared" si="25"/>
        <v/>
      </c>
      <c r="AE293" s="239"/>
      <c r="AG293" s="171" t="str">
        <f t="shared" si="29"/>
        <v/>
      </c>
      <c r="AH293" s="201"/>
      <c r="AJ293" s="203" t="str">
        <f t="shared" si="26"/>
        <v/>
      </c>
      <c r="AK293" s="201"/>
      <c r="AM293" s="109" t="str">
        <f>IF(E293="","",IF(VLOOKUP(E293,Stam!$A$12:$E$19,4,FALSE)=0,"",VLOOKUP(E293,Stam!$A$12:$E$19,4,FALSE)))</f>
        <v/>
      </c>
      <c r="AN293" s="109" t="str">
        <f>IF(E293="","",IF(VLOOKUP(E293,Stam!$A$12:$E$19,2,FALSE)=0,"",VLOOKUP(E293,Stam!$A$12:$E$19,2,FALSE)))</f>
        <v/>
      </c>
      <c r="AO293" s="109" t="str">
        <f>IF(E293="","",IF(VLOOKUP(E293,Stam!$A$12:$E$19,3,FALSE)=0,"",VLOOKUP(E293,Stam!$A$12:$E$19,3,FALSE)))</f>
        <v/>
      </c>
      <c r="AP293" s="35" t="str">
        <f>IF(E293="","",IF(VLOOKUP(E293,Stam!$A$12:$E$19,5,FALSE)=0,"",VLOOKUP(E293,Stam!$A$12:$E$19,5,FALSE)))</f>
        <v/>
      </c>
      <c r="AR293" s="266"/>
      <c r="AS293" s="288"/>
    </row>
    <row r="294" spans="1:45" ht="30" customHeight="1" x14ac:dyDescent="0.25">
      <c r="A294" s="266"/>
      <c r="B294" s="133" t="str">
        <f>IF(A294&lt;&gt;"",IFERROR(VLOOKUP($A294,NTA!$A$2:$B$214,2,FALSE),"NTA code komt niet voor"),"")</f>
        <v/>
      </c>
      <c r="C294" s="267"/>
      <c r="D294" s="267"/>
      <c r="E294" s="343"/>
      <c r="F294" s="343"/>
      <c r="G294" s="354"/>
      <c r="H294" s="354"/>
      <c r="I294" s="354"/>
      <c r="J294" s="355"/>
      <c r="K294" s="210"/>
      <c r="L294" s="259"/>
      <c r="M294" s="262"/>
      <c r="R294" s="266"/>
      <c r="S294" s="267"/>
      <c r="T294" s="267"/>
      <c r="U294" s="288"/>
      <c r="V294" s="9"/>
      <c r="W294" s="244">
        <f t="shared" si="27"/>
        <v>0</v>
      </c>
      <c r="X294" s="244">
        <f t="shared" si="28"/>
        <v>0</v>
      </c>
      <c r="Z294" s="171" t="str">
        <f t="shared" si="24"/>
        <v/>
      </c>
      <c r="AA294" s="343"/>
      <c r="AB294" s="346"/>
      <c r="AD294" s="171" t="str">
        <f t="shared" si="25"/>
        <v/>
      </c>
      <c r="AE294" s="239"/>
      <c r="AG294" s="171" t="str">
        <f t="shared" si="29"/>
        <v/>
      </c>
      <c r="AH294" s="201"/>
      <c r="AJ294" s="203" t="str">
        <f t="shared" si="26"/>
        <v/>
      </c>
      <c r="AK294" s="201"/>
      <c r="AM294" s="109" t="str">
        <f>IF(E294="","",IF(VLOOKUP(E294,Stam!$A$12:$E$19,4,FALSE)=0,"",VLOOKUP(E294,Stam!$A$12:$E$19,4,FALSE)))</f>
        <v/>
      </c>
      <c r="AN294" s="109" t="str">
        <f>IF(E294="","",IF(VLOOKUP(E294,Stam!$A$12:$E$19,2,FALSE)=0,"",VLOOKUP(E294,Stam!$A$12:$E$19,2,FALSE)))</f>
        <v/>
      </c>
      <c r="AO294" s="109" t="str">
        <f>IF(E294="","",IF(VLOOKUP(E294,Stam!$A$12:$E$19,3,FALSE)=0,"",VLOOKUP(E294,Stam!$A$12:$E$19,3,FALSE)))</f>
        <v/>
      </c>
      <c r="AP294" s="35" t="str">
        <f>IF(E294="","",IF(VLOOKUP(E294,Stam!$A$12:$E$19,5,FALSE)=0,"",VLOOKUP(E294,Stam!$A$12:$E$19,5,FALSE)))</f>
        <v/>
      </c>
      <c r="AR294" s="266"/>
      <c r="AS294" s="288"/>
    </row>
    <row r="295" spans="1:45" ht="30" customHeight="1" x14ac:dyDescent="0.25">
      <c r="A295" s="266"/>
      <c r="B295" s="133" t="str">
        <f>IF(A295&lt;&gt;"",IFERROR(VLOOKUP($A295,NTA!$A$2:$B$214,2,FALSE),"NTA code komt niet voor"),"")</f>
        <v/>
      </c>
      <c r="C295" s="267"/>
      <c r="D295" s="267"/>
      <c r="E295" s="343"/>
      <c r="F295" s="343"/>
      <c r="G295" s="354"/>
      <c r="H295" s="354"/>
      <c r="I295" s="354"/>
      <c r="J295" s="355"/>
      <c r="K295" s="210"/>
      <c r="L295" s="259"/>
      <c r="M295" s="262"/>
      <c r="R295" s="266"/>
      <c r="S295" s="267"/>
      <c r="T295" s="267"/>
      <c r="U295" s="288"/>
      <c r="V295" s="9"/>
      <c r="W295" s="244">
        <f t="shared" si="27"/>
        <v>0</v>
      </c>
      <c r="X295" s="244">
        <f t="shared" si="28"/>
        <v>0</v>
      </c>
      <c r="Z295" s="171" t="str">
        <f t="shared" si="24"/>
        <v/>
      </c>
      <c r="AA295" s="343"/>
      <c r="AB295" s="346"/>
      <c r="AD295" s="171" t="str">
        <f t="shared" si="25"/>
        <v/>
      </c>
      <c r="AE295" s="239"/>
      <c r="AG295" s="171" t="str">
        <f t="shared" si="29"/>
        <v/>
      </c>
      <c r="AH295" s="201"/>
      <c r="AJ295" s="203" t="str">
        <f t="shared" si="26"/>
        <v/>
      </c>
      <c r="AK295" s="201"/>
      <c r="AM295" s="109" t="str">
        <f>IF(E295="","",IF(VLOOKUP(E295,Stam!$A$12:$E$19,4,FALSE)=0,"",VLOOKUP(E295,Stam!$A$12:$E$19,4,FALSE)))</f>
        <v/>
      </c>
      <c r="AN295" s="109" t="str">
        <f>IF(E295="","",IF(VLOOKUP(E295,Stam!$A$12:$E$19,2,FALSE)=0,"",VLOOKUP(E295,Stam!$A$12:$E$19,2,FALSE)))</f>
        <v/>
      </c>
      <c r="AO295" s="109" t="str">
        <f>IF(E295="","",IF(VLOOKUP(E295,Stam!$A$12:$E$19,3,FALSE)=0,"",VLOOKUP(E295,Stam!$A$12:$E$19,3,FALSE)))</f>
        <v/>
      </c>
      <c r="AP295" s="35" t="str">
        <f>IF(E295="","",IF(VLOOKUP(E295,Stam!$A$12:$E$19,5,FALSE)=0,"",VLOOKUP(E295,Stam!$A$12:$E$19,5,FALSE)))</f>
        <v/>
      </c>
      <c r="AR295" s="266"/>
      <c r="AS295" s="288"/>
    </row>
    <row r="296" spans="1:45" ht="30" customHeight="1" x14ac:dyDescent="0.25">
      <c r="A296" s="266"/>
      <c r="B296" s="133" t="str">
        <f>IF(A296&lt;&gt;"",IFERROR(VLOOKUP($A296,NTA!$A$2:$B$214,2,FALSE),"NTA code komt niet voor"),"")</f>
        <v/>
      </c>
      <c r="C296" s="267"/>
      <c r="D296" s="267"/>
      <c r="E296" s="343"/>
      <c r="F296" s="343"/>
      <c r="G296" s="354"/>
      <c r="H296" s="354"/>
      <c r="I296" s="354"/>
      <c r="J296" s="355"/>
      <c r="K296" s="210"/>
      <c r="L296" s="259"/>
      <c r="M296" s="262"/>
      <c r="R296" s="266"/>
      <c r="S296" s="267"/>
      <c r="T296" s="267"/>
      <c r="U296" s="288"/>
      <c r="V296" s="9"/>
      <c r="W296" s="244">
        <f t="shared" si="27"/>
        <v>0</v>
      </c>
      <c r="X296" s="244">
        <f t="shared" si="28"/>
        <v>0</v>
      </c>
      <c r="Z296" s="171" t="str">
        <f t="shared" si="24"/>
        <v/>
      </c>
      <c r="AA296" s="343"/>
      <c r="AB296" s="346"/>
      <c r="AD296" s="171" t="str">
        <f t="shared" si="25"/>
        <v/>
      </c>
      <c r="AE296" s="239"/>
      <c r="AG296" s="171" t="str">
        <f t="shared" si="29"/>
        <v/>
      </c>
      <c r="AH296" s="201"/>
      <c r="AJ296" s="203" t="str">
        <f t="shared" si="26"/>
        <v/>
      </c>
      <c r="AK296" s="201"/>
      <c r="AM296" s="109" t="str">
        <f>IF(E296="","",IF(VLOOKUP(E296,Stam!$A$12:$E$19,4,FALSE)=0,"",VLOOKUP(E296,Stam!$A$12:$E$19,4,FALSE)))</f>
        <v/>
      </c>
      <c r="AN296" s="109" t="str">
        <f>IF(E296="","",IF(VLOOKUP(E296,Stam!$A$12:$E$19,2,FALSE)=0,"",VLOOKUP(E296,Stam!$A$12:$E$19,2,FALSE)))</f>
        <v/>
      </c>
      <c r="AO296" s="109" t="str">
        <f>IF(E296="","",IF(VLOOKUP(E296,Stam!$A$12:$E$19,3,FALSE)=0,"",VLOOKUP(E296,Stam!$A$12:$E$19,3,FALSE)))</f>
        <v/>
      </c>
      <c r="AP296" s="35" t="str">
        <f>IF(E296="","",IF(VLOOKUP(E296,Stam!$A$12:$E$19,5,FALSE)=0,"",VLOOKUP(E296,Stam!$A$12:$E$19,5,FALSE)))</f>
        <v/>
      </c>
      <c r="AR296" s="266"/>
      <c r="AS296" s="288"/>
    </row>
    <row r="297" spans="1:45" ht="30" customHeight="1" x14ac:dyDescent="0.25">
      <c r="A297" s="266"/>
      <c r="B297" s="133" t="str">
        <f>IF(A297&lt;&gt;"",IFERROR(VLOOKUP($A297,NTA!$A$2:$B$214,2,FALSE),"NTA code komt niet voor"),"")</f>
        <v/>
      </c>
      <c r="C297" s="267"/>
      <c r="D297" s="267"/>
      <c r="E297" s="343"/>
      <c r="F297" s="343"/>
      <c r="G297" s="354"/>
      <c r="H297" s="354"/>
      <c r="I297" s="354"/>
      <c r="J297" s="355"/>
      <c r="K297" s="210"/>
      <c r="L297" s="259"/>
      <c r="M297" s="262"/>
      <c r="R297" s="266"/>
      <c r="S297" s="267"/>
      <c r="T297" s="267"/>
      <c r="U297" s="288"/>
      <c r="V297" s="9"/>
      <c r="W297" s="244">
        <f t="shared" si="27"/>
        <v>0</v>
      </c>
      <c r="X297" s="244">
        <f t="shared" si="28"/>
        <v>0</v>
      </c>
      <c r="Z297" s="171" t="str">
        <f t="shared" si="24"/>
        <v/>
      </c>
      <c r="AA297" s="343"/>
      <c r="AB297" s="346"/>
      <c r="AD297" s="171" t="str">
        <f t="shared" si="25"/>
        <v/>
      </c>
      <c r="AE297" s="239"/>
      <c r="AG297" s="171" t="str">
        <f t="shared" si="29"/>
        <v/>
      </c>
      <c r="AH297" s="201"/>
      <c r="AJ297" s="203" t="str">
        <f t="shared" si="26"/>
        <v/>
      </c>
      <c r="AK297" s="201"/>
      <c r="AM297" s="109" t="str">
        <f>IF(E297="","",IF(VLOOKUP(E297,Stam!$A$12:$E$19,4,FALSE)=0,"",VLOOKUP(E297,Stam!$A$12:$E$19,4,FALSE)))</f>
        <v/>
      </c>
      <c r="AN297" s="109" t="str">
        <f>IF(E297="","",IF(VLOOKUP(E297,Stam!$A$12:$E$19,2,FALSE)=0,"",VLOOKUP(E297,Stam!$A$12:$E$19,2,FALSE)))</f>
        <v/>
      </c>
      <c r="AO297" s="109" t="str">
        <f>IF(E297="","",IF(VLOOKUP(E297,Stam!$A$12:$E$19,3,FALSE)=0,"",VLOOKUP(E297,Stam!$A$12:$E$19,3,FALSE)))</f>
        <v/>
      </c>
      <c r="AP297" s="35" t="str">
        <f>IF(E297="","",IF(VLOOKUP(E297,Stam!$A$12:$E$19,5,FALSE)=0,"",VLOOKUP(E297,Stam!$A$12:$E$19,5,FALSE)))</f>
        <v/>
      </c>
      <c r="AR297" s="266"/>
      <c r="AS297" s="288"/>
    </row>
    <row r="298" spans="1:45" ht="30" customHeight="1" x14ac:dyDescent="0.25">
      <c r="A298" s="266"/>
      <c r="B298" s="133" t="str">
        <f>IF(A298&lt;&gt;"",IFERROR(VLOOKUP($A298,NTA!$A$2:$B$214,2,FALSE),"NTA code komt niet voor"),"")</f>
        <v/>
      </c>
      <c r="C298" s="267"/>
      <c r="D298" s="267"/>
      <c r="E298" s="343"/>
      <c r="F298" s="343"/>
      <c r="G298" s="354"/>
      <c r="H298" s="354"/>
      <c r="I298" s="354"/>
      <c r="J298" s="355"/>
      <c r="K298" s="210"/>
      <c r="L298" s="259"/>
      <c r="M298" s="262"/>
      <c r="R298" s="266"/>
      <c r="S298" s="267"/>
      <c r="T298" s="267"/>
      <c r="U298" s="288"/>
      <c r="V298" s="9"/>
      <c r="W298" s="244">
        <f t="shared" si="27"/>
        <v>0</v>
      </c>
      <c r="X298" s="244">
        <f t="shared" si="28"/>
        <v>0</v>
      </c>
      <c r="Z298" s="171" t="str">
        <f t="shared" si="24"/>
        <v/>
      </c>
      <c r="AA298" s="343"/>
      <c r="AB298" s="346"/>
      <c r="AD298" s="171" t="str">
        <f t="shared" si="25"/>
        <v/>
      </c>
      <c r="AE298" s="239"/>
      <c r="AG298" s="171" t="str">
        <f t="shared" si="29"/>
        <v/>
      </c>
      <c r="AH298" s="201"/>
      <c r="AJ298" s="203" t="str">
        <f t="shared" si="26"/>
        <v/>
      </c>
      <c r="AK298" s="201"/>
      <c r="AM298" s="109" t="str">
        <f>IF(E298="","",IF(VLOOKUP(E298,Stam!$A$12:$E$19,4,FALSE)=0,"",VLOOKUP(E298,Stam!$A$12:$E$19,4,FALSE)))</f>
        <v/>
      </c>
      <c r="AN298" s="109" t="str">
        <f>IF(E298="","",IF(VLOOKUP(E298,Stam!$A$12:$E$19,2,FALSE)=0,"",VLOOKUP(E298,Stam!$A$12:$E$19,2,FALSE)))</f>
        <v/>
      </c>
      <c r="AO298" s="109" t="str">
        <f>IF(E298="","",IF(VLOOKUP(E298,Stam!$A$12:$E$19,3,FALSE)=0,"",VLOOKUP(E298,Stam!$A$12:$E$19,3,FALSE)))</f>
        <v/>
      </c>
      <c r="AP298" s="35" t="str">
        <f>IF(E298="","",IF(VLOOKUP(E298,Stam!$A$12:$E$19,5,FALSE)=0,"",VLOOKUP(E298,Stam!$A$12:$E$19,5,FALSE)))</f>
        <v/>
      </c>
      <c r="AR298" s="266"/>
      <c r="AS298" s="288"/>
    </row>
    <row r="299" spans="1:45" ht="30" customHeight="1" x14ac:dyDescent="0.25">
      <c r="A299" s="266"/>
      <c r="B299" s="133" t="str">
        <f>IF(A299&lt;&gt;"",IFERROR(VLOOKUP($A299,NTA!$A$2:$B$214,2,FALSE),"NTA code komt niet voor"),"")</f>
        <v/>
      </c>
      <c r="C299" s="267"/>
      <c r="D299" s="267"/>
      <c r="E299" s="343"/>
      <c r="F299" s="343"/>
      <c r="G299" s="354"/>
      <c r="H299" s="354"/>
      <c r="I299" s="354"/>
      <c r="J299" s="355"/>
      <c r="K299" s="210"/>
      <c r="L299" s="259"/>
      <c r="M299" s="262"/>
      <c r="R299" s="266"/>
      <c r="S299" s="267"/>
      <c r="T299" s="267"/>
      <c r="U299" s="288"/>
      <c r="V299" s="9"/>
      <c r="W299" s="244">
        <f t="shared" si="27"/>
        <v>0</v>
      </c>
      <c r="X299" s="244">
        <f t="shared" si="28"/>
        <v>0</v>
      </c>
      <c r="Z299" s="171" t="str">
        <f t="shared" si="24"/>
        <v/>
      </c>
      <c r="AA299" s="343"/>
      <c r="AB299" s="346"/>
      <c r="AD299" s="171" t="str">
        <f t="shared" si="25"/>
        <v/>
      </c>
      <c r="AE299" s="239"/>
      <c r="AG299" s="171" t="str">
        <f t="shared" si="29"/>
        <v/>
      </c>
      <c r="AH299" s="201"/>
      <c r="AJ299" s="203" t="str">
        <f t="shared" si="26"/>
        <v/>
      </c>
      <c r="AK299" s="201"/>
      <c r="AM299" s="109" t="str">
        <f>IF(E299="","",IF(VLOOKUP(E299,Stam!$A$12:$E$19,4,FALSE)=0,"",VLOOKUP(E299,Stam!$A$12:$E$19,4,FALSE)))</f>
        <v/>
      </c>
      <c r="AN299" s="109" t="str">
        <f>IF(E299="","",IF(VLOOKUP(E299,Stam!$A$12:$E$19,2,FALSE)=0,"",VLOOKUP(E299,Stam!$A$12:$E$19,2,FALSE)))</f>
        <v/>
      </c>
      <c r="AO299" s="109" t="str">
        <f>IF(E299="","",IF(VLOOKUP(E299,Stam!$A$12:$E$19,3,FALSE)=0,"",VLOOKUP(E299,Stam!$A$12:$E$19,3,FALSE)))</f>
        <v/>
      </c>
      <c r="AP299" s="35" t="str">
        <f>IF(E299="","",IF(VLOOKUP(E299,Stam!$A$12:$E$19,5,FALSE)=0,"",VLOOKUP(E299,Stam!$A$12:$E$19,5,FALSE)))</f>
        <v/>
      </c>
      <c r="AR299" s="266"/>
      <c r="AS299" s="288"/>
    </row>
    <row r="300" spans="1:45" ht="30" customHeight="1" x14ac:dyDescent="0.25">
      <c r="A300" s="266"/>
      <c r="B300" s="133" t="str">
        <f>IF(A300&lt;&gt;"",IFERROR(VLOOKUP($A300,NTA!$A$2:$B$214,2,FALSE),"NTA code komt niet voor"),"")</f>
        <v/>
      </c>
      <c r="C300" s="267"/>
      <c r="D300" s="267"/>
      <c r="E300" s="343"/>
      <c r="F300" s="343"/>
      <c r="G300" s="354"/>
      <c r="H300" s="354"/>
      <c r="I300" s="354"/>
      <c r="J300" s="355"/>
      <c r="K300" s="210"/>
      <c r="L300" s="259"/>
      <c r="M300" s="262"/>
      <c r="R300" s="266"/>
      <c r="S300" s="267"/>
      <c r="T300" s="267"/>
      <c r="U300" s="288"/>
      <c r="V300" s="9"/>
      <c r="W300" s="244">
        <f t="shared" si="27"/>
        <v>0</v>
      </c>
      <c r="X300" s="244">
        <f t="shared" si="28"/>
        <v>0</v>
      </c>
      <c r="Z300" s="171" t="str">
        <f t="shared" si="24"/>
        <v/>
      </c>
      <c r="AA300" s="343"/>
      <c r="AB300" s="346"/>
      <c r="AD300" s="171" t="str">
        <f t="shared" si="25"/>
        <v/>
      </c>
      <c r="AE300" s="239"/>
      <c r="AG300" s="171" t="str">
        <f t="shared" si="29"/>
        <v/>
      </c>
      <c r="AH300" s="201"/>
      <c r="AJ300" s="203" t="str">
        <f t="shared" si="26"/>
        <v/>
      </c>
      <c r="AK300" s="201"/>
      <c r="AM300" s="109" t="str">
        <f>IF(E300="","",IF(VLOOKUP(E300,Stam!$A$12:$E$19,4,FALSE)=0,"",VLOOKUP(E300,Stam!$A$12:$E$19,4,FALSE)))</f>
        <v/>
      </c>
      <c r="AN300" s="109" t="str">
        <f>IF(E300="","",IF(VLOOKUP(E300,Stam!$A$12:$E$19,2,FALSE)=0,"",VLOOKUP(E300,Stam!$A$12:$E$19,2,FALSE)))</f>
        <v/>
      </c>
      <c r="AO300" s="109" t="str">
        <f>IF(E300="","",IF(VLOOKUP(E300,Stam!$A$12:$E$19,3,FALSE)=0,"",VLOOKUP(E300,Stam!$A$12:$E$19,3,FALSE)))</f>
        <v/>
      </c>
      <c r="AP300" s="35" t="str">
        <f>IF(E300="","",IF(VLOOKUP(E300,Stam!$A$12:$E$19,5,FALSE)=0,"",VLOOKUP(E300,Stam!$A$12:$E$19,5,FALSE)))</f>
        <v/>
      </c>
      <c r="AR300" s="266"/>
      <c r="AS300" s="288"/>
    </row>
    <row r="301" spans="1:45" ht="30" customHeight="1" x14ac:dyDescent="0.25">
      <c r="A301" s="266"/>
      <c r="B301" s="133" t="str">
        <f>IF(A301&lt;&gt;"",IFERROR(VLOOKUP($A301,NTA!$A$2:$B$214,2,FALSE),"NTA code komt niet voor"),"")</f>
        <v/>
      </c>
      <c r="C301" s="267"/>
      <c r="D301" s="267"/>
      <c r="E301" s="343"/>
      <c r="F301" s="343"/>
      <c r="G301" s="354"/>
      <c r="H301" s="354"/>
      <c r="I301" s="354"/>
      <c r="J301" s="355"/>
      <c r="K301" s="210"/>
      <c r="L301" s="259"/>
      <c r="M301" s="262"/>
      <c r="R301" s="266"/>
      <c r="S301" s="267"/>
      <c r="T301" s="267"/>
      <c r="U301" s="288"/>
      <c r="V301" s="9"/>
      <c r="W301" s="244">
        <f t="shared" si="27"/>
        <v>0</v>
      </c>
      <c r="X301" s="244">
        <f t="shared" si="28"/>
        <v>0</v>
      </c>
      <c r="Z301" s="171" t="str">
        <f t="shared" si="24"/>
        <v/>
      </c>
      <c r="AA301" s="343"/>
      <c r="AB301" s="346"/>
      <c r="AD301" s="171" t="str">
        <f t="shared" si="25"/>
        <v/>
      </c>
      <c r="AE301" s="239"/>
      <c r="AG301" s="171" t="str">
        <f t="shared" si="29"/>
        <v/>
      </c>
      <c r="AH301" s="201"/>
      <c r="AJ301" s="203" t="str">
        <f t="shared" si="26"/>
        <v/>
      </c>
      <c r="AK301" s="201"/>
      <c r="AM301" s="109" t="str">
        <f>IF(E301="","",IF(VLOOKUP(E301,Stam!$A$12:$E$19,4,FALSE)=0,"",VLOOKUP(E301,Stam!$A$12:$E$19,4,FALSE)))</f>
        <v/>
      </c>
      <c r="AN301" s="109" t="str">
        <f>IF(E301="","",IF(VLOOKUP(E301,Stam!$A$12:$E$19,2,FALSE)=0,"",VLOOKUP(E301,Stam!$A$12:$E$19,2,FALSE)))</f>
        <v/>
      </c>
      <c r="AO301" s="109" t="str">
        <f>IF(E301="","",IF(VLOOKUP(E301,Stam!$A$12:$E$19,3,FALSE)=0,"",VLOOKUP(E301,Stam!$A$12:$E$19,3,FALSE)))</f>
        <v/>
      </c>
      <c r="AP301" s="35" t="str">
        <f>IF(E301="","",IF(VLOOKUP(E301,Stam!$A$12:$E$19,5,FALSE)=0,"",VLOOKUP(E301,Stam!$A$12:$E$19,5,FALSE)))</f>
        <v/>
      </c>
      <c r="AR301" s="266"/>
      <c r="AS301" s="288"/>
    </row>
    <row r="302" spans="1:45" ht="30" customHeight="1" x14ac:dyDescent="0.25">
      <c r="A302" s="266"/>
      <c r="B302" s="133" t="str">
        <f>IF(A302&lt;&gt;"",IFERROR(VLOOKUP($A302,NTA!$A$2:$B$214,2,FALSE),"NTA code komt niet voor"),"")</f>
        <v/>
      </c>
      <c r="C302" s="267"/>
      <c r="D302" s="267"/>
      <c r="E302" s="343"/>
      <c r="F302" s="343"/>
      <c r="G302" s="354"/>
      <c r="H302" s="354"/>
      <c r="I302" s="354"/>
      <c r="J302" s="355"/>
      <c r="K302" s="210"/>
      <c r="L302" s="259"/>
      <c r="M302" s="262"/>
      <c r="R302" s="266"/>
      <c r="S302" s="267"/>
      <c r="T302" s="267"/>
      <c r="U302" s="288"/>
      <c r="V302" s="9"/>
      <c r="W302" s="244">
        <f t="shared" si="27"/>
        <v>0</v>
      </c>
      <c r="X302" s="244">
        <f t="shared" si="28"/>
        <v>0</v>
      </c>
      <c r="Z302" s="171" t="str">
        <f t="shared" si="24"/>
        <v/>
      </c>
      <c r="AA302" s="343"/>
      <c r="AB302" s="346"/>
      <c r="AD302" s="171" t="str">
        <f t="shared" si="25"/>
        <v/>
      </c>
      <c r="AE302" s="239"/>
      <c r="AG302" s="171" t="str">
        <f t="shared" si="29"/>
        <v/>
      </c>
      <c r="AH302" s="201"/>
      <c r="AJ302" s="203" t="str">
        <f t="shared" si="26"/>
        <v/>
      </c>
      <c r="AK302" s="201"/>
      <c r="AM302" s="109" t="str">
        <f>IF(E302="","",IF(VLOOKUP(E302,Stam!$A$12:$E$19,4,FALSE)=0,"",VLOOKUP(E302,Stam!$A$12:$E$19,4,FALSE)))</f>
        <v/>
      </c>
      <c r="AN302" s="109" t="str">
        <f>IF(E302="","",IF(VLOOKUP(E302,Stam!$A$12:$E$19,2,FALSE)=0,"",VLOOKUP(E302,Stam!$A$12:$E$19,2,FALSE)))</f>
        <v/>
      </c>
      <c r="AO302" s="109" t="str">
        <f>IF(E302="","",IF(VLOOKUP(E302,Stam!$A$12:$E$19,3,FALSE)=0,"",VLOOKUP(E302,Stam!$A$12:$E$19,3,FALSE)))</f>
        <v/>
      </c>
      <c r="AP302" s="35" t="str">
        <f>IF(E302="","",IF(VLOOKUP(E302,Stam!$A$12:$E$19,5,FALSE)=0,"",VLOOKUP(E302,Stam!$A$12:$E$19,5,FALSE)))</f>
        <v/>
      </c>
      <c r="AR302" s="266"/>
      <c r="AS302" s="288"/>
    </row>
    <row r="303" spans="1:45" ht="30" customHeight="1" x14ac:dyDescent="0.25">
      <c r="A303" s="266"/>
      <c r="B303" s="133" t="str">
        <f>IF(A303&lt;&gt;"",IFERROR(VLOOKUP($A303,NTA!$A$2:$B$214,2,FALSE),"NTA code komt niet voor"),"")</f>
        <v/>
      </c>
      <c r="C303" s="267"/>
      <c r="D303" s="267"/>
      <c r="E303" s="343"/>
      <c r="F303" s="343"/>
      <c r="G303" s="354"/>
      <c r="H303" s="354"/>
      <c r="I303" s="354"/>
      <c r="J303" s="355"/>
      <c r="K303" s="210"/>
      <c r="L303" s="259"/>
      <c r="M303" s="262"/>
      <c r="R303" s="266"/>
      <c r="S303" s="267"/>
      <c r="T303" s="267"/>
      <c r="U303" s="288"/>
      <c r="V303" s="9"/>
      <c r="W303" s="244">
        <f t="shared" si="27"/>
        <v>0</v>
      </c>
      <c r="X303" s="244">
        <f t="shared" si="28"/>
        <v>0</v>
      </c>
      <c r="Z303" s="171" t="str">
        <f t="shared" si="24"/>
        <v/>
      </c>
      <c r="AA303" s="343"/>
      <c r="AB303" s="346"/>
      <c r="AD303" s="171" t="str">
        <f t="shared" si="25"/>
        <v/>
      </c>
      <c r="AE303" s="239"/>
      <c r="AG303" s="171" t="str">
        <f t="shared" si="29"/>
        <v/>
      </c>
      <c r="AH303" s="201"/>
      <c r="AJ303" s="203" t="str">
        <f t="shared" si="26"/>
        <v/>
      </c>
      <c r="AK303" s="201"/>
      <c r="AM303" s="109" t="str">
        <f>IF(E303="","",IF(VLOOKUP(E303,Stam!$A$12:$E$19,4,FALSE)=0,"",VLOOKUP(E303,Stam!$A$12:$E$19,4,FALSE)))</f>
        <v/>
      </c>
      <c r="AN303" s="109" t="str">
        <f>IF(E303="","",IF(VLOOKUP(E303,Stam!$A$12:$E$19,2,FALSE)=0,"",VLOOKUP(E303,Stam!$A$12:$E$19,2,FALSE)))</f>
        <v/>
      </c>
      <c r="AO303" s="109" t="str">
        <f>IF(E303="","",IF(VLOOKUP(E303,Stam!$A$12:$E$19,3,FALSE)=0,"",VLOOKUP(E303,Stam!$A$12:$E$19,3,FALSE)))</f>
        <v/>
      </c>
      <c r="AP303" s="35" t="str">
        <f>IF(E303="","",IF(VLOOKUP(E303,Stam!$A$12:$E$19,5,FALSE)=0,"",VLOOKUP(E303,Stam!$A$12:$E$19,5,FALSE)))</f>
        <v/>
      </c>
      <c r="AR303" s="266"/>
      <c r="AS303" s="288"/>
    </row>
    <row r="304" spans="1:45" ht="30" customHeight="1" x14ac:dyDescent="0.25">
      <c r="A304" s="266"/>
      <c r="B304" s="133" t="str">
        <f>IF(A304&lt;&gt;"",IFERROR(VLOOKUP($A304,NTA!$A$2:$B$214,2,FALSE),"NTA code komt niet voor"),"")</f>
        <v/>
      </c>
      <c r="C304" s="267"/>
      <c r="D304" s="267"/>
      <c r="E304" s="343"/>
      <c r="F304" s="343"/>
      <c r="G304" s="354"/>
      <c r="H304" s="354"/>
      <c r="I304" s="354"/>
      <c r="J304" s="355"/>
      <c r="K304" s="210"/>
      <c r="L304" s="259"/>
      <c r="M304" s="262"/>
      <c r="R304" s="266"/>
      <c r="S304" s="267"/>
      <c r="T304" s="267"/>
      <c r="U304" s="288"/>
      <c r="V304" s="9"/>
      <c r="W304" s="244">
        <f t="shared" si="27"/>
        <v>0</v>
      </c>
      <c r="X304" s="244">
        <f t="shared" si="28"/>
        <v>0</v>
      </c>
      <c r="Z304" s="171" t="str">
        <f t="shared" si="24"/>
        <v/>
      </c>
      <c r="AA304" s="343"/>
      <c r="AB304" s="346"/>
      <c r="AD304" s="171" t="str">
        <f t="shared" si="25"/>
        <v/>
      </c>
      <c r="AE304" s="239"/>
      <c r="AG304" s="171" t="str">
        <f t="shared" si="29"/>
        <v/>
      </c>
      <c r="AH304" s="201"/>
      <c r="AJ304" s="203" t="str">
        <f t="shared" si="26"/>
        <v/>
      </c>
      <c r="AK304" s="201"/>
      <c r="AM304" s="109" t="str">
        <f>IF(E304="","",IF(VLOOKUP(E304,Stam!$A$12:$E$19,4,FALSE)=0,"",VLOOKUP(E304,Stam!$A$12:$E$19,4,FALSE)))</f>
        <v/>
      </c>
      <c r="AN304" s="109" t="str">
        <f>IF(E304="","",IF(VLOOKUP(E304,Stam!$A$12:$E$19,2,FALSE)=0,"",VLOOKUP(E304,Stam!$A$12:$E$19,2,FALSE)))</f>
        <v/>
      </c>
      <c r="AO304" s="109" t="str">
        <f>IF(E304="","",IF(VLOOKUP(E304,Stam!$A$12:$E$19,3,FALSE)=0,"",VLOOKUP(E304,Stam!$A$12:$E$19,3,FALSE)))</f>
        <v/>
      </c>
      <c r="AP304" s="35" t="str">
        <f>IF(E304="","",IF(VLOOKUP(E304,Stam!$A$12:$E$19,5,FALSE)=0,"",VLOOKUP(E304,Stam!$A$12:$E$19,5,FALSE)))</f>
        <v/>
      </c>
      <c r="AR304" s="266"/>
      <c r="AS304" s="288"/>
    </row>
    <row r="305" spans="1:45" ht="30" customHeight="1" x14ac:dyDescent="0.25">
      <c r="A305" s="266"/>
      <c r="B305" s="133" t="str">
        <f>IF(A305&lt;&gt;"",IFERROR(VLOOKUP($A305,NTA!$A$2:$B$214,2,FALSE),"NTA code komt niet voor"),"")</f>
        <v/>
      </c>
      <c r="C305" s="267"/>
      <c r="D305" s="267"/>
      <c r="E305" s="343"/>
      <c r="F305" s="343"/>
      <c r="G305" s="354"/>
      <c r="H305" s="354"/>
      <c r="I305" s="354"/>
      <c r="J305" s="355"/>
      <c r="K305" s="210"/>
      <c r="L305" s="259"/>
      <c r="M305" s="262"/>
      <c r="R305" s="266"/>
      <c r="S305" s="267"/>
      <c r="T305" s="267"/>
      <c r="U305" s="288"/>
      <c r="V305" s="9"/>
      <c r="W305" s="244">
        <f t="shared" si="27"/>
        <v>0</v>
      </c>
      <c r="X305" s="244">
        <f t="shared" si="28"/>
        <v>0</v>
      </c>
      <c r="Z305" s="171" t="str">
        <f t="shared" si="24"/>
        <v/>
      </c>
      <c r="AA305" s="343"/>
      <c r="AB305" s="346"/>
      <c r="AD305" s="171" t="str">
        <f t="shared" si="25"/>
        <v/>
      </c>
      <c r="AE305" s="239"/>
      <c r="AG305" s="171" t="str">
        <f t="shared" si="29"/>
        <v/>
      </c>
      <c r="AH305" s="201"/>
      <c r="AJ305" s="203" t="str">
        <f t="shared" si="26"/>
        <v/>
      </c>
      <c r="AK305" s="201"/>
      <c r="AM305" s="109" t="str">
        <f>IF(E305="","",IF(VLOOKUP(E305,Stam!$A$12:$E$19,4,FALSE)=0,"",VLOOKUP(E305,Stam!$A$12:$E$19,4,FALSE)))</f>
        <v/>
      </c>
      <c r="AN305" s="109" t="str">
        <f>IF(E305="","",IF(VLOOKUP(E305,Stam!$A$12:$E$19,2,FALSE)=0,"",VLOOKUP(E305,Stam!$A$12:$E$19,2,FALSE)))</f>
        <v/>
      </c>
      <c r="AO305" s="109" t="str">
        <f>IF(E305="","",IF(VLOOKUP(E305,Stam!$A$12:$E$19,3,FALSE)=0,"",VLOOKUP(E305,Stam!$A$12:$E$19,3,FALSE)))</f>
        <v/>
      </c>
      <c r="AP305" s="35" t="str">
        <f>IF(E305="","",IF(VLOOKUP(E305,Stam!$A$12:$E$19,5,FALSE)=0,"",VLOOKUP(E305,Stam!$A$12:$E$19,5,FALSE)))</f>
        <v/>
      </c>
      <c r="AR305" s="266"/>
      <c r="AS305" s="288"/>
    </row>
    <row r="306" spans="1:45" ht="30" customHeight="1" x14ac:dyDescent="0.25">
      <c r="A306" s="266"/>
      <c r="B306" s="133" t="str">
        <f>IF(A306&lt;&gt;"",IFERROR(VLOOKUP($A306,NTA!$A$2:$B$214,2,FALSE),"NTA code komt niet voor"),"")</f>
        <v/>
      </c>
      <c r="C306" s="267"/>
      <c r="D306" s="267"/>
      <c r="E306" s="343"/>
      <c r="F306" s="343"/>
      <c r="G306" s="354"/>
      <c r="H306" s="354"/>
      <c r="I306" s="354"/>
      <c r="J306" s="355"/>
      <c r="K306" s="210"/>
      <c r="L306" s="259"/>
      <c r="M306" s="262"/>
      <c r="R306" s="266"/>
      <c r="S306" s="267"/>
      <c r="T306" s="267"/>
      <c r="U306" s="288"/>
      <c r="V306" s="9"/>
      <c r="W306" s="244">
        <f t="shared" si="27"/>
        <v>0</v>
      </c>
      <c r="X306" s="244">
        <f t="shared" si="28"/>
        <v>0</v>
      </c>
      <c r="Z306" s="171" t="str">
        <f t="shared" si="24"/>
        <v/>
      </c>
      <c r="AA306" s="343"/>
      <c r="AB306" s="346"/>
      <c r="AD306" s="171" t="str">
        <f t="shared" si="25"/>
        <v/>
      </c>
      <c r="AE306" s="239"/>
      <c r="AG306" s="171" t="str">
        <f t="shared" si="29"/>
        <v/>
      </c>
      <c r="AH306" s="201"/>
      <c r="AJ306" s="203" t="str">
        <f t="shared" si="26"/>
        <v/>
      </c>
      <c r="AK306" s="201"/>
      <c r="AM306" s="109" t="str">
        <f>IF(E306="","",IF(VLOOKUP(E306,Stam!$A$12:$E$19,4,FALSE)=0,"",VLOOKUP(E306,Stam!$A$12:$E$19,4,FALSE)))</f>
        <v/>
      </c>
      <c r="AN306" s="109" t="str">
        <f>IF(E306="","",IF(VLOOKUP(E306,Stam!$A$12:$E$19,2,FALSE)=0,"",VLOOKUP(E306,Stam!$A$12:$E$19,2,FALSE)))</f>
        <v/>
      </c>
      <c r="AO306" s="109" t="str">
        <f>IF(E306="","",IF(VLOOKUP(E306,Stam!$A$12:$E$19,3,FALSE)=0,"",VLOOKUP(E306,Stam!$A$12:$E$19,3,FALSE)))</f>
        <v/>
      </c>
      <c r="AP306" s="35" t="str">
        <f>IF(E306="","",IF(VLOOKUP(E306,Stam!$A$12:$E$19,5,FALSE)=0,"",VLOOKUP(E306,Stam!$A$12:$E$19,5,FALSE)))</f>
        <v/>
      </c>
      <c r="AR306" s="266"/>
      <c r="AS306" s="288"/>
    </row>
    <row r="307" spans="1:45" ht="30" customHeight="1" x14ac:dyDescent="0.25">
      <c r="A307" s="266"/>
      <c r="B307" s="133" t="str">
        <f>IF(A307&lt;&gt;"",IFERROR(VLOOKUP($A307,NTA!$A$2:$B$214,2,FALSE),"NTA code komt niet voor"),"")</f>
        <v/>
      </c>
      <c r="C307" s="267"/>
      <c r="D307" s="267"/>
      <c r="E307" s="343"/>
      <c r="F307" s="343"/>
      <c r="G307" s="354"/>
      <c r="H307" s="354"/>
      <c r="I307" s="354"/>
      <c r="J307" s="355"/>
      <c r="K307" s="210"/>
      <c r="L307" s="259"/>
      <c r="M307" s="262"/>
      <c r="R307" s="266"/>
      <c r="S307" s="267"/>
      <c r="T307" s="267"/>
      <c r="U307" s="288"/>
      <c r="V307" s="9"/>
      <c r="W307" s="244">
        <f t="shared" si="27"/>
        <v>0</v>
      </c>
      <c r="X307" s="244">
        <f t="shared" si="28"/>
        <v>0</v>
      </c>
      <c r="Z307" s="171" t="str">
        <f t="shared" si="24"/>
        <v/>
      </c>
      <c r="AA307" s="343"/>
      <c r="AB307" s="346"/>
      <c r="AD307" s="171" t="str">
        <f t="shared" si="25"/>
        <v/>
      </c>
      <c r="AE307" s="239"/>
      <c r="AG307" s="171" t="str">
        <f t="shared" si="29"/>
        <v/>
      </c>
      <c r="AH307" s="201"/>
      <c r="AJ307" s="203" t="str">
        <f t="shared" si="26"/>
        <v/>
      </c>
      <c r="AK307" s="201"/>
      <c r="AM307" s="109" t="str">
        <f>IF(E307="","",IF(VLOOKUP(E307,Stam!$A$12:$E$19,4,FALSE)=0,"",VLOOKUP(E307,Stam!$A$12:$E$19,4,FALSE)))</f>
        <v/>
      </c>
      <c r="AN307" s="109" t="str">
        <f>IF(E307="","",IF(VLOOKUP(E307,Stam!$A$12:$E$19,2,FALSE)=0,"",VLOOKUP(E307,Stam!$A$12:$E$19,2,FALSE)))</f>
        <v/>
      </c>
      <c r="AO307" s="109" t="str">
        <f>IF(E307="","",IF(VLOOKUP(E307,Stam!$A$12:$E$19,3,FALSE)=0,"",VLOOKUP(E307,Stam!$A$12:$E$19,3,FALSE)))</f>
        <v/>
      </c>
      <c r="AP307" s="35" t="str">
        <f>IF(E307="","",IF(VLOOKUP(E307,Stam!$A$12:$E$19,5,FALSE)=0,"",VLOOKUP(E307,Stam!$A$12:$E$19,5,FALSE)))</f>
        <v/>
      </c>
      <c r="AR307" s="266"/>
      <c r="AS307" s="288"/>
    </row>
    <row r="308" spans="1:45" ht="30" customHeight="1" x14ac:dyDescent="0.25">
      <c r="A308" s="266"/>
      <c r="B308" s="133" t="str">
        <f>IF(A308&lt;&gt;"",IFERROR(VLOOKUP($A308,NTA!$A$2:$B$214,2,FALSE),"NTA code komt niet voor"),"")</f>
        <v/>
      </c>
      <c r="C308" s="267"/>
      <c r="D308" s="267"/>
      <c r="E308" s="343"/>
      <c r="F308" s="343"/>
      <c r="G308" s="354"/>
      <c r="H308" s="354"/>
      <c r="I308" s="354"/>
      <c r="J308" s="355"/>
      <c r="K308" s="210"/>
      <c r="L308" s="259"/>
      <c r="M308" s="262"/>
      <c r="R308" s="266"/>
      <c r="S308" s="267"/>
      <c r="T308" s="267"/>
      <c r="U308" s="288"/>
      <c r="V308" s="9"/>
      <c r="W308" s="244">
        <f t="shared" si="27"/>
        <v>0</v>
      </c>
      <c r="X308" s="244">
        <f t="shared" si="28"/>
        <v>0</v>
      </c>
      <c r="Z308" s="171" t="str">
        <f t="shared" si="24"/>
        <v/>
      </c>
      <c r="AA308" s="343"/>
      <c r="AB308" s="346"/>
      <c r="AD308" s="171" t="str">
        <f t="shared" si="25"/>
        <v/>
      </c>
      <c r="AE308" s="239"/>
      <c r="AG308" s="171" t="str">
        <f t="shared" si="29"/>
        <v/>
      </c>
      <c r="AH308" s="201"/>
      <c r="AJ308" s="203" t="str">
        <f t="shared" si="26"/>
        <v/>
      </c>
      <c r="AK308" s="201"/>
      <c r="AM308" s="109" t="str">
        <f>IF(E308="","",IF(VLOOKUP(E308,Stam!$A$12:$E$19,4,FALSE)=0,"",VLOOKUP(E308,Stam!$A$12:$E$19,4,FALSE)))</f>
        <v/>
      </c>
      <c r="AN308" s="109" t="str">
        <f>IF(E308="","",IF(VLOOKUP(E308,Stam!$A$12:$E$19,2,FALSE)=0,"",VLOOKUP(E308,Stam!$A$12:$E$19,2,FALSE)))</f>
        <v/>
      </c>
      <c r="AO308" s="109" t="str">
        <f>IF(E308="","",IF(VLOOKUP(E308,Stam!$A$12:$E$19,3,FALSE)=0,"",VLOOKUP(E308,Stam!$A$12:$E$19,3,FALSE)))</f>
        <v/>
      </c>
      <c r="AP308" s="35" t="str">
        <f>IF(E308="","",IF(VLOOKUP(E308,Stam!$A$12:$E$19,5,FALSE)=0,"",VLOOKUP(E308,Stam!$A$12:$E$19,5,FALSE)))</f>
        <v/>
      </c>
      <c r="AR308" s="266"/>
      <c r="AS308" s="288"/>
    </row>
    <row r="309" spans="1:45" ht="30" customHeight="1" x14ac:dyDescent="0.25">
      <c r="A309" s="266"/>
      <c r="B309" s="133" t="str">
        <f>IF(A309&lt;&gt;"",IFERROR(VLOOKUP($A309,NTA!$A$2:$B$214,2,FALSE),"NTA code komt niet voor"),"")</f>
        <v/>
      </c>
      <c r="C309" s="267"/>
      <c r="D309" s="267"/>
      <c r="E309" s="343"/>
      <c r="F309" s="343"/>
      <c r="G309" s="354"/>
      <c r="H309" s="354"/>
      <c r="I309" s="354"/>
      <c r="J309" s="355"/>
      <c r="K309" s="210"/>
      <c r="L309" s="259"/>
      <c r="M309" s="262"/>
      <c r="R309" s="266"/>
      <c r="S309" s="267"/>
      <c r="T309" s="267"/>
      <c r="U309" s="288"/>
      <c r="V309" s="9"/>
      <c r="W309" s="244">
        <f t="shared" si="27"/>
        <v>0</v>
      </c>
      <c r="X309" s="244">
        <f t="shared" si="28"/>
        <v>0</v>
      </c>
      <c r="Z309" s="171" t="str">
        <f t="shared" si="24"/>
        <v/>
      </c>
      <c r="AA309" s="343"/>
      <c r="AB309" s="346"/>
      <c r="AD309" s="171" t="str">
        <f t="shared" si="25"/>
        <v/>
      </c>
      <c r="AE309" s="239"/>
      <c r="AG309" s="171" t="str">
        <f t="shared" si="29"/>
        <v/>
      </c>
      <c r="AH309" s="201"/>
      <c r="AJ309" s="203" t="str">
        <f t="shared" si="26"/>
        <v/>
      </c>
      <c r="AK309" s="201"/>
      <c r="AM309" s="109" t="str">
        <f>IF(E309="","",IF(VLOOKUP(E309,Stam!$A$12:$E$19,4,FALSE)=0,"",VLOOKUP(E309,Stam!$A$12:$E$19,4,FALSE)))</f>
        <v/>
      </c>
      <c r="AN309" s="109" t="str">
        <f>IF(E309="","",IF(VLOOKUP(E309,Stam!$A$12:$E$19,2,FALSE)=0,"",VLOOKUP(E309,Stam!$A$12:$E$19,2,FALSE)))</f>
        <v/>
      </c>
      <c r="AO309" s="109" t="str">
        <f>IF(E309="","",IF(VLOOKUP(E309,Stam!$A$12:$E$19,3,FALSE)=0,"",VLOOKUP(E309,Stam!$A$12:$E$19,3,FALSE)))</f>
        <v/>
      </c>
      <c r="AP309" s="35" t="str">
        <f>IF(E309="","",IF(VLOOKUP(E309,Stam!$A$12:$E$19,5,FALSE)=0,"",VLOOKUP(E309,Stam!$A$12:$E$19,5,FALSE)))</f>
        <v/>
      </c>
      <c r="AR309" s="266"/>
      <c r="AS309" s="288"/>
    </row>
    <row r="310" spans="1:45" ht="30" customHeight="1" x14ac:dyDescent="0.25">
      <c r="A310" s="266"/>
      <c r="B310" s="133" t="str">
        <f>IF(A310&lt;&gt;"",IFERROR(VLOOKUP($A310,NTA!$A$2:$B$214,2,FALSE),"NTA code komt niet voor"),"")</f>
        <v/>
      </c>
      <c r="C310" s="267"/>
      <c r="D310" s="267"/>
      <c r="E310" s="343"/>
      <c r="F310" s="343"/>
      <c r="G310" s="354"/>
      <c r="H310" s="354"/>
      <c r="I310" s="354"/>
      <c r="J310" s="355"/>
      <c r="K310" s="210"/>
      <c r="L310" s="259"/>
      <c r="M310" s="262"/>
      <c r="R310" s="266"/>
      <c r="S310" s="267"/>
      <c r="T310" s="267"/>
      <c r="U310" s="288"/>
      <c r="V310" s="9"/>
      <c r="W310" s="244">
        <f t="shared" si="27"/>
        <v>0</v>
      </c>
      <c r="X310" s="244">
        <f t="shared" si="28"/>
        <v>0</v>
      </c>
      <c r="Z310" s="171" t="str">
        <f t="shared" si="24"/>
        <v/>
      </c>
      <c r="AA310" s="343"/>
      <c r="AB310" s="346"/>
      <c r="AD310" s="171" t="str">
        <f t="shared" si="25"/>
        <v/>
      </c>
      <c r="AE310" s="239"/>
      <c r="AG310" s="171" t="str">
        <f t="shared" si="29"/>
        <v/>
      </c>
      <c r="AH310" s="201"/>
      <c r="AJ310" s="203" t="str">
        <f t="shared" si="26"/>
        <v/>
      </c>
      <c r="AK310" s="201"/>
      <c r="AM310" s="109" t="str">
        <f>IF(E310="","",IF(VLOOKUP(E310,Stam!$A$12:$E$19,4,FALSE)=0,"",VLOOKUP(E310,Stam!$A$12:$E$19,4,FALSE)))</f>
        <v/>
      </c>
      <c r="AN310" s="109" t="str">
        <f>IF(E310="","",IF(VLOOKUP(E310,Stam!$A$12:$E$19,2,FALSE)=0,"",VLOOKUP(E310,Stam!$A$12:$E$19,2,FALSE)))</f>
        <v/>
      </c>
      <c r="AO310" s="109" t="str">
        <f>IF(E310="","",IF(VLOOKUP(E310,Stam!$A$12:$E$19,3,FALSE)=0,"",VLOOKUP(E310,Stam!$A$12:$E$19,3,FALSE)))</f>
        <v/>
      </c>
      <c r="AP310" s="35" t="str">
        <f>IF(E310="","",IF(VLOOKUP(E310,Stam!$A$12:$E$19,5,FALSE)=0,"",VLOOKUP(E310,Stam!$A$12:$E$19,5,FALSE)))</f>
        <v/>
      </c>
      <c r="AR310" s="266"/>
      <c r="AS310" s="288"/>
    </row>
    <row r="311" spans="1:45" ht="30" customHeight="1" x14ac:dyDescent="0.25">
      <c r="A311" s="266"/>
      <c r="B311" s="133" t="str">
        <f>IF(A311&lt;&gt;"",IFERROR(VLOOKUP($A311,NTA!$A$2:$B$214,2,FALSE),"NTA code komt niet voor"),"")</f>
        <v/>
      </c>
      <c r="C311" s="267"/>
      <c r="D311" s="267"/>
      <c r="E311" s="343"/>
      <c r="F311" s="343"/>
      <c r="G311" s="354"/>
      <c r="H311" s="354"/>
      <c r="I311" s="354"/>
      <c r="J311" s="355"/>
      <c r="K311" s="210"/>
      <c r="L311" s="259"/>
      <c r="M311" s="262"/>
      <c r="R311" s="266"/>
      <c r="S311" s="267"/>
      <c r="T311" s="267"/>
      <c r="U311" s="288"/>
      <c r="V311" s="9"/>
      <c r="W311" s="244">
        <f t="shared" si="27"/>
        <v>0</v>
      </c>
      <c r="X311" s="244">
        <f t="shared" si="28"/>
        <v>0</v>
      </c>
      <c r="Z311" s="171" t="str">
        <f t="shared" si="24"/>
        <v/>
      </c>
      <c r="AA311" s="343"/>
      <c r="AB311" s="346"/>
      <c r="AD311" s="171" t="str">
        <f t="shared" si="25"/>
        <v/>
      </c>
      <c r="AE311" s="239"/>
      <c r="AG311" s="171" t="str">
        <f t="shared" si="29"/>
        <v/>
      </c>
      <c r="AH311" s="201"/>
      <c r="AJ311" s="203" t="str">
        <f t="shared" si="26"/>
        <v/>
      </c>
      <c r="AK311" s="201"/>
      <c r="AM311" s="109" t="str">
        <f>IF(E311="","",IF(VLOOKUP(E311,Stam!$A$12:$E$19,4,FALSE)=0,"",VLOOKUP(E311,Stam!$A$12:$E$19,4,FALSE)))</f>
        <v/>
      </c>
      <c r="AN311" s="109" t="str">
        <f>IF(E311="","",IF(VLOOKUP(E311,Stam!$A$12:$E$19,2,FALSE)=0,"",VLOOKUP(E311,Stam!$A$12:$E$19,2,FALSE)))</f>
        <v/>
      </c>
      <c r="AO311" s="109" t="str">
        <f>IF(E311="","",IF(VLOOKUP(E311,Stam!$A$12:$E$19,3,FALSE)=0,"",VLOOKUP(E311,Stam!$A$12:$E$19,3,FALSE)))</f>
        <v/>
      </c>
      <c r="AP311" s="35" t="str">
        <f>IF(E311="","",IF(VLOOKUP(E311,Stam!$A$12:$E$19,5,FALSE)=0,"",VLOOKUP(E311,Stam!$A$12:$E$19,5,FALSE)))</f>
        <v/>
      </c>
      <c r="AR311" s="266"/>
      <c r="AS311" s="288"/>
    </row>
    <row r="312" spans="1:45" ht="30" customHeight="1" x14ac:dyDescent="0.25">
      <c r="A312" s="266"/>
      <c r="B312" s="133" t="str">
        <f>IF(A312&lt;&gt;"",IFERROR(VLOOKUP($A312,NTA!$A$2:$B$214,2,FALSE),"NTA code komt niet voor"),"")</f>
        <v/>
      </c>
      <c r="C312" s="267"/>
      <c r="D312" s="267"/>
      <c r="E312" s="343"/>
      <c r="F312" s="343"/>
      <c r="G312" s="354"/>
      <c r="H312" s="354"/>
      <c r="I312" s="354"/>
      <c r="J312" s="355"/>
      <c r="K312" s="210"/>
      <c r="L312" s="259"/>
      <c r="M312" s="262"/>
      <c r="R312" s="266"/>
      <c r="S312" s="267"/>
      <c r="T312" s="267"/>
      <c r="U312" s="288"/>
      <c r="V312" s="9"/>
      <c r="W312" s="244">
        <f t="shared" si="27"/>
        <v>0</v>
      </c>
      <c r="X312" s="244">
        <f t="shared" si="28"/>
        <v>0</v>
      </c>
      <c r="Z312" s="171" t="str">
        <f t="shared" si="24"/>
        <v/>
      </c>
      <c r="AA312" s="343"/>
      <c r="AB312" s="346"/>
      <c r="AD312" s="171" t="str">
        <f t="shared" si="25"/>
        <v/>
      </c>
      <c r="AE312" s="239"/>
      <c r="AG312" s="171" t="str">
        <f t="shared" si="29"/>
        <v/>
      </c>
      <c r="AH312" s="201"/>
      <c r="AJ312" s="203" t="str">
        <f t="shared" si="26"/>
        <v/>
      </c>
      <c r="AK312" s="201"/>
      <c r="AM312" s="109" t="str">
        <f>IF(E312="","",IF(VLOOKUP(E312,Stam!$A$12:$E$19,4,FALSE)=0,"",VLOOKUP(E312,Stam!$A$12:$E$19,4,FALSE)))</f>
        <v/>
      </c>
      <c r="AN312" s="109" t="str">
        <f>IF(E312="","",IF(VLOOKUP(E312,Stam!$A$12:$E$19,2,FALSE)=0,"",VLOOKUP(E312,Stam!$A$12:$E$19,2,FALSE)))</f>
        <v/>
      </c>
      <c r="AO312" s="109" t="str">
        <f>IF(E312="","",IF(VLOOKUP(E312,Stam!$A$12:$E$19,3,FALSE)=0,"",VLOOKUP(E312,Stam!$A$12:$E$19,3,FALSE)))</f>
        <v/>
      </c>
      <c r="AP312" s="35" t="str">
        <f>IF(E312="","",IF(VLOOKUP(E312,Stam!$A$12:$E$19,5,FALSE)=0,"",VLOOKUP(E312,Stam!$A$12:$E$19,5,FALSE)))</f>
        <v/>
      </c>
      <c r="AR312" s="266"/>
      <c r="AS312" s="288"/>
    </row>
    <row r="313" spans="1:45" ht="30" customHeight="1" x14ac:dyDescent="0.25">
      <c r="A313" s="266"/>
      <c r="B313" s="133" t="str">
        <f>IF(A313&lt;&gt;"",IFERROR(VLOOKUP($A313,NTA!$A$2:$B$214,2,FALSE),"NTA code komt niet voor"),"")</f>
        <v/>
      </c>
      <c r="C313" s="267"/>
      <c r="D313" s="267"/>
      <c r="E313" s="343"/>
      <c r="F313" s="343"/>
      <c r="G313" s="354"/>
      <c r="H313" s="354"/>
      <c r="I313" s="354"/>
      <c r="J313" s="355"/>
      <c r="K313" s="210"/>
      <c r="L313" s="259"/>
      <c r="M313" s="262"/>
      <c r="R313" s="266"/>
      <c r="S313" s="267"/>
      <c r="T313" s="267"/>
      <c r="U313" s="288"/>
      <c r="V313" s="9"/>
      <c r="W313" s="244">
        <f t="shared" si="27"/>
        <v>0</v>
      </c>
      <c r="X313" s="244">
        <f t="shared" si="28"/>
        <v>0</v>
      </c>
      <c r="Z313" s="171" t="str">
        <f t="shared" si="24"/>
        <v/>
      </c>
      <c r="AA313" s="343"/>
      <c r="AB313" s="346"/>
      <c r="AD313" s="171" t="str">
        <f t="shared" si="25"/>
        <v/>
      </c>
      <c r="AE313" s="239"/>
      <c r="AG313" s="171" t="str">
        <f t="shared" si="29"/>
        <v/>
      </c>
      <c r="AH313" s="201"/>
      <c r="AJ313" s="203" t="str">
        <f t="shared" si="26"/>
        <v/>
      </c>
      <c r="AK313" s="201"/>
      <c r="AM313" s="109" t="str">
        <f>IF(E313="","",IF(VLOOKUP(E313,Stam!$A$12:$E$19,4,FALSE)=0,"",VLOOKUP(E313,Stam!$A$12:$E$19,4,FALSE)))</f>
        <v/>
      </c>
      <c r="AN313" s="109" t="str">
        <f>IF(E313="","",IF(VLOOKUP(E313,Stam!$A$12:$E$19,2,FALSE)=0,"",VLOOKUP(E313,Stam!$A$12:$E$19,2,FALSE)))</f>
        <v/>
      </c>
      <c r="AO313" s="109" t="str">
        <f>IF(E313="","",IF(VLOOKUP(E313,Stam!$A$12:$E$19,3,FALSE)=0,"",VLOOKUP(E313,Stam!$A$12:$E$19,3,FALSE)))</f>
        <v/>
      </c>
      <c r="AP313" s="35" t="str">
        <f>IF(E313="","",IF(VLOOKUP(E313,Stam!$A$12:$E$19,5,FALSE)=0,"",VLOOKUP(E313,Stam!$A$12:$E$19,5,FALSE)))</f>
        <v/>
      </c>
      <c r="AR313" s="266"/>
      <c r="AS313" s="288"/>
    </row>
    <row r="314" spans="1:45" ht="30" customHeight="1" x14ac:dyDescent="0.25">
      <c r="A314" s="266"/>
      <c r="B314" s="133" t="str">
        <f>IF(A314&lt;&gt;"",IFERROR(VLOOKUP($A314,NTA!$A$2:$B$214,2,FALSE),"NTA code komt niet voor"),"")</f>
        <v/>
      </c>
      <c r="C314" s="267"/>
      <c r="D314" s="267"/>
      <c r="E314" s="343"/>
      <c r="F314" s="343"/>
      <c r="G314" s="354"/>
      <c r="H314" s="354"/>
      <c r="I314" s="354"/>
      <c r="J314" s="355"/>
      <c r="K314" s="210"/>
      <c r="L314" s="259"/>
      <c r="M314" s="262"/>
      <c r="R314" s="266"/>
      <c r="S314" s="267"/>
      <c r="T314" s="267"/>
      <c r="U314" s="288"/>
      <c r="V314" s="9"/>
      <c r="W314" s="244">
        <f t="shared" si="27"/>
        <v>0</v>
      </c>
      <c r="X314" s="244">
        <f t="shared" si="28"/>
        <v>0</v>
      </c>
      <c r="Z314" s="171" t="str">
        <f t="shared" si="24"/>
        <v/>
      </c>
      <c r="AA314" s="343"/>
      <c r="AB314" s="346"/>
      <c r="AD314" s="171" t="str">
        <f t="shared" si="25"/>
        <v/>
      </c>
      <c r="AE314" s="239"/>
      <c r="AG314" s="171" t="str">
        <f t="shared" si="29"/>
        <v/>
      </c>
      <c r="AH314" s="201"/>
      <c r="AJ314" s="203" t="str">
        <f t="shared" si="26"/>
        <v/>
      </c>
      <c r="AK314" s="201"/>
      <c r="AM314" s="109" t="str">
        <f>IF(E314="","",IF(VLOOKUP(E314,Stam!$A$12:$E$19,4,FALSE)=0,"",VLOOKUP(E314,Stam!$A$12:$E$19,4,FALSE)))</f>
        <v/>
      </c>
      <c r="AN314" s="109" t="str">
        <f>IF(E314="","",IF(VLOOKUP(E314,Stam!$A$12:$E$19,2,FALSE)=0,"",VLOOKUP(E314,Stam!$A$12:$E$19,2,FALSE)))</f>
        <v/>
      </c>
      <c r="AO314" s="109" t="str">
        <f>IF(E314="","",IF(VLOOKUP(E314,Stam!$A$12:$E$19,3,FALSE)=0,"",VLOOKUP(E314,Stam!$A$12:$E$19,3,FALSE)))</f>
        <v/>
      </c>
      <c r="AP314" s="35" t="str">
        <f>IF(E314="","",IF(VLOOKUP(E314,Stam!$A$12:$E$19,5,FALSE)=0,"",VLOOKUP(E314,Stam!$A$12:$E$19,5,FALSE)))</f>
        <v/>
      </c>
      <c r="AR314" s="266"/>
      <c r="AS314" s="288"/>
    </row>
    <row r="315" spans="1:45" ht="30" customHeight="1" x14ac:dyDescent="0.25">
      <c r="A315" s="266"/>
      <c r="B315" s="133" t="str">
        <f>IF(A315&lt;&gt;"",IFERROR(VLOOKUP($A315,NTA!$A$2:$B$214,2,FALSE),"NTA code komt niet voor"),"")</f>
        <v/>
      </c>
      <c r="C315" s="267"/>
      <c r="D315" s="267"/>
      <c r="E315" s="343"/>
      <c r="F315" s="343"/>
      <c r="G315" s="354"/>
      <c r="H315" s="354"/>
      <c r="I315" s="354"/>
      <c r="J315" s="355"/>
      <c r="K315" s="210"/>
      <c r="L315" s="259"/>
      <c r="M315" s="262"/>
      <c r="R315" s="266"/>
      <c r="S315" s="267"/>
      <c r="T315" s="267"/>
      <c r="U315" s="288"/>
      <c r="V315" s="9"/>
      <c r="W315" s="244">
        <f t="shared" si="27"/>
        <v>0</v>
      </c>
      <c r="X315" s="244">
        <f t="shared" si="28"/>
        <v>0</v>
      </c>
      <c r="Z315" s="171" t="str">
        <f t="shared" si="24"/>
        <v/>
      </c>
      <c r="AA315" s="343"/>
      <c r="AB315" s="346"/>
      <c r="AD315" s="171" t="str">
        <f t="shared" si="25"/>
        <v/>
      </c>
      <c r="AE315" s="239"/>
      <c r="AG315" s="171" t="str">
        <f t="shared" si="29"/>
        <v/>
      </c>
      <c r="AH315" s="201"/>
      <c r="AJ315" s="203" t="str">
        <f t="shared" si="26"/>
        <v/>
      </c>
      <c r="AK315" s="201"/>
      <c r="AM315" s="109" t="str">
        <f>IF(E315="","",IF(VLOOKUP(E315,Stam!$A$12:$E$19,4,FALSE)=0,"",VLOOKUP(E315,Stam!$A$12:$E$19,4,FALSE)))</f>
        <v/>
      </c>
      <c r="AN315" s="109" t="str">
        <f>IF(E315="","",IF(VLOOKUP(E315,Stam!$A$12:$E$19,2,FALSE)=0,"",VLOOKUP(E315,Stam!$A$12:$E$19,2,FALSE)))</f>
        <v/>
      </c>
      <c r="AO315" s="109" t="str">
        <f>IF(E315="","",IF(VLOOKUP(E315,Stam!$A$12:$E$19,3,FALSE)=0,"",VLOOKUP(E315,Stam!$A$12:$E$19,3,FALSE)))</f>
        <v/>
      </c>
      <c r="AP315" s="35" t="str">
        <f>IF(E315="","",IF(VLOOKUP(E315,Stam!$A$12:$E$19,5,FALSE)=0,"",VLOOKUP(E315,Stam!$A$12:$E$19,5,FALSE)))</f>
        <v/>
      </c>
      <c r="AR315" s="266"/>
      <c r="AS315" s="288"/>
    </row>
    <row r="316" spans="1:45" ht="30" customHeight="1" x14ac:dyDescent="0.25">
      <c r="A316" s="266"/>
      <c r="B316" s="133" t="str">
        <f>IF(A316&lt;&gt;"",IFERROR(VLOOKUP($A316,NTA!$A$2:$B$214,2,FALSE),"NTA code komt niet voor"),"")</f>
        <v/>
      </c>
      <c r="C316" s="267"/>
      <c r="D316" s="267"/>
      <c r="E316" s="343"/>
      <c r="F316" s="343"/>
      <c r="G316" s="354"/>
      <c r="H316" s="354"/>
      <c r="I316" s="354"/>
      <c r="J316" s="355"/>
      <c r="K316" s="210"/>
      <c r="L316" s="259"/>
      <c r="M316" s="262"/>
      <c r="R316" s="266"/>
      <c r="S316" s="267"/>
      <c r="T316" s="267"/>
      <c r="U316" s="288"/>
      <c r="V316" s="9"/>
      <c r="W316" s="244">
        <f t="shared" si="27"/>
        <v>0</v>
      </c>
      <c r="X316" s="244">
        <f t="shared" si="28"/>
        <v>0</v>
      </c>
      <c r="Z316" s="171" t="str">
        <f t="shared" si="24"/>
        <v/>
      </c>
      <c r="AA316" s="343"/>
      <c r="AB316" s="346"/>
      <c r="AD316" s="171" t="str">
        <f t="shared" si="25"/>
        <v/>
      </c>
      <c r="AE316" s="239"/>
      <c r="AG316" s="171" t="str">
        <f t="shared" si="29"/>
        <v/>
      </c>
      <c r="AH316" s="201"/>
      <c r="AJ316" s="203" t="str">
        <f t="shared" si="26"/>
        <v/>
      </c>
      <c r="AK316" s="201"/>
      <c r="AM316" s="109" t="str">
        <f>IF(E316="","",IF(VLOOKUP(E316,Stam!$A$12:$E$19,4,FALSE)=0,"",VLOOKUP(E316,Stam!$A$12:$E$19,4,FALSE)))</f>
        <v/>
      </c>
      <c r="AN316" s="109" t="str">
        <f>IF(E316="","",IF(VLOOKUP(E316,Stam!$A$12:$E$19,2,FALSE)=0,"",VLOOKUP(E316,Stam!$A$12:$E$19,2,FALSE)))</f>
        <v/>
      </c>
      <c r="AO316" s="109" t="str">
        <f>IF(E316="","",IF(VLOOKUP(E316,Stam!$A$12:$E$19,3,FALSE)=0,"",VLOOKUP(E316,Stam!$A$12:$E$19,3,FALSE)))</f>
        <v/>
      </c>
      <c r="AP316" s="35" t="str">
        <f>IF(E316="","",IF(VLOOKUP(E316,Stam!$A$12:$E$19,5,FALSE)=0,"",VLOOKUP(E316,Stam!$A$12:$E$19,5,FALSE)))</f>
        <v/>
      </c>
      <c r="AR316" s="266"/>
      <c r="AS316" s="288"/>
    </row>
    <row r="317" spans="1:45" ht="30" customHeight="1" x14ac:dyDescent="0.25">
      <c r="A317" s="266"/>
      <c r="B317" s="133" t="str">
        <f>IF(A317&lt;&gt;"",IFERROR(VLOOKUP($A317,NTA!$A$2:$B$214,2,FALSE),"NTA code komt niet voor"),"")</f>
        <v/>
      </c>
      <c r="C317" s="267"/>
      <c r="D317" s="267"/>
      <c r="E317" s="343"/>
      <c r="F317" s="343"/>
      <c r="G317" s="354"/>
      <c r="H317" s="354"/>
      <c r="I317" s="354"/>
      <c r="J317" s="355"/>
      <c r="K317" s="210"/>
      <c r="L317" s="259"/>
      <c r="M317" s="262"/>
      <c r="R317" s="266"/>
      <c r="S317" s="267"/>
      <c r="T317" s="267"/>
      <c r="U317" s="288"/>
      <c r="V317" s="9"/>
      <c r="W317" s="244">
        <f t="shared" si="27"/>
        <v>0</v>
      </c>
      <c r="X317" s="244">
        <f t="shared" si="28"/>
        <v>0</v>
      </c>
      <c r="Z317" s="171" t="str">
        <f t="shared" si="24"/>
        <v/>
      </c>
      <c r="AA317" s="343"/>
      <c r="AB317" s="346"/>
      <c r="AD317" s="171" t="str">
        <f t="shared" si="25"/>
        <v/>
      </c>
      <c r="AE317" s="239"/>
      <c r="AG317" s="171" t="str">
        <f t="shared" si="29"/>
        <v/>
      </c>
      <c r="AH317" s="201"/>
      <c r="AJ317" s="203" t="str">
        <f t="shared" si="26"/>
        <v/>
      </c>
      <c r="AK317" s="201"/>
      <c r="AM317" s="109" t="str">
        <f>IF(E317="","",IF(VLOOKUP(E317,Stam!$A$12:$E$19,4,FALSE)=0,"",VLOOKUP(E317,Stam!$A$12:$E$19,4,FALSE)))</f>
        <v/>
      </c>
      <c r="AN317" s="109" t="str">
        <f>IF(E317="","",IF(VLOOKUP(E317,Stam!$A$12:$E$19,2,FALSE)=0,"",VLOOKUP(E317,Stam!$A$12:$E$19,2,FALSE)))</f>
        <v/>
      </c>
      <c r="AO317" s="109" t="str">
        <f>IF(E317="","",IF(VLOOKUP(E317,Stam!$A$12:$E$19,3,FALSE)=0,"",VLOOKUP(E317,Stam!$A$12:$E$19,3,FALSE)))</f>
        <v/>
      </c>
      <c r="AP317" s="35" t="str">
        <f>IF(E317="","",IF(VLOOKUP(E317,Stam!$A$12:$E$19,5,FALSE)=0,"",VLOOKUP(E317,Stam!$A$12:$E$19,5,FALSE)))</f>
        <v/>
      </c>
      <c r="AR317" s="266"/>
      <c r="AS317" s="288"/>
    </row>
    <row r="318" spans="1:45" ht="30" customHeight="1" x14ac:dyDescent="0.25">
      <c r="A318" s="266"/>
      <c r="B318" s="133" t="str">
        <f>IF(A318&lt;&gt;"",IFERROR(VLOOKUP($A318,NTA!$A$2:$B$214,2,FALSE),"NTA code komt niet voor"),"")</f>
        <v/>
      </c>
      <c r="C318" s="267"/>
      <c r="D318" s="267"/>
      <c r="E318" s="343"/>
      <c r="F318" s="343"/>
      <c r="G318" s="354"/>
      <c r="H318" s="354"/>
      <c r="I318" s="354"/>
      <c r="J318" s="355"/>
      <c r="K318" s="210"/>
      <c r="L318" s="259"/>
      <c r="M318" s="262"/>
      <c r="R318" s="266"/>
      <c r="S318" s="267"/>
      <c r="T318" s="267"/>
      <c r="U318" s="288"/>
      <c r="V318" s="9"/>
      <c r="W318" s="244">
        <f t="shared" si="27"/>
        <v>0</v>
      </c>
      <c r="X318" s="244">
        <f t="shared" si="28"/>
        <v>0</v>
      </c>
      <c r="Z318" s="171" t="str">
        <f t="shared" si="24"/>
        <v/>
      </c>
      <c r="AA318" s="343"/>
      <c r="AB318" s="346"/>
      <c r="AD318" s="171" t="str">
        <f t="shared" si="25"/>
        <v/>
      </c>
      <c r="AE318" s="239"/>
      <c r="AG318" s="171" t="str">
        <f t="shared" si="29"/>
        <v/>
      </c>
      <c r="AH318" s="201"/>
      <c r="AJ318" s="203" t="str">
        <f t="shared" si="26"/>
        <v/>
      </c>
      <c r="AK318" s="201"/>
      <c r="AM318" s="109" t="str">
        <f>IF(E318="","",IF(VLOOKUP(E318,Stam!$A$12:$E$19,4,FALSE)=0,"",VLOOKUP(E318,Stam!$A$12:$E$19,4,FALSE)))</f>
        <v/>
      </c>
      <c r="AN318" s="109" t="str">
        <f>IF(E318="","",IF(VLOOKUP(E318,Stam!$A$12:$E$19,2,FALSE)=0,"",VLOOKUP(E318,Stam!$A$12:$E$19,2,FALSE)))</f>
        <v/>
      </c>
      <c r="AO318" s="109" t="str">
        <f>IF(E318="","",IF(VLOOKUP(E318,Stam!$A$12:$E$19,3,FALSE)=0,"",VLOOKUP(E318,Stam!$A$12:$E$19,3,FALSE)))</f>
        <v/>
      </c>
      <c r="AP318" s="35" t="str">
        <f>IF(E318="","",IF(VLOOKUP(E318,Stam!$A$12:$E$19,5,FALSE)=0,"",VLOOKUP(E318,Stam!$A$12:$E$19,5,FALSE)))</f>
        <v/>
      </c>
      <c r="AR318" s="266"/>
      <c r="AS318" s="288"/>
    </row>
    <row r="319" spans="1:45" ht="30" customHeight="1" x14ac:dyDescent="0.25">
      <c r="A319" s="266"/>
      <c r="B319" s="133" t="str">
        <f>IF(A319&lt;&gt;"",IFERROR(VLOOKUP($A319,NTA!$A$2:$B$214,2,FALSE),"NTA code komt niet voor"),"")</f>
        <v/>
      </c>
      <c r="C319" s="267"/>
      <c r="D319" s="267"/>
      <c r="E319" s="343"/>
      <c r="F319" s="343"/>
      <c r="G319" s="354"/>
      <c r="H319" s="354"/>
      <c r="I319" s="354"/>
      <c r="J319" s="355"/>
      <c r="K319" s="210"/>
      <c r="L319" s="259"/>
      <c r="M319" s="262"/>
      <c r="R319" s="266"/>
      <c r="S319" s="267"/>
      <c r="T319" s="267"/>
      <c r="U319" s="288"/>
      <c r="V319" s="9"/>
      <c r="W319" s="244">
        <f t="shared" si="27"/>
        <v>0</v>
      </c>
      <c r="X319" s="244">
        <f t="shared" si="28"/>
        <v>0</v>
      </c>
      <c r="Z319" s="171" t="str">
        <f t="shared" si="24"/>
        <v/>
      </c>
      <c r="AA319" s="343"/>
      <c r="AB319" s="346"/>
      <c r="AD319" s="171" t="str">
        <f t="shared" si="25"/>
        <v/>
      </c>
      <c r="AE319" s="239"/>
      <c r="AG319" s="171" t="str">
        <f t="shared" si="29"/>
        <v/>
      </c>
      <c r="AH319" s="201"/>
      <c r="AJ319" s="203" t="str">
        <f t="shared" si="26"/>
        <v/>
      </c>
      <c r="AK319" s="201"/>
      <c r="AM319" s="109" t="str">
        <f>IF(E319="","",IF(VLOOKUP(E319,Stam!$A$12:$E$19,4,FALSE)=0,"",VLOOKUP(E319,Stam!$A$12:$E$19,4,FALSE)))</f>
        <v/>
      </c>
      <c r="AN319" s="109" t="str">
        <f>IF(E319="","",IF(VLOOKUP(E319,Stam!$A$12:$E$19,2,FALSE)=0,"",VLOOKUP(E319,Stam!$A$12:$E$19,2,FALSE)))</f>
        <v/>
      </c>
      <c r="AO319" s="109" t="str">
        <f>IF(E319="","",IF(VLOOKUP(E319,Stam!$A$12:$E$19,3,FALSE)=0,"",VLOOKUP(E319,Stam!$A$12:$E$19,3,FALSE)))</f>
        <v/>
      </c>
      <c r="AP319" s="35" t="str">
        <f>IF(E319="","",IF(VLOOKUP(E319,Stam!$A$12:$E$19,5,FALSE)=0,"",VLOOKUP(E319,Stam!$A$12:$E$19,5,FALSE)))</f>
        <v/>
      </c>
      <c r="AR319" s="266"/>
      <c r="AS319" s="288"/>
    </row>
    <row r="320" spans="1:45" ht="30" customHeight="1" x14ac:dyDescent="0.25">
      <c r="A320" s="266"/>
      <c r="B320" s="133" t="str">
        <f>IF(A320&lt;&gt;"",IFERROR(VLOOKUP($A320,NTA!$A$2:$B$214,2,FALSE),"NTA code komt niet voor"),"")</f>
        <v/>
      </c>
      <c r="C320" s="267"/>
      <c r="D320" s="267"/>
      <c r="E320" s="343"/>
      <c r="F320" s="343"/>
      <c r="G320" s="354"/>
      <c r="H320" s="354"/>
      <c r="I320" s="354"/>
      <c r="J320" s="355"/>
      <c r="K320" s="210"/>
      <c r="L320" s="259"/>
      <c r="M320" s="262"/>
      <c r="R320" s="266"/>
      <c r="S320" s="267"/>
      <c r="T320" s="267"/>
      <c r="U320" s="288"/>
      <c r="V320" s="9"/>
      <c r="W320" s="244">
        <f t="shared" si="27"/>
        <v>0</v>
      </c>
      <c r="X320" s="244">
        <f t="shared" si="28"/>
        <v>0</v>
      </c>
      <c r="Z320" s="171" t="str">
        <f t="shared" si="24"/>
        <v/>
      </c>
      <c r="AA320" s="343"/>
      <c r="AB320" s="346"/>
      <c r="AD320" s="171" t="str">
        <f t="shared" si="25"/>
        <v/>
      </c>
      <c r="AE320" s="239"/>
      <c r="AG320" s="171" t="str">
        <f t="shared" si="29"/>
        <v/>
      </c>
      <c r="AH320" s="201"/>
      <c r="AJ320" s="203" t="str">
        <f t="shared" si="26"/>
        <v/>
      </c>
      <c r="AK320" s="201"/>
      <c r="AM320" s="109" t="str">
        <f>IF(E320="","",IF(VLOOKUP(E320,Stam!$A$12:$E$19,4,FALSE)=0,"",VLOOKUP(E320,Stam!$A$12:$E$19,4,FALSE)))</f>
        <v/>
      </c>
      <c r="AN320" s="109" t="str">
        <f>IF(E320="","",IF(VLOOKUP(E320,Stam!$A$12:$E$19,2,FALSE)=0,"",VLOOKUP(E320,Stam!$A$12:$E$19,2,FALSE)))</f>
        <v/>
      </c>
      <c r="AO320" s="109" t="str">
        <f>IF(E320="","",IF(VLOOKUP(E320,Stam!$A$12:$E$19,3,FALSE)=0,"",VLOOKUP(E320,Stam!$A$12:$E$19,3,FALSE)))</f>
        <v/>
      </c>
      <c r="AP320" s="35" t="str">
        <f>IF(E320="","",IF(VLOOKUP(E320,Stam!$A$12:$E$19,5,FALSE)=0,"",VLOOKUP(E320,Stam!$A$12:$E$19,5,FALSE)))</f>
        <v/>
      </c>
      <c r="AR320" s="266"/>
      <c r="AS320" s="288"/>
    </row>
    <row r="321" spans="1:45" ht="30" customHeight="1" x14ac:dyDescent="0.25">
      <c r="A321" s="266"/>
      <c r="B321" s="133" t="str">
        <f>IF(A321&lt;&gt;"",IFERROR(VLOOKUP($A321,NTA!$A$2:$B$214,2,FALSE),"NTA code komt niet voor"),"")</f>
        <v/>
      </c>
      <c r="C321" s="267"/>
      <c r="D321" s="267"/>
      <c r="E321" s="343"/>
      <c r="F321" s="343"/>
      <c r="G321" s="354"/>
      <c r="H321" s="354"/>
      <c r="I321" s="354"/>
      <c r="J321" s="355"/>
      <c r="K321" s="210"/>
      <c r="L321" s="259"/>
      <c r="M321" s="262"/>
      <c r="R321" s="266"/>
      <c r="S321" s="267"/>
      <c r="T321" s="267"/>
      <c r="U321" s="288"/>
      <c r="V321" s="9"/>
      <c r="W321" s="244">
        <f t="shared" si="27"/>
        <v>0</v>
      </c>
      <c r="X321" s="244">
        <f t="shared" si="28"/>
        <v>0</v>
      </c>
      <c r="Z321" s="171" t="str">
        <f t="shared" si="24"/>
        <v/>
      </c>
      <c r="AA321" s="343"/>
      <c r="AB321" s="346"/>
      <c r="AD321" s="171" t="str">
        <f t="shared" si="25"/>
        <v/>
      </c>
      <c r="AE321" s="239"/>
      <c r="AG321" s="171" t="str">
        <f t="shared" si="29"/>
        <v/>
      </c>
      <c r="AH321" s="201"/>
      <c r="AJ321" s="203" t="str">
        <f t="shared" si="26"/>
        <v/>
      </c>
      <c r="AK321" s="201"/>
      <c r="AM321" s="109" t="str">
        <f>IF(E321="","",IF(VLOOKUP(E321,Stam!$A$12:$E$19,4,FALSE)=0,"",VLOOKUP(E321,Stam!$A$12:$E$19,4,FALSE)))</f>
        <v/>
      </c>
      <c r="AN321" s="109" t="str">
        <f>IF(E321="","",IF(VLOOKUP(E321,Stam!$A$12:$E$19,2,FALSE)=0,"",VLOOKUP(E321,Stam!$A$12:$E$19,2,FALSE)))</f>
        <v/>
      </c>
      <c r="AO321" s="109" t="str">
        <f>IF(E321="","",IF(VLOOKUP(E321,Stam!$A$12:$E$19,3,FALSE)=0,"",VLOOKUP(E321,Stam!$A$12:$E$19,3,FALSE)))</f>
        <v/>
      </c>
      <c r="AP321" s="35" t="str">
        <f>IF(E321="","",IF(VLOOKUP(E321,Stam!$A$12:$E$19,5,FALSE)=0,"",VLOOKUP(E321,Stam!$A$12:$E$19,5,FALSE)))</f>
        <v/>
      </c>
      <c r="AR321" s="266"/>
      <c r="AS321" s="288"/>
    </row>
    <row r="322" spans="1:45" ht="30" customHeight="1" x14ac:dyDescent="0.25">
      <c r="A322" s="266"/>
      <c r="B322" s="133" t="str">
        <f>IF(A322&lt;&gt;"",IFERROR(VLOOKUP($A322,NTA!$A$2:$B$214,2,FALSE),"NTA code komt niet voor"),"")</f>
        <v/>
      </c>
      <c r="C322" s="267"/>
      <c r="D322" s="267"/>
      <c r="E322" s="343"/>
      <c r="F322" s="343"/>
      <c r="G322" s="354"/>
      <c r="H322" s="354"/>
      <c r="I322" s="354"/>
      <c r="J322" s="355"/>
      <c r="K322" s="210"/>
      <c r="L322" s="259"/>
      <c r="M322" s="262"/>
      <c r="R322" s="266"/>
      <c r="S322" s="267"/>
      <c r="T322" s="267"/>
      <c r="U322" s="288"/>
      <c r="V322" s="9"/>
      <c r="W322" s="244">
        <f t="shared" si="27"/>
        <v>0</v>
      </c>
      <c r="X322" s="244">
        <f t="shared" si="28"/>
        <v>0</v>
      </c>
      <c r="Z322" s="171" t="str">
        <f t="shared" si="24"/>
        <v/>
      </c>
      <c r="AA322" s="343"/>
      <c r="AB322" s="346"/>
      <c r="AD322" s="171" t="str">
        <f t="shared" si="25"/>
        <v/>
      </c>
      <c r="AE322" s="239"/>
      <c r="AG322" s="171" t="str">
        <f t="shared" si="29"/>
        <v/>
      </c>
      <c r="AH322" s="201"/>
      <c r="AJ322" s="203" t="str">
        <f t="shared" si="26"/>
        <v/>
      </c>
      <c r="AK322" s="201"/>
      <c r="AM322" s="109" t="str">
        <f>IF(E322="","",IF(VLOOKUP(E322,Stam!$A$12:$E$19,4,FALSE)=0,"",VLOOKUP(E322,Stam!$A$12:$E$19,4,FALSE)))</f>
        <v/>
      </c>
      <c r="AN322" s="109" t="str">
        <f>IF(E322="","",IF(VLOOKUP(E322,Stam!$A$12:$E$19,2,FALSE)=0,"",VLOOKUP(E322,Stam!$A$12:$E$19,2,FALSE)))</f>
        <v/>
      </c>
      <c r="AO322" s="109" t="str">
        <f>IF(E322="","",IF(VLOOKUP(E322,Stam!$A$12:$E$19,3,FALSE)=0,"",VLOOKUP(E322,Stam!$A$12:$E$19,3,FALSE)))</f>
        <v/>
      </c>
      <c r="AP322" s="35" t="str">
        <f>IF(E322="","",IF(VLOOKUP(E322,Stam!$A$12:$E$19,5,FALSE)=0,"",VLOOKUP(E322,Stam!$A$12:$E$19,5,FALSE)))</f>
        <v/>
      </c>
      <c r="AR322" s="266"/>
      <c r="AS322" s="288"/>
    </row>
    <row r="323" spans="1:45" ht="30" customHeight="1" x14ac:dyDescent="0.25">
      <c r="A323" s="266"/>
      <c r="B323" s="133" t="str">
        <f>IF(A323&lt;&gt;"",IFERROR(VLOOKUP($A323,NTA!$A$2:$B$214,2,FALSE),"NTA code komt niet voor"),"")</f>
        <v/>
      </c>
      <c r="C323" s="267"/>
      <c r="D323" s="267"/>
      <c r="E323" s="343"/>
      <c r="F323" s="343"/>
      <c r="G323" s="354"/>
      <c r="H323" s="354"/>
      <c r="I323" s="354"/>
      <c r="J323" s="355"/>
      <c r="K323" s="210"/>
      <c r="L323" s="259"/>
      <c r="M323" s="262"/>
      <c r="R323" s="266"/>
      <c r="S323" s="267"/>
      <c r="T323" s="267"/>
      <c r="U323" s="288"/>
      <c r="V323" s="9"/>
      <c r="W323" s="244">
        <f t="shared" si="27"/>
        <v>0</v>
      </c>
      <c r="X323" s="244">
        <f t="shared" si="28"/>
        <v>0</v>
      </c>
      <c r="Z323" s="171" t="str">
        <f t="shared" si="24"/>
        <v/>
      </c>
      <c r="AA323" s="343"/>
      <c r="AB323" s="346"/>
      <c r="AD323" s="171" t="str">
        <f t="shared" si="25"/>
        <v/>
      </c>
      <c r="AE323" s="239"/>
      <c r="AG323" s="171" t="str">
        <f t="shared" si="29"/>
        <v/>
      </c>
      <c r="AH323" s="201"/>
      <c r="AJ323" s="203" t="str">
        <f t="shared" si="26"/>
        <v/>
      </c>
      <c r="AK323" s="201"/>
      <c r="AM323" s="109" t="str">
        <f>IF(E323="","",IF(VLOOKUP(E323,Stam!$A$12:$E$19,4,FALSE)=0,"",VLOOKUP(E323,Stam!$A$12:$E$19,4,FALSE)))</f>
        <v/>
      </c>
      <c r="AN323" s="109" t="str">
        <f>IF(E323="","",IF(VLOOKUP(E323,Stam!$A$12:$E$19,2,FALSE)=0,"",VLOOKUP(E323,Stam!$A$12:$E$19,2,FALSE)))</f>
        <v/>
      </c>
      <c r="AO323" s="109" t="str">
        <f>IF(E323="","",IF(VLOOKUP(E323,Stam!$A$12:$E$19,3,FALSE)=0,"",VLOOKUP(E323,Stam!$A$12:$E$19,3,FALSE)))</f>
        <v/>
      </c>
      <c r="AP323" s="35" t="str">
        <f>IF(E323="","",IF(VLOOKUP(E323,Stam!$A$12:$E$19,5,FALSE)=0,"",VLOOKUP(E323,Stam!$A$12:$E$19,5,FALSE)))</f>
        <v/>
      </c>
      <c r="AR323" s="266"/>
      <c r="AS323" s="288"/>
    </row>
    <row r="324" spans="1:45" ht="30" customHeight="1" x14ac:dyDescent="0.25">
      <c r="A324" s="266"/>
      <c r="B324" s="133" t="str">
        <f>IF(A324&lt;&gt;"",IFERROR(VLOOKUP($A324,NTA!$A$2:$B$214,2,FALSE),"NTA code komt niet voor"),"")</f>
        <v/>
      </c>
      <c r="C324" s="267"/>
      <c r="D324" s="267"/>
      <c r="E324" s="343"/>
      <c r="F324" s="343"/>
      <c r="G324" s="354"/>
      <c r="H324" s="354"/>
      <c r="I324" s="354"/>
      <c r="J324" s="355"/>
      <c r="K324" s="210"/>
      <c r="L324" s="259"/>
      <c r="M324" s="262"/>
      <c r="R324" s="266"/>
      <c r="S324" s="267"/>
      <c r="T324" s="267"/>
      <c r="U324" s="288"/>
      <c r="V324" s="9"/>
      <c r="W324" s="244">
        <f t="shared" si="27"/>
        <v>0</v>
      </c>
      <c r="X324" s="244">
        <f t="shared" si="28"/>
        <v>0</v>
      </c>
      <c r="Z324" s="171" t="str">
        <f t="shared" si="24"/>
        <v/>
      </c>
      <c r="AA324" s="343"/>
      <c r="AB324" s="346"/>
      <c r="AD324" s="171" t="str">
        <f t="shared" si="25"/>
        <v/>
      </c>
      <c r="AE324" s="239"/>
      <c r="AG324" s="171" t="str">
        <f t="shared" si="29"/>
        <v/>
      </c>
      <c r="AH324" s="201"/>
      <c r="AJ324" s="203" t="str">
        <f t="shared" si="26"/>
        <v/>
      </c>
      <c r="AK324" s="201"/>
      <c r="AM324" s="109" t="str">
        <f>IF(E324="","",IF(VLOOKUP(E324,Stam!$A$12:$E$19,4,FALSE)=0,"",VLOOKUP(E324,Stam!$A$12:$E$19,4,FALSE)))</f>
        <v/>
      </c>
      <c r="AN324" s="109" t="str">
        <f>IF(E324="","",IF(VLOOKUP(E324,Stam!$A$12:$E$19,2,FALSE)=0,"",VLOOKUP(E324,Stam!$A$12:$E$19,2,FALSE)))</f>
        <v/>
      </c>
      <c r="AO324" s="109" t="str">
        <f>IF(E324="","",IF(VLOOKUP(E324,Stam!$A$12:$E$19,3,FALSE)=0,"",VLOOKUP(E324,Stam!$A$12:$E$19,3,FALSE)))</f>
        <v/>
      </c>
      <c r="AP324" s="35" t="str">
        <f>IF(E324="","",IF(VLOOKUP(E324,Stam!$A$12:$E$19,5,FALSE)=0,"",VLOOKUP(E324,Stam!$A$12:$E$19,5,FALSE)))</f>
        <v/>
      </c>
      <c r="AR324" s="266"/>
      <c r="AS324" s="288"/>
    </row>
    <row r="325" spans="1:45" ht="30" customHeight="1" thickBot="1" x14ac:dyDescent="0.3">
      <c r="A325" s="269"/>
      <c r="B325" s="134" t="str">
        <f>IF(A325&lt;&gt;"",IFERROR(VLOOKUP($A325,NTA!$A$2:$B$214,2,FALSE),"NTA code komt niet voor"),"")</f>
        <v/>
      </c>
      <c r="C325" s="270"/>
      <c r="D325" s="270"/>
      <c r="E325" s="342"/>
      <c r="F325" s="342"/>
      <c r="G325" s="364"/>
      <c r="H325" s="364"/>
      <c r="I325" s="364"/>
      <c r="J325" s="365"/>
      <c r="K325" s="210"/>
      <c r="L325" s="260"/>
      <c r="M325" s="263"/>
      <c r="R325" s="269"/>
      <c r="S325" s="270"/>
      <c r="T325" s="270"/>
      <c r="U325" s="299"/>
      <c r="V325" s="9"/>
      <c r="W325" s="244">
        <f t="shared" si="27"/>
        <v>0</v>
      </c>
      <c r="X325" s="244">
        <f t="shared" si="28"/>
        <v>0</v>
      </c>
      <c r="Z325" s="236" t="str">
        <f t="shared" si="24"/>
        <v/>
      </c>
      <c r="AA325" s="342"/>
      <c r="AB325" s="362"/>
      <c r="AD325" s="236" t="str">
        <f t="shared" si="25"/>
        <v/>
      </c>
      <c r="AE325" s="251"/>
      <c r="AG325" s="171" t="str">
        <f t="shared" si="29"/>
        <v/>
      </c>
      <c r="AH325" s="257"/>
      <c r="AJ325" s="235" t="str">
        <f t="shared" si="26"/>
        <v/>
      </c>
      <c r="AK325" s="257"/>
      <c r="AM325" s="109" t="str">
        <f>IF(E325="","",IF(VLOOKUP(E325,Stam!$A$12:$E$19,4,FALSE)=0,"",VLOOKUP(E325,Stam!$A$12:$E$19,4,FALSE)))</f>
        <v/>
      </c>
      <c r="AN325" s="109" t="str">
        <f>IF(E325="","",IF(VLOOKUP(E325,Stam!$A$12:$E$19,2,FALSE)=0,"",VLOOKUP(E325,Stam!$A$12:$E$19,2,FALSE)))</f>
        <v/>
      </c>
      <c r="AO325" s="109" t="str">
        <f>IF(E325="","",IF(VLOOKUP(E325,Stam!$A$12:$E$19,3,FALSE)=0,"",VLOOKUP(E325,Stam!$A$12:$E$19,3,FALSE)))</f>
        <v/>
      </c>
      <c r="AP325" s="35" t="str">
        <f>IF(E325="","",IF(VLOOKUP(E325,Stam!$A$12:$E$19,5,FALSE)=0,"",VLOOKUP(E325,Stam!$A$12:$E$19,5,FALSE)))</f>
        <v/>
      </c>
      <c r="AR325" s="269"/>
      <c r="AS325" s="299"/>
    </row>
  </sheetData>
  <sheetProtection algorithmName="SHA-512" hashValue="3+3LNzTwyEMcMxZhxuZpNTmq6Af7QMP+RDmyUIAvBgHs2duH/hpD/2N7m3FrqGPEuqr7SiJcpPgBgvknNymyEw==" saltValue="GjtVn4+XfAzZd91I1zK7JA==" spinCount="100000" sheet="1" objects="1" scenarios="1"/>
  <mergeCells count="913">
    <mergeCell ref="L23:M23"/>
    <mergeCell ref="G320:J320"/>
    <mergeCell ref="G321:J321"/>
    <mergeCell ref="G322:J322"/>
    <mergeCell ref="G323:J323"/>
    <mergeCell ref="G324:J324"/>
    <mergeCell ref="G325:J325"/>
    <mergeCell ref="G311:J311"/>
    <mergeCell ref="G312:J312"/>
    <mergeCell ref="G313:J313"/>
    <mergeCell ref="G314:J314"/>
    <mergeCell ref="G315:J315"/>
    <mergeCell ref="G316:J316"/>
    <mergeCell ref="G317:J317"/>
    <mergeCell ref="G318:J318"/>
    <mergeCell ref="G319:J319"/>
    <mergeCell ref="G302:J302"/>
    <mergeCell ref="G303:J303"/>
    <mergeCell ref="G304:J304"/>
    <mergeCell ref="G305:J305"/>
    <mergeCell ref="G306:J306"/>
    <mergeCell ref="G307:J307"/>
    <mergeCell ref="G308:J308"/>
    <mergeCell ref="G309:J309"/>
    <mergeCell ref="G310:J310"/>
    <mergeCell ref="G293:J293"/>
    <mergeCell ref="G294:J294"/>
    <mergeCell ref="G295:J295"/>
    <mergeCell ref="G296:J296"/>
    <mergeCell ref="G297:J297"/>
    <mergeCell ref="G298:J298"/>
    <mergeCell ref="G299:J299"/>
    <mergeCell ref="G300:J300"/>
    <mergeCell ref="G301:J301"/>
    <mergeCell ref="G284:J284"/>
    <mergeCell ref="G285:J285"/>
    <mergeCell ref="G286:J286"/>
    <mergeCell ref="G287:J287"/>
    <mergeCell ref="G288:J288"/>
    <mergeCell ref="G289:J289"/>
    <mergeCell ref="G290:J290"/>
    <mergeCell ref="G291:J291"/>
    <mergeCell ref="G292:J292"/>
    <mergeCell ref="G275:J275"/>
    <mergeCell ref="G276:J276"/>
    <mergeCell ref="G277:J277"/>
    <mergeCell ref="G278:J278"/>
    <mergeCell ref="G279:J279"/>
    <mergeCell ref="G280:J280"/>
    <mergeCell ref="G281:J281"/>
    <mergeCell ref="G282:J282"/>
    <mergeCell ref="G283:J283"/>
    <mergeCell ref="G266:J266"/>
    <mergeCell ref="G267:J267"/>
    <mergeCell ref="G268:J268"/>
    <mergeCell ref="G269:J269"/>
    <mergeCell ref="G270:J270"/>
    <mergeCell ref="G271:J271"/>
    <mergeCell ref="G272:J272"/>
    <mergeCell ref="G273:J273"/>
    <mergeCell ref="G274:J274"/>
    <mergeCell ref="G257:J257"/>
    <mergeCell ref="G258:J258"/>
    <mergeCell ref="G259:J259"/>
    <mergeCell ref="G260:J260"/>
    <mergeCell ref="G261:J261"/>
    <mergeCell ref="G262:J262"/>
    <mergeCell ref="G263:J263"/>
    <mergeCell ref="G264:J264"/>
    <mergeCell ref="G265:J265"/>
    <mergeCell ref="G248:J248"/>
    <mergeCell ref="G249:J249"/>
    <mergeCell ref="G250:J250"/>
    <mergeCell ref="G251:J251"/>
    <mergeCell ref="G252:J252"/>
    <mergeCell ref="G253:J253"/>
    <mergeCell ref="G254:J254"/>
    <mergeCell ref="G255:J255"/>
    <mergeCell ref="G256:J256"/>
    <mergeCell ref="G239:J239"/>
    <mergeCell ref="G240:J240"/>
    <mergeCell ref="G241:J241"/>
    <mergeCell ref="G242:J242"/>
    <mergeCell ref="G243:J243"/>
    <mergeCell ref="G244:J244"/>
    <mergeCell ref="G245:J245"/>
    <mergeCell ref="G246:J246"/>
    <mergeCell ref="G247:J247"/>
    <mergeCell ref="G230:J230"/>
    <mergeCell ref="G231:J231"/>
    <mergeCell ref="G232:J232"/>
    <mergeCell ref="G233:J233"/>
    <mergeCell ref="G234:J234"/>
    <mergeCell ref="G235:J235"/>
    <mergeCell ref="G236:J236"/>
    <mergeCell ref="G237:J237"/>
    <mergeCell ref="G238:J238"/>
    <mergeCell ref="G221:J221"/>
    <mergeCell ref="G222:J222"/>
    <mergeCell ref="G223:J223"/>
    <mergeCell ref="G224:J224"/>
    <mergeCell ref="G225:J225"/>
    <mergeCell ref="G226:J226"/>
    <mergeCell ref="G227:J227"/>
    <mergeCell ref="G228:J228"/>
    <mergeCell ref="G229:J229"/>
    <mergeCell ref="G212:J212"/>
    <mergeCell ref="G213:J213"/>
    <mergeCell ref="G214:J214"/>
    <mergeCell ref="G215:J215"/>
    <mergeCell ref="G216:J216"/>
    <mergeCell ref="G217:J217"/>
    <mergeCell ref="G218:J218"/>
    <mergeCell ref="G219:J219"/>
    <mergeCell ref="G220:J220"/>
    <mergeCell ref="G203:J203"/>
    <mergeCell ref="G204:J204"/>
    <mergeCell ref="G205:J205"/>
    <mergeCell ref="G206:J206"/>
    <mergeCell ref="G207:J207"/>
    <mergeCell ref="G208:J208"/>
    <mergeCell ref="G209:J209"/>
    <mergeCell ref="G210:J210"/>
    <mergeCell ref="G211:J211"/>
    <mergeCell ref="G194:J194"/>
    <mergeCell ref="G195:J195"/>
    <mergeCell ref="G196:J196"/>
    <mergeCell ref="G197:J197"/>
    <mergeCell ref="G198:J198"/>
    <mergeCell ref="G199:J199"/>
    <mergeCell ref="G200:J200"/>
    <mergeCell ref="G201:J201"/>
    <mergeCell ref="G202:J202"/>
    <mergeCell ref="G185:J185"/>
    <mergeCell ref="G186:J186"/>
    <mergeCell ref="G187:J187"/>
    <mergeCell ref="G188:J188"/>
    <mergeCell ref="G189:J189"/>
    <mergeCell ref="G190:J190"/>
    <mergeCell ref="G191:J191"/>
    <mergeCell ref="G192:J192"/>
    <mergeCell ref="G193:J193"/>
    <mergeCell ref="G176:J176"/>
    <mergeCell ref="G177:J177"/>
    <mergeCell ref="G178:J178"/>
    <mergeCell ref="G179:J179"/>
    <mergeCell ref="G180:J180"/>
    <mergeCell ref="G181:J181"/>
    <mergeCell ref="G182:J182"/>
    <mergeCell ref="G183:J183"/>
    <mergeCell ref="G184:J184"/>
    <mergeCell ref="G167:J167"/>
    <mergeCell ref="G168:J168"/>
    <mergeCell ref="G169:J169"/>
    <mergeCell ref="G170:J170"/>
    <mergeCell ref="G171:J171"/>
    <mergeCell ref="G172:J172"/>
    <mergeCell ref="G173:J173"/>
    <mergeCell ref="G174:J174"/>
    <mergeCell ref="G175:J175"/>
    <mergeCell ref="G158:J158"/>
    <mergeCell ref="G159:J159"/>
    <mergeCell ref="G160:J160"/>
    <mergeCell ref="G161:J161"/>
    <mergeCell ref="G162:J162"/>
    <mergeCell ref="G163:J163"/>
    <mergeCell ref="G164:J164"/>
    <mergeCell ref="G165:J165"/>
    <mergeCell ref="G166:J166"/>
    <mergeCell ref="G149:J149"/>
    <mergeCell ref="G150:J150"/>
    <mergeCell ref="G151:J151"/>
    <mergeCell ref="G152:J152"/>
    <mergeCell ref="G153:J153"/>
    <mergeCell ref="G154:J154"/>
    <mergeCell ref="G155:J155"/>
    <mergeCell ref="G156:J156"/>
    <mergeCell ref="G157:J157"/>
    <mergeCell ref="G140:J140"/>
    <mergeCell ref="G141:J141"/>
    <mergeCell ref="G142:J142"/>
    <mergeCell ref="G143:J143"/>
    <mergeCell ref="G144:J144"/>
    <mergeCell ref="G145:J145"/>
    <mergeCell ref="G146:J146"/>
    <mergeCell ref="G147:J147"/>
    <mergeCell ref="G148:J148"/>
    <mergeCell ref="G131:J131"/>
    <mergeCell ref="G132:J132"/>
    <mergeCell ref="G133:J133"/>
    <mergeCell ref="G134:J134"/>
    <mergeCell ref="G135:J135"/>
    <mergeCell ref="G136:J136"/>
    <mergeCell ref="G137:J137"/>
    <mergeCell ref="G138:J138"/>
    <mergeCell ref="G139:J139"/>
    <mergeCell ref="G122:J122"/>
    <mergeCell ref="G123:J123"/>
    <mergeCell ref="G124:J124"/>
    <mergeCell ref="G125:J125"/>
    <mergeCell ref="G126:J126"/>
    <mergeCell ref="G127:J127"/>
    <mergeCell ref="G128:J128"/>
    <mergeCell ref="G129:J129"/>
    <mergeCell ref="G130:J130"/>
    <mergeCell ref="G113:J113"/>
    <mergeCell ref="G114:J114"/>
    <mergeCell ref="G115:J115"/>
    <mergeCell ref="G116:J116"/>
    <mergeCell ref="G117:J117"/>
    <mergeCell ref="G118:J118"/>
    <mergeCell ref="G119:J119"/>
    <mergeCell ref="G120:J120"/>
    <mergeCell ref="G121:J121"/>
    <mergeCell ref="G104:J104"/>
    <mergeCell ref="G105:J105"/>
    <mergeCell ref="G106:J106"/>
    <mergeCell ref="G107:J107"/>
    <mergeCell ref="G108:J108"/>
    <mergeCell ref="G109:J109"/>
    <mergeCell ref="G110:J110"/>
    <mergeCell ref="G111:J111"/>
    <mergeCell ref="G112:J112"/>
    <mergeCell ref="G95:J95"/>
    <mergeCell ref="G96:J96"/>
    <mergeCell ref="G97:J97"/>
    <mergeCell ref="G98:J98"/>
    <mergeCell ref="G99:J99"/>
    <mergeCell ref="G100:J100"/>
    <mergeCell ref="G101:J101"/>
    <mergeCell ref="G102:J102"/>
    <mergeCell ref="G103:J103"/>
    <mergeCell ref="G86:J86"/>
    <mergeCell ref="G87:J87"/>
    <mergeCell ref="G88:J88"/>
    <mergeCell ref="G89:J89"/>
    <mergeCell ref="G90:J90"/>
    <mergeCell ref="G91:J91"/>
    <mergeCell ref="G92:J92"/>
    <mergeCell ref="G93:J93"/>
    <mergeCell ref="G94:J94"/>
    <mergeCell ref="G77:J77"/>
    <mergeCell ref="G78:J78"/>
    <mergeCell ref="G79:J79"/>
    <mergeCell ref="G80:J80"/>
    <mergeCell ref="G81:J81"/>
    <mergeCell ref="G82:J82"/>
    <mergeCell ref="G83:J83"/>
    <mergeCell ref="G84:J84"/>
    <mergeCell ref="G85:J85"/>
    <mergeCell ref="G68:J68"/>
    <mergeCell ref="G69:J69"/>
    <mergeCell ref="G70:J70"/>
    <mergeCell ref="G71:J71"/>
    <mergeCell ref="G72:J72"/>
    <mergeCell ref="G73:J73"/>
    <mergeCell ref="G74:J74"/>
    <mergeCell ref="G75:J75"/>
    <mergeCell ref="G76:J76"/>
    <mergeCell ref="AA320:AB320"/>
    <mergeCell ref="AA321:AB321"/>
    <mergeCell ref="AA322:AB322"/>
    <mergeCell ref="AA323:AB323"/>
    <mergeCell ref="AA324:AB324"/>
    <mergeCell ref="AA325:AB325"/>
    <mergeCell ref="G50:J50"/>
    <mergeCell ref="G51:J51"/>
    <mergeCell ref="G52:J52"/>
    <mergeCell ref="G53:J53"/>
    <mergeCell ref="G54:J54"/>
    <mergeCell ref="G55:J55"/>
    <mergeCell ref="G56:J56"/>
    <mergeCell ref="G57:J57"/>
    <mergeCell ref="G58:J58"/>
    <mergeCell ref="G59:J59"/>
    <mergeCell ref="G60:J60"/>
    <mergeCell ref="G61:J61"/>
    <mergeCell ref="G62:J62"/>
    <mergeCell ref="G63:J63"/>
    <mergeCell ref="G64:J64"/>
    <mergeCell ref="G65:J65"/>
    <mergeCell ref="G66:J66"/>
    <mergeCell ref="G67:J67"/>
    <mergeCell ref="AA311:AB311"/>
    <mergeCell ref="AA312:AB312"/>
    <mergeCell ref="AA313:AB313"/>
    <mergeCell ref="AA314:AB314"/>
    <mergeCell ref="AA315:AB315"/>
    <mergeCell ref="AA316:AB316"/>
    <mergeCell ref="AA317:AB317"/>
    <mergeCell ref="AA318:AB318"/>
    <mergeCell ref="AA319:AB319"/>
    <mergeCell ref="AA302:AB302"/>
    <mergeCell ref="AA303:AB303"/>
    <mergeCell ref="AA304:AB304"/>
    <mergeCell ref="AA305:AB305"/>
    <mergeCell ref="AA306:AB306"/>
    <mergeCell ref="AA307:AB307"/>
    <mergeCell ref="AA308:AB308"/>
    <mergeCell ref="AA309:AB309"/>
    <mergeCell ref="AA310:AB310"/>
    <mergeCell ref="AA293:AB293"/>
    <mergeCell ref="AA294:AB294"/>
    <mergeCell ref="AA295:AB295"/>
    <mergeCell ref="AA296:AB296"/>
    <mergeCell ref="AA297:AB297"/>
    <mergeCell ref="AA298:AB298"/>
    <mergeCell ref="AA299:AB299"/>
    <mergeCell ref="AA300:AB300"/>
    <mergeCell ref="AA301:AB301"/>
    <mergeCell ref="AA284:AB284"/>
    <mergeCell ref="AA285:AB285"/>
    <mergeCell ref="AA286:AB286"/>
    <mergeCell ref="AA287:AB287"/>
    <mergeCell ref="AA288:AB288"/>
    <mergeCell ref="AA289:AB289"/>
    <mergeCell ref="AA290:AB290"/>
    <mergeCell ref="AA291:AB291"/>
    <mergeCell ref="AA292:AB292"/>
    <mergeCell ref="AA275:AB275"/>
    <mergeCell ref="AA276:AB276"/>
    <mergeCell ref="AA277:AB277"/>
    <mergeCell ref="AA278:AB278"/>
    <mergeCell ref="AA279:AB279"/>
    <mergeCell ref="AA280:AB280"/>
    <mergeCell ref="AA281:AB281"/>
    <mergeCell ref="AA282:AB282"/>
    <mergeCell ref="AA283:AB283"/>
    <mergeCell ref="AA266:AB266"/>
    <mergeCell ref="AA267:AB267"/>
    <mergeCell ref="AA268:AB268"/>
    <mergeCell ref="AA269:AB269"/>
    <mergeCell ref="AA270:AB270"/>
    <mergeCell ref="AA271:AB271"/>
    <mergeCell ref="AA272:AB272"/>
    <mergeCell ref="AA273:AB273"/>
    <mergeCell ref="AA274:AB274"/>
    <mergeCell ref="AA257:AB257"/>
    <mergeCell ref="AA258:AB258"/>
    <mergeCell ref="AA259:AB259"/>
    <mergeCell ref="AA260:AB260"/>
    <mergeCell ref="AA261:AB261"/>
    <mergeCell ref="AA262:AB262"/>
    <mergeCell ref="AA263:AB263"/>
    <mergeCell ref="AA264:AB264"/>
    <mergeCell ref="AA265:AB265"/>
    <mergeCell ref="AA248:AB248"/>
    <mergeCell ref="AA249:AB249"/>
    <mergeCell ref="AA250:AB250"/>
    <mergeCell ref="AA251:AB251"/>
    <mergeCell ref="AA252:AB252"/>
    <mergeCell ref="AA253:AB253"/>
    <mergeCell ref="AA254:AB254"/>
    <mergeCell ref="AA255:AB255"/>
    <mergeCell ref="AA256:AB256"/>
    <mergeCell ref="AA239:AB239"/>
    <mergeCell ref="AA240:AB240"/>
    <mergeCell ref="AA241:AB241"/>
    <mergeCell ref="AA242:AB242"/>
    <mergeCell ref="AA243:AB243"/>
    <mergeCell ref="AA244:AB244"/>
    <mergeCell ref="AA245:AB245"/>
    <mergeCell ref="AA246:AB246"/>
    <mergeCell ref="AA247:AB247"/>
    <mergeCell ref="AA230:AB230"/>
    <mergeCell ref="AA231:AB231"/>
    <mergeCell ref="AA232:AB232"/>
    <mergeCell ref="AA233:AB233"/>
    <mergeCell ref="AA234:AB234"/>
    <mergeCell ref="AA235:AB235"/>
    <mergeCell ref="AA236:AB236"/>
    <mergeCell ref="AA237:AB237"/>
    <mergeCell ref="AA238:AB238"/>
    <mergeCell ref="AA221:AB221"/>
    <mergeCell ref="AA222:AB222"/>
    <mergeCell ref="AA223:AB223"/>
    <mergeCell ref="AA224:AB224"/>
    <mergeCell ref="AA225:AB225"/>
    <mergeCell ref="AA226:AB226"/>
    <mergeCell ref="AA227:AB227"/>
    <mergeCell ref="AA228:AB228"/>
    <mergeCell ref="AA229:AB229"/>
    <mergeCell ref="AA212:AB212"/>
    <mergeCell ref="AA213:AB213"/>
    <mergeCell ref="AA214:AB214"/>
    <mergeCell ref="AA215:AB215"/>
    <mergeCell ref="AA216:AB216"/>
    <mergeCell ref="AA217:AB217"/>
    <mergeCell ref="AA218:AB218"/>
    <mergeCell ref="AA219:AB219"/>
    <mergeCell ref="AA220:AB220"/>
    <mergeCell ref="AA203:AB203"/>
    <mergeCell ref="AA204:AB204"/>
    <mergeCell ref="AA205:AB205"/>
    <mergeCell ref="AA206:AB206"/>
    <mergeCell ref="AA207:AB207"/>
    <mergeCell ref="AA208:AB208"/>
    <mergeCell ref="AA209:AB209"/>
    <mergeCell ref="AA210:AB210"/>
    <mergeCell ref="AA211:AB211"/>
    <mergeCell ref="AA194:AB194"/>
    <mergeCell ref="AA195:AB195"/>
    <mergeCell ref="AA196:AB196"/>
    <mergeCell ref="AA197:AB197"/>
    <mergeCell ref="AA198:AB198"/>
    <mergeCell ref="AA199:AB199"/>
    <mergeCell ref="AA200:AB200"/>
    <mergeCell ref="AA201:AB201"/>
    <mergeCell ref="AA202:AB202"/>
    <mergeCell ref="AA185:AB185"/>
    <mergeCell ref="AA186:AB186"/>
    <mergeCell ref="AA187:AB187"/>
    <mergeCell ref="AA188:AB188"/>
    <mergeCell ref="AA189:AB189"/>
    <mergeCell ref="AA190:AB190"/>
    <mergeCell ref="AA191:AB191"/>
    <mergeCell ref="AA192:AB192"/>
    <mergeCell ref="AA193:AB193"/>
    <mergeCell ref="AA176:AB176"/>
    <mergeCell ref="AA177:AB177"/>
    <mergeCell ref="AA178:AB178"/>
    <mergeCell ref="AA179:AB179"/>
    <mergeCell ref="AA180:AB180"/>
    <mergeCell ref="AA181:AB181"/>
    <mergeCell ref="AA182:AB182"/>
    <mergeCell ref="AA183:AB183"/>
    <mergeCell ref="AA184:AB184"/>
    <mergeCell ref="AA167:AB167"/>
    <mergeCell ref="AA168:AB168"/>
    <mergeCell ref="AA169:AB169"/>
    <mergeCell ref="AA170:AB170"/>
    <mergeCell ref="AA171:AB171"/>
    <mergeCell ref="AA172:AB172"/>
    <mergeCell ref="AA173:AB173"/>
    <mergeCell ref="AA174:AB174"/>
    <mergeCell ref="AA175:AB175"/>
    <mergeCell ref="AA158:AB158"/>
    <mergeCell ref="AA159:AB159"/>
    <mergeCell ref="AA160:AB160"/>
    <mergeCell ref="AA161:AB161"/>
    <mergeCell ref="AA162:AB162"/>
    <mergeCell ref="AA163:AB163"/>
    <mergeCell ref="AA164:AB164"/>
    <mergeCell ref="AA165:AB165"/>
    <mergeCell ref="AA166:AB166"/>
    <mergeCell ref="AA149:AB149"/>
    <mergeCell ref="AA150:AB150"/>
    <mergeCell ref="AA151:AB151"/>
    <mergeCell ref="AA152:AB152"/>
    <mergeCell ref="AA153:AB153"/>
    <mergeCell ref="AA154:AB154"/>
    <mergeCell ref="AA155:AB155"/>
    <mergeCell ref="AA156:AB156"/>
    <mergeCell ref="AA157:AB157"/>
    <mergeCell ref="AA140:AB140"/>
    <mergeCell ref="AA141:AB141"/>
    <mergeCell ref="AA142:AB142"/>
    <mergeCell ref="AA143:AB143"/>
    <mergeCell ref="AA144:AB144"/>
    <mergeCell ref="AA145:AB145"/>
    <mergeCell ref="AA146:AB146"/>
    <mergeCell ref="AA147:AB147"/>
    <mergeCell ref="AA148:AB148"/>
    <mergeCell ref="AA131:AB131"/>
    <mergeCell ref="AA132:AB132"/>
    <mergeCell ref="AA133:AB133"/>
    <mergeCell ref="AA134:AB134"/>
    <mergeCell ref="AA135:AB135"/>
    <mergeCell ref="AA136:AB136"/>
    <mergeCell ref="AA137:AB137"/>
    <mergeCell ref="AA138:AB138"/>
    <mergeCell ref="AA139:AB139"/>
    <mergeCell ref="AA122:AB122"/>
    <mergeCell ref="AA123:AB123"/>
    <mergeCell ref="AA124:AB124"/>
    <mergeCell ref="AA125:AB125"/>
    <mergeCell ref="AA126:AB126"/>
    <mergeCell ref="AA127:AB127"/>
    <mergeCell ref="AA128:AB128"/>
    <mergeCell ref="AA129:AB129"/>
    <mergeCell ref="AA130:AB130"/>
    <mergeCell ref="AA113:AB113"/>
    <mergeCell ref="AA114:AB114"/>
    <mergeCell ref="AA115:AB115"/>
    <mergeCell ref="AA116:AB116"/>
    <mergeCell ref="AA117:AB117"/>
    <mergeCell ref="AA118:AB118"/>
    <mergeCell ref="AA119:AB119"/>
    <mergeCell ref="AA120:AB120"/>
    <mergeCell ref="AA121:AB121"/>
    <mergeCell ref="AA104:AB104"/>
    <mergeCell ref="AA105:AB105"/>
    <mergeCell ref="AA106:AB106"/>
    <mergeCell ref="AA107:AB107"/>
    <mergeCell ref="AA108:AB108"/>
    <mergeCell ref="AA109:AB109"/>
    <mergeCell ref="AA110:AB110"/>
    <mergeCell ref="AA111:AB111"/>
    <mergeCell ref="AA112:AB112"/>
    <mergeCell ref="AA95:AB95"/>
    <mergeCell ref="AA96:AB96"/>
    <mergeCell ref="AA97:AB97"/>
    <mergeCell ref="AA98:AB98"/>
    <mergeCell ref="AA99:AB99"/>
    <mergeCell ref="AA100:AB100"/>
    <mergeCell ref="AA101:AB101"/>
    <mergeCell ref="AA102:AB102"/>
    <mergeCell ref="AA103:AB103"/>
    <mergeCell ref="AA86:AB86"/>
    <mergeCell ref="AA87:AB87"/>
    <mergeCell ref="AA88:AB88"/>
    <mergeCell ref="AA89:AB89"/>
    <mergeCell ref="AA90:AB90"/>
    <mergeCell ref="AA91:AB91"/>
    <mergeCell ref="AA92:AB92"/>
    <mergeCell ref="AA93:AB93"/>
    <mergeCell ref="AA94:AB94"/>
    <mergeCell ref="AA77:AB77"/>
    <mergeCell ref="AA78:AB78"/>
    <mergeCell ref="AA79:AB79"/>
    <mergeCell ref="AA80:AB80"/>
    <mergeCell ref="AA81:AB81"/>
    <mergeCell ref="AA82:AB82"/>
    <mergeCell ref="AA83:AB83"/>
    <mergeCell ref="AA84:AB84"/>
    <mergeCell ref="AA85:AB85"/>
    <mergeCell ref="AA68:AB68"/>
    <mergeCell ref="AA69:AB69"/>
    <mergeCell ref="AA70:AB70"/>
    <mergeCell ref="AA71:AB71"/>
    <mergeCell ref="AA72:AB72"/>
    <mergeCell ref="AA73:AB73"/>
    <mergeCell ref="AA74:AB74"/>
    <mergeCell ref="AA75:AB75"/>
    <mergeCell ref="AA76:AB76"/>
    <mergeCell ref="AA59:AB59"/>
    <mergeCell ref="AA60:AB60"/>
    <mergeCell ref="AA61:AB61"/>
    <mergeCell ref="AA62:AB62"/>
    <mergeCell ref="AA63:AB63"/>
    <mergeCell ref="AA64:AB64"/>
    <mergeCell ref="AA65:AB65"/>
    <mergeCell ref="AA66:AB66"/>
    <mergeCell ref="AA67:AB67"/>
    <mergeCell ref="AA50:AB50"/>
    <mergeCell ref="AA51:AB51"/>
    <mergeCell ref="AA52:AB52"/>
    <mergeCell ref="AA53:AB53"/>
    <mergeCell ref="AA54:AB54"/>
    <mergeCell ref="AA55:AB55"/>
    <mergeCell ref="AA56:AB56"/>
    <mergeCell ref="AA57:AB57"/>
    <mergeCell ref="AA58:AB58"/>
    <mergeCell ref="G37:J37"/>
    <mergeCell ref="G36:J36"/>
    <mergeCell ref="G35:J35"/>
    <mergeCell ref="G34:J34"/>
    <mergeCell ref="G33:J33"/>
    <mergeCell ref="G32:J32"/>
    <mergeCell ref="G31:J31"/>
    <mergeCell ref="G30:J30"/>
    <mergeCell ref="E4:G4"/>
    <mergeCell ref="I4:J4"/>
    <mergeCell ref="G29:J29"/>
    <mergeCell ref="G28:J28"/>
    <mergeCell ref="G27:J27"/>
    <mergeCell ref="G26:J26"/>
    <mergeCell ref="G25:J25"/>
    <mergeCell ref="E29:F29"/>
    <mergeCell ref="E28:F28"/>
    <mergeCell ref="E27:F27"/>
    <mergeCell ref="E26:F26"/>
    <mergeCell ref="E25:F25"/>
    <mergeCell ref="E49:F49"/>
    <mergeCell ref="E48:F48"/>
    <mergeCell ref="E47:F47"/>
    <mergeCell ref="E46:F46"/>
    <mergeCell ref="E45:F45"/>
    <mergeCell ref="R23:U23"/>
    <mergeCell ref="Z23:AA23"/>
    <mergeCell ref="E5:F5"/>
    <mergeCell ref="E21:F21"/>
    <mergeCell ref="E24:F24"/>
    <mergeCell ref="G24:J24"/>
    <mergeCell ref="AA24:AB24"/>
    <mergeCell ref="G49:J49"/>
    <mergeCell ref="G48:J48"/>
    <mergeCell ref="G47:J47"/>
    <mergeCell ref="G46:J46"/>
    <mergeCell ref="G45:J45"/>
    <mergeCell ref="G44:J44"/>
    <mergeCell ref="G43:J43"/>
    <mergeCell ref="G42:J42"/>
    <mergeCell ref="G41:J41"/>
    <mergeCell ref="G40:J40"/>
    <mergeCell ref="G39:J39"/>
    <mergeCell ref="G38:J38"/>
    <mergeCell ref="E39:F39"/>
    <mergeCell ref="E38:F38"/>
    <mergeCell ref="E37:F37"/>
    <mergeCell ref="E36:F36"/>
    <mergeCell ref="E35:F35"/>
    <mergeCell ref="E44:F44"/>
    <mergeCell ref="E43:F43"/>
    <mergeCell ref="E42:F42"/>
    <mergeCell ref="E41:F41"/>
    <mergeCell ref="E40:F40"/>
    <mergeCell ref="AA25:AB25"/>
    <mergeCell ref="AA34:AB34"/>
    <mergeCell ref="AA33:AB33"/>
    <mergeCell ref="AA32:AB32"/>
    <mergeCell ref="AA31:AB31"/>
    <mergeCell ref="AA30:AB30"/>
    <mergeCell ref="AA39:AB39"/>
    <mergeCell ref="AA38:AB38"/>
    <mergeCell ref="AA37:AB37"/>
    <mergeCell ref="AA36:AB36"/>
    <mergeCell ref="AA35:AB35"/>
    <mergeCell ref="E50:F50"/>
    <mergeCell ref="E51:F51"/>
    <mergeCell ref="E52:F52"/>
    <mergeCell ref="E53:F53"/>
    <mergeCell ref="E54:F54"/>
    <mergeCell ref="AA29:AB29"/>
    <mergeCell ref="AA28:AB28"/>
    <mergeCell ref="AA27:AB27"/>
    <mergeCell ref="AA26:AB26"/>
    <mergeCell ref="AA44:AB44"/>
    <mergeCell ref="AA43:AB43"/>
    <mergeCell ref="AA42:AB42"/>
    <mergeCell ref="AA41:AB41"/>
    <mergeCell ref="AA40:AB40"/>
    <mergeCell ref="AA49:AB49"/>
    <mergeCell ref="AA48:AB48"/>
    <mergeCell ref="AA47:AB47"/>
    <mergeCell ref="AA46:AB46"/>
    <mergeCell ref="AA45:AB45"/>
    <mergeCell ref="E34:F34"/>
    <mergeCell ref="E33:F33"/>
    <mergeCell ref="E32:F32"/>
    <mergeCell ref="E31:F31"/>
    <mergeCell ref="E30:F30"/>
    <mergeCell ref="E60:F60"/>
    <mergeCell ref="E61:F61"/>
    <mergeCell ref="E62:F62"/>
    <mergeCell ref="E63:F63"/>
    <mergeCell ref="E64:F64"/>
    <mergeCell ref="E55:F55"/>
    <mergeCell ref="E56:F56"/>
    <mergeCell ref="E57:F57"/>
    <mergeCell ref="E58:F58"/>
    <mergeCell ref="E59:F59"/>
    <mergeCell ref="E70:F70"/>
    <mergeCell ref="E71:F71"/>
    <mergeCell ref="E72:F72"/>
    <mergeCell ref="E73:F73"/>
    <mergeCell ref="E74:F74"/>
    <mergeCell ref="E65:F65"/>
    <mergeCell ref="E66:F66"/>
    <mergeCell ref="E67:F67"/>
    <mergeCell ref="E68:F68"/>
    <mergeCell ref="E69:F69"/>
    <mergeCell ref="E80:F80"/>
    <mergeCell ref="E81:F81"/>
    <mergeCell ref="E82:F82"/>
    <mergeCell ref="E83:F83"/>
    <mergeCell ref="E84:F84"/>
    <mergeCell ref="E75:F75"/>
    <mergeCell ref="E76:F76"/>
    <mergeCell ref="E77:F77"/>
    <mergeCell ref="E78:F78"/>
    <mergeCell ref="E79:F79"/>
    <mergeCell ref="E90:F90"/>
    <mergeCell ref="E91:F91"/>
    <mergeCell ref="E92:F92"/>
    <mergeCell ref="E93:F93"/>
    <mergeCell ref="E94:F94"/>
    <mergeCell ref="E85:F85"/>
    <mergeCell ref="E86:F86"/>
    <mergeCell ref="E87:F87"/>
    <mergeCell ref="E88:F88"/>
    <mergeCell ref="E89:F89"/>
    <mergeCell ref="E100:F100"/>
    <mergeCell ref="E101:F101"/>
    <mergeCell ref="E102:F102"/>
    <mergeCell ref="E103:F103"/>
    <mergeCell ref="E104:F104"/>
    <mergeCell ref="E95:F95"/>
    <mergeCell ref="E96:F96"/>
    <mergeCell ref="E97:F97"/>
    <mergeCell ref="E98:F98"/>
    <mergeCell ref="E99:F99"/>
    <mergeCell ref="E110:F110"/>
    <mergeCell ref="E111:F111"/>
    <mergeCell ref="E112:F112"/>
    <mergeCell ref="E113:F113"/>
    <mergeCell ref="E114:F114"/>
    <mergeCell ref="E105:F105"/>
    <mergeCell ref="E106:F106"/>
    <mergeCell ref="E107:F107"/>
    <mergeCell ref="E108:F108"/>
    <mergeCell ref="E109:F109"/>
    <mergeCell ref="E120:F120"/>
    <mergeCell ref="E121:F121"/>
    <mergeCell ref="E122:F122"/>
    <mergeCell ref="E123:F123"/>
    <mergeCell ref="E124:F124"/>
    <mergeCell ref="E115:F115"/>
    <mergeCell ref="E116:F116"/>
    <mergeCell ref="E117:F117"/>
    <mergeCell ref="E118:F118"/>
    <mergeCell ref="E119:F119"/>
    <mergeCell ref="E130:F130"/>
    <mergeCell ref="E131:F131"/>
    <mergeCell ref="E132:F132"/>
    <mergeCell ref="E133:F133"/>
    <mergeCell ref="E134:F134"/>
    <mergeCell ref="E125:F125"/>
    <mergeCell ref="E126:F126"/>
    <mergeCell ref="E127:F127"/>
    <mergeCell ref="E128:F128"/>
    <mergeCell ref="E129:F129"/>
    <mergeCell ref="E140:F140"/>
    <mergeCell ref="E141:F141"/>
    <mergeCell ref="E142:F142"/>
    <mergeCell ref="E143:F143"/>
    <mergeCell ref="E144:F144"/>
    <mergeCell ref="E135:F135"/>
    <mergeCell ref="E136:F136"/>
    <mergeCell ref="E137:F137"/>
    <mergeCell ref="E138:F138"/>
    <mergeCell ref="E139:F139"/>
    <mergeCell ref="E150:F150"/>
    <mergeCell ref="E151:F151"/>
    <mergeCell ref="E152:F152"/>
    <mergeCell ref="E153:F153"/>
    <mergeCell ref="E154:F154"/>
    <mergeCell ref="E145:F145"/>
    <mergeCell ref="E146:F146"/>
    <mergeCell ref="E147:F147"/>
    <mergeCell ref="E148:F148"/>
    <mergeCell ref="E149:F149"/>
    <mergeCell ref="E160:F160"/>
    <mergeCell ref="E161:F161"/>
    <mergeCell ref="E162:F162"/>
    <mergeCell ref="E163:F163"/>
    <mergeCell ref="E164:F164"/>
    <mergeCell ref="E155:F155"/>
    <mergeCell ref="E156:F156"/>
    <mergeCell ref="E157:F157"/>
    <mergeCell ref="E158:F158"/>
    <mergeCell ref="E159:F159"/>
    <mergeCell ref="E170:F170"/>
    <mergeCell ref="E171:F171"/>
    <mergeCell ref="E172:F172"/>
    <mergeCell ref="E173:F173"/>
    <mergeCell ref="E174:F174"/>
    <mergeCell ref="E165:F165"/>
    <mergeCell ref="E166:F166"/>
    <mergeCell ref="E167:F167"/>
    <mergeCell ref="E168:F168"/>
    <mergeCell ref="E169:F169"/>
    <mergeCell ref="E180:F180"/>
    <mergeCell ref="E181:F181"/>
    <mergeCell ref="E182:F182"/>
    <mergeCell ref="E183:F183"/>
    <mergeCell ref="E184:F184"/>
    <mergeCell ref="E175:F175"/>
    <mergeCell ref="E176:F176"/>
    <mergeCell ref="E177:F177"/>
    <mergeCell ref="E178:F178"/>
    <mergeCell ref="E179:F179"/>
    <mergeCell ref="E190:F190"/>
    <mergeCell ref="E191:F191"/>
    <mergeCell ref="E192:F192"/>
    <mergeCell ref="E193:F193"/>
    <mergeCell ref="E194:F194"/>
    <mergeCell ref="E185:F185"/>
    <mergeCell ref="E186:F186"/>
    <mergeCell ref="E187:F187"/>
    <mergeCell ref="E188:F188"/>
    <mergeCell ref="E189:F189"/>
    <mergeCell ref="E200:F200"/>
    <mergeCell ref="E201:F201"/>
    <mergeCell ref="E202:F202"/>
    <mergeCell ref="E203:F203"/>
    <mergeCell ref="E204:F204"/>
    <mergeCell ref="E195:F195"/>
    <mergeCell ref="E196:F196"/>
    <mergeCell ref="E197:F197"/>
    <mergeCell ref="E198:F198"/>
    <mergeCell ref="E199:F199"/>
    <mergeCell ref="E210:F210"/>
    <mergeCell ref="E211:F211"/>
    <mergeCell ref="E212:F212"/>
    <mergeCell ref="E213:F213"/>
    <mergeCell ref="E214:F214"/>
    <mergeCell ref="E205:F205"/>
    <mergeCell ref="E206:F206"/>
    <mergeCell ref="E207:F207"/>
    <mergeCell ref="E208:F208"/>
    <mergeCell ref="E209:F209"/>
    <mergeCell ref="E220:F220"/>
    <mergeCell ref="E221:F221"/>
    <mergeCell ref="E222:F222"/>
    <mergeCell ref="E223:F223"/>
    <mergeCell ref="E224:F224"/>
    <mergeCell ref="E215:F215"/>
    <mergeCell ref="E216:F216"/>
    <mergeCell ref="E217:F217"/>
    <mergeCell ref="E218:F218"/>
    <mergeCell ref="E219:F219"/>
    <mergeCell ref="E230:F230"/>
    <mergeCell ref="E231:F231"/>
    <mergeCell ref="E232:F232"/>
    <mergeCell ref="E233:F233"/>
    <mergeCell ref="E234:F234"/>
    <mergeCell ref="E225:F225"/>
    <mergeCell ref="E226:F226"/>
    <mergeCell ref="E227:F227"/>
    <mergeCell ref="E228:F228"/>
    <mergeCell ref="E229:F229"/>
    <mergeCell ref="E240:F240"/>
    <mergeCell ref="E241:F241"/>
    <mergeCell ref="E242:F242"/>
    <mergeCell ref="E243:F243"/>
    <mergeCell ref="E244:F244"/>
    <mergeCell ref="E235:F235"/>
    <mergeCell ref="E236:F236"/>
    <mergeCell ref="E237:F237"/>
    <mergeCell ref="E238:F238"/>
    <mergeCell ref="E239:F239"/>
    <mergeCell ref="E250:F250"/>
    <mergeCell ref="E251:F251"/>
    <mergeCell ref="E252:F252"/>
    <mergeCell ref="E253:F253"/>
    <mergeCell ref="E254:F254"/>
    <mergeCell ref="E245:F245"/>
    <mergeCell ref="E246:F246"/>
    <mergeCell ref="E247:F247"/>
    <mergeCell ref="E248:F248"/>
    <mergeCell ref="E249:F249"/>
    <mergeCell ref="E260:F260"/>
    <mergeCell ref="E261:F261"/>
    <mergeCell ref="E262:F262"/>
    <mergeCell ref="E263:F263"/>
    <mergeCell ref="E264:F264"/>
    <mergeCell ref="E255:F255"/>
    <mergeCell ref="E256:F256"/>
    <mergeCell ref="E257:F257"/>
    <mergeCell ref="E258:F258"/>
    <mergeCell ref="E259:F259"/>
    <mergeCell ref="E270:F270"/>
    <mergeCell ref="E271:F271"/>
    <mergeCell ref="E272:F272"/>
    <mergeCell ref="E273:F273"/>
    <mergeCell ref="E274:F274"/>
    <mergeCell ref="E265:F265"/>
    <mergeCell ref="E266:F266"/>
    <mergeCell ref="E267:F267"/>
    <mergeCell ref="E268:F268"/>
    <mergeCell ref="E269:F269"/>
    <mergeCell ref="E280:F280"/>
    <mergeCell ref="E281:F281"/>
    <mergeCell ref="E282:F282"/>
    <mergeCell ref="E283:F283"/>
    <mergeCell ref="E284:F284"/>
    <mergeCell ref="E275:F275"/>
    <mergeCell ref="E276:F276"/>
    <mergeCell ref="E277:F277"/>
    <mergeCell ref="E278:F278"/>
    <mergeCell ref="E279:F279"/>
    <mergeCell ref="E290:F290"/>
    <mergeCell ref="E291:F291"/>
    <mergeCell ref="E292:F292"/>
    <mergeCell ref="E293:F293"/>
    <mergeCell ref="E294:F294"/>
    <mergeCell ref="E285:F285"/>
    <mergeCell ref="E286:F286"/>
    <mergeCell ref="E287:F287"/>
    <mergeCell ref="E288:F288"/>
    <mergeCell ref="E289:F289"/>
    <mergeCell ref="E300:F300"/>
    <mergeCell ref="E301:F301"/>
    <mergeCell ref="E302:F302"/>
    <mergeCell ref="E303:F303"/>
    <mergeCell ref="E304:F304"/>
    <mergeCell ref="E295:F295"/>
    <mergeCell ref="E296:F296"/>
    <mergeCell ref="E297:F297"/>
    <mergeCell ref="E298:F298"/>
    <mergeCell ref="E299:F299"/>
    <mergeCell ref="E310:F310"/>
    <mergeCell ref="E311:F311"/>
    <mergeCell ref="E312:F312"/>
    <mergeCell ref="E313:F313"/>
    <mergeCell ref="E314:F314"/>
    <mergeCell ref="E305:F305"/>
    <mergeCell ref="E306:F306"/>
    <mergeCell ref="E307:F307"/>
    <mergeCell ref="E308:F308"/>
    <mergeCell ref="E309:F309"/>
    <mergeCell ref="E325:F325"/>
    <mergeCell ref="E320:F320"/>
    <mergeCell ref="E321:F321"/>
    <mergeCell ref="E322:F322"/>
    <mergeCell ref="E323:F323"/>
    <mergeCell ref="E324:F324"/>
    <mergeCell ref="E315:F315"/>
    <mergeCell ref="E316:F316"/>
    <mergeCell ref="E317:F317"/>
    <mergeCell ref="E318:F318"/>
    <mergeCell ref="E319:F319"/>
  </mergeCells>
  <conditionalFormatting sqref="AJ25:AJ325">
    <cfRule type="expression" dxfId="998" priority="1412">
      <formula>#REF!&lt;&gt;"overig"</formula>
    </cfRule>
  </conditionalFormatting>
  <conditionalFormatting sqref="AR27">
    <cfRule type="expression" dxfId="997" priority="1337">
      <formula>#REF!&lt;&gt;"overig"</formula>
    </cfRule>
  </conditionalFormatting>
  <conditionalFormatting sqref="AR28">
    <cfRule type="expression" dxfId="996" priority="1336">
      <formula>#REF!&lt;&gt;"overig"</formula>
    </cfRule>
  </conditionalFormatting>
  <conditionalFormatting sqref="AR29">
    <cfRule type="expression" dxfId="995" priority="1335">
      <formula>#REF!&lt;&gt;"overig"</formula>
    </cfRule>
  </conditionalFormatting>
  <conditionalFormatting sqref="AR30">
    <cfRule type="expression" dxfId="994" priority="1334">
      <formula>#REF!&lt;&gt;"overig"</formula>
    </cfRule>
  </conditionalFormatting>
  <conditionalFormatting sqref="AR31">
    <cfRule type="expression" dxfId="993" priority="1333">
      <formula>#REF!&lt;&gt;"overig"</formula>
    </cfRule>
  </conditionalFormatting>
  <conditionalFormatting sqref="AR32">
    <cfRule type="expression" dxfId="992" priority="1332">
      <formula>#REF!&lt;&gt;"overig"</formula>
    </cfRule>
  </conditionalFormatting>
  <conditionalFormatting sqref="AR33">
    <cfRule type="expression" dxfId="991" priority="1331">
      <formula>#REF!&lt;&gt;"overig"</formula>
    </cfRule>
  </conditionalFormatting>
  <conditionalFormatting sqref="AR34">
    <cfRule type="expression" dxfId="990" priority="1330">
      <formula>#REF!&lt;&gt;"overig"</formula>
    </cfRule>
  </conditionalFormatting>
  <conditionalFormatting sqref="AR35">
    <cfRule type="expression" dxfId="989" priority="1329">
      <formula>#REF!&lt;&gt;"overig"</formula>
    </cfRule>
  </conditionalFormatting>
  <conditionalFormatting sqref="AR36">
    <cfRule type="expression" dxfId="988" priority="1328">
      <formula>#REF!&lt;&gt;"overig"</formula>
    </cfRule>
  </conditionalFormatting>
  <conditionalFormatting sqref="AR37">
    <cfRule type="expression" dxfId="987" priority="1327">
      <formula>#REF!&lt;&gt;"overig"</formula>
    </cfRule>
  </conditionalFormatting>
  <conditionalFormatting sqref="AR38">
    <cfRule type="expression" dxfId="986" priority="1326">
      <formula>#REF!&lt;&gt;"overig"</formula>
    </cfRule>
  </conditionalFormatting>
  <conditionalFormatting sqref="AR39">
    <cfRule type="expression" dxfId="985" priority="1325">
      <formula>#REF!&lt;&gt;"overig"</formula>
    </cfRule>
  </conditionalFormatting>
  <conditionalFormatting sqref="AR40">
    <cfRule type="expression" dxfId="984" priority="1324">
      <formula>#REF!&lt;&gt;"overig"</formula>
    </cfRule>
  </conditionalFormatting>
  <conditionalFormatting sqref="AR41">
    <cfRule type="expression" dxfId="983" priority="1323">
      <formula>#REF!&lt;&gt;"overig"</formula>
    </cfRule>
  </conditionalFormatting>
  <conditionalFormatting sqref="AR42">
    <cfRule type="expression" dxfId="982" priority="1322">
      <formula>#REF!&lt;&gt;"overig"</formula>
    </cfRule>
  </conditionalFormatting>
  <conditionalFormatting sqref="AR43">
    <cfRule type="expression" dxfId="981" priority="1321">
      <formula>#REF!&lt;&gt;"overig"</formula>
    </cfRule>
  </conditionalFormatting>
  <conditionalFormatting sqref="AR44">
    <cfRule type="expression" dxfId="980" priority="1320">
      <formula>#REF!&lt;&gt;"overig"</formula>
    </cfRule>
  </conditionalFormatting>
  <conditionalFormatting sqref="AR45">
    <cfRule type="expression" dxfId="979" priority="1319">
      <formula>#REF!&lt;&gt;"overig"</formula>
    </cfRule>
  </conditionalFormatting>
  <conditionalFormatting sqref="AR46">
    <cfRule type="expression" dxfId="978" priority="1318">
      <formula>#REF!&lt;&gt;"overig"</formula>
    </cfRule>
  </conditionalFormatting>
  <conditionalFormatting sqref="AR47">
    <cfRule type="expression" dxfId="977" priority="1317">
      <formula>#REF!&lt;&gt;"overig"</formula>
    </cfRule>
  </conditionalFormatting>
  <conditionalFormatting sqref="AR48">
    <cfRule type="expression" dxfId="976" priority="1316">
      <formula>#REF!&lt;&gt;"overig"</formula>
    </cfRule>
  </conditionalFormatting>
  <conditionalFormatting sqref="AR49">
    <cfRule type="expression" dxfId="975" priority="1315">
      <formula>#REF!&lt;&gt;"overig"</formula>
    </cfRule>
  </conditionalFormatting>
  <conditionalFormatting sqref="AR50">
    <cfRule type="expression" dxfId="974" priority="1314">
      <formula>#REF!&lt;&gt;"overig"</formula>
    </cfRule>
  </conditionalFormatting>
  <conditionalFormatting sqref="AR51">
    <cfRule type="expression" dxfId="973" priority="1313">
      <formula>#REF!&lt;&gt;"overig"</formula>
    </cfRule>
  </conditionalFormatting>
  <conditionalFormatting sqref="AD25">
    <cfRule type="expression" dxfId="972" priority="1311">
      <formula>$AN$25=""</formula>
    </cfRule>
  </conditionalFormatting>
  <conditionalFormatting sqref="AD26">
    <cfRule type="expression" dxfId="971" priority="1310">
      <formula>$AN$26=""</formula>
    </cfRule>
  </conditionalFormatting>
  <conditionalFormatting sqref="AD27">
    <cfRule type="expression" dxfId="970" priority="1309">
      <formula>$AN$27=""</formula>
    </cfRule>
  </conditionalFormatting>
  <conditionalFormatting sqref="AD28">
    <cfRule type="expression" dxfId="969" priority="1308">
      <formula>$AN$28=""</formula>
    </cfRule>
  </conditionalFormatting>
  <conditionalFormatting sqref="AD29">
    <cfRule type="expression" dxfId="968" priority="1307">
      <formula>$AN$29=""</formula>
    </cfRule>
  </conditionalFormatting>
  <conditionalFormatting sqref="AD30">
    <cfRule type="expression" dxfId="967" priority="1306">
      <formula>$AN$30=""</formula>
    </cfRule>
  </conditionalFormatting>
  <conditionalFormatting sqref="AD31">
    <cfRule type="expression" dxfId="966" priority="1305">
      <formula>$AN$31=""</formula>
    </cfRule>
  </conditionalFormatting>
  <conditionalFormatting sqref="AD32">
    <cfRule type="expression" dxfId="965" priority="1303">
      <formula>$AN$32=""</formula>
    </cfRule>
  </conditionalFormatting>
  <conditionalFormatting sqref="AD33">
    <cfRule type="expression" dxfId="964" priority="1302">
      <formula>$AN$33=""</formula>
    </cfRule>
  </conditionalFormatting>
  <conditionalFormatting sqref="AD34">
    <cfRule type="expression" dxfId="963" priority="1301">
      <formula>$AN$34=""</formula>
    </cfRule>
  </conditionalFormatting>
  <conditionalFormatting sqref="AD35">
    <cfRule type="expression" dxfId="962" priority="1300">
      <formula>$AN$35=""</formula>
    </cfRule>
  </conditionalFormatting>
  <conditionalFormatting sqref="AD36">
    <cfRule type="expression" dxfId="961" priority="1299">
      <formula>$AN$36=""</formula>
    </cfRule>
  </conditionalFormatting>
  <conditionalFormatting sqref="AD37">
    <cfRule type="expression" dxfId="960" priority="1298">
      <formula>$AN$37=""</formula>
    </cfRule>
  </conditionalFormatting>
  <conditionalFormatting sqref="AD38">
    <cfRule type="expression" dxfId="959" priority="1297">
      <formula>$AN$38=""</formula>
    </cfRule>
  </conditionalFormatting>
  <conditionalFormatting sqref="AD39">
    <cfRule type="expression" dxfId="958" priority="1296">
      <formula>$AN$39=""</formula>
    </cfRule>
  </conditionalFormatting>
  <conditionalFormatting sqref="AD40">
    <cfRule type="expression" dxfId="957" priority="1295">
      <formula>$AN$40=""</formula>
    </cfRule>
  </conditionalFormatting>
  <conditionalFormatting sqref="AD41">
    <cfRule type="expression" dxfId="956" priority="1294">
      <formula>$AN$41=""</formula>
    </cfRule>
  </conditionalFormatting>
  <conditionalFormatting sqref="AD42">
    <cfRule type="expression" dxfId="955" priority="1293">
      <formula>$AN$42=""</formula>
    </cfRule>
  </conditionalFormatting>
  <conditionalFormatting sqref="AD43">
    <cfRule type="expression" dxfId="954" priority="1292">
      <formula>$AN$43=""</formula>
    </cfRule>
  </conditionalFormatting>
  <conditionalFormatting sqref="AD44">
    <cfRule type="expression" dxfId="953" priority="1291">
      <formula>$AN$44=""</formula>
    </cfRule>
  </conditionalFormatting>
  <conditionalFormatting sqref="AD45">
    <cfRule type="expression" dxfId="952" priority="1290">
      <formula>$AN$45=""</formula>
    </cfRule>
  </conditionalFormatting>
  <conditionalFormatting sqref="AD46">
    <cfRule type="expression" dxfId="951" priority="1289">
      <formula>$AN$46=""</formula>
    </cfRule>
  </conditionalFormatting>
  <conditionalFormatting sqref="AD47">
    <cfRule type="expression" dxfId="950" priority="1288">
      <formula>$AN$47=""</formula>
    </cfRule>
  </conditionalFormatting>
  <conditionalFormatting sqref="AD48">
    <cfRule type="expression" dxfId="949" priority="1287">
      <formula>$AN$48=""</formula>
    </cfRule>
  </conditionalFormatting>
  <conditionalFormatting sqref="AD49">
    <cfRule type="expression" dxfId="948" priority="1286">
      <formula>$AN$49=""</formula>
    </cfRule>
  </conditionalFormatting>
  <conditionalFormatting sqref="AS27">
    <cfRule type="expression" dxfId="947" priority="1285">
      <formula>#REF!&lt;&gt;"overig"</formula>
    </cfRule>
  </conditionalFormatting>
  <conditionalFormatting sqref="AS28">
    <cfRule type="expression" dxfId="946" priority="1284">
      <formula>#REF!&lt;&gt;"overig"</formula>
    </cfRule>
  </conditionalFormatting>
  <conditionalFormatting sqref="AS29">
    <cfRule type="expression" dxfId="945" priority="1283">
      <formula>#REF!&lt;&gt;"overig"</formula>
    </cfRule>
  </conditionalFormatting>
  <conditionalFormatting sqref="AS30">
    <cfRule type="expression" dxfId="944" priority="1282">
      <formula>#REF!&lt;&gt;"overig"</formula>
    </cfRule>
  </conditionalFormatting>
  <conditionalFormatting sqref="AS31">
    <cfRule type="expression" dxfId="943" priority="1281">
      <formula>#REF!&lt;&gt;"overig"</formula>
    </cfRule>
  </conditionalFormatting>
  <conditionalFormatting sqref="AS32">
    <cfRule type="expression" dxfId="942" priority="1280">
      <formula>#REF!&lt;&gt;"overig"</formula>
    </cfRule>
  </conditionalFormatting>
  <conditionalFormatting sqref="AS33">
    <cfRule type="expression" dxfId="941" priority="1279">
      <formula>#REF!&lt;&gt;"overig"</formula>
    </cfRule>
  </conditionalFormatting>
  <conditionalFormatting sqref="AS34">
    <cfRule type="expression" dxfId="940" priority="1278">
      <formula>#REF!&lt;&gt;"overig"</formula>
    </cfRule>
  </conditionalFormatting>
  <conditionalFormatting sqref="AS35">
    <cfRule type="expression" dxfId="939" priority="1277">
      <formula>#REF!&lt;&gt;"overig"</formula>
    </cfRule>
  </conditionalFormatting>
  <conditionalFormatting sqref="AS37">
    <cfRule type="expression" dxfId="938" priority="1275">
      <formula>#REF!&lt;&gt;"overig"</formula>
    </cfRule>
  </conditionalFormatting>
  <conditionalFormatting sqref="AS38">
    <cfRule type="expression" dxfId="937" priority="1274">
      <formula>#REF!&lt;&gt;"overig"</formula>
    </cfRule>
  </conditionalFormatting>
  <conditionalFormatting sqref="AS39">
    <cfRule type="expression" dxfId="936" priority="1273">
      <formula>#REF!&lt;&gt;"overig"</formula>
    </cfRule>
  </conditionalFormatting>
  <conditionalFormatting sqref="AS40">
    <cfRule type="expression" dxfId="935" priority="1272">
      <formula>#REF!&lt;&gt;"overig"</formula>
    </cfRule>
  </conditionalFormatting>
  <conditionalFormatting sqref="AS41">
    <cfRule type="expression" dxfId="934" priority="1271">
      <formula>#REF!&lt;&gt;"overig"</formula>
    </cfRule>
  </conditionalFormatting>
  <conditionalFormatting sqref="AS42">
    <cfRule type="expression" dxfId="933" priority="1270">
      <formula>#REF!&lt;&gt;"overig"</formula>
    </cfRule>
  </conditionalFormatting>
  <conditionalFormatting sqref="AS43">
    <cfRule type="expression" dxfId="932" priority="1269">
      <formula>#REF!&lt;&gt;"overig"</formula>
    </cfRule>
  </conditionalFormatting>
  <conditionalFormatting sqref="AS44">
    <cfRule type="expression" dxfId="931" priority="1268">
      <formula>#REF!&lt;&gt;"overig"</formula>
    </cfRule>
  </conditionalFormatting>
  <conditionalFormatting sqref="AS45">
    <cfRule type="expression" dxfId="930" priority="1267">
      <formula>#REF!&lt;&gt;"overig"</formula>
    </cfRule>
  </conditionalFormatting>
  <conditionalFormatting sqref="AS46">
    <cfRule type="expression" dxfId="929" priority="1266">
      <formula>#REF!&lt;&gt;"overig"</formula>
    </cfRule>
  </conditionalFormatting>
  <conditionalFormatting sqref="AS47">
    <cfRule type="expression" dxfId="928" priority="1265">
      <formula>#REF!&lt;&gt;"overig"</formula>
    </cfRule>
  </conditionalFormatting>
  <conditionalFormatting sqref="AS48">
    <cfRule type="expression" dxfId="927" priority="1264">
      <formula>#REF!&lt;&gt;"overig"</formula>
    </cfRule>
  </conditionalFormatting>
  <conditionalFormatting sqref="AS49">
    <cfRule type="expression" dxfId="926" priority="1263">
      <formula>#REF!&lt;&gt;"overig"</formula>
    </cfRule>
  </conditionalFormatting>
  <conditionalFormatting sqref="AG25">
    <cfRule type="expression" dxfId="925" priority="1261">
      <formula>$AO$25=""</formula>
    </cfRule>
  </conditionalFormatting>
  <conditionalFormatting sqref="AG26">
    <cfRule type="expression" dxfId="924" priority="1260">
      <formula>$AO$26=""</formula>
    </cfRule>
  </conditionalFormatting>
  <conditionalFormatting sqref="AG27">
    <cfRule type="expression" dxfId="923" priority="1259">
      <formula>$AO$27=""</formula>
    </cfRule>
  </conditionalFormatting>
  <conditionalFormatting sqref="AG28">
    <cfRule type="expression" dxfId="922" priority="1258">
      <formula>$AO$28=""</formula>
    </cfRule>
  </conditionalFormatting>
  <conditionalFormatting sqref="AG29">
    <cfRule type="expression" dxfId="921" priority="1257">
      <formula>$AO$29=""</formula>
    </cfRule>
  </conditionalFormatting>
  <conditionalFormatting sqref="AG30">
    <cfRule type="expression" dxfId="920" priority="1256">
      <formula>$AO$30=""</formula>
    </cfRule>
  </conditionalFormatting>
  <conditionalFormatting sqref="AG31">
    <cfRule type="expression" dxfId="919" priority="1255">
      <formula>$AO$31=""</formula>
    </cfRule>
  </conditionalFormatting>
  <conditionalFormatting sqref="AG32">
    <cfRule type="expression" dxfId="918" priority="1254">
      <formula>$AO$32=""</formula>
    </cfRule>
  </conditionalFormatting>
  <conditionalFormatting sqref="AG33">
    <cfRule type="expression" dxfId="917" priority="1253">
      <formula>$AO$33=""</formula>
    </cfRule>
  </conditionalFormatting>
  <conditionalFormatting sqref="AG34">
    <cfRule type="expression" dxfId="916" priority="1252">
      <formula>$AO$34=""</formula>
    </cfRule>
  </conditionalFormatting>
  <conditionalFormatting sqref="AG35">
    <cfRule type="expression" dxfId="915" priority="1251">
      <formula>$AO$35=""</formula>
    </cfRule>
  </conditionalFormatting>
  <conditionalFormatting sqref="AG36">
    <cfRule type="expression" dxfId="914" priority="1250">
      <formula>$AO$36=""</formula>
    </cfRule>
  </conditionalFormatting>
  <conditionalFormatting sqref="AG37">
    <cfRule type="expression" dxfId="913" priority="1249">
      <formula>$AO$37=""</formula>
    </cfRule>
  </conditionalFormatting>
  <conditionalFormatting sqref="AG38">
    <cfRule type="expression" dxfId="912" priority="1248">
      <formula>$AO$38=""</formula>
    </cfRule>
  </conditionalFormatting>
  <conditionalFormatting sqref="AG39">
    <cfRule type="expression" dxfId="911" priority="1247">
      <formula>$AO$39=""</formula>
    </cfRule>
  </conditionalFormatting>
  <conditionalFormatting sqref="AG40">
    <cfRule type="expression" dxfId="910" priority="1246">
      <formula>$AO$40=""</formula>
    </cfRule>
  </conditionalFormatting>
  <conditionalFormatting sqref="AG41">
    <cfRule type="expression" dxfId="909" priority="1245">
      <formula>$AO$41=""</formula>
    </cfRule>
  </conditionalFormatting>
  <conditionalFormatting sqref="AG42">
    <cfRule type="expression" dxfId="908" priority="1244">
      <formula>$AO$42=""</formula>
    </cfRule>
  </conditionalFormatting>
  <conditionalFormatting sqref="AG43">
    <cfRule type="expression" dxfId="907" priority="1243">
      <formula>$AO$43=""</formula>
    </cfRule>
  </conditionalFormatting>
  <conditionalFormatting sqref="AG44">
    <cfRule type="expression" dxfId="906" priority="1242">
      <formula>$AO$44=""</formula>
    </cfRule>
  </conditionalFormatting>
  <conditionalFormatting sqref="AG45">
    <cfRule type="expression" dxfId="905" priority="1241">
      <formula>$AO$45=""</formula>
    </cfRule>
  </conditionalFormatting>
  <conditionalFormatting sqref="AG46">
    <cfRule type="expression" dxfId="904" priority="1240">
      <formula>$AO$46=""</formula>
    </cfRule>
  </conditionalFormatting>
  <conditionalFormatting sqref="AG47">
    <cfRule type="expression" dxfId="903" priority="1239">
      <formula>$AO$47=""</formula>
    </cfRule>
  </conditionalFormatting>
  <conditionalFormatting sqref="AG48">
    <cfRule type="expression" dxfId="902" priority="1238">
      <formula>$AO$48=""</formula>
    </cfRule>
  </conditionalFormatting>
  <conditionalFormatting sqref="AG49">
    <cfRule type="expression" dxfId="901" priority="1237">
      <formula>$AO$49=""</formula>
    </cfRule>
  </conditionalFormatting>
  <conditionalFormatting sqref="Z25">
    <cfRule type="expression" dxfId="900" priority="1236">
      <formula>$AM$25=""</formula>
    </cfRule>
  </conditionalFormatting>
  <conditionalFormatting sqref="Z26">
    <cfRule type="expression" dxfId="899" priority="1235">
      <formula>$AM$26=""</formula>
    </cfRule>
  </conditionalFormatting>
  <conditionalFormatting sqref="Z27">
    <cfRule type="expression" dxfId="898" priority="1234">
      <formula>$AM$27=""</formula>
    </cfRule>
  </conditionalFormatting>
  <conditionalFormatting sqref="Z28">
    <cfRule type="expression" dxfId="897" priority="1233">
      <formula>$AM$28=""</formula>
    </cfRule>
  </conditionalFormatting>
  <conditionalFormatting sqref="Z29">
    <cfRule type="expression" dxfId="896" priority="1232">
      <formula>$AM$29=""</formula>
    </cfRule>
  </conditionalFormatting>
  <conditionalFormatting sqref="Z30">
    <cfRule type="expression" dxfId="895" priority="1231">
      <formula>$AM$30=""</formula>
    </cfRule>
  </conditionalFormatting>
  <conditionalFormatting sqref="Z31">
    <cfRule type="expression" dxfId="894" priority="1230">
      <formula>$AM$31=""</formula>
    </cfRule>
  </conditionalFormatting>
  <conditionalFormatting sqref="Z32">
    <cfRule type="expression" dxfId="893" priority="1229">
      <formula>$AM$32=""</formula>
    </cfRule>
  </conditionalFormatting>
  <conditionalFormatting sqref="Z33">
    <cfRule type="expression" dxfId="892" priority="1228">
      <formula>$AM$33=""</formula>
    </cfRule>
  </conditionalFormatting>
  <conditionalFormatting sqref="Z34">
    <cfRule type="expression" dxfId="891" priority="1227">
      <formula>$AM$34=""</formula>
    </cfRule>
  </conditionalFormatting>
  <conditionalFormatting sqref="Z35">
    <cfRule type="expression" dxfId="890" priority="1226">
      <formula>$AM$35=""</formula>
    </cfRule>
  </conditionalFormatting>
  <conditionalFormatting sqref="Z36">
    <cfRule type="expression" dxfId="889" priority="1225">
      <formula>$AM$36=""</formula>
    </cfRule>
  </conditionalFormatting>
  <conditionalFormatting sqref="Z37">
    <cfRule type="expression" dxfId="888" priority="1224">
      <formula>$AM$37=""</formula>
    </cfRule>
  </conditionalFormatting>
  <conditionalFormatting sqref="Z38">
    <cfRule type="expression" dxfId="887" priority="1223">
      <formula>$AM$38=""</formula>
    </cfRule>
  </conditionalFormatting>
  <conditionalFormatting sqref="Z39">
    <cfRule type="expression" dxfId="886" priority="1222">
      <formula>$AM$39=""</formula>
    </cfRule>
  </conditionalFormatting>
  <conditionalFormatting sqref="Z40">
    <cfRule type="expression" dxfId="885" priority="1221">
      <formula>$AM$40=""</formula>
    </cfRule>
  </conditionalFormatting>
  <conditionalFormatting sqref="Z41">
    <cfRule type="expression" dxfId="884" priority="1220">
      <formula>$AM$41=""</formula>
    </cfRule>
  </conditionalFormatting>
  <conditionalFormatting sqref="Z42">
    <cfRule type="expression" dxfId="883" priority="1219">
      <formula>$AM$42=""</formula>
    </cfRule>
  </conditionalFormatting>
  <conditionalFormatting sqref="Z43">
    <cfRule type="expression" dxfId="882" priority="1218">
      <formula>$AM$43=""</formula>
    </cfRule>
  </conditionalFormatting>
  <conditionalFormatting sqref="Z44">
    <cfRule type="expression" dxfId="881" priority="1217">
      <formula>$AM$44=""</formula>
    </cfRule>
  </conditionalFormatting>
  <conditionalFormatting sqref="Z45">
    <cfRule type="expression" dxfId="880" priority="1216">
      <formula>$AM$45=""</formula>
    </cfRule>
  </conditionalFormatting>
  <conditionalFormatting sqref="Z46">
    <cfRule type="expression" dxfId="879" priority="1215">
      <formula>$AM$46=""</formula>
    </cfRule>
  </conditionalFormatting>
  <conditionalFormatting sqref="Z47">
    <cfRule type="expression" dxfId="878" priority="1214">
      <formula>$AM$47=""</formula>
    </cfRule>
  </conditionalFormatting>
  <conditionalFormatting sqref="Z48">
    <cfRule type="expression" dxfId="877" priority="1213">
      <formula>$AM$48=""</formula>
    </cfRule>
  </conditionalFormatting>
  <conditionalFormatting sqref="Z49:Z50">
    <cfRule type="expression" dxfId="876" priority="1212">
      <formula>$AM$50=""</formula>
    </cfRule>
  </conditionalFormatting>
  <conditionalFormatting sqref="Z51">
    <cfRule type="expression" dxfId="875" priority="1211">
      <formula>$AM$51=""</formula>
    </cfRule>
  </conditionalFormatting>
  <conditionalFormatting sqref="Z52">
    <cfRule type="expression" dxfId="874" priority="1210">
      <formula>$AM$52=""</formula>
    </cfRule>
  </conditionalFormatting>
  <conditionalFormatting sqref="Z53">
    <cfRule type="expression" dxfId="873" priority="1209">
      <formula>$AM$53=""</formula>
    </cfRule>
  </conditionalFormatting>
  <conditionalFormatting sqref="Z54">
    <cfRule type="expression" dxfId="872" priority="1208">
      <formula>$AM$54=""</formula>
    </cfRule>
  </conditionalFormatting>
  <conditionalFormatting sqref="Z55">
    <cfRule type="expression" dxfId="871" priority="1207">
      <formula>$AM$55=""</formula>
    </cfRule>
  </conditionalFormatting>
  <conditionalFormatting sqref="Z56">
    <cfRule type="expression" dxfId="870" priority="1206">
      <formula>$AM$56=""</formula>
    </cfRule>
  </conditionalFormatting>
  <conditionalFormatting sqref="Z57">
    <cfRule type="expression" dxfId="869" priority="1205">
      <formula>$AM$57=""</formula>
    </cfRule>
  </conditionalFormatting>
  <conditionalFormatting sqref="Z58">
    <cfRule type="expression" dxfId="868" priority="1204">
      <formula>$AM$58=""</formula>
    </cfRule>
  </conditionalFormatting>
  <conditionalFormatting sqref="Z59">
    <cfRule type="expression" dxfId="867" priority="1203">
      <formula>$AM$59=""</formula>
    </cfRule>
  </conditionalFormatting>
  <conditionalFormatting sqref="Z60">
    <cfRule type="expression" dxfId="866" priority="1202">
      <formula>$AM$60=""</formula>
    </cfRule>
  </conditionalFormatting>
  <conditionalFormatting sqref="Z61">
    <cfRule type="expression" dxfId="865" priority="1201">
      <formula>$AM$61=""</formula>
    </cfRule>
  </conditionalFormatting>
  <conditionalFormatting sqref="Z62">
    <cfRule type="expression" dxfId="864" priority="1200">
      <formula>$AM$62=""</formula>
    </cfRule>
  </conditionalFormatting>
  <conditionalFormatting sqref="Z63">
    <cfRule type="expression" dxfId="863" priority="1199">
      <formula>$AM$63=""</formula>
    </cfRule>
  </conditionalFormatting>
  <conditionalFormatting sqref="Z64">
    <cfRule type="expression" dxfId="862" priority="1198">
      <formula>$AM$64=""</formula>
    </cfRule>
  </conditionalFormatting>
  <conditionalFormatting sqref="Z65">
    <cfRule type="expression" dxfId="861" priority="1197">
      <formula>$AM$65=""</formula>
    </cfRule>
  </conditionalFormatting>
  <conditionalFormatting sqref="Z66">
    <cfRule type="expression" dxfId="860" priority="1196">
      <formula>$AM$66=""</formula>
    </cfRule>
  </conditionalFormatting>
  <conditionalFormatting sqref="Z67">
    <cfRule type="expression" dxfId="859" priority="1195">
      <formula>$AM$67=""</formula>
    </cfRule>
  </conditionalFormatting>
  <conditionalFormatting sqref="Z68">
    <cfRule type="expression" dxfId="858" priority="1194">
      <formula>$AM$68=""</formula>
    </cfRule>
  </conditionalFormatting>
  <conditionalFormatting sqref="Z69">
    <cfRule type="expression" dxfId="857" priority="1193">
      <formula>$AM$69=""</formula>
    </cfRule>
  </conditionalFormatting>
  <conditionalFormatting sqref="Z70">
    <cfRule type="expression" dxfId="856" priority="1192">
      <formula>$AM$70=""</formula>
    </cfRule>
  </conditionalFormatting>
  <conditionalFormatting sqref="Z71">
    <cfRule type="expression" dxfId="855" priority="1191">
      <formula>$AM$71=""</formula>
    </cfRule>
  </conditionalFormatting>
  <conditionalFormatting sqref="Z72">
    <cfRule type="expression" dxfId="854" priority="1190">
      <formula>$AM$72=""</formula>
    </cfRule>
  </conditionalFormatting>
  <conditionalFormatting sqref="Z73">
    <cfRule type="expression" dxfId="853" priority="1189">
      <formula>$AM$73=""</formula>
    </cfRule>
  </conditionalFormatting>
  <conditionalFormatting sqref="Z74">
    <cfRule type="expression" dxfId="852" priority="1188">
      <formula>$AM$74=""</formula>
    </cfRule>
  </conditionalFormatting>
  <conditionalFormatting sqref="Z75">
    <cfRule type="expression" dxfId="851" priority="1187">
      <formula>$AM$75=""</formula>
    </cfRule>
  </conditionalFormatting>
  <conditionalFormatting sqref="Z76">
    <cfRule type="expression" dxfId="850" priority="1186">
      <formula>$AM$76=""</formula>
    </cfRule>
  </conditionalFormatting>
  <conditionalFormatting sqref="Z77">
    <cfRule type="expression" dxfId="849" priority="1185">
      <formula>$AM$77=""</formula>
    </cfRule>
  </conditionalFormatting>
  <conditionalFormatting sqref="Z78">
    <cfRule type="expression" dxfId="848" priority="1184">
      <formula>$AM$78=""</formula>
    </cfRule>
  </conditionalFormatting>
  <conditionalFormatting sqref="Z79">
    <cfRule type="expression" dxfId="847" priority="1183">
      <formula>$AM$79=""</formula>
    </cfRule>
  </conditionalFormatting>
  <conditionalFormatting sqref="Z80">
    <cfRule type="expression" dxfId="846" priority="1182">
      <formula>$AM$80=""</formula>
    </cfRule>
  </conditionalFormatting>
  <conditionalFormatting sqref="Z81">
    <cfRule type="expression" dxfId="845" priority="1181">
      <formula>$AM$81=""</formula>
    </cfRule>
  </conditionalFormatting>
  <conditionalFormatting sqref="Z82">
    <cfRule type="expression" dxfId="844" priority="1180">
      <formula>$AM$82=""</formula>
    </cfRule>
  </conditionalFormatting>
  <conditionalFormatting sqref="Z83">
    <cfRule type="expression" dxfId="843" priority="1179">
      <formula>$AM$83=""</formula>
    </cfRule>
  </conditionalFormatting>
  <conditionalFormatting sqref="Z84">
    <cfRule type="expression" dxfId="842" priority="1178">
      <formula>$AM$84=""</formula>
    </cfRule>
  </conditionalFormatting>
  <conditionalFormatting sqref="Z85">
    <cfRule type="expression" dxfId="841" priority="1177">
      <formula>$AM$85=""</formula>
    </cfRule>
  </conditionalFormatting>
  <conditionalFormatting sqref="Z86">
    <cfRule type="expression" dxfId="840" priority="1176">
      <formula>$AM$86=""</formula>
    </cfRule>
  </conditionalFormatting>
  <conditionalFormatting sqref="Z87">
    <cfRule type="expression" dxfId="839" priority="1175">
      <formula>$AM$87=""</formula>
    </cfRule>
  </conditionalFormatting>
  <conditionalFormatting sqref="Z88">
    <cfRule type="expression" dxfId="838" priority="1174">
      <formula>$AM$88=""</formula>
    </cfRule>
  </conditionalFormatting>
  <conditionalFormatting sqref="Z89">
    <cfRule type="expression" dxfId="837" priority="1173">
      <formula>$AM$89=""</formula>
    </cfRule>
  </conditionalFormatting>
  <conditionalFormatting sqref="Z90">
    <cfRule type="expression" dxfId="836" priority="1172">
      <formula>$AM$90=""</formula>
    </cfRule>
  </conditionalFormatting>
  <conditionalFormatting sqref="Z91">
    <cfRule type="expression" dxfId="835" priority="1171">
      <formula>$AM$91=""</formula>
    </cfRule>
  </conditionalFormatting>
  <conditionalFormatting sqref="Z92">
    <cfRule type="expression" dxfId="834" priority="1170">
      <formula>$AM$92=""</formula>
    </cfRule>
  </conditionalFormatting>
  <conditionalFormatting sqref="Z93">
    <cfRule type="expression" dxfId="833" priority="1169">
      <formula>$AM$93=""</formula>
    </cfRule>
  </conditionalFormatting>
  <conditionalFormatting sqref="Z94">
    <cfRule type="expression" dxfId="832" priority="1168">
      <formula>$AM$94=""</formula>
    </cfRule>
  </conditionalFormatting>
  <conditionalFormatting sqref="Z95">
    <cfRule type="expression" dxfId="831" priority="1167">
      <formula>$AM$94=""</formula>
    </cfRule>
  </conditionalFormatting>
  <conditionalFormatting sqref="Z96">
    <cfRule type="expression" dxfId="830" priority="1166">
      <formula>$AM$96=""</formula>
    </cfRule>
  </conditionalFormatting>
  <conditionalFormatting sqref="Z97">
    <cfRule type="expression" dxfId="829" priority="1165">
      <formula>$AM$97=""</formula>
    </cfRule>
  </conditionalFormatting>
  <conditionalFormatting sqref="Z98">
    <cfRule type="expression" dxfId="828" priority="1164">
      <formula>$AM$98=""</formula>
    </cfRule>
  </conditionalFormatting>
  <conditionalFormatting sqref="Z99">
    <cfRule type="expression" dxfId="827" priority="1163">
      <formula>$AM$99=""</formula>
    </cfRule>
  </conditionalFormatting>
  <conditionalFormatting sqref="Z100">
    <cfRule type="expression" dxfId="826" priority="1162">
      <formula>$AM$100=""</formula>
    </cfRule>
  </conditionalFormatting>
  <conditionalFormatting sqref="Z101">
    <cfRule type="expression" dxfId="825" priority="1161">
      <formula>$AM$101=""</formula>
    </cfRule>
  </conditionalFormatting>
  <conditionalFormatting sqref="Z102">
    <cfRule type="expression" dxfId="824" priority="1160">
      <formula>$AM$102=""</formula>
    </cfRule>
  </conditionalFormatting>
  <conditionalFormatting sqref="Z103">
    <cfRule type="expression" dxfId="823" priority="1159">
      <formula>$AM$103=""</formula>
    </cfRule>
  </conditionalFormatting>
  <conditionalFormatting sqref="Z104">
    <cfRule type="expression" dxfId="822" priority="1158">
      <formula>$AM$104=""</formula>
    </cfRule>
  </conditionalFormatting>
  <conditionalFormatting sqref="Z105">
    <cfRule type="expression" dxfId="821" priority="1157">
      <formula>$AM$105=""</formula>
    </cfRule>
  </conditionalFormatting>
  <conditionalFormatting sqref="Z106">
    <cfRule type="expression" dxfId="820" priority="1156">
      <formula>$AM$106=""</formula>
    </cfRule>
  </conditionalFormatting>
  <conditionalFormatting sqref="AD50">
    <cfRule type="expression" dxfId="819" priority="1136">
      <formula>$AN$50=""</formula>
    </cfRule>
  </conditionalFormatting>
  <conditionalFormatting sqref="AD51">
    <cfRule type="expression" dxfId="818" priority="1135">
      <formula>$AN$51=""</formula>
    </cfRule>
  </conditionalFormatting>
  <conditionalFormatting sqref="AD52">
    <cfRule type="expression" dxfId="817" priority="1134">
      <formula>$AN$52=""</formula>
    </cfRule>
  </conditionalFormatting>
  <conditionalFormatting sqref="AD53">
    <cfRule type="expression" dxfId="816" priority="1133">
      <formula>$AN$53=""</formula>
    </cfRule>
  </conditionalFormatting>
  <conditionalFormatting sqref="AD54">
    <cfRule type="expression" dxfId="815" priority="1132">
      <formula>$AN$54=""</formula>
    </cfRule>
  </conditionalFormatting>
  <conditionalFormatting sqref="AD55">
    <cfRule type="expression" dxfId="814" priority="1131">
      <formula>$AN$55=""</formula>
    </cfRule>
  </conditionalFormatting>
  <conditionalFormatting sqref="AD56">
    <cfRule type="expression" dxfId="813" priority="1130">
      <formula>$AN$56=""</formula>
    </cfRule>
  </conditionalFormatting>
  <conditionalFormatting sqref="AD57">
    <cfRule type="expression" dxfId="812" priority="1129">
      <formula>$AN$57=""</formula>
    </cfRule>
  </conditionalFormatting>
  <conditionalFormatting sqref="AD58">
    <cfRule type="expression" dxfId="811" priority="1128">
      <formula>$AN$58=""</formula>
    </cfRule>
  </conditionalFormatting>
  <conditionalFormatting sqref="AD59">
    <cfRule type="expression" dxfId="810" priority="1127">
      <formula>$AN$59=""</formula>
    </cfRule>
  </conditionalFormatting>
  <conditionalFormatting sqref="AD60">
    <cfRule type="expression" dxfId="809" priority="1126">
      <formula>$AN$60=""</formula>
    </cfRule>
  </conditionalFormatting>
  <conditionalFormatting sqref="AD61">
    <cfRule type="expression" dxfId="808" priority="1125">
      <formula>$AN$61=""</formula>
    </cfRule>
  </conditionalFormatting>
  <conditionalFormatting sqref="AD62">
    <cfRule type="expression" dxfId="807" priority="1124">
      <formula>$AN$62=""</formula>
    </cfRule>
  </conditionalFormatting>
  <conditionalFormatting sqref="AD63">
    <cfRule type="expression" dxfId="806" priority="1123">
      <formula>$AN$63=""</formula>
    </cfRule>
  </conditionalFormatting>
  <conditionalFormatting sqref="AD64">
    <cfRule type="expression" dxfId="805" priority="1122">
      <formula>$AN$64=""</formula>
    </cfRule>
  </conditionalFormatting>
  <conditionalFormatting sqref="AD65">
    <cfRule type="expression" dxfId="804" priority="1121">
      <formula>$AN$65=""</formula>
    </cfRule>
  </conditionalFormatting>
  <conditionalFormatting sqref="AD66">
    <cfRule type="expression" dxfId="803" priority="1120">
      <formula>$AN$66=""</formula>
    </cfRule>
  </conditionalFormatting>
  <conditionalFormatting sqref="AD67">
    <cfRule type="expression" dxfId="802" priority="1119">
      <formula>$AN$67=""</formula>
    </cfRule>
  </conditionalFormatting>
  <conditionalFormatting sqref="AD68">
    <cfRule type="expression" dxfId="801" priority="1118">
      <formula>$AN$68=""</formula>
    </cfRule>
  </conditionalFormatting>
  <conditionalFormatting sqref="AD69">
    <cfRule type="expression" dxfId="800" priority="1117">
      <formula>$AN$69=""</formula>
    </cfRule>
  </conditionalFormatting>
  <conditionalFormatting sqref="AD70">
    <cfRule type="expression" dxfId="799" priority="1116">
      <formula>$AN$70=""</formula>
    </cfRule>
  </conditionalFormatting>
  <conditionalFormatting sqref="AD71">
    <cfRule type="expression" dxfId="798" priority="1115">
      <formula>$AN$71=""</formula>
    </cfRule>
  </conditionalFormatting>
  <conditionalFormatting sqref="AD72">
    <cfRule type="expression" dxfId="797" priority="1114">
      <formula>$AN$72=""</formula>
    </cfRule>
  </conditionalFormatting>
  <conditionalFormatting sqref="AD73">
    <cfRule type="expression" dxfId="796" priority="1113">
      <formula>$AN$73=""</formula>
    </cfRule>
  </conditionalFormatting>
  <conditionalFormatting sqref="AD74">
    <cfRule type="expression" dxfId="795" priority="1112">
      <formula>$AN$74=""</formula>
    </cfRule>
  </conditionalFormatting>
  <conditionalFormatting sqref="AD75">
    <cfRule type="expression" dxfId="794" priority="1111">
      <formula>$AN$75=""</formula>
    </cfRule>
  </conditionalFormatting>
  <conditionalFormatting sqref="AD76">
    <cfRule type="expression" dxfId="793" priority="1110">
      <formula>$AN$76=""</formula>
    </cfRule>
  </conditionalFormatting>
  <conditionalFormatting sqref="AD77">
    <cfRule type="expression" dxfId="792" priority="1109">
      <formula>$AN$77=""</formula>
    </cfRule>
  </conditionalFormatting>
  <conditionalFormatting sqref="AD78">
    <cfRule type="expression" dxfId="791" priority="1108">
      <formula>$AN$78=""</formula>
    </cfRule>
  </conditionalFormatting>
  <conditionalFormatting sqref="AD79">
    <cfRule type="expression" dxfId="790" priority="1107">
      <formula>$AN$79=""</formula>
    </cfRule>
  </conditionalFormatting>
  <conditionalFormatting sqref="AD80">
    <cfRule type="expression" dxfId="789" priority="1106">
      <formula>$AN$80=""</formula>
    </cfRule>
  </conditionalFormatting>
  <conditionalFormatting sqref="AD81">
    <cfRule type="expression" dxfId="788" priority="1105">
      <formula>$AN$81=""</formula>
    </cfRule>
  </conditionalFormatting>
  <conditionalFormatting sqref="AD82">
    <cfRule type="expression" dxfId="787" priority="1104">
      <formula>$AN$82=""</formula>
    </cfRule>
  </conditionalFormatting>
  <conditionalFormatting sqref="AD83">
    <cfRule type="expression" dxfId="786" priority="1103">
      <formula>$AN$83=""</formula>
    </cfRule>
  </conditionalFormatting>
  <conditionalFormatting sqref="AD84">
    <cfRule type="expression" dxfId="785" priority="1102">
      <formula>$AN$84=""</formula>
    </cfRule>
  </conditionalFormatting>
  <conditionalFormatting sqref="AD85">
    <cfRule type="expression" dxfId="784" priority="1101">
      <formula>$AN$85=""</formula>
    </cfRule>
  </conditionalFormatting>
  <conditionalFormatting sqref="AD86">
    <cfRule type="expression" dxfId="783" priority="1100">
      <formula>$AN$86=""</formula>
    </cfRule>
  </conditionalFormatting>
  <conditionalFormatting sqref="AD87">
    <cfRule type="expression" dxfId="782" priority="1099">
      <formula>$AN$87=""</formula>
    </cfRule>
  </conditionalFormatting>
  <conditionalFormatting sqref="AD88">
    <cfRule type="expression" dxfId="781" priority="1098">
      <formula>$AN$88=""</formula>
    </cfRule>
  </conditionalFormatting>
  <conditionalFormatting sqref="AD89">
    <cfRule type="expression" dxfId="780" priority="1097">
      <formula>$AN$89=""</formula>
    </cfRule>
  </conditionalFormatting>
  <conditionalFormatting sqref="AD90">
    <cfRule type="expression" dxfId="779" priority="1096">
      <formula>$AN$90=""</formula>
    </cfRule>
  </conditionalFormatting>
  <conditionalFormatting sqref="AD91">
    <cfRule type="expression" dxfId="778" priority="1095">
      <formula>$AN$91=""</formula>
    </cfRule>
  </conditionalFormatting>
  <conditionalFormatting sqref="AD92">
    <cfRule type="expression" dxfId="777" priority="1094">
      <formula>$AN$92=""</formula>
    </cfRule>
  </conditionalFormatting>
  <conditionalFormatting sqref="AD93">
    <cfRule type="expression" dxfId="776" priority="1093">
      <formula>$AN$93=""</formula>
    </cfRule>
  </conditionalFormatting>
  <conditionalFormatting sqref="AD94">
    <cfRule type="expression" dxfId="775" priority="1092">
      <formula>$AN$94=""</formula>
    </cfRule>
  </conditionalFormatting>
  <conditionalFormatting sqref="AD95">
    <cfRule type="expression" dxfId="774" priority="1091">
      <formula>$AN$95=""</formula>
    </cfRule>
  </conditionalFormatting>
  <conditionalFormatting sqref="AD96">
    <cfRule type="expression" dxfId="773" priority="1090">
      <formula>$AN$96=""</formula>
    </cfRule>
  </conditionalFormatting>
  <conditionalFormatting sqref="AD97">
    <cfRule type="expression" dxfId="772" priority="1089">
      <formula>$AN$97=""</formula>
    </cfRule>
  </conditionalFormatting>
  <conditionalFormatting sqref="AD98">
    <cfRule type="expression" dxfId="771" priority="1088">
      <formula>$AN$98=""</formula>
    </cfRule>
  </conditionalFormatting>
  <conditionalFormatting sqref="AD99">
    <cfRule type="expression" dxfId="770" priority="1087">
      <formula>$AN$99=""</formula>
    </cfRule>
  </conditionalFormatting>
  <conditionalFormatting sqref="AD100">
    <cfRule type="expression" dxfId="769" priority="1086">
      <formula>$AN$100=""</formula>
    </cfRule>
  </conditionalFormatting>
  <conditionalFormatting sqref="AD101">
    <cfRule type="expression" dxfId="768" priority="1085">
      <formula>$AN$101=""</formula>
    </cfRule>
  </conditionalFormatting>
  <conditionalFormatting sqref="AD102">
    <cfRule type="expression" dxfId="767" priority="1084">
      <formula>$AN$102=""</formula>
    </cfRule>
  </conditionalFormatting>
  <conditionalFormatting sqref="AD103">
    <cfRule type="expression" dxfId="766" priority="1083">
      <formula>$AN$103=""</formula>
    </cfRule>
  </conditionalFormatting>
  <conditionalFormatting sqref="AD104">
    <cfRule type="expression" dxfId="765" priority="1082">
      <formula>$AN$104=""</formula>
    </cfRule>
  </conditionalFormatting>
  <conditionalFormatting sqref="AD105">
    <cfRule type="expression" dxfId="764" priority="1081">
      <formula>$AN$105=""</formula>
    </cfRule>
  </conditionalFormatting>
  <conditionalFormatting sqref="AD106">
    <cfRule type="expression" dxfId="763" priority="1080">
      <formula>$AN$106=""</formula>
    </cfRule>
  </conditionalFormatting>
  <conditionalFormatting sqref="AD107">
    <cfRule type="expression" dxfId="762" priority="1079">
      <formula>$AN$107=""</formula>
    </cfRule>
  </conditionalFormatting>
  <conditionalFormatting sqref="AD108">
    <cfRule type="expression" dxfId="761" priority="1078">
      <formula>$AN$108=""</formula>
    </cfRule>
  </conditionalFormatting>
  <conditionalFormatting sqref="AD109">
    <cfRule type="expression" dxfId="760" priority="1077">
      <formula>$AN$109=""</formula>
    </cfRule>
  </conditionalFormatting>
  <conditionalFormatting sqref="AD110">
    <cfRule type="expression" dxfId="759" priority="1076">
      <formula>$AN$110=""</formula>
    </cfRule>
  </conditionalFormatting>
  <conditionalFormatting sqref="AD111">
    <cfRule type="expression" dxfId="758" priority="1075">
      <formula>$AN$111=""</formula>
    </cfRule>
  </conditionalFormatting>
  <conditionalFormatting sqref="AD112">
    <cfRule type="expression" dxfId="757" priority="1074">
      <formula>$AN$112=""</formula>
    </cfRule>
  </conditionalFormatting>
  <conditionalFormatting sqref="AD113">
    <cfRule type="expression" dxfId="756" priority="1073">
      <formula>$AN$113=""</formula>
    </cfRule>
  </conditionalFormatting>
  <conditionalFormatting sqref="AD114">
    <cfRule type="expression" dxfId="755" priority="1072">
      <formula>$AN$114=""</formula>
    </cfRule>
  </conditionalFormatting>
  <conditionalFormatting sqref="AD115">
    <cfRule type="expression" dxfId="754" priority="1071">
      <formula>$AN$115=""</formula>
    </cfRule>
  </conditionalFormatting>
  <conditionalFormatting sqref="AD116">
    <cfRule type="expression" dxfId="753" priority="1070">
      <formula>$AN$116=""</formula>
    </cfRule>
  </conditionalFormatting>
  <conditionalFormatting sqref="AD117">
    <cfRule type="expression" dxfId="752" priority="1069">
      <formula>$AN$117=""</formula>
    </cfRule>
  </conditionalFormatting>
  <conditionalFormatting sqref="AD118">
    <cfRule type="expression" dxfId="751" priority="1068">
      <formula>$AN$118=""</formula>
    </cfRule>
  </conditionalFormatting>
  <conditionalFormatting sqref="AD119">
    <cfRule type="expression" dxfId="750" priority="1067">
      <formula>$AN$119=""</formula>
    </cfRule>
  </conditionalFormatting>
  <conditionalFormatting sqref="AD120">
    <cfRule type="expression" dxfId="749" priority="1066">
      <formula>$AN$120=""</formula>
    </cfRule>
  </conditionalFormatting>
  <conditionalFormatting sqref="AD121">
    <cfRule type="expression" dxfId="748" priority="1065">
      <formula>$AN$121=""</formula>
    </cfRule>
  </conditionalFormatting>
  <conditionalFormatting sqref="AD122">
    <cfRule type="expression" dxfId="747" priority="1064">
      <formula>$AN$122=""</formula>
    </cfRule>
  </conditionalFormatting>
  <conditionalFormatting sqref="AD123">
    <cfRule type="expression" dxfId="746" priority="1063">
      <formula>$AN$123=""</formula>
    </cfRule>
  </conditionalFormatting>
  <conditionalFormatting sqref="AD124">
    <cfRule type="expression" dxfId="745" priority="1062">
      <formula>$AN$124=""</formula>
    </cfRule>
  </conditionalFormatting>
  <conditionalFormatting sqref="AD125">
    <cfRule type="expression" dxfId="744" priority="1061">
      <formula>$AN$125=""</formula>
    </cfRule>
  </conditionalFormatting>
  <conditionalFormatting sqref="AG50">
    <cfRule type="expression" dxfId="743" priority="1060">
      <formula>$AO$50=""</formula>
    </cfRule>
  </conditionalFormatting>
  <conditionalFormatting sqref="AG51">
    <cfRule type="expression" dxfId="742" priority="1059">
      <formula>$AO$51=""</formula>
    </cfRule>
  </conditionalFormatting>
  <conditionalFormatting sqref="AG52">
    <cfRule type="expression" dxfId="741" priority="1058">
      <formula>$AO$52=""</formula>
    </cfRule>
  </conditionalFormatting>
  <conditionalFormatting sqref="AG53">
    <cfRule type="expression" dxfId="740" priority="1057">
      <formula>$AO$53=""</formula>
    </cfRule>
  </conditionalFormatting>
  <conditionalFormatting sqref="AG54">
    <cfRule type="expression" dxfId="739" priority="1056">
      <formula>$AO$54=""</formula>
    </cfRule>
  </conditionalFormatting>
  <conditionalFormatting sqref="AG55">
    <cfRule type="expression" dxfId="738" priority="1055">
      <formula>$AO$55=""</formula>
    </cfRule>
  </conditionalFormatting>
  <conditionalFormatting sqref="AG56">
    <cfRule type="expression" dxfId="737" priority="1054">
      <formula>$AO$56=""</formula>
    </cfRule>
  </conditionalFormatting>
  <conditionalFormatting sqref="AG57">
    <cfRule type="expression" dxfId="736" priority="1053">
      <formula>$AO$57=""</formula>
    </cfRule>
  </conditionalFormatting>
  <conditionalFormatting sqref="AG58">
    <cfRule type="expression" dxfId="735" priority="1052">
      <formula>$AO$58=""</formula>
    </cfRule>
  </conditionalFormatting>
  <conditionalFormatting sqref="AG59">
    <cfRule type="expression" dxfId="734" priority="1051">
      <formula>$AO$59=""</formula>
    </cfRule>
  </conditionalFormatting>
  <conditionalFormatting sqref="AG60">
    <cfRule type="expression" dxfId="733" priority="1050">
      <formula>$AO$60=""</formula>
    </cfRule>
  </conditionalFormatting>
  <conditionalFormatting sqref="AG61">
    <cfRule type="expression" dxfId="732" priority="1049">
      <formula>$AO$61=""</formula>
    </cfRule>
  </conditionalFormatting>
  <conditionalFormatting sqref="AG62">
    <cfRule type="expression" dxfId="731" priority="1048">
      <formula>$AO$62=""</formula>
    </cfRule>
  </conditionalFormatting>
  <conditionalFormatting sqref="AG63">
    <cfRule type="expression" dxfId="730" priority="1047">
      <formula>$AO$63=""</formula>
    </cfRule>
  </conditionalFormatting>
  <conditionalFormatting sqref="AG64">
    <cfRule type="expression" dxfId="729" priority="1046">
      <formula>$AO$64=""</formula>
    </cfRule>
  </conditionalFormatting>
  <conditionalFormatting sqref="AG65">
    <cfRule type="expression" dxfId="728" priority="1045">
      <formula>$AO$65=""</formula>
    </cfRule>
  </conditionalFormatting>
  <conditionalFormatting sqref="AG66">
    <cfRule type="expression" dxfId="727" priority="1044">
      <formula>$AO$66=""</formula>
    </cfRule>
  </conditionalFormatting>
  <conditionalFormatting sqref="AG67">
    <cfRule type="expression" dxfId="726" priority="1043">
      <formula>$AO$67=""</formula>
    </cfRule>
  </conditionalFormatting>
  <conditionalFormatting sqref="AG68">
    <cfRule type="expression" dxfId="725" priority="1042">
      <formula>$AO$68=""</formula>
    </cfRule>
  </conditionalFormatting>
  <conditionalFormatting sqref="AG69">
    <cfRule type="expression" dxfId="724" priority="1041">
      <formula>$AO$69=""</formula>
    </cfRule>
  </conditionalFormatting>
  <conditionalFormatting sqref="AG70">
    <cfRule type="expression" dxfId="723" priority="1040">
      <formula>$AO$70=""</formula>
    </cfRule>
  </conditionalFormatting>
  <conditionalFormatting sqref="AG71">
    <cfRule type="expression" dxfId="722" priority="1039">
      <formula>$AO$71=""</formula>
    </cfRule>
  </conditionalFormatting>
  <conditionalFormatting sqref="AG72">
    <cfRule type="expression" dxfId="721" priority="1038">
      <formula>$AO$72=""</formula>
    </cfRule>
  </conditionalFormatting>
  <conditionalFormatting sqref="AG73">
    <cfRule type="expression" dxfId="720" priority="1037">
      <formula>$AO$73=""</formula>
    </cfRule>
  </conditionalFormatting>
  <conditionalFormatting sqref="AG74">
    <cfRule type="expression" dxfId="719" priority="1036">
      <formula>$AO$74=""</formula>
    </cfRule>
  </conditionalFormatting>
  <conditionalFormatting sqref="AG75">
    <cfRule type="expression" dxfId="718" priority="1035">
      <formula>$AO$75=""</formula>
    </cfRule>
  </conditionalFormatting>
  <conditionalFormatting sqref="AG76">
    <cfRule type="expression" dxfId="717" priority="1034">
      <formula>$AO$76=""</formula>
    </cfRule>
  </conditionalFormatting>
  <conditionalFormatting sqref="AG77">
    <cfRule type="expression" dxfId="716" priority="1033">
      <formula>$AO$77=""</formula>
    </cfRule>
  </conditionalFormatting>
  <conditionalFormatting sqref="AG78">
    <cfRule type="expression" dxfId="715" priority="1032">
      <formula>$AO$78=""</formula>
    </cfRule>
  </conditionalFormatting>
  <conditionalFormatting sqref="AG79">
    <cfRule type="expression" dxfId="714" priority="1031">
      <formula>$AO$79=""</formula>
    </cfRule>
  </conditionalFormatting>
  <conditionalFormatting sqref="AG80">
    <cfRule type="expression" dxfId="713" priority="1030">
      <formula>$AO$80=""</formula>
    </cfRule>
  </conditionalFormatting>
  <conditionalFormatting sqref="AG81">
    <cfRule type="expression" dxfId="712" priority="1029">
      <formula>$AO$81=""</formula>
    </cfRule>
  </conditionalFormatting>
  <conditionalFormatting sqref="AG82">
    <cfRule type="expression" dxfId="711" priority="1028">
      <formula>$AO$82=""</formula>
    </cfRule>
  </conditionalFormatting>
  <conditionalFormatting sqref="AG83">
    <cfRule type="expression" dxfId="710" priority="1027">
      <formula>$AO$83=""</formula>
    </cfRule>
  </conditionalFormatting>
  <conditionalFormatting sqref="AG84">
    <cfRule type="expression" dxfId="709" priority="1026">
      <formula>$AO$84=""</formula>
    </cfRule>
  </conditionalFormatting>
  <conditionalFormatting sqref="AG85">
    <cfRule type="expression" dxfId="708" priority="1025">
      <formula>$AO$85=""</formula>
    </cfRule>
  </conditionalFormatting>
  <conditionalFormatting sqref="AG86">
    <cfRule type="expression" dxfId="707" priority="1024">
      <formula>$AO$86=""</formula>
    </cfRule>
  </conditionalFormatting>
  <conditionalFormatting sqref="AG87">
    <cfRule type="expression" dxfId="706" priority="1023">
      <formula>$AO$87=""</formula>
    </cfRule>
  </conditionalFormatting>
  <conditionalFormatting sqref="AG88">
    <cfRule type="expression" dxfId="705" priority="1022">
      <formula>$AO$88=""</formula>
    </cfRule>
  </conditionalFormatting>
  <conditionalFormatting sqref="AG89">
    <cfRule type="expression" dxfId="704" priority="1021">
      <formula>$AO$89=""</formula>
    </cfRule>
  </conditionalFormatting>
  <conditionalFormatting sqref="AG90">
    <cfRule type="expression" dxfId="703" priority="1020">
      <formula>$AO$90=""</formula>
    </cfRule>
  </conditionalFormatting>
  <conditionalFormatting sqref="AG91">
    <cfRule type="expression" dxfId="702" priority="1019">
      <formula>$AO$91=""</formula>
    </cfRule>
  </conditionalFormatting>
  <conditionalFormatting sqref="AG92">
    <cfRule type="expression" dxfId="701" priority="1018">
      <formula>$AO$92=""</formula>
    </cfRule>
  </conditionalFormatting>
  <conditionalFormatting sqref="AG93">
    <cfRule type="expression" dxfId="700" priority="1017">
      <formula>$AO$93=""</formula>
    </cfRule>
  </conditionalFormatting>
  <conditionalFormatting sqref="AG94">
    <cfRule type="expression" dxfId="699" priority="1016">
      <formula>$AO$94=""</formula>
    </cfRule>
  </conditionalFormatting>
  <conditionalFormatting sqref="AG95">
    <cfRule type="expression" dxfId="698" priority="1015">
      <formula>$AO$95=""</formula>
    </cfRule>
  </conditionalFormatting>
  <conditionalFormatting sqref="AG96">
    <cfRule type="expression" dxfId="697" priority="1014">
      <formula>$AO$96=""</formula>
    </cfRule>
  </conditionalFormatting>
  <conditionalFormatting sqref="AG97">
    <cfRule type="expression" dxfId="696" priority="1013">
      <formula>$AO$97=""</formula>
    </cfRule>
  </conditionalFormatting>
  <conditionalFormatting sqref="AG98">
    <cfRule type="expression" dxfId="695" priority="1012">
      <formula>$AO$98=""</formula>
    </cfRule>
  </conditionalFormatting>
  <conditionalFormatting sqref="AG99">
    <cfRule type="expression" dxfId="694" priority="1011">
      <formula>$AO$99=""</formula>
    </cfRule>
  </conditionalFormatting>
  <conditionalFormatting sqref="AG100">
    <cfRule type="expression" dxfId="693" priority="1010">
      <formula>$AO$100=""</formula>
    </cfRule>
  </conditionalFormatting>
  <conditionalFormatting sqref="AG101">
    <cfRule type="expression" dxfId="692" priority="1009">
      <formula>$AO$101=""</formula>
    </cfRule>
  </conditionalFormatting>
  <conditionalFormatting sqref="AG102">
    <cfRule type="expression" dxfId="691" priority="1008">
      <formula>$AO$102=""</formula>
    </cfRule>
  </conditionalFormatting>
  <conditionalFormatting sqref="AG103">
    <cfRule type="expression" dxfId="690" priority="1007">
      <formula>$AO$103=""</formula>
    </cfRule>
  </conditionalFormatting>
  <conditionalFormatting sqref="AG104">
    <cfRule type="expression" dxfId="689" priority="1006">
      <formula>$AO$104=""</formula>
    </cfRule>
  </conditionalFormatting>
  <conditionalFormatting sqref="AG105">
    <cfRule type="expression" dxfId="688" priority="1005">
      <formula>$AO$105=""</formula>
    </cfRule>
  </conditionalFormatting>
  <conditionalFormatting sqref="AG106">
    <cfRule type="expression" dxfId="687" priority="1004">
      <formula>$AO$106=""</formula>
    </cfRule>
  </conditionalFormatting>
  <conditionalFormatting sqref="AG107">
    <cfRule type="expression" dxfId="686" priority="1003">
      <formula>$AO$107=""</formula>
    </cfRule>
  </conditionalFormatting>
  <conditionalFormatting sqref="AG108">
    <cfRule type="expression" dxfId="685" priority="1002">
      <formula>$AO$108=""</formula>
    </cfRule>
  </conditionalFormatting>
  <conditionalFormatting sqref="AG109">
    <cfRule type="expression" dxfId="684" priority="1001">
      <formula>$AO$109=""</formula>
    </cfRule>
  </conditionalFormatting>
  <conditionalFormatting sqref="AG110">
    <cfRule type="expression" dxfId="683" priority="1000">
      <formula>$AO$110=""</formula>
    </cfRule>
  </conditionalFormatting>
  <conditionalFormatting sqref="AG111">
    <cfRule type="expression" dxfId="682" priority="999">
      <formula>$AO$111=""</formula>
    </cfRule>
  </conditionalFormatting>
  <conditionalFormatting sqref="AG112">
    <cfRule type="expression" dxfId="681" priority="998">
      <formula>$AO$112=""</formula>
    </cfRule>
  </conditionalFormatting>
  <conditionalFormatting sqref="AG113">
    <cfRule type="expression" dxfId="680" priority="997">
      <formula>$AO$113=""</formula>
    </cfRule>
  </conditionalFormatting>
  <conditionalFormatting sqref="AG114">
    <cfRule type="expression" dxfId="679" priority="996">
      <formula>$AO$114=""</formula>
    </cfRule>
  </conditionalFormatting>
  <conditionalFormatting sqref="AG115">
    <cfRule type="expression" dxfId="678" priority="995">
      <formula>$AO$115=""</formula>
    </cfRule>
  </conditionalFormatting>
  <conditionalFormatting sqref="AG116">
    <cfRule type="expression" dxfId="677" priority="994">
      <formula>$AO$116=""</formula>
    </cfRule>
  </conditionalFormatting>
  <conditionalFormatting sqref="AG117">
    <cfRule type="expression" dxfId="676" priority="993">
      <formula>$AO$117=""</formula>
    </cfRule>
  </conditionalFormatting>
  <conditionalFormatting sqref="AG118">
    <cfRule type="expression" dxfId="675" priority="992">
      <formula>$AO$118=""</formula>
    </cfRule>
  </conditionalFormatting>
  <conditionalFormatting sqref="AG119">
    <cfRule type="expression" dxfId="674" priority="991">
      <formula>$AO$119=""</formula>
    </cfRule>
  </conditionalFormatting>
  <conditionalFormatting sqref="AG120">
    <cfRule type="expression" dxfId="673" priority="990">
      <formula>$AO$120=""</formula>
    </cfRule>
  </conditionalFormatting>
  <conditionalFormatting sqref="AG121">
    <cfRule type="expression" dxfId="672" priority="989">
      <formula>$AO$121=""</formula>
    </cfRule>
  </conditionalFormatting>
  <conditionalFormatting sqref="AG122">
    <cfRule type="expression" dxfId="671" priority="988">
      <formula>$AO$122=""</formula>
    </cfRule>
  </conditionalFormatting>
  <conditionalFormatting sqref="AG123">
    <cfRule type="expression" dxfId="670" priority="987">
      <formula>$AO$123=""</formula>
    </cfRule>
  </conditionalFormatting>
  <conditionalFormatting sqref="AG124">
    <cfRule type="expression" dxfId="669" priority="986">
      <formula>$AO$124=""</formula>
    </cfRule>
  </conditionalFormatting>
  <conditionalFormatting sqref="AG125">
    <cfRule type="expression" dxfId="668" priority="985">
      <formula>$AO$125=""</formula>
    </cfRule>
  </conditionalFormatting>
  <conditionalFormatting sqref="AD126">
    <cfRule type="expression" dxfId="667" priority="972">
      <formula>$AN$126=""</formula>
    </cfRule>
  </conditionalFormatting>
  <conditionalFormatting sqref="AD127">
    <cfRule type="expression" dxfId="666" priority="971">
      <formula>$AN$127=""</formula>
    </cfRule>
  </conditionalFormatting>
  <conditionalFormatting sqref="AD128">
    <cfRule type="expression" dxfId="665" priority="970">
      <formula>$AN$128=""</formula>
    </cfRule>
  </conditionalFormatting>
  <conditionalFormatting sqref="AD129">
    <cfRule type="expression" dxfId="664" priority="969">
      <formula>$AN$129=""</formula>
    </cfRule>
  </conditionalFormatting>
  <conditionalFormatting sqref="AD130">
    <cfRule type="expression" dxfId="663" priority="968">
      <formula>$AN$130=""</formula>
    </cfRule>
  </conditionalFormatting>
  <conditionalFormatting sqref="AD131">
    <cfRule type="expression" dxfId="662" priority="967">
      <formula>$AN$131=""</formula>
    </cfRule>
  </conditionalFormatting>
  <conditionalFormatting sqref="AD132">
    <cfRule type="expression" dxfId="661" priority="966">
      <formula>$AN$132=""</formula>
    </cfRule>
  </conditionalFormatting>
  <conditionalFormatting sqref="AD133">
    <cfRule type="expression" dxfId="660" priority="965">
      <formula>$AN$133=""</formula>
    </cfRule>
  </conditionalFormatting>
  <conditionalFormatting sqref="AD134">
    <cfRule type="expression" dxfId="659" priority="964">
      <formula>$AN$134=""</formula>
    </cfRule>
  </conditionalFormatting>
  <conditionalFormatting sqref="AD135">
    <cfRule type="expression" dxfId="658" priority="963">
      <formula>$AN$135=""</formula>
    </cfRule>
  </conditionalFormatting>
  <conditionalFormatting sqref="AD136">
    <cfRule type="expression" dxfId="657" priority="962">
      <formula>$AN$136=""</formula>
    </cfRule>
  </conditionalFormatting>
  <conditionalFormatting sqref="AD137">
    <cfRule type="expression" dxfId="656" priority="961">
      <formula>$AN$137=""</formula>
    </cfRule>
  </conditionalFormatting>
  <conditionalFormatting sqref="AG126">
    <cfRule type="expression" dxfId="655" priority="960">
      <formula>$AO$126=""</formula>
    </cfRule>
  </conditionalFormatting>
  <conditionalFormatting sqref="AG127">
    <cfRule type="expression" dxfId="654" priority="959">
      <formula>$AO$127=""</formula>
    </cfRule>
  </conditionalFormatting>
  <conditionalFormatting sqref="AG128">
    <cfRule type="expression" dxfId="653" priority="958">
      <formula>$AO$128=""</formula>
    </cfRule>
  </conditionalFormatting>
  <conditionalFormatting sqref="AG129">
    <cfRule type="expression" dxfId="652" priority="957">
      <formula>$AO$129=""</formula>
    </cfRule>
  </conditionalFormatting>
  <conditionalFormatting sqref="AG130">
    <cfRule type="expression" dxfId="651" priority="956">
      <formula>$AO$130=""</formula>
    </cfRule>
  </conditionalFormatting>
  <conditionalFormatting sqref="AG131">
    <cfRule type="expression" dxfId="650" priority="955">
      <formula>$AO$131=""</formula>
    </cfRule>
  </conditionalFormatting>
  <conditionalFormatting sqref="AG132">
    <cfRule type="expression" dxfId="649" priority="954">
      <formula>$AO$132=""</formula>
    </cfRule>
  </conditionalFormatting>
  <conditionalFormatting sqref="AG133">
    <cfRule type="expression" dxfId="648" priority="953">
      <formula>$AO$133=""</formula>
    </cfRule>
  </conditionalFormatting>
  <conditionalFormatting sqref="AG134">
    <cfRule type="expression" dxfId="647" priority="952">
      <formula>$AO$134=""</formula>
    </cfRule>
  </conditionalFormatting>
  <conditionalFormatting sqref="AG135">
    <cfRule type="expression" dxfId="646" priority="951">
      <formula>$AO$135=""</formula>
    </cfRule>
  </conditionalFormatting>
  <conditionalFormatting sqref="AG136">
    <cfRule type="expression" dxfId="645" priority="950">
      <formula>$AO$136=""</formula>
    </cfRule>
  </conditionalFormatting>
  <conditionalFormatting sqref="AG137">
    <cfRule type="expression" dxfId="644" priority="949">
      <formula>$AO$137=""</formula>
    </cfRule>
  </conditionalFormatting>
  <conditionalFormatting sqref="AD138">
    <cfRule type="expression" dxfId="643" priority="936">
      <formula>$AN$138=""</formula>
    </cfRule>
  </conditionalFormatting>
  <conditionalFormatting sqref="AD139">
    <cfRule type="expression" dxfId="642" priority="935">
      <formula>$AN$139=""</formula>
    </cfRule>
  </conditionalFormatting>
  <conditionalFormatting sqref="AD140">
    <cfRule type="expression" dxfId="641" priority="934">
      <formula>$AN$140=""</formula>
    </cfRule>
  </conditionalFormatting>
  <conditionalFormatting sqref="AD141">
    <cfRule type="expression" dxfId="640" priority="933">
      <formula>$AN$141=""</formula>
    </cfRule>
  </conditionalFormatting>
  <conditionalFormatting sqref="AD142">
    <cfRule type="expression" dxfId="639" priority="932">
      <formula>$AN$142=""</formula>
    </cfRule>
  </conditionalFormatting>
  <conditionalFormatting sqref="AD143">
    <cfRule type="expression" dxfId="638" priority="931">
      <formula>$AN$143=""</formula>
    </cfRule>
  </conditionalFormatting>
  <conditionalFormatting sqref="AD144">
    <cfRule type="expression" dxfId="637" priority="930">
      <formula>$AN$144=""</formula>
    </cfRule>
  </conditionalFormatting>
  <conditionalFormatting sqref="AD145">
    <cfRule type="expression" dxfId="636" priority="929">
      <formula>$AN$145=""</formula>
    </cfRule>
  </conditionalFormatting>
  <conditionalFormatting sqref="AD146">
    <cfRule type="expression" dxfId="635" priority="928">
      <formula>$AN$146=""</formula>
    </cfRule>
  </conditionalFormatting>
  <conditionalFormatting sqref="AD147">
    <cfRule type="expression" dxfId="634" priority="927">
      <formula>$AN$147=""</formula>
    </cfRule>
  </conditionalFormatting>
  <conditionalFormatting sqref="AD148">
    <cfRule type="expression" dxfId="633" priority="926">
      <formula>$AN$148=""</formula>
    </cfRule>
  </conditionalFormatting>
  <conditionalFormatting sqref="AD149">
    <cfRule type="expression" dxfId="632" priority="925">
      <formula>$AN$149=""</formula>
    </cfRule>
  </conditionalFormatting>
  <conditionalFormatting sqref="AG138">
    <cfRule type="expression" dxfId="631" priority="924">
      <formula>$AO$138=""</formula>
    </cfRule>
  </conditionalFormatting>
  <conditionalFormatting sqref="AG139">
    <cfRule type="expression" dxfId="630" priority="923">
      <formula>$AO$139=""</formula>
    </cfRule>
  </conditionalFormatting>
  <conditionalFormatting sqref="AG140">
    <cfRule type="expression" dxfId="629" priority="922">
      <formula>$AO$140=""</formula>
    </cfRule>
  </conditionalFormatting>
  <conditionalFormatting sqref="AG141">
    <cfRule type="expression" dxfId="628" priority="921">
      <formula>$AO$141=""</formula>
    </cfRule>
  </conditionalFormatting>
  <conditionalFormatting sqref="AG142">
    <cfRule type="expression" dxfId="627" priority="920">
      <formula>$AO$142=""</formula>
    </cfRule>
  </conditionalFormatting>
  <conditionalFormatting sqref="AG143">
    <cfRule type="expression" dxfId="626" priority="919">
      <formula>$AO$143=""</formula>
    </cfRule>
  </conditionalFormatting>
  <conditionalFormatting sqref="AG144">
    <cfRule type="expression" dxfId="625" priority="918">
      <formula>$AO$144=""</formula>
    </cfRule>
  </conditionalFormatting>
  <conditionalFormatting sqref="AG145">
    <cfRule type="expression" dxfId="624" priority="917">
      <formula>$AO$145=""</formula>
    </cfRule>
  </conditionalFormatting>
  <conditionalFormatting sqref="AG146">
    <cfRule type="expression" dxfId="623" priority="916">
      <formula>$AO$146=""</formula>
    </cfRule>
  </conditionalFormatting>
  <conditionalFormatting sqref="AG147">
    <cfRule type="expression" dxfId="622" priority="915">
      <formula>$AO$147=""</formula>
    </cfRule>
  </conditionalFormatting>
  <conditionalFormatting sqref="AG148">
    <cfRule type="expression" dxfId="621" priority="914">
      <formula>$AO$148=""</formula>
    </cfRule>
  </conditionalFormatting>
  <conditionalFormatting sqref="AG149">
    <cfRule type="expression" dxfId="620" priority="913">
      <formula>$AO$149=""</formula>
    </cfRule>
  </conditionalFormatting>
  <conditionalFormatting sqref="AD150">
    <cfRule type="expression" dxfId="619" priority="900">
      <formula>$AN$150=""</formula>
    </cfRule>
  </conditionalFormatting>
  <conditionalFormatting sqref="AD151">
    <cfRule type="expression" dxfId="618" priority="899">
      <formula>$AN$151=""</formula>
    </cfRule>
  </conditionalFormatting>
  <conditionalFormatting sqref="AD152">
    <cfRule type="expression" dxfId="617" priority="898">
      <formula>$AN$152=""</formula>
    </cfRule>
  </conditionalFormatting>
  <conditionalFormatting sqref="AD153">
    <cfRule type="expression" dxfId="616" priority="897">
      <formula>$AN$153=""</formula>
    </cfRule>
  </conditionalFormatting>
  <conditionalFormatting sqref="AD154">
    <cfRule type="expression" dxfId="615" priority="896">
      <formula>$AN$154=""</formula>
    </cfRule>
  </conditionalFormatting>
  <conditionalFormatting sqref="AD155">
    <cfRule type="expression" dxfId="614" priority="895">
      <formula>$AN$155=""</formula>
    </cfRule>
  </conditionalFormatting>
  <conditionalFormatting sqref="AD156">
    <cfRule type="expression" dxfId="613" priority="894">
      <formula>$AN$156=""</formula>
    </cfRule>
  </conditionalFormatting>
  <conditionalFormatting sqref="AD157">
    <cfRule type="expression" dxfId="612" priority="893">
      <formula>$AN$157=""</formula>
    </cfRule>
  </conditionalFormatting>
  <conditionalFormatting sqref="AD158">
    <cfRule type="expression" dxfId="611" priority="892">
      <formula>$AN$158=""</formula>
    </cfRule>
  </conditionalFormatting>
  <conditionalFormatting sqref="AD159">
    <cfRule type="expression" dxfId="610" priority="891">
      <formula>$AN$159=""</formula>
    </cfRule>
  </conditionalFormatting>
  <conditionalFormatting sqref="AD160">
    <cfRule type="expression" dxfId="609" priority="890">
      <formula>$AN$160=""</formula>
    </cfRule>
  </conditionalFormatting>
  <conditionalFormatting sqref="AD161">
    <cfRule type="expression" dxfId="608" priority="889">
      <formula>$AN$161=""</formula>
    </cfRule>
  </conditionalFormatting>
  <conditionalFormatting sqref="AG150">
    <cfRule type="expression" dxfId="607" priority="888">
      <formula>$AO$150=""</formula>
    </cfRule>
  </conditionalFormatting>
  <conditionalFormatting sqref="AG151">
    <cfRule type="expression" dxfId="606" priority="887">
      <formula>$AO$151=""</formula>
    </cfRule>
  </conditionalFormatting>
  <conditionalFormatting sqref="AG152">
    <cfRule type="expression" dxfId="605" priority="886">
      <formula>$AO$152=""</formula>
    </cfRule>
  </conditionalFormatting>
  <conditionalFormatting sqref="AG153">
    <cfRule type="expression" dxfId="604" priority="885">
      <formula>$AO$153=""</formula>
    </cfRule>
  </conditionalFormatting>
  <conditionalFormatting sqref="AG154">
    <cfRule type="expression" dxfId="603" priority="884">
      <formula>$AO$154=""</formula>
    </cfRule>
  </conditionalFormatting>
  <conditionalFormatting sqref="AG155">
    <cfRule type="expression" dxfId="602" priority="883">
      <formula>$AO$155=""</formula>
    </cfRule>
  </conditionalFormatting>
  <conditionalFormatting sqref="AG156">
    <cfRule type="expression" dxfId="601" priority="882">
      <formula>$AO$156=""</formula>
    </cfRule>
  </conditionalFormatting>
  <conditionalFormatting sqref="AG157">
    <cfRule type="expression" dxfId="600" priority="881">
      <formula>$AO$157=""</formula>
    </cfRule>
  </conditionalFormatting>
  <conditionalFormatting sqref="AG158">
    <cfRule type="expression" dxfId="599" priority="880">
      <formula>$AO$158=""</formula>
    </cfRule>
  </conditionalFormatting>
  <conditionalFormatting sqref="AG159">
    <cfRule type="expression" dxfId="598" priority="879">
      <formula>$AO$159=""</formula>
    </cfRule>
  </conditionalFormatting>
  <conditionalFormatting sqref="AG160">
    <cfRule type="expression" dxfId="597" priority="878">
      <formula>$AO$160=""</formula>
    </cfRule>
  </conditionalFormatting>
  <conditionalFormatting sqref="AG161">
    <cfRule type="expression" dxfId="596" priority="877">
      <formula>$AO$161=""</formula>
    </cfRule>
  </conditionalFormatting>
  <conditionalFormatting sqref="AD162">
    <cfRule type="expression" dxfId="595" priority="864">
      <formula>$AN$162=""</formula>
    </cfRule>
  </conditionalFormatting>
  <conditionalFormatting sqref="AD163">
    <cfRule type="expression" dxfId="594" priority="863">
      <formula>$AN$163=""</formula>
    </cfRule>
  </conditionalFormatting>
  <conditionalFormatting sqref="AD164">
    <cfRule type="expression" dxfId="593" priority="862">
      <formula>$AN$164=""</formula>
    </cfRule>
  </conditionalFormatting>
  <conditionalFormatting sqref="AD165">
    <cfRule type="expression" dxfId="592" priority="861">
      <formula>$AN$165=""</formula>
    </cfRule>
  </conditionalFormatting>
  <conditionalFormatting sqref="AD166">
    <cfRule type="expression" dxfId="591" priority="860">
      <formula>$AN$166=""</formula>
    </cfRule>
  </conditionalFormatting>
  <conditionalFormatting sqref="AD167">
    <cfRule type="expression" dxfId="590" priority="859">
      <formula>$AN$167=""</formula>
    </cfRule>
  </conditionalFormatting>
  <conditionalFormatting sqref="AD168">
    <cfRule type="expression" dxfId="589" priority="858">
      <formula>$AN$168=""</formula>
    </cfRule>
  </conditionalFormatting>
  <conditionalFormatting sqref="AD169">
    <cfRule type="expression" dxfId="588" priority="857">
      <formula>$AN$169=""</formula>
    </cfRule>
  </conditionalFormatting>
  <conditionalFormatting sqref="AD170">
    <cfRule type="expression" dxfId="587" priority="856">
      <formula>$AN$170=""</formula>
    </cfRule>
  </conditionalFormatting>
  <conditionalFormatting sqref="AD171">
    <cfRule type="expression" dxfId="586" priority="855">
      <formula>$AN$171=""</formula>
    </cfRule>
  </conditionalFormatting>
  <conditionalFormatting sqref="AD172">
    <cfRule type="expression" dxfId="585" priority="854">
      <formula>$AN$172=""</formula>
    </cfRule>
  </conditionalFormatting>
  <conditionalFormatting sqref="AD173">
    <cfRule type="expression" dxfId="584" priority="853">
      <formula>$AN$173=""</formula>
    </cfRule>
  </conditionalFormatting>
  <conditionalFormatting sqref="AG162">
    <cfRule type="expression" dxfId="583" priority="852">
      <formula>$AO$162=""</formula>
    </cfRule>
  </conditionalFormatting>
  <conditionalFormatting sqref="AD174">
    <cfRule type="expression" dxfId="582" priority="828">
      <formula>$AN$174=""</formula>
    </cfRule>
  </conditionalFormatting>
  <conditionalFormatting sqref="AD175">
    <cfRule type="expression" dxfId="581" priority="827">
      <formula>$AN$175=""</formula>
    </cfRule>
  </conditionalFormatting>
  <conditionalFormatting sqref="AD176">
    <cfRule type="expression" dxfId="580" priority="826">
      <formula>$AN$176=""</formula>
    </cfRule>
  </conditionalFormatting>
  <conditionalFormatting sqref="AD177">
    <cfRule type="expression" dxfId="579" priority="825">
      <formula>$AN$177=""</formula>
    </cfRule>
  </conditionalFormatting>
  <conditionalFormatting sqref="AD178">
    <cfRule type="expression" dxfId="578" priority="824">
      <formula>$AN$178=""</formula>
    </cfRule>
  </conditionalFormatting>
  <conditionalFormatting sqref="AD179">
    <cfRule type="expression" dxfId="577" priority="823">
      <formula>$AN$179=""</formula>
    </cfRule>
  </conditionalFormatting>
  <conditionalFormatting sqref="AD180">
    <cfRule type="expression" dxfId="576" priority="822">
      <formula>$AN$180=""</formula>
    </cfRule>
  </conditionalFormatting>
  <conditionalFormatting sqref="AD181">
    <cfRule type="expression" dxfId="575" priority="821">
      <formula>$AN$181=""</formula>
    </cfRule>
  </conditionalFormatting>
  <conditionalFormatting sqref="AD182">
    <cfRule type="expression" dxfId="574" priority="820">
      <formula>$AN$182=""</formula>
    </cfRule>
  </conditionalFormatting>
  <conditionalFormatting sqref="AD183">
    <cfRule type="expression" dxfId="573" priority="819">
      <formula>$AN$183=""</formula>
    </cfRule>
  </conditionalFormatting>
  <conditionalFormatting sqref="AD184">
    <cfRule type="expression" dxfId="572" priority="818">
      <formula>$AN$184=""</formula>
    </cfRule>
  </conditionalFormatting>
  <conditionalFormatting sqref="AD185">
    <cfRule type="expression" dxfId="571" priority="817">
      <formula>$AN$185=""</formula>
    </cfRule>
  </conditionalFormatting>
  <conditionalFormatting sqref="AD186">
    <cfRule type="expression" dxfId="570" priority="792">
      <formula>$AN$186=""</formula>
    </cfRule>
  </conditionalFormatting>
  <conditionalFormatting sqref="AD187">
    <cfRule type="expression" dxfId="569" priority="791">
      <formula>$AN$187=""</formula>
    </cfRule>
  </conditionalFormatting>
  <conditionalFormatting sqref="AD188">
    <cfRule type="expression" dxfId="568" priority="790">
      <formula>$AN$188=""</formula>
    </cfRule>
  </conditionalFormatting>
  <conditionalFormatting sqref="AD189">
    <cfRule type="expression" dxfId="567" priority="789">
      <formula>$AN$189=""</formula>
    </cfRule>
  </conditionalFormatting>
  <conditionalFormatting sqref="AD190">
    <cfRule type="expression" dxfId="566" priority="788">
      <formula>$AN$190=""</formula>
    </cfRule>
  </conditionalFormatting>
  <conditionalFormatting sqref="AD191">
    <cfRule type="expression" dxfId="565" priority="787">
      <formula>$AN$191=""</formula>
    </cfRule>
  </conditionalFormatting>
  <conditionalFormatting sqref="AD192">
    <cfRule type="expression" dxfId="564" priority="786">
      <formula>$AN$192=""</formula>
    </cfRule>
  </conditionalFormatting>
  <conditionalFormatting sqref="AD193">
    <cfRule type="expression" dxfId="563" priority="785">
      <formula>$AN$193=""</formula>
    </cfRule>
  </conditionalFormatting>
  <conditionalFormatting sqref="AD194">
    <cfRule type="expression" dxfId="562" priority="784">
      <formula>$AN$194=""</formula>
    </cfRule>
  </conditionalFormatting>
  <conditionalFormatting sqref="AD195">
    <cfRule type="expression" dxfId="561" priority="783">
      <formula>$AN$195=""</formula>
    </cfRule>
  </conditionalFormatting>
  <conditionalFormatting sqref="AD196">
    <cfRule type="expression" dxfId="560" priority="782">
      <formula>$AN$196=""</formula>
    </cfRule>
  </conditionalFormatting>
  <conditionalFormatting sqref="AD197">
    <cfRule type="expression" dxfId="559" priority="781">
      <formula>$AN$197=""</formula>
    </cfRule>
  </conditionalFormatting>
  <conditionalFormatting sqref="AD198">
    <cfRule type="expression" dxfId="558" priority="765">
      <formula>$AN$198=""</formula>
    </cfRule>
  </conditionalFormatting>
  <conditionalFormatting sqref="AD199">
    <cfRule type="expression" dxfId="557" priority="764">
      <formula>$AN$199=""</formula>
    </cfRule>
  </conditionalFormatting>
  <conditionalFormatting sqref="AD200">
    <cfRule type="expression" dxfId="556" priority="763">
      <formula>$AN$200=""</formula>
    </cfRule>
  </conditionalFormatting>
  <conditionalFormatting sqref="AD201">
    <cfRule type="expression" dxfId="555" priority="749">
      <formula>$AN$201=""</formula>
    </cfRule>
  </conditionalFormatting>
  <conditionalFormatting sqref="AD202">
    <cfRule type="expression" dxfId="554" priority="748">
      <formula>$AN$202=""</formula>
    </cfRule>
  </conditionalFormatting>
  <conditionalFormatting sqref="AD203">
    <cfRule type="expression" dxfId="553" priority="747">
      <formula>$AN$203=""</formula>
    </cfRule>
  </conditionalFormatting>
  <conditionalFormatting sqref="AD204">
    <cfRule type="expression" dxfId="552" priority="746">
      <formula>$AN$204=""</formula>
    </cfRule>
  </conditionalFormatting>
  <conditionalFormatting sqref="AD205">
    <cfRule type="expression" dxfId="551" priority="745">
      <formula>$AN$205=""</formula>
    </cfRule>
  </conditionalFormatting>
  <conditionalFormatting sqref="AD206">
    <cfRule type="expression" dxfId="550" priority="744">
      <formula>$AN$206=""</formula>
    </cfRule>
  </conditionalFormatting>
  <conditionalFormatting sqref="AD207">
    <cfRule type="expression" dxfId="549" priority="743">
      <formula>$AN$207=""</formula>
    </cfRule>
  </conditionalFormatting>
  <conditionalFormatting sqref="AD208">
    <cfRule type="expression" dxfId="548" priority="742">
      <formula>$AN$208=""</formula>
    </cfRule>
  </conditionalFormatting>
  <conditionalFormatting sqref="AD209">
    <cfRule type="expression" dxfId="547" priority="741">
      <formula>$AN$209=""</formula>
    </cfRule>
  </conditionalFormatting>
  <conditionalFormatting sqref="AD210">
    <cfRule type="expression" dxfId="546" priority="740">
      <formula>$AN$210=""</formula>
    </cfRule>
  </conditionalFormatting>
  <conditionalFormatting sqref="AD211">
    <cfRule type="expression" dxfId="545" priority="717">
      <formula>$AN$211=""</formula>
    </cfRule>
  </conditionalFormatting>
  <conditionalFormatting sqref="AD212">
    <cfRule type="expression" dxfId="544" priority="716">
      <formula>$AN$212=""</formula>
    </cfRule>
  </conditionalFormatting>
  <conditionalFormatting sqref="AD213">
    <cfRule type="expression" dxfId="543" priority="715">
      <formula>$AN$213=""</formula>
    </cfRule>
  </conditionalFormatting>
  <conditionalFormatting sqref="AD214">
    <cfRule type="expression" dxfId="542" priority="714">
      <formula>$AN$214=""</formula>
    </cfRule>
  </conditionalFormatting>
  <conditionalFormatting sqref="AD215">
    <cfRule type="expression" dxfId="541" priority="713">
      <formula>$AN$215=""</formula>
    </cfRule>
  </conditionalFormatting>
  <conditionalFormatting sqref="AD216">
    <cfRule type="expression" dxfId="540" priority="712">
      <formula>$AN$216=""</formula>
    </cfRule>
  </conditionalFormatting>
  <conditionalFormatting sqref="AD217">
    <cfRule type="expression" dxfId="539" priority="711">
      <formula>$AN$217=""</formula>
    </cfRule>
  </conditionalFormatting>
  <conditionalFormatting sqref="AD218">
    <cfRule type="expression" dxfId="538" priority="710">
      <formula>$AN$218=""</formula>
    </cfRule>
  </conditionalFormatting>
  <conditionalFormatting sqref="AD219">
    <cfRule type="expression" dxfId="537" priority="709">
      <formula>$AN$219=""</formula>
    </cfRule>
  </conditionalFormatting>
  <conditionalFormatting sqref="AD220">
    <cfRule type="expression" dxfId="536" priority="708">
      <formula>$AN$220=""</formula>
    </cfRule>
  </conditionalFormatting>
  <conditionalFormatting sqref="AD221">
    <cfRule type="expression" dxfId="535" priority="707">
      <formula>$AN$221=""</formula>
    </cfRule>
  </conditionalFormatting>
  <conditionalFormatting sqref="AD222">
    <cfRule type="expression" dxfId="534" priority="706">
      <formula>$AN$222=""</formula>
    </cfRule>
  </conditionalFormatting>
  <conditionalFormatting sqref="AD223">
    <cfRule type="expression" dxfId="533" priority="691">
      <formula>$AN$223=""</formula>
    </cfRule>
  </conditionalFormatting>
  <conditionalFormatting sqref="AD224">
    <cfRule type="expression" dxfId="532" priority="690">
      <formula>$AN$224=""</formula>
    </cfRule>
  </conditionalFormatting>
  <conditionalFormatting sqref="AD225">
    <cfRule type="expression" dxfId="531" priority="686">
      <formula>$AN$225=""</formula>
    </cfRule>
  </conditionalFormatting>
  <conditionalFormatting sqref="AD226">
    <cfRule type="expression" dxfId="530" priority="672">
      <formula>$AN$226=""</formula>
    </cfRule>
  </conditionalFormatting>
  <conditionalFormatting sqref="AD227">
    <cfRule type="expression" dxfId="529" priority="671">
      <formula>$AN$227=""</formula>
    </cfRule>
  </conditionalFormatting>
  <conditionalFormatting sqref="AD228">
    <cfRule type="expression" dxfId="528" priority="670">
      <formula>$AN$228=""</formula>
    </cfRule>
  </conditionalFormatting>
  <conditionalFormatting sqref="AD229">
    <cfRule type="expression" dxfId="527" priority="669">
      <formula>$AN$229=""</formula>
    </cfRule>
  </conditionalFormatting>
  <conditionalFormatting sqref="AD230">
    <cfRule type="expression" dxfId="526" priority="668">
      <formula>$AN$230=""</formula>
    </cfRule>
  </conditionalFormatting>
  <conditionalFormatting sqref="AD231">
    <cfRule type="expression" dxfId="525" priority="667">
      <formula>$AN$231=""</formula>
    </cfRule>
  </conditionalFormatting>
  <conditionalFormatting sqref="AD232">
    <cfRule type="expression" dxfId="524" priority="666">
      <formula>$AN$232=""</formula>
    </cfRule>
  </conditionalFormatting>
  <conditionalFormatting sqref="AD233">
    <cfRule type="expression" dxfId="523" priority="665">
      <formula>$AN$233=""</formula>
    </cfRule>
  </conditionalFormatting>
  <conditionalFormatting sqref="AD234">
    <cfRule type="expression" dxfId="522" priority="664">
      <formula>$AN$234=""</formula>
    </cfRule>
  </conditionalFormatting>
  <conditionalFormatting sqref="AD235">
    <cfRule type="expression" dxfId="521" priority="663">
      <formula>$AN$235=""</formula>
    </cfRule>
  </conditionalFormatting>
  <conditionalFormatting sqref="AD236">
    <cfRule type="expression" dxfId="520" priority="662">
      <formula>$AN$236=""</formula>
    </cfRule>
  </conditionalFormatting>
  <conditionalFormatting sqref="AD237">
    <cfRule type="expression" dxfId="519" priority="661">
      <formula>$AN$237=""</formula>
    </cfRule>
  </conditionalFormatting>
  <conditionalFormatting sqref="AD238">
    <cfRule type="expression" dxfId="518" priority="636">
      <formula>$AN$238=""</formula>
    </cfRule>
  </conditionalFormatting>
  <conditionalFormatting sqref="AD239">
    <cfRule type="expression" dxfId="517" priority="635">
      <formula>$AN$239=""</formula>
    </cfRule>
  </conditionalFormatting>
  <conditionalFormatting sqref="AD240">
    <cfRule type="expression" dxfId="516" priority="634">
      <formula>$AN$240=""</formula>
    </cfRule>
  </conditionalFormatting>
  <conditionalFormatting sqref="AD241">
    <cfRule type="expression" dxfId="515" priority="633">
      <formula>$AN$241=""</formula>
    </cfRule>
  </conditionalFormatting>
  <conditionalFormatting sqref="AD242">
    <cfRule type="expression" dxfId="514" priority="632">
      <formula>$AN$242=""</formula>
    </cfRule>
  </conditionalFormatting>
  <conditionalFormatting sqref="AD243">
    <cfRule type="expression" dxfId="513" priority="631">
      <formula>$AN$243=""</formula>
    </cfRule>
  </conditionalFormatting>
  <conditionalFormatting sqref="AD244">
    <cfRule type="expression" dxfId="512" priority="630">
      <formula>$AN$244=""</formula>
    </cfRule>
  </conditionalFormatting>
  <conditionalFormatting sqref="AD245">
    <cfRule type="expression" dxfId="511" priority="629">
      <formula>$AN$245=""</formula>
    </cfRule>
  </conditionalFormatting>
  <conditionalFormatting sqref="AD246">
    <cfRule type="expression" dxfId="510" priority="628">
      <formula>$AN$246=""</formula>
    </cfRule>
  </conditionalFormatting>
  <conditionalFormatting sqref="AD247">
    <cfRule type="expression" dxfId="509" priority="627">
      <formula>$AN$247=""</formula>
    </cfRule>
  </conditionalFormatting>
  <conditionalFormatting sqref="AD248">
    <cfRule type="expression" dxfId="508" priority="626">
      <formula>$AN$248=""</formula>
    </cfRule>
  </conditionalFormatting>
  <conditionalFormatting sqref="AD249">
    <cfRule type="expression" dxfId="507" priority="602">
      <formula>$AN$249=""</formula>
    </cfRule>
  </conditionalFormatting>
  <conditionalFormatting sqref="AD250">
    <cfRule type="expression" dxfId="506" priority="601">
      <formula>$AN$250=""</formula>
    </cfRule>
  </conditionalFormatting>
  <conditionalFormatting sqref="AD251">
    <cfRule type="expression" dxfId="505" priority="600">
      <formula>$AN$251=""</formula>
    </cfRule>
  </conditionalFormatting>
  <conditionalFormatting sqref="AD252">
    <cfRule type="expression" dxfId="504" priority="599">
      <formula>$AN$252=""</formula>
    </cfRule>
  </conditionalFormatting>
  <conditionalFormatting sqref="AD253">
    <cfRule type="expression" dxfId="503" priority="598">
      <formula>$AN$253=""</formula>
    </cfRule>
  </conditionalFormatting>
  <conditionalFormatting sqref="AD254">
    <cfRule type="expression" dxfId="502" priority="597">
      <formula>$AN$254=""</formula>
    </cfRule>
  </conditionalFormatting>
  <conditionalFormatting sqref="AD255">
    <cfRule type="expression" dxfId="501" priority="596">
      <formula>$AN$255=""</formula>
    </cfRule>
  </conditionalFormatting>
  <conditionalFormatting sqref="AD256">
    <cfRule type="expression" dxfId="500" priority="595">
      <formula>$AN$256=""</formula>
    </cfRule>
  </conditionalFormatting>
  <conditionalFormatting sqref="AD257">
    <cfRule type="expression" dxfId="499" priority="594">
      <formula>$AN$257=""</formula>
    </cfRule>
  </conditionalFormatting>
  <conditionalFormatting sqref="AD258">
    <cfRule type="expression" dxfId="498" priority="593">
      <formula>$AN$258=""</formula>
    </cfRule>
  </conditionalFormatting>
  <conditionalFormatting sqref="AD259">
    <cfRule type="expression" dxfId="497" priority="592">
      <formula>$AN$259=""</formula>
    </cfRule>
  </conditionalFormatting>
  <conditionalFormatting sqref="AD260">
    <cfRule type="expression" dxfId="496" priority="591">
      <formula>$AN$260=""</formula>
    </cfRule>
  </conditionalFormatting>
  <conditionalFormatting sqref="AD261">
    <cfRule type="expression" dxfId="495" priority="566">
      <formula>$AN$261=""</formula>
    </cfRule>
  </conditionalFormatting>
  <conditionalFormatting sqref="AD262">
    <cfRule type="expression" dxfId="494" priority="565">
      <formula>$AN$262=""</formula>
    </cfRule>
  </conditionalFormatting>
  <conditionalFormatting sqref="AD263">
    <cfRule type="expression" dxfId="493" priority="564">
      <formula>$AN$263=""</formula>
    </cfRule>
  </conditionalFormatting>
  <conditionalFormatting sqref="AD264">
    <cfRule type="expression" dxfId="492" priority="563">
      <formula>$AN$264=""</formula>
    </cfRule>
  </conditionalFormatting>
  <conditionalFormatting sqref="AD265">
    <cfRule type="expression" dxfId="491" priority="562">
      <formula>$AN$265=""</formula>
    </cfRule>
  </conditionalFormatting>
  <conditionalFormatting sqref="AD266">
    <cfRule type="expression" dxfId="490" priority="561">
      <formula>$AN$266=""</formula>
    </cfRule>
  </conditionalFormatting>
  <conditionalFormatting sqref="AD267">
    <cfRule type="expression" dxfId="489" priority="560">
      <formula>$AN$267=""</formula>
    </cfRule>
  </conditionalFormatting>
  <conditionalFormatting sqref="AD268">
    <cfRule type="expression" dxfId="488" priority="559">
      <formula>$AN$268=""</formula>
    </cfRule>
  </conditionalFormatting>
  <conditionalFormatting sqref="AD269">
    <cfRule type="expression" dxfId="487" priority="558">
      <formula>$AN$269=""</formula>
    </cfRule>
  </conditionalFormatting>
  <conditionalFormatting sqref="AD270">
    <cfRule type="expression" dxfId="486" priority="557">
      <formula>$AN$270=""</formula>
    </cfRule>
  </conditionalFormatting>
  <conditionalFormatting sqref="AD271">
    <cfRule type="expression" dxfId="485" priority="556">
      <formula>$AN$271=""</formula>
    </cfRule>
  </conditionalFormatting>
  <conditionalFormatting sqref="AD272">
    <cfRule type="expression" dxfId="484" priority="555">
      <formula>$AN$272=""</formula>
    </cfRule>
  </conditionalFormatting>
  <conditionalFormatting sqref="AD273">
    <cfRule type="expression" dxfId="483" priority="530">
      <formula>$AN$273=""</formula>
    </cfRule>
  </conditionalFormatting>
  <conditionalFormatting sqref="AD274">
    <cfRule type="expression" dxfId="482" priority="529">
      <formula>$AN$274=""</formula>
    </cfRule>
  </conditionalFormatting>
  <conditionalFormatting sqref="AD275">
    <cfRule type="expression" dxfId="481" priority="528">
      <formula>$AN$275=""</formula>
    </cfRule>
  </conditionalFormatting>
  <conditionalFormatting sqref="AD276">
    <cfRule type="expression" dxfId="480" priority="527">
      <formula>$AN$276=""</formula>
    </cfRule>
  </conditionalFormatting>
  <conditionalFormatting sqref="AD277">
    <cfRule type="expression" dxfId="479" priority="526">
      <formula>$AN$277=""</formula>
    </cfRule>
  </conditionalFormatting>
  <conditionalFormatting sqref="AD278">
    <cfRule type="expression" dxfId="478" priority="525">
      <formula>$AN$278=""</formula>
    </cfRule>
  </conditionalFormatting>
  <conditionalFormatting sqref="AD279">
    <cfRule type="expression" dxfId="477" priority="524">
      <formula>$AN$279=""</formula>
    </cfRule>
  </conditionalFormatting>
  <conditionalFormatting sqref="AD280">
    <cfRule type="expression" dxfId="476" priority="523">
      <formula>$AN$280=""</formula>
    </cfRule>
  </conditionalFormatting>
  <conditionalFormatting sqref="AD281">
    <cfRule type="expression" dxfId="475" priority="522">
      <formula>$AN$281=""</formula>
    </cfRule>
  </conditionalFormatting>
  <conditionalFormatting sqref="AD282">
    <cfRule type="expression" dxfId="474" priority="521">
      <formula>$AN$282=""</formula>
    </cfRule>
  </conditionalFormatting>
  <conditionalFormatting sqref="AD283">
    <cfRule type="expression" dxfId="473" priority="520">
      <formula>$AN$283=""</formula>
    </cfRule>
  </conditionalFormatting>
  <conditionalFormatting sqref="AD284">
    <cfRule type="expression" dxfId="472" priority="519">
      <formula>$AN$284=""</formula>
    </cfRule>
  </conditionalFormatting>
  <conditionalFormatting sqref="AD285">
    <cfRule type="expression" dxfId="471" priority="497">
      <formula>$AN$285=""</formula>
    </cfRule>
  </conditionalFormatting>
  <conditionalFormatting sqref="AD286">
    <cfRule type="expression" dxfId="470" priority="496">
      <formula>$AN$286=""</formula>
    </cfRule>
  </conditionalFormatting>
  <conditionalFormatting sqref="AD287">
    <cfRule type="expression" dxfId="469" priority="495">
      <formula>$AN$287=""</formula>
    </cfRule>
  </conditionalFormatting>
  <conditionalFormatting sqref="AD288">
    <cfRule type="expression" dxfId="468" priority="494">
      <formula>$AN$288=""</formula>
    </cfRule>
  </conditionalFormatting>
  <conditionalFormatting sqref="AD289">
    <cfRule type="expression" dxfId="467" priority="493">
      <formula>$AN$289=""</formula>
    </cfRule>
  </conditionalFormatting>
  <conditionalFormatting sqref="AD290">
    <cfRule type="expression" dxfId="466" priority="492">
      <formula>$AN$290=""</formula>
    </cfRule>
  </conditionalFormatting>
  <conditionalFormatting sqref="AD291">
    <cfRule type="expression" dxfId="465" priority="491">
      <formula>$AN$291=""</formula>
    </cfRule>
  </conditionalFormatting>
  <conditionalFormatting sqref="AD292">
    <cfRule type="expression" dxfId="464" priority="490">
      <formula>$AN$292=""</formula>
    </cfRule>
  </conditionalFormatting>
  <conditionalFormatting sqref="AD293">
    <cfRule type="expression" dxfId="463" priority="489">
      <formula>$AN$293=""</formula>
    </cfRule>
  </conditionalFormatting>
  <conditionalFormatting sqref="AD294">
    <cfRule type="expression" dxfId="462" priority="472">
      <formula>$AN$294=""</formula>
    </cfRule>
  </conditionalFormatting>
  <conditionalFormatting sqref="AD295">
    <cfRule type="expression" dxfId="461" priority="471">
      <formula>$AN$295=""</formula>
    </cfRule>
  </conditionalFormatting>
  <conditionalFormatting sqref="AD296">
    <cfRule type="expression" dxfId="460" priority="470">
      <formula>$AN$296=""</formula>
    </cfRule>
  </conditionalFormatting>
  <conditionalFormatting sqref="AD297">
    <cfRule type="expression" dxfId="459" priority="469">
      <formula>$AN$297=""</formula>
    </cfRule>
  </conditionalFormatting>
  <conditionalFormatting sqref="AD298">
    <cfRule type="expression" dxfId="458" priority="468">
      <formula>$AN$298=""</formula>
    </cfRule>
  </conditionalFormatting>
  <conditionalFormatting sqref="AD299">
    <cfRule type="expression" dxfId="457" priority="467">
      <formula>$AN$299=""</formula>
    </cfRule>
  </conditionalFormatting>
  <conditionalFormatting sqref="AD300">
    <cfRule type="expression" dxfId="456" priority="466">
      <formula>$AN$300=""</formula>
    </cfRule>
  </conditionalFormatting>
  <conditionalFormatting sqref="AD301">
    <cfRule type="expression" dxfId="455" priority="447">
      <formula>$AN$301=""</formula>
    </cfRule>
  </conditionalFormatting>
  <conditionalFormatting sqref="AD302">
    <cfRule type="expression" dxfId="454" priority="446">
      <formula>$AN$302=""</formula>
    </cfRule>
  </conditionalFormatting>
  <conditionalFormatting sqref="AD303">
    <cfRule type="expression" dxfId="453" priority="445">
      <formula>$AN$303=""</formula>
    </cfRule>
  </conditionalFormatting>
  <conditionalFormatting sqref="AD304">
    <cfRule type="expression" dxfId="452" priority="444">
      <formula>$AN$304=""</formula>
    </cfRule>
  </conditionalFormatting>
  <conditionalFormatting sqref="AD305">
    <cfRule type="expression" dxfId="451" priority="443">
      <formula>$AN$305=""</formula>
    </cfRule>
  </conditionalFormatting>
  <conditionalFormatting sqref="AD306">
    <cfRule type="expression" dxfId="450" priority="442">
      <formula>$AN$306=""</formula>
    </cfRule>
  </conditionalFormatting>
  <conditionalFormatting sqref="AD307">
    <cfRule type="expression" dxfId="449" priority="441">
      <formula>$AN$307=""</formula>
    </cfRule>
  </conditionalFormatting>
  <conditionalFormatting sqref="AD308">
    <cfRule type="expression" dxfId="448" priority="440">
      <formula>$AN$308=""</formula>
    </cfRule>
  </conditionalFormatting>
  <conditionalFormatting sqref="AD309">
    <cfRule type="expression" dxfId="447" priority="439">
      <formula>$AN$309=""</formula>
    </cfRule>
  </conditionalFormatting>
  <conditionalFormatting sqref="AD310">
    <cfRule type="expression" dxfId="446" priority="438">
      <formula>$AN$310=""</formula>
    </cfRule>
  </conditionalFormatting>
  <conditionalFormatting sqref="AD311">
    <cfRule type="expression" dxfId="445" priority="437">
      <formula>$AN$311=""</formula>
    </cfRule>
  </conditionalFormatting>
  <conditionalFormatting sqref="AD312">
    <cfRule type="expression" dxfId="444" priority="413">
      <formula>$AN$312=""</formula>
    </cfRule>
  </conditionalFormatting>
  <conditionalFormatting sqref="AD313">
    <cfRule type="expression" dxfId="443" priority="412">
      <formula>$AN$313=""</formula>
    </cfRule>
  </conditionalFormatting>
  <conditionalFormatting sqref="AD314">
    <cfRule type="expression" dxfId="442" priority="411">
      <formula>$AN$314=""</formula>
    </cfRule>
  </conditionalFormatting>
  <conditionalFormatting sqref="AD315">
    <cfRule type="expression" dxfId="441" priority="410">
      <formula>$AN$315=""</formula>
    </cfRule>
  </conditionalFormatting>
  <conditionalFormatting sqref="AD316">
    <cfRule type="expression" dxfId="440" priority="409">
      <formula>$AN$316=""</formula>
    </cfRule>
  </conditionalFormatting>
  <conditionalFormatting sqref="AD317">
    <cfRule type="expression" dxfId="439" priority="408">
      <formula>$AN$317=""</formula>
    </cfRule>
  </conditionalFormatting>
  <conditionalFormatting sqref="AD318">
    <cfRule type="expression" dxfId="438" priority="407">
      <formula>$AN$318=""</formula>
    </cfRule>
  </conditionalFormatting>
  <conditionalFormatting sqref="AD319">
    <cfRule type="expression" dxfId="437" priority="406">
      <formula>$AN$319=""</formula>
    </cfRule>
  </conditionalFormatting>
  <conditionalFormatting sqref="AD320">
    <cfRule type="expression" dxfId="436" priority="405">
      <formula>$AN$320=""</formula>
    </cfRule>
  </conditionalFormatting>
  <conditionalFormatting sqref="AD321">
    <cfRule type="expression" dxfId="435" priority="404">
      <formula>$AN$321=""</formula>
    </cfRule>
  </conditionalFormatting>
  <conditionalFormatting sqref="AD322">
    <cfRule type="expression" dxfId="434" priority="403">
      <formula>$AN$322=""</formula>
    </cfRule>
  </conditionalFormatting>
  <conditionalFormatting sqref="AD323">
    <cfRule type="expression" dxfId="433" priority="402">
      <formula>$AN$323=""</formula>
    </cfRule>
  </conditionalFormatting>
  <conditionalFormatting sqref="AD324">
    <cfRule type="expression" dxfId="432" priority="387">
      <formula>$AN$324=""</formula>
    </cfRule>
  </conditionalFormatting>
  <conditionalFormatting sqref="AD325">
    <cfRule type="expression" dxfId="431" priority="386">
      <formula>$AN$325=""</formula>
    </cfRule>
  </conditionalFormatting>
  <conditionalFormatting sqref="AS36">
    <cfRule type="expression" dxfId="430" priority="383">
      <formula>#REF!&lt;&gt;"overig"</formula>
    </cfRule>
  </conditionalFormatting>
  <conditionalFormatting sqref="Z107">
    <cfRule type="expression" dxfId="429" priority="382">
      <formula>$AM$107=""</formula>
    </cfRule>
  </conditionalFormatting>
  <conditionalFormatting sqref="Z108">
    <cfRule type="expression" dxfId="428" priority="381">
      <formula>$AM$108=""</formula>
    </cfRule>
  </conditionalFormatting>
  <conditionalFormatting sqref="Z109">
    <cfRule type="expression" dxfId="427" priority="380">
      <formula>$AM$109=""</formula>
    </cfRule>
  </conditionalFormatting>
  <conditionalFormatting sqref="Z110">
    <cfRule type="expression" dxfId="426" priority="379">
      <formula>$AM$110=""</formula>
    </cfRule>
  </conditionalFormatting>
  <conditionalFormatting sqref="Z111">
    <cfRule type="expression" dxfId="425" priority="378">
      <formula>$AM$111=""</formula>
    </cfRule>
  </conditionalFormatting>
  <conditionalFormatting sqref="Z112">
    <cfRule type="expression" dxfId="424" priority="377">
      <formula>$AM$112=""</formula>
    </cfRule>
  </conditionalFormatting>
  <conditionalFormatting sqref="Z113">
    <cfRule type="expression" dxfId="423" priority="376">
      <formula>$AM$113=""</formula>
    </cfRule>
  </conditionalFormatting>
  <conditionalFormatting sqref="Z114">
    <cfRule type="expression" dxfId="422" priority="375">
      <formula>$AM$114=""</formula>
    </cfRule>
  </conditionalFormatting>
  <conditionalFormatting sqref="Z115">
    <cfRule type="expression" dxfId="421" priority="374">
      <formula>$AM$115=""</formula>
    </cfRule>
  </conditionalFormatting>
  <conditionalFormatting sqref="Z116">
    <cfRule type="expression" dxfId="420" priority="373">
      <formula>$AM$116=""</formula>
    </cfRule>
  </conditionalFormatting>
  <conditionalFormatting sqref="Z117">
    <cfRule type="expression" dxfId="419" priority="372">
      <formula>$AM$117=""</formula>
    </cfRule>
  </conditionalFormatting>
  <conditionalFormatting sqref="Z118">
    <cfRule type="expression" dxfId="418" priority="371">
      <formula>$AM$118=""</formula>
    </cfRule>
  </conditionalFormatting>
  <conditionalFormatting sqref="Z119">
    <cfRule type="expression" dxfId="417" priority="370">
      <formula>$AM$119=""</formula>
    </cfRule>
  </conditionalFormatting>
  <conditionalFormatting sqref="Z120">
    <cfRule type="expression" dxfId="416" priority="369">
      <formula>$AM$120=""</formula>
    </cfRule>
  </conditionalFormatting>
  <conditionalFormatting sqref="Z121">
    <cfRule type="expression" dxfId="415" priority="368">
      <formula>$AM$121=""</formula>
    </cfRule>
  </conditionalFormatting>
  <conditionalFormatting sqref="Z122">
    <cfRule type="expression" dxfId="414" priority="367">
      <formula>$AM$122=""</formula>
    </cfRule>
  </conditionalFormatting>
  <conditionalFormatting sqref="Z123">
    <cfRule type="expression" dxfId="413" priority="366">
      <formula>$AM$123=""</formula>
    </cfRule>
  </conditionalFormatting>
  <conditionalFormatting sqref="Z124">
    <cfRule type="expression" dxfId="412" priority="365">
      <formula>$AM$124=""</formula>
    </cfRule>
  </conditionalFormatting>
  <conditionalFormatting sqref="Z125">
    <cfRule type="expression" dxfId="411" priority="364">
      <formula>$AM$125=""</formula>
    </cfRule>
  </conditionalFormatting>
  <conditionalFormatting sqref="Z126">
    <cfRule type="expression" dxfId="410" priority="363">
      <formula>$AM$126=""</formula>
    </cfRule>
  </conditionalFormatting>
  <conditionalFormatting sqref="Z127">
    <cfRule type="expression" dxfId="409" priority="362">
      <formula>$AM$127=""</formula>
    </cfRule>
  </conditionalFormatting>
  <conditionalFormatting sqref="Z128">
    <cfRule type="expression" dxfId="408" priority="361">
      <formula>$AM$128=""</formula>
    </cfRule>
  </conditionalFormatting>
  <conditionalFormatting sqref="Z129">
    <cfRule type="expression" dxfId="407" priority="360">
      <formula>$AM$129=""</formula>
    </cfRule>
  </conditionalFormatting>
  <conditionalFormatting sqref="Z130">
    <cfRule type="expression" dxfId="406" priority="359">
      <formula>$AM$130=""</formula>
    </cfRule>
  </conditionalFormatting>
  <conditionalFormatting sqref="Z131">
    <cfRule type="expression" dxfId="405" priority="358">
      <formula>$AM$131=""</formula>
    </cfRule>
  </conditionalFormatting>
  <conditionalFormatting sqref="Z132">
    <cfRule type="expression" dxfId="404" priority="357">
      <formula>$AM$132=""</formula>
    </cfRule>
  </conditionalFormatting>
  <conditionalFormatting sqref="Z133">
    <cfRule type="expression" dxfId="403" priority="356">
      <formula>$AM$133=""</formula>
    </cfRule>
  </conditionalFormatting>
  <conditionalFormatting sqref="Z134">
    <cfRule type="expression" dxfId="402" priority="355">
      <formula>$AM$134=""</formula>
    </cfRule>
  </conditionalFormatting>
  <conditionalFormatting sqref="Z135">
    <cfRule type="expression" dxfId="401" priority="354">
      <formula>$AM$135=""</formula>
    </cfRule>
  </conditionalFormatting>
  <conditionalFormatting sqref="Z136">
    <cfRule type="expression" dxfId="400" priority="353">
      <formula>$AM$136=""</formula>
    </cfRule>
  </conditionalFormatting>
  <conditionalFormatting sqref="Z137">
    <cfRule type="expression" dxfId="399" priority="352">
      <formula>$AM$137=""</formula>
    </cfRule>
  </conditionalFormatting>
  <conditionalFormatting sqref="Z138">
    <cfRule type="expression" dxfId="398" priority="351">
      <formula>$AM$138=""</formula>
    </cfRule>
  </conditionalFormatting>
  <conditionalFormatting sqref="Z139">
    <cfRule type="expression" dxfId="397" priority="350">
      <formula>$AM$139=""</formula>
    </cfRule>
  </conditionalFormatting>
  <conditionalFormatting sqref="Z140">
    <cfRule type="expression" dxfId="396" priority="349">
      <formula>$AM$140=""</formula>
    </cfRule>
  </conditionalFormatting>
  <conditionalFormatting sqref="Z141">
    <cfRule type="expression" dxfId="395" priority="348">
      <formula>$AM$141=""</formula>
    </cfRule>
  </conditionalFormatting>
  <conditionalFormatting sqref="Z142">
    <cfRule type="expression" dxfId="394" priority="347">
      <formula>$AM$142=""</formula>
    </cfRule>
  </conditionalFormatting>
  <conditionalFormatting sqref="Z143">
    <cfRule type="expression" dxfId="393" priority="346">
      <formula>$AM$143=""</formula>
    </cfRule>
  </conditionalFormatting>
  <conditionalFormatting sqref="Z144">
    <cfRule type="expression" dxfId="392" priority="345">
      <formula>$AM$144=""</formula>
    </cfRule>
  </conditionalFormatting>
  <conditionalFormatting sqref="Z145">
    <cfRule type="expression" dxfId="391" priority="344">
      <formula>$AM$145=""</formula>
    </cfRule>
  </conditionalFormatting>
  <conditionalFormatting sqref="Z146">
    <cfRule type="expression" dxfId="390" priority="343">
      <formula>$AM$146=""</formula>
    </cfRule>
  </conditionalFormatting>
  <conditionalFormatting sqref="Z147">
    <cfRule type="expression" dxfId="389" priority="342">
      <formula>$AM$147=""</formula>
    </cfRule>
  </conditionalFormatting>
  <conditionalFormatting sqref="Z148">
    <cfRule type="expression" dxfId="388" priority="341">
      <formula>$AM$148=""</formula>
    </cfRule>
  </conditionalFormatting>
  <conditionalFormatting sqref="Z149">
    <cfRule type="expression" dxfId="387" priority="340">
      <formula>$AM$149=""</formula>
    </cfRule>
  </conditionalFormatting>
  <conditionalFormatting sqref="Z150">
    <cfRule type="expression" dxfId="386" priority="339">
      <formula>$AM$150=""</formula>
    </cfRule>
  </conditionalFormatting>
  <conditionalFormatting sqref="Z151">
    <cfRule type="expression" dxfId="385" priority="338">
      <formula>$AM$151=""</formula>
    </cfRule>
  </conditionalFormatting>
  <conditionalFormatting sqref="Z152">
    <cfRule type="expression" dxfId="384" priority="337">
      <formula>$AM$152=""</formula>
    </cfRule>
  </conditionalFormatting>
  <conditionalFormatting sqref="Z153">
    <cfRule type="expression" dxfId="383" priority="336">
      <formula>$AM$153=""</formula>
    </cfRule>
  </conditionalFormatting>
  <conditionalFormatting sqref="Z154">
    <cfRule type="expression" dxfId="382" priority="335">
      <formula>$AM$154=""</formula>
    </cfRule>
  </conditionalFormatting>
  <conditionalFormatting sqref="Z155">
    <cfRule type="expression" dxfId="381" priority="334">
      <formula>$AM$155=""</formula>
    </cfRule>
  </conditionalFormatting>
  <conditionalFormatting sqref="Z156">
    <cfRule type="expression" dxfId="380" priority="333">
      <formula>$AM$156=""</formula>
    </cfRule>
  </conditionalFormatting>
  <conditionalFormatting sqref="Z157">
    <cfRule type="expression" dxfId="379" priority="332">
      <formula>$AM$157=""</formula>
    </cfRule>
  </conditionalFormatting>
  <conditionalFormatting sqref="Z158">
    <cfRule type="expression" dxfId="378" priority="331">
      <formula>$AM$158=""</formula>
    </cfRule>
  </conditionalFormatting>
  <conditionalFormatting sqref="Z159">
    <cfRule type="expression" dxfId="377" priority="330">
      <formula>$AM$159=""</formula>
    </cfRule>
  </conditionalFormatting>
  <conditionalFormatting sqref="Z160">
    <cfRule type="expression" dxfId="376" priority="329">
      <formula>$AM$160=""</formula>
    </cfRule>
  </conditionalFormatting>
  <conditionalFormatting sqref="Z161">
    <cfRule type="expression" dxfId="375" priority="328">
      <formula>$AM$161=""</formula>
    </cfRule>
  </conditionalFormatting>
  <conditionalFormatting sqref="Z162">
    <cfRule type="expression" dxfId="374" priority="327">
      <formula>$AM$162=""</formula>
    </cfRule>
  </conditionalFormatting>
  <conditionalFormatting sqref="Z163">
    <cfRule type="expression" dxfId="373" priority="326">
      <formula>$AM$163=""</formula>
    </cfRule>
  </conditionalFormatting>
  <conditionalFormatting sqref="Z164">
    <cfRule type="expression" dxfId="372" priority="325">
      <formula>$AM$164=""</formula>
    </cfRule>
  </conditionalFormatting>
  <conditionalFormatting sqref="Z165">
    <cfRule type="expression" dxfId="371" priority="324">
      <formula>$AM$165=""</formula>
    </cfRule>
  </conditionalFormatting>
  <conditionalFormatting sqref="Z166">
    <cfRule type="expression" dxfId="370" priority="323">
      <formula>$AM$166=""</formula>
    </cfRule>
  </conditionalFormatting>
  <conditionalFormatting sqref="Z167">
    <cfRule type="expression" dxfId="369" priority="322">
      <formula>$AM$167=""</formula>
    </cfRule>
  </conditionalFormatting>
  <conditionalFormatting sqref="Z168">
    <cfRule type="expression" dxfId="368" priority="321">
      <formula>$AM$168=""</formula>
    </cfRule>
  </conditionalFormatting>
  <conditionalFormatting sqref="Z169">
    <cfRule type="expression" dxfId="367" priority="320">
      <formula>$AM$169=""</formula>
    </cfRule>
  </conditionalFormatting>
  <conditionalFormatting sqref="Z170">
    <cfRule type="expression" dxfId="366" priority="319">
      <formula>$AM$170=""</formula>
    </cfRule>
  </conditionalFormatting>
  <conditionalFormatting sqref="Z171">
    <cfRule type="expression" dxfId="365" priority="318">
      <formula>$AM$171=""</formula>
    </cfRule>
  </conditionalFormatting>
  <conditionalFormatting sqref="Z172">
    <cfRule type="expression" dxfId="364" priority="317">
      <formula>$AM$172=""</formula>
    </cfRule>
  </conditionalFormatting>
  <conditionalFormatting sqref="Z173">
    <cfRule type="expression" dxfId="363" priority="316">
      <formula>$AM$173=""</formula>
    </cfRule>
  </conditionalFormatting>
  <conditionalFormatting sqref="Z174">
    <cfRule type="expression" dxfId="362" priority="315">
      <formula>$AM$174=""</formula>
    </cfRule>
  </conditionalFormatting>
  <conditionalFormatting sqref="Z175">
    <cfRule type="expression" dxfId="361" priority="314">
      <formula>$AM$175=""</formula>
    </cfRule>
  </conditionalFormatting>
  <conditionalFormatting sqref="Z176">
    <cfRule type="expression" dxfId="360" priority="313">
      <formula>$AM$176=""</formula>
    </cfRule>
  </conditionalFormatting>
  <conditionalFormatting sqref="Z177">
    <cfRule type="expression" dxfId="359" priority="312">
      <formula>$AM$177=""</formula>
    </cfRule>
  </conditionalFormatting>
  <conditionalFormatting sqref="Z178">
    <cfRule type="expression" dxfId="358" priority="311">
      <formula>$AM$178=""</formula>
    </cfRule>
  </conditionalFormatting>
  <conditionalFormatting sqref="Z179">
    <cfRule type="expression" dxfId="357" priority="310">
      <formula>$AM$179=""</formula>
    </cfRule>
  </conditionalFormatting>
  <conditionalFormatting sqref="Z180">
    <cfRule type="expression" dxfId="356" priority="309">
      <formula>$AM$180=""</formula>
    </cfRule>
  </conditionalFormatting>
  <conditionalFormatting sqref="Z181">
    <cfRule type="expression" dxfId="355" priority="308">
      <formula>$AM$181=""</formula>
    </cfRule>
  </conditionalFormatting>
  <conditionalFormatting sqref="Z182">
    <cfRule type="expression" dxfId="354" priority="307">
      <formula>$AM$182=""</formula>
    </cfRule>
  </conditionalFormatting>
  <conditionalFormatting sqref="Z183">
    <cfRule type="expression" dxfId="353" priority="306">
      <formula>$AM$183=""</formula>
    </cfRule>
  </conditionalFormatting>
  <conditionalFormatting sqref="Z184">
    <cfRule type="expression" dxfId="352" priority="305">
      <formula>$AM$184=""</formula>
    </cfRule>
  </conditionalFormatting>
  <conditionalFormatting sqref="Z185">
    <cfRule type="expression" dxfId="351" priority="304">
      <formula>$AM$185=""</formula>
    </cfRule>
  </conditionalFormatting>
  <conditionalFormatting sqref="Z186">
    <cfRule type="expression" dxfId="350" priority="303">
      <formula>$AM$186=""</formula>
    </cfRule>
  </conditionalFormatting>
  <conditionalFormatting sqref="Z187">
    <cfRule type="expression" dxfId="349" priority="302">
      <formula>$AM$187=""</formula>
    </cfRule>
  </conditionalFormatting>
  <conditionalFormatting sqref="Z188">
    <cfRule type="expression" dxfId="348" priority="301">
      <formula>$AM$188=""</formula>
    </cfRule>
  </conditionalFormatting>
  <conditionalFormatting sqref="Z189">
    <cfRule type="expression" dxfId="347" priority="300">
      <formula>$AM$189=""</formula>
    </cfRule>
  </conditionalFormatting>
  <conditionalFormatting sqref="Z190">
    <cfRule type="expression" dxfId="346" priority="299">
      <formula>$AM$190=""</formula>
    </cfRule>
  </conditionalFormatting>
  <conditionalFormatting sqref="Z191">
    <cfRule type="expression" dxfId="345" priority="298">
      <formula>$AM$191=""</formula>
    </cfRule>
  </conditionalFormatting>
  <conditionalFormatting sqref="Z192">
    <cfRule type="expression" dxfId="344" priority="297">
      <formula>$AM$192=""</formula>
    </cfRule>
  </conditionalFormatting>
  <conditionalFormatting sqref="Z193">
    <cfRule type="expression" dxfId="343" priority="296">
      <formula>$AM$193=""</formula>
    </cfRule>
  </conditionalFormatting>
  <conditionalFormatting sqref="Z194">
    <cfRule type="expression" dxfId="342" priority="295">
      <formula>$AM$194=""</formula>
    </cfRule>
  </conditionalFormatting>
  <conditionalFormatting sqref="Z195">
    <cfRule type="expression" dxfId="341" priority="294">
      <formula>$AM$195=""</formula>
    </cfRule>
  </conditionalFormatting>
  <conditionalFormatting sqref="Z196">
    <cfRule type="expression" dxfId="340" priority="293">
      <formula>$AM$196=""</formula>
    </cfRule>
  </conditionalFormatting>
  <conditionalFormatting sqref="Z197">
    <cfRule type="expression" dxfId="339" priority="292">
      <formula>$AM$197=""</formula>
    </cfRule>
  </conditionalFormatting>
  <conditionalFormatting sqref="Z198">
    <cfRule type="expression" dxfId="338" priority="291">
      <formula>$AM$198=""</formula>
    </cfRule>
  </conditionalFormatting>
  <conditionalFormatting sqref="Z199">
    <cfRule type="expression" dxfId="337" priority="290">
      <formula>$AM$199=""</formula>
    </cfRule>
  </conditionalFormatting>
  <conditionalFormatting sqref="Z200">
    <cfRule type="expression" dxfId="336" priority="289">
      <formula>$AM$200=""</formula>
    </cfRule>
  </conditionalFormatting>
  <conditionalFormatting sqref="Z201">
    <cfRule type="expression" dxfId="335" priority="288">
      <formula>$AM$201=""</formula>
    </cfRule>
  </conditionalFormatting>
  <conditionalFormatting sqref="Z202">
    <cfRule type="expression" dxfId="334" priority="287">
      <formula>$AM$202=""</formula>
    </cfRule>
  </conditionalFormatting>
  <conditionalFormatting sqref="Z203">
    <cfRule type="expression" dxfId="333" priority="286">
      <formula>$AM$203=""</formula>
    </cfRule>
  </conditionalFormatting>
  <conditionalFormatting sqref="Z204">
    <cfRule type="expression" dxfId="332" priority="285">
      <formula>$AM$204=""</formula>
    </cfRule>
  </conditionalFormatting>
  <conditionalFormatting sqref="Z205">
    <cfRule type="expression" dxfId="331" priority="284">
      <formula>$AM$205=""</formula>
    </cfRule>
  </conditionalFormatting>
  <conditionalFormatting sqref="Z206">
    <cfRule type="expression" dxfId="330" priority="283">
      <formula>$AM$206=""</formula>
    </cfRule>
  </conditionalFormatting>
  <conditionalFormatting sqref="Z207">
    <cfRule type="expression" dxfId="329" priority="282">
      <formula>$AM$207=""</formula>
    </cfRule>
  </conditionalFormatting>
  <conditionalFormatting sqref="Z208">
    <cfRule type="expression" dxfId="328" priority="281">
      <formula>$AM$208=""</formula>
    </cfRule>
  </conditionalFormatting>
  <conditionalFormatting sqref="Z209">
    <cfRule type="expression" dxfId="327" priority="280">
      <formula>$AM$209=""</formula>
    </cfRule>
  </conditionalFormatting>
  <conditionalFormatting sqref="Z210">
    <cfRule type="expression" dxfId="326" priority="279">
      <formula>$AM$210=""</formula>
    </cfRule>
  </conditionalFormatting>
  <conditionalFormatting sqref="Z211">
    <cfRule type="expression" dxfId="325" priority="278">
      <formula>$AM$211=""</formula>
    </cfRule>
  </conditionalFormatting>
  <conditionalFormatting sqref="Z212">
    <cfRule type="expression" dxfId="324" priority="277">
      <formula>$AM$212=""</formula>
    </cfRule>
  </conditionalFormatting>
  <conditionalFormatting sqref="Z213">
    <cfRule type="expression" dxfId="323" priority="276">
      <formula>$AM$213=""</formula>
    </cfRule>
  </conditionalFormatting>
  <conditionalFormatting sqref="Z214">
    <cfRule type="expression" dxfId="322" priority="275">
      <formula>$AM$214=""</formula>
    </cfRule>
  </conditionalFormatting>
  <conditionalFormatting sqref="Z215">
    <cfRule type="expression" dxfId="321" priority="274">
      <formula>$AM$215=""</formula>
    </cfRule>
  </conditionalFormatting>
  <conditionalFormatting sqref="Z216">
    <cfRule type="expression" dxfId="320" priority="273">
      <formula>$AM$216=""</formula>
    </cfRule>
  </conditionalFormatting>
  <conditionalFormatting sqref="Z217">
    <cfRule type="expression" dxfId="319" priority="272">
      <formula>$AM$217=""</formula>
    </cfRule>
  </conditionalFormatting>
  <conditionalFormatting sqref="Z218">
    <cfRule type="expression" dxfId="318" priority="271">
      <formula>$AM$218=""</formula>
    </cfRule>
  </conditionalFormatting>
  <conditionalFormatting sqref="Z219">
    <cfRule type="expression" dxfId="317" priority="270">
      <formula>$AM$219=""</formula>
    </cfRule>
  </conditionalFormatting>
  <conditionalFormatting sqref="Z220">
    <cfRule type="expression" dxfId="316" priority="269">
      <formula>$AM$220=""</formula>
    </cfRule>
  </conditionalFormatting>
  <conditionalFormatting sqref="Z221">
    <cfRule type="expression" dxfId="315" priority="268">
      <formula>$AM$221=""</formula>
    </cfRule>
  </conditionalFormatting>
  <conditionalFormatting sqref="Z222">
    <cfRule type="expression" dxfId="314" priority="267">
      <formula>$AM$222=""</formula>
    </cfRule>
  </conditionalFormatting>
  <conditionalFormatting sqref="Z223">
    <cfRule type="expression" dxfId="313" priority="266">
      <formula>$AM$223=""</formula>
    </cfRule>
  </conditionalFormatting>
  <conditionalFormatting sqref="Z224">
    <cfRule type="expression" dxfId="312" priority="265">
      <formula>$AM$224=""</formula>
    </cfRule>
  </conditionalFormatting>
  <conditionalFormatting sqref="Z225">
    <cfRule type="expression" dxfId="311" priority="264">
      <formula>$AM$225=""</formula>
    </cfRule>
  </conditionalFormatting>
  <conditionalFormatting sqref="Z226">
    <cfRule type="expression" dxfId="310" priority="263">
      <formula>$AM$226=""</formula>
    </cfRule>
  </conditionalFormatting>
  <conditionalFormatting sqref="Z227">
    <cfRule type="expression" dxfId="309" priority="262">
      <formula>$AM$227=""</formula>
    </cfRule>
  </conditionalFormatting>
  <conditionalFormatting sqref="Z228">
    <cfRule type="expression" dxfId="308" priority="261">
      <formula>$AM$228=""</formula>
    </cfRule>
  </conditionalFormatting>
  <conditionalFormatting sqref="Z229">
    <cfRule type="expression" dxfId="307" priority="260">
      <formula>$AM$229=""</formula>
    </cfRule>
  </conditionalFormatting>
  <conditionalFormatting sqref="Z230">
    <cfRule type="expression" dxfId="306" priority="259">
      <formula>$AM$230=""</formula>
    </cfRule>
  </conditionalFormatting>
  <conditionalFormatting sqref="Z231">
    <cfRule type="expression" dxfId="305" priority="258">
      <formula>$AM$231=""</formula>
    </cfRule>
  </conditionalFormatting>
  <conditionalFormatting sqref="Z232">
    <cfRule type="expression" dxfId="304" priority="257">
      <formula>$AM$232=""</formula>
    </cfRule>
  </conditionalFormatting>
  <conditionalFormatting sqref="Z233">
    <cfRule type="expression" dxfId="303" priority="256">
      <formula>$AM$233=""</formula>
    </cfRule>
  </conditionalFormatting>
  <conditionalFormatting sqref="Z234">
    <cfRule type="expression" dxfId="302" priority="255">
      <formula>$AM$234=""</formula>
    </cfRule>
  </conditionalFormatting>
  <conditionalFormatting sqref="Z235">
    <cfRule type="expression" dxfId="301" priority="254">
      <formula>$AM$235=""</formula>
    </cfRule>
  </conditionalFormatting>
  <conditionalFormatting sqref="Z236">
    <cfRule type="expression" dxfId="300" priority="253">
      <formula>$AM$236=""</formula>
    </cfRule>
  </conditionalFormatting>
  <conditionalFormatting sqref="Z237">
    <cfRule type="expression" dxfId="299" priority="252">
      <formula>$AM$237=""</formula>
    </cfRule>
  </conditionalFormatting>
  <conditionalFormatting sqref="Z238">
    <cfRule type="expression" dxfId="298" priority="251">
      <formula>$AM$238=""</formula>
    </cfRule>
  </conditionalFormatting>
  <conditionalFormatting sqref="Z239">
    <cfRule type="expression" dxfId="297" priority="250">
      <formula>$AM$239=""</formula>
    </cfRule>
  </conditionalFormatting>
  <conditionalFormatting sqref="Z240">
    <cfRule type="expression" dxfId="296" priority="249">
      <formula>$AM$240=""</formula>
    </cfRule>
  </conditionalFormatting>
  <conditionalFormatting sqref="Z241">
    <cfRule type="expression" dxfId="295" priority="248">
      <formula>$AM$241=""</formula>
    </cfRule>
  </conditionalFormatting>
  <conditionalFormatting sqref="Z242">
    <cfRule type="expression" dxfId="294" priority="247">
      <formula>$AM$242=""</formula>
    </cfRule>
  </conditionalFormatting>
  <conditionalFormatting sqref="Z243">
    <cfRule type="expression" dxfId="293" priority="246">
      <formula>$AM$243=""</formula>
    </cfRule>
  </conditionalFormatting>
  <conditionalFormatting sqref="Z244">
    <cfRule type="expression" dxfId="292" priority="245">
      <formula>$AM$244=""</formula>
    </cfRule>
  </conditionalFormatting>
  <conditionalFormatting sqref="Z245">
    <cfRule type="expression" dxfId="291" priority="244">
      <formula>$AM$245=""</formula>
    </cfRule>
  </conditionalFormatting>
  <conditionalFormatting sqref="Z246">
    <cfRule type="expression" dxfId="290" priority="243">
      <formula>$AM$246=""</formula>
    </cfRule>
  </conditionalFormatting>
  <conditionalFormatting sqref="Z247">
    <cfRule type="expression" dxfId="289" priority="242">
      <formula>$AM$247=""</formula>
    </cfRule>
  </conditionalFormatting>
  <conditionalFormatting sqref="Z248">
    <cfRule type="expression" dxfId="288" priority="241">
      <formula>$AM$248=""</formula>
    </cfRule>
  </conditionalFormatting>
  <conditionalFormatting sqref="Z249">
    <cfRule type="expression" dxfId="287" priority="240">
      <formula>$AM$249=""</formula>
    </cfRule>
  </conditionalFormatting>
  <conditionalFormatting sqref="Z250">
    <cfRule type="expression" dxfId="286" priority="239">
      <formula>$AM$250=""</formula>
    </cfRule>
  </conditionalFormatting>
  <conditionalFormatting sqref="Z251">
    <cfRule type="expression" dxfId="285" priority="238">
      <formula>$AM$251=""</formula>
    </cfRule>
  </conditionalFormatting>
  <conditionalFormatting sqref="Z252">
    <cfRule type="expression" dxfId="284" priority="237">
      <formula>$AM$252=""</formula>
    </cfRule>
  </conditionalFormatting>
  <conditionalFormatting sqref="Z253">
    <cfRule type="expression" dxfId="283" priority="236">
      <formula>$AM$253=""</formula>
    </cfRule>
  </conditionalFormatting>
  <conditionalFormatting sqref="Z254">
    <cfRule type="expression" dxfId="282" priority="235">
      <formula>$AM$254=""</formula>
    </cfRule>
  </conditionalFormatting>
  <conditionalFormatting sqref="Z255">
    <cfRule type="expression" dxfId="281" priority="234">
      <formula>$AM$255=""</formula>
    </cfRule>
  </conditionalFormatting>
  <conditionalFormatting sqref="Z256">
    <cfRule type="expression" dxfId="280" priority="233">
      <formula>$AM$256=""</formula>
    </cfRule>
  </conditionalFormatting>
  <conditionalFormatting sqref="Z257">
    <cfRule type="expression" dxfId="279" priority="232">
      <formula>$AM$257=""</formula>
    </cfRule>
  </conditionalFormatting>
  <conditionalFormatting sqref="Z258">
    <cfRule type="expression" dxfId="278" priority="231">
      <formula>$AM$258=""</formula>
    </cfRule>
  </conditionalFormatting>
  <conditionalFormatting sqref="Z259">
    <cfRule type="expression" dxfId="277" priority="230">
      <formula>$AM$259=""</formula>
    </cfRule>
  </conditionalFormatting>
  <conditionalFormatting sqref="Z260">
    <cfRule type="expression" dxfId="276" priority="229">
      <formula>$AM$260=""</formula>
    </cfRule>
  </conditionalFormatting>
  <conditionalFormatting sqref="Z261">
    <cfRule type="expression" dxfId="275" priority="228">
      <formula>$AM$261=""</formula>
    </cfRule>
  </conditionalFormatting>
  <conditionalFormatting sqref="Z262">
    <cfRule type="expression" dxfId="274" priority="227">
      <formula>$AM$262=""</formula>
    </cfRule>
  </conditionalFormatting>
  <conditionalFormatting sqref="Z263">
    <cfRule type="expression" dxfId="273" priority="226">
      <formula>$AM$263=""</formula>
    </cfRule>
  </conditionalFormatting>
  <conditionalFormatting sqref="Z264">
    <cfRule type="expression" dxfId="272" priority="225">
      <formula>$AM$264=""</formula>
    </cfRule>
  </conditionalFormatting>
  <conditionalFormatting sqref="Z265">
    <cfRule type="expression" dxfId="271" priority="224">
      <formula>$AM$265=""</formula>
    </cfRule>
  </conditionalFormatting>
  <conditionalFormatting sqref="Z266">
    <cfRule type="expression" dxfId="270" priority="223">
      <formula>$AM$266=""</formula>
    </cfRule>
  </conditionalFormatting>
  <conditionalFormatting sqref="Z267">
    <cfRule type="expression" dxfId="269" priority="222">
      <formula>$AM$267=""</formula>
    </cfRule>
  </conditionalFormatting>
  <conditionalFormatting sqref="Z268">
    <cfRule type="expression" dxfId="268" priority="221">
      <formula>$AM$268=""</formula>
    </cfRule>
  </conditionalFormatting>
  <conditionalFormatting sqref="Z269">
    <cfRule type="expression" dxfId="267" priority="220">
      <formula>$AM$269=""</formula>
    </cfRule>
  </conditionalFormatting>
  <conditionalFormatting sqref="Z270">
    <cfRule type="expression" dxfId="266" priority="219">
      <formula>$AM$270=""</formula>
    </cfRule>
  </conditionalFormatting>
  <conditionalFormatting sqref="Z271">
    <cfRule type="expression" dxfId="265" priority="218">
      <formula>$AM$271=""</formula>
    </cfRule>
  </conditionalFormatting>
  <conditionalFormatting sqref="Z272">
    <cfRule type="expression" dxfId="264" priority="217">
      <formula>$AM$272=""</formula>
    </cfRule>
  </conditionalFormatting>
  <conditionalFormatting sqref="Z273">
    <cfRule type="expression" dxfId="263" priority="216">
      <formula>$AM$273=""</formula>
    </cfRule>
  </conditionalFormatting>
  <conditionalFormatting sqref="Z274">
    <cfRule type="expression" dxfId="262" priority="215">
      <formula>$AM$274=""</formula>
    </cfRule>
  </conditionalFormatting>
  <conditionalFormatting sqref="Z275">
    <cfRule type="expression" dxfId="261" priority="214">
      <formula>$AM$275=""</formula>
    </cfRule>
  </conditionalFormatting>
  <conditionalFormatting sqref="Z276">
    <cfRule type="expression" dxfId="260" priority="213">
      <formula>$AM$276=""</formula>
    </cfRule>
  </conditionalFormatting>
  <conditionalFormatting sqref="Z277">
    <cfRule type="expression" dxfId="259" priority="212">
      <formula>$AM$277=""</formula>
    </cfRule>
  </conditionalFormatting>
  <conditionalFormatting sqref="Z278">
    <cfRule type="expression" dxfId="258" priority="211">
      <formula>$AM$278=""</formula>
    </cfRule>
  </conditionalFormatting>
  <conditionalFormatting sqref="Z279">
    <cfRule type="expression" dxfId="257" priority="210">
      <formula>$AM$279=""</formula>
    </cfRule>
  </conditionalFormatting>
  <conditionalFormatting sqref="Z280">
    <cfRule type="expression" dxfId="256" priority="209">
      <formula>$AM$280=""</formula>
    </cfRule>
  </conditionalFormatting>
  <conditionalFormatting sqref="Z281">
    <cfRule type="expression" dxfId="255" priority="208">
      <formula>$AM$281=""</formula>
    </cfRule>
  </conditionalFormatting>
  <conditionalFormatting sqref="Z282">
    <cfRule type="expression" dxfId="254" priority="207">
      <formula>$AM$282=""</formula>
    </cfRule>
  </conditionalFormatting>
  <conditionalFormatting sqref="Z283">
    <cfRule type="expression" dxfId="253" priority="206">
      <formula>$AM$283=""</formula>
    </cfRule>
  </conditionalFormatting>
  <conditionalFormatting sqref="Z284">
    <cfRule type="expression" dxfId="252" priority="205">
      <formula>$AM$284=""</formula>
    </cfRule>
  </conditionalFormatting>
  <conditionalFormatting sqref="Z285">
    <cfRule type="expression" dxfId="251" priority="204">
      <formula>$AM$285=""</formula>
    </cfRule>
  </conditionalFormatting>
  <conditionalFormatting sqref="Z286">
    <cfRule type="expression" dxfId="250" priority="203">
      <formula>$AM$286=""</formula>
    </cfRule>
  </conditionalFormatting>
  <conditionalFormatting sqref="Z287">
    <cfRule type="expression" dxfId="249" priority="202">
      <formula>$AM$287=""</formula>
    </cfRule>
  </conditionalFormatting>
  <conditionalFormatting sqref="Z288">
    <cfRule type="expression" dxfId="248" priority="201">
      <formula>$AM$288=""</formula>
    </cfRule>
  </conditionalFormatting>
  <conditionalFormatting sqref="Z289">
    <cfRule type="expression" dxfId="247" priority="200">
      <formula>$AM$289=""</formula>
    </cfRule>
  </conditionalFormatting>
  <conditionalFormatting sqref="Z290">
    <cfRule type="expression" dxfId="246" priority="199">
      <formula>$AM$290=""</formula>
    </cfRule>
  </conditionalFormatting>
  <conditionalFormatting sqref="Z291">
    <cfRule type="expression" dxfId="245" priority="198">
      <formula>$AM$291=""</formula>
    </cfRule>
  </conditionalFormatting>
  <conditionalFormatting sqref="Z292">
    <cfRule type="expression" dxfId="244" priority="197">
      <formula>$AM$292=""</formula>
    </cfRule>
  </conditionalFormatting>
  <conditionalFormatting sqref="Z293">
    <cfRule type="expression" dxfId="243" priority="196">
      <formula>$AM$293=""</formula>
    </cfRule>
  </conditionalFormatting>
  <conditionalFormatting sqref="Z294">
    <cfRule type="expression" dxfId="242" priority="195">
      <formula>$AM$294=""</formula>
    </cfRule>
  </conditionalFormatting>
  <conditionalFormatting sqref="Z295">
    <cfRule type="expression" dxfId="241" priority="194">
      <formula>$AM$295=""</formula>
    </cfRule>
  </conditionalFormatting>
  <conditionalFormatting sqref="Z296">
    <cfRule type="expression" dxfId="240" priority="193">
      <formula>$AM$296=""</formula>
    </cfRule>
  </conditionalFormatting>
  <conditionalFormatting sqref="Z297">
    <cfRule type="expression" dxfId="239" priority="192">
      <formula>$AM$297=""</formula>
    </cfRule>
  </conditionalFormatting>
  <conditionalFormatting sqref="Z298">
    <cfRule type="expression" dxfId="238" priority="191">
      <formula>$AM$298=""</formula>
    </cfRule>
  </conditionalFormatting>
  <conditionalFormatting sqref="Z299">
    <cfRule type="expression" dxfId="237" priority="190">
      <formula>$AM$299=""</formula>
    </cfRule>
  </conditionalFormatting>
  <conditionalFormatting sqref="Z300">
    <cfRule type="expression" dxfId="236" priority="189">
      <formula>$AM$300=""</formula>
    </cfRule>
  </conditionalFormatting>
  <conditionalFormatting sqref="Z301">
    <cfRule type="expression" dxfId="235" priority="188">
      <formula>$AM$301=""</formula>
    </cfRule>
  </conditionalFormatting>
  <conditionalFormatting sqref="Z302">
    <cfRule type="expression" dxfId="234" priority="187">
      <formula>$AM$302=""</formula>
    </cfRule>
  </conditionalFormatting>
  <conditionalFormatting sqref="Z303">
    <cfRule type="expression" dxfId="233" priority="186">
      <formula>$AM$303=""</formula>
    </cfRule>
  </conditionalFormatting>
  <conditionalFormatting sqref="Z304">
    <cfRule type="expression" dxfId="232" priority="185">
      <formula>$AM$304=""</formula>
    </cfRule>
  </conditionalFormatting>
  <conditionalFormatting sqref="Z305">
    <cfRule type="expression" dxfId="231" priority="184">
      <formula>$AM$305=""</formula>
    </cfRule>
  </conditionalFormatting>
  <conditionalFormatting sqref="Z306">
    <cfRule type="expression" dxfId="230" priority="183">
      <formula>$AM$306=""</formula>
    </cfRule>
  </conditionalFormatting>
  <conditionalFormatting sqref="Z307">
    <cfRule type="expression" dxfId="229" priority="182">
      <formula>$AM$307=""</formula>
    </cfRule>
  </conditionalFormatting>
  <conditionalFormatting sqref="Z308">
    <cfRule type="expression" dxfId="228" priority="181">
      <formula>$AM$308=""</formula>
    </cfRule>
  </conditionalFormatting>
  <conditionalFormatting sqref="Z309">
    <cfRule type="expression" dxfId="227" priority="180">
      <formula>$AM$309=""</formula>
    </cfRule>
  </conditionalFormatting>
  <conditionalFormatting sqref="Z310">
    <cfRule type="expression" dxfId="226" priority="179">
      <formula>$AM$310=""</formula>
    </cfRule>
  </conditionalFormatting>
  <conditionalFormatting sqref="Z311">
    <cfRule type="expression" dxfId="225" priority="178">
      <formula>$AM$311=""</formula>
    </cfRule>
  </conditionalFormatting>
  <conditionalFormatting sqref="Z312">
    <cfRule type="expression" dxfId="224" priority="177">
      <formula>$AM$312=""</formula>
    </cfRule>
  </conditionalFormatting>
  <conditionalFormatting sqref="Z313">
    <cfRule type="expression" dxfId="223" priority="176">
      <formula>$AM$313=""</formula>
    </cfRule>
  </conditionalFormatting>
  <conditionalFormatting sqref="Z314">
    <cfRule type="expression" dxfId="222" priority="175">
      <formula>$AM$314=""</formula>
    </cfRule>
  </conditionalFormatting>
  <conditionalFormatting sqref="Z315">
    <cfRule type="expression" dxfId="221" priority="174">
      <formula>$AM$315=""</formula>
    </cfRule>
  </conditionalFormatting>
  <conditionalFormatting sqref="Z316">
    <cfRule type="expression" dxfId="220" priority="173">
      <formula>$AM$316=""</formula>
    </cfRule>
  </conditionalFormatting>
  <conditionalFormatting sqref="Z317">
    <cfRule type="expression" dxfId="219" priority="172">
      <formula>$AM$317=""</formula>
    </cfRule>
  </conditionalFormatting>
  <conditionalFormatting sqref="Z318">
    <cfRule type="expression" dxfId="218" priority="171">
      <formula>$AM$318=""</formula>
    </cfRule>
  </conditionalFormatting>
  <conditionalFormatting sqref="Z319">
    <cfRule type="expression" dxfId="217" priority="170">
      <formula>$AM$319=""</formula>
    </cfRule>
  </conditionalFormatting>
  <conditionalFormatting sqref="Z320">
    <cfRule type="expression" dxfId="216" priority="169">
      <formula>$AM$320=""</formula>
    </cfRule>
  </conditionalFormatting>
  <conditionalFormatting sqref="Z321">
    <cfRule type="expression" dxfId="215" priority="168">
      <formula>$AM$321=""</formula>
    </cfRule>
  </conditionalFormatting>
  <conditionalFormatting sqref="Z322">
    <cfRule type="expression" dxfId="214" priority="167">
      <formula>$AM$322=""</formula>
    </cfRule>
  </conditionalFormatting>
  <conditionalFormatting sqref="Z323">
    <cfRule type="expression" dxfId="213" priority="166">
      <formula>$AM$323=""</formula>
    </cfRule>
  </conditionalFormatting>
  <conditionalFormatting sqref="Z324">
    <cfRule type="expression" dxfId="212" priority="165">
      <formula>$AM$324=""</formula>
    </cfRule>
  </conditionalFormatting>
  <conditionalFormatting sqref="Z325">
    <cfRule type="expression" dxfId="211" priority="164">
      <formula>$AM$325=""</formula>
    </cfRule>
  </conditionalFormatting>
  <conditionalFormatting sqref="AG163">
    <cfRule type="expression" dxfId="210" priority="163">
      <formula>$AO$163=""</formula>
    </cfRule>
  </conditionalFormatting>
  <conditionalFormatting sqref="AG164">
    <cfRule type="expression" dxfId="209" priority="162">
      <formula>$AO$164=""</formula>
    </cfRule>
  </conditionalFormatting>
  <conditionalFormatting sqref="AG165">
    <cfRule type="expression" dxfId="208" priority="161">
      <formula>$AO$165=""</formula>
    </cfRule>
  </conditionalFormatting>
  <conditionalFormatting sqref="AG166">
    <cfRule type="expression" dxfId="207" priority="160">
      <formula>$AO$166=""</formula>
    </cfRule>
  </conditionalFormatting>
  <conditionalFormatting sqref="AG167">
    <cfRule type="expression" dxfId="206" priority="159">
      <formula>$AO$167=""</formula>
    </cfRule>
  </conditionalFormatting>
  <conditionalFormatting sqref="AG168">
    <cfRule type="expression" dxfId="205" priority="158">
      <formula>$AO$168=""</formula>
    </cfRule>
  </conditionalFormatting>
  <conditionalFormatting sqref="AG169">
    <cfRule type="expression" dxfId="204" priority="157">
      <formula>$AO$169=""</formula>
    </cfRule>
  </conditionalFormatting>
  <conditionalFormatting sqref="AG170">
    <cfRule type="expression" dxfId="203" priority="156">
      <formula>$AO$170=""</formula>
    </cfRule>
  </conditionalFormatting>
  <conditionalFormatting sqref="AG171">
    <cfRule type="expression" dxfId="202" priority="155">
      <formula>$AO$171=""</formula>
    </cfRule>
  </conditionalFormatting>
  <conditionalFormatting sqref="AG172">
    <cfRule type="expression" dxfId="201" priority="154">
      <formula>$AO$172=""</formula>
    </cfRule>
  </conditionalFormatting>
  <conditionalFormatting sqref="AG173">
    <cfRule type="expression" dxfId="200" priority="153">
      <formula>$AO$173=""</formula>
    </cfRule>
  </conditionalFormatting>
  <conditionalFormatting sqref="AG174">
    <cfRule type="expression" dxfId="199" priority="152">
      <formula>$AO$174=""</formula>
    </cfRule>
  </conditionalFormatting>
  <conditionalFormatting sqref="AG175">
    <cfRule type="expression" dxfId="198" priority="151">
      <formula>$AO$175=""</formula>
    </cfRule>
  </conditionalFormatting>
  <conditionalFormatting sqref="AG176">
    <cfRule type="expression" dxfId="197" priority="150">
      <formula>$AO$176=""</formula>
    </cfRule>
  </conditionalFormatting>
  <conditionalFormatting sqref="AG177">
    <cfRule type="expression" dxfId="196" priority="149">
      <formula>$AO$177=""</formula>
    </cfRule>
  </conditionalFormatting>
  <conditionalFormatting sqref="AG178">
    <cfRule type="expression" dxfId="195" priority="148">
      <formula>$AO$178=""</formula>
    </cfRule>
  </conditionalFormatting>
  <conditionalFormatting sqref="AG179">
    <cfRule type="expression" dxfId="194" priority="147">
      <formula>$AO$179=""</formula>
    </cfRule>
  </conditionalFormatting>
  <conditionalFormatting sqref="AG180">
    <cfRule type="expression" dxfId="193" priority="146">
      <formula>$AO$180=""</formula>
    </cfRule>
  </conditionalFormatting>
  <conditionalFormatting sqref="AG181">
    <cfRule type="expression" dxfId="192" priority="145">
      <formula>$AO$181=""</formula>
    </cfRule>
  </conditionalFormatting>
  <conditionalFormatting sqref="AG182">
    <cfRule type="expression" dxfId="191" priority="144">
      <formula>$AO$182=""</formula>
    </cfRule>
  </conditionalFormatting>
  <conditionalFormatting sqref="AG183">
    <cfRule type="expression" dxfId="190" priority="143">
      <formula>$AO$183=""</formula>
    </cfRule>
  </conditionalFormatting>
  <conditionalFormatting sqref="AG184">
    <cfRule type="expression" dxfId="189" priority="142">
      <formula>$AO$184=""</formula>
    </cfRule>
  </conditionalFormatting>
  <conditionalFormatting sqref="AG185">
    <cfRule type="expression" dxfId="188" priority="141">
      <formula>$AO$185=""</formula>
    </cfRule>
  </conditionalFormatting>
  <conditionalFormatting sqref="AG186">
    <cfRule type="expression" dxfId="187" priority="140">
      <formula>$AO$186=""</formula>
    </cfRule>
  </conditionalFormatting>
  <conditionalFormatting sqref="AG187">
    <cfRule type="expression" dxfId="186" priority="139">
      <formula>$AO$187=""</formula>
    </cfRule>
  </conditionalFormatting>
  <conditionalFormatting sqref="AG188">
    <cfRule type="expression" dxfId="185" priority="138">
      <formula>$AO$188=""</formula>
    </cfRule>
  </conditionalFormatting>
  <conditionalFormatting sqref="AG189">
    <cfRule type="expression" dxfId="184" priority="137">
      <formula>$AO$189=""</formula>
    </cfRule>
  </conditionalFormatting>
  <conditionalFormatting sqref="AG190">
    <cfRule type="expression" dxfId="183" priority="136">
      <formula>$AO$190=""</formula>
    </cfRule>
  </conditionalFormatting>
  <conditionalFormatting sqref="AG191">
    <cfRule type="expression" dxfId="182" priority="135">
      <formula>$AO$191=""</formula>
    </cfRule>
  </conditionalFormatting>
  <conditionalFormatting sqref="AG192">
    <cfRule type="expression" dxfId="181" priority="134">
      <formula>$AO$192=""</formula>
    </cfRule>
  </conditionalFormatting>
  <conditionalFormatting sqref="AG193">
    <cfRule type="expression" dxfId="180" priority="133">
      <formula>$AO$193=""</formula>
    </cfRule>
  </conditionalFormatting>
  <conditionalFormatting sqref="AG194">
    <cfRule type="expression" dxfId="179" priority="132">
      <formula>$AO$194=""</formula>
    </cfRule>
  </conditionalFormatting>
  <conditionalFormatting sqref="AG195">
    <cfRule type="expression" dxfId="178" priority="131">
      <formula>$AO$195=""</formula>
    </cfRule>
  </conditionalFormatting>
  <conditionalFormatting sqref="AG196">
    <cfRule type="expression" dxfId="177" priority="130">
      <formula>$AO$196=""</formula>
    </cfRule>
  </conditionalFormatting>
  <conditionalFormatting sqref="AG197">
    <cfRule type="expression" dxfId="176" priority="129">
      <formula>$AO$197=""</formula>
    </cfRule>
  </conditionalFormatting>
  <conditionalFormatting sqref="AG198">
    <cfRule type="expression" dxfId="175" priority="128">
      <formula>$AO$198=""</formula>
    </cfRule>
  </conditionalFormatting>
  <conditionalFormatting sqref="AG199">
    <cfRule type="expression" dxfId="174" priority="127">
      <formula>$AO$199=""</formula>
    </cfRule>
  </conditionalFormatting>
  <conditionalFormatting sqref="AG200">
    <cfRule type="expression" dxfId="173" priority="126">
      <formula>$AO$200=""</formula>
    </cfRule>
  </conditionalFormatting>
  <conditionalFormatting sqref="AG201">
    <cfRule type="expression" dxfId="172" priority="125">
      <formula>$AO$201=""</formula>
    </cfRule>
  </conditionalFormatting>
  <conditionalFormatting sqref="AG202">
    <cfRule type="expression" dxfId="171" priority="124">
      <formula>$AO$202=""</formula>
    </cfRule>
  </conditionalFormatting>
  <conditionalFormatting sqref="AG203">
    <cfRule type="expression" dxfId="170" priority="123">
      <formula>$AO$203=""</formula>
    </cfRule>
  </conditionalFormatting>
  <conditionalFormatting sqref="AG204">
    <cfRule type="expression" dxfId="169" priority="122">
      <formula>$AO$204=""</formula>
    </cfRule>
  </conditionalFormatting>
  <conditionalFormatting sqref="AG205">
    <cfRule type="expression" dxfId="168" priority="121">
      <formula>$AO$205=""</formula>
    </cfRule>
  </conditionalFormatting>
  <conditionalFormatting sqref="AG206">
    <cfRule type="expression" dxfId="167" priority="120">
      <formula>$AO$206=""</formula>
    </cfRule>
  </conditionalFormatting>
  <conditionalFormatting sqref="AG207">
    <cfRule type="expression" dxfId="166" priority="119">
      <formula>$AO$207=""</formula>
    </cfRule>
  </conditionalFormatting>
  <conditionalFormatting sqref="AG208">
    <cfRule type="expression" dxfId="165" priority="118">
      <formula>$AO$208=""</formula>
    </cfRule>
  </conditionalFormatting>
  <conditionalFormatting sqref="AG209">
    <cfRule type="expression" dxfId="164" priority="117">
      <formula>$AO$209=""</formula>
    </cfRule>
  </conditionalFormatting>
  <conditionalFormatting sqref="AG210">
    <cfRule type="expression" dxfId="163" priority="116">
      <formula>$AO$210=""</formula>
    </cfRule>
  </conditionalFormatting>
  <conditionalFormatting sqref="AG211">
    <cfRule type="expression" dxfId="162" priority="115">
      <formula>$AO$211=""</formula>
    </cfRule>
  </conditionalFormatting>
  <conditionalFormatting sqref="AG212">
    <cfRule type="expression" dxfId="161" priority="114">
      <formula>$AO$212=""</formula>
    </cfRule>
  </conditionalFormatting>
  <conditionalFormatting sqref="AG213">
    <cfRule type="expression" dxfId="160" priority="113">
      <formula>$AO$213=""</formula>
    </cfRule>
  </conditionalFormatting>
  <conditionalFormatting sqref="AG214">
    <cfRule type="expression" dxfId="159" priority="112">
      <formula>$AO$214=""</formula>
    </cfRule>
  </conditionalFormatting>
  <conditionalFormatting sqref="AG215">
    <cfRule type="expression" dxfId="158" priority="111">
      <formula>$AO$215=""</formula>
    </cfRule>
  </conditionalFormatting>
  <conditionalFormatting sqref="AG216">
    <cfRule type="expression" dxfId="157" priority="110">
      <formula>$AO$216=""</formula>
    </cfRule>
  </conditionalFormatting>
  <conditionalFormatting sqref="AG217">
    <cfRule type="expression" dxfId="156" priority="109">
      <formula>$AO$217=""</formula>
    </cfRule>
  </conditionalFormatting>
  <conditionalFormatting sqref="AG218">
    <cfRule type="expression" dxfId="155" priority="108">
      <formula>$AO$218=""</formula>
    </cfRule>
  </conditionalFormatting>
  <conditionalFormatting sqref="AG219">
    <cfRule type="expression" dxfId="154" priority="107">
      <formula>$AO$219=""</formula>
    </cfRule>
  </conditionalFormatting>
  <conditionalFormatting sqref="AG220">
    <cfRule type="expression" dxfId="153" priority="106">
      <formula>$AO$220=""</formula>
    </cfRule>
  </conditionalFormatting>
  <conditionalFormatting sqref="AG221">
    <cfRule type="expression" dxfId="152" priority="105">
      <formula>$AO$221=""</formula>
    </cfRule>
  </conditionalFormatting>
  <conditionalFormatting sqref="AG222">
    <cfRule type="expression" dxfId="151" priority="104">
      <formula>$AO$222=""</formula>
    </cfRule>
  </conditionalFormatting>
  <conditionalFormatting sqref="AG223">
    <cfRule type="expression" dxfId="150" priority="103">
      <formula>$AO$223=""</formula>
    </cfRule>
  </conditionalFormatting>
  <conditionalFormatting sqref="AG224">
    <cfRule type="expression" dxfId="149" priority="102">
      <formula>$AO$224=""</formula>
    </cfRule>
  </conditionalFormatting>
  <conditionalFormatting sqref="AG225">
    <cfRule type="expression" dxfId="148" priority="101">
      <formula>$AO$225=""</formula>
    </cfRule>
  </conditionalFormatting>
  <conditionalFormatting sqref="AG226">
    <cfRule type="expression" dxfId="147" priority="100">
      <formula>$AO$226=""</formula>
    </cfRule>
  </conditionalFormatting>
  <conditionalFormatting sqref="AG227">
    <cfRule type="expression" dxfId="146" priority="99">
      <formula>$AO$227=""</formula>
    </cfRule>
  </conditionalFormatting>
  <conditionalFormatting sqref="AG228">
    <cfRule type="expression" dxfId="145" priority="98">
      <formula>$AO$228=""</formula>
    </cfRule>
  </conditionalFormatting>
  <conditionalFormatting sqref="AG229">
    <cfRule type="expression" dxfId="144" priority="97">
      <formula>$AO$229=""</formula>
    </cfRule>
  </conditionalFormatting>
  <conditionalFormatting sqref="AG230">
    <cfRule type="expression" dxfId="143" priority="96">
      <formula>$AO$230=""</formula>
    </cfRule>
  </conditionalFormatting>
  <conditionalFormatting sqref="AG231">
    <cfRule type="expression" dxfId="142" priority="95">
      <formula>$AO$231=""</formula>
    </cfRule>
  </conditionalFormatting>
  <conditionalFormatting sqref="AG232">
    <cfRule type="expression" dxfId="141" priority="94">
      <formula>$AO$232=""</formula>
    </cfRule>
  </conditionalFormatting>
  <conditionalFormatting sqref="AG233">
    <cfRule type="expression" dxfId="140" priority="93">
      <formula>$AO$233=""</formula>
    </cfRule>
  </conditionalFormatting>
  <conditionalFormatting sqref="AG234">
    <cfRule type="expression" dxfId="139" priority="92">
      <formula>$AO$234=""</formula>
    </cfRule>
  </conditionalFormatting>
  <conditionalFormatting sqref="AG235">
    <cfRule type="expression" dxfId="138" priority="91">
      <formula>$AO$235=""</formula>
    </cfRule>
  </conditionalFormatting>
  <conditionalFormatting sqref="AG236">
    <cfRule type="expression" dxfId="137" priority="90">
      <formula>$AO$236=""</formula>
    </cfRule>
  </conditionalFormatting>
  <conditionalFormatting sqref="AG237">
    <cfRule type="expression" dxfId="136" priority="89">
      <formula>$AO$237=""</formula>
    </cfRule>
  </conditionalFormatting>
  <conditionalFormatting sqref="AG238">
    <cfRule type="expression" dxfId="135" priority="88">
      <formula>$AO$238=""</formula>
    </cfRule>
  </conditionalFormatting>
  <conditionalFormatting sqref="AG239">
    <cfRule type="expression" dxfId="134" priority="87">
      <formula>$AO$239=""</formula>
    </cfRule>
  </conditionalFormatting>
  <conditionalFormatting sqref="AG240">
    <cfRule type="expression" dxfId="133" priority="86">
      <formula>$AO$240=""</formula>
    </cfRule>
  </conditionalFormatting>
  <conditionalFormatting sqref="AG241">
    <cfRule type="expression" dxfId="132" priority="85">
      <formula>$AO$241=""</formula>
    </cfRule>
  </conditionalFormatting>
  <conditionalFormatting sqref="AG242">
    <cfRule type="expression" dxfId="131" priority="84">
      <formula>$AO$242=""</formula>
    </cfRule>
  </conditionalFormatting>
  <conditionalFormatting sqref="AG243">
    <cfRule type="expression" dxfId="130" priority="83">
      <formula>$AO$243=""</formula>
    </cfRule>
  </conditionalFormatting>
  <conditionalFormatting sqref="AG244">
    <cfRule type="expression" dxfId="129" priority="82">
      <formula>$AO$244=""</formula>
    </cfRule>
  </conditionalFormatting>
  <conditionalFormatting sqref="AG245">
    <cfRule type="expression" dxfId="128" priority="81">
      <formula>$AO$245=""</formula>
    </cfRule>
  </conditionalFormatting>
  <conditionalFormatting sqref="AG246">
    <cfRule type="expression" dxfId="127" priority="80">
      <formula>$AO$246=""</formula>
    </cfRule>
  </conditionalFormatting>
  <conditionalFormatting sqref="AG247">
    <cfRule type="expression" dxfId="126" priority="79">
      <formula>$AO$247=""</formula>
    </cfRule>
  </conditionalFormatting>
  <conditionalFormatting sqref="AG248">
    <cfRule type="expression" dxfId="125" priority="78">
      <formula>$AO$248=""</formula>
    </cfRule>
  </conditionalFormatting>
  <conditionalFormatting sqref="AG249">
    <cfRule type="expression" dxfId="124" priority="77">
      <formula>$AO$249=""</formula>
    </cfRule>
  </conditionalFormatting>
  <conditionalFormatting sqref="AG250">
    <cfRule type="expression" dxfId="123" priority="76">
      <formula>$AO$250=""</formula>
    </cfRule>
  </conditionalFormatting>
  <conditionalFormatting sqref="AG251">
    <cfRule type="expression" dxfId="122" priority="75">
      <formula>$AO$251=""</formula>
    </cfRule>
  </conditionalFormatting>
  <conditionalFormatting sqref="AG252">
    <cfRule type="expression" dxfId="121" priority="74">
      <formula>$AO$252=""</formula>
    </cfRule>
  </conditionalFormatting>
  <conditionalFormatting sqref="AG253">
    <cfRule type="expression" dxfId="120" priority="73">
      <formula>$AO$253=""</formula>
    </cfRule>
  </conditionalFormatting>
  <conditionalFormatting sqref="AG254">
    <cfRule type="expression" dxfId="119" priority="72">
      <formula>$AO$254=""</formula>
    </cfRule>
  </conditionalFormatting>
  <conditionalFormatting sqref="AG255">
    <cfRule type="expression" dxfId="118" priority="71">
      <formula>$AO$255=""</formula>
    </cfRule>
  </conditionalFormatting>
  <conditionalFormatting sqref="AG256">
    <cfRule type="expression" dxfId="117" priority="70">
      <formula>$AO$256=""</formula>
    </cfRule>
  </conditionalFormatting>
  <conditionalFormatting sqref="AG257">
    <cfRule type="expression" dxfId="116" priority="69">
      <formula>$AO$257=""</formula>
    </cfRule>
  </conditionalFormatting>
  <conditionalFormatting sqref="AG258">
    <cfRule type="expression" dxfId="115" priority="68">
      <formula>$AO$258=""</formula>
    </cfRule>
  </conditionalFormatting>
  <conditionalFormatting sqref="AG259">
    <cfRule type="expression" dxfId="114" priority="67">
      <formula>$AO$259=""</formula>
    </cfRule>
  </conditionalFormatting>
  <conditionalFormatting sqref="AG260">
    <cfRule type="expression" dxfId="113" priority="66">
      <formula>$AO$260=""</formula>
    </cfRule>
  </conditionalFormatting>
  <conditionalFormatting sqref="AG261">
    <cfRule type="expression" dxfId="112" priority="65">
      <formula>$AO$261=""</formula>
    </cfRule>
  </conditionalFormatting>
  <conditionalFormatting sqref="AG262">
    <cfRule type="expression" dxfId="111" priority="64">
      <formula>$AO$262=""</formula>
    </cfRule>
  </conditionalFormatting>
  <conditionalFormatting sqref="AG263">
    <cfRule type="expression" dxfId="110" priority="63">
      <formula>$AO$263=""</formula>
    </cfRule>
  </conditionalFormatting>
  <conditionalFormatting sqref="AG264">
    <cfRule type="expression" dxfId="109" priority="62">
      <formula>$AO$264=""</formula>
    </cfRule>
  </conditionalFormatting>
  <conditionalFormatting sqref="AG265">
    <cfRule type="expression" dxfId="108" priority="61">
      <formula>$AO$265=""</formula>
    </cfRule>
  </conditionalFormatting>
  <conditionalFormatting sqref="AG266">
    <cfRule type="expression" dxfId="107" priority="60">
      <formula>$AO$266=""</formula>
    </cfRule>
  </conditionalFormatting>
  <conditionalFormatting sqref="AG267">
    <cfRule type="expression" dxfId="106" priority="59">
      <formula>$AO$267=""</formula>
    </cfRule>
  </conditionalFormatting>
  <conditionalFormatting sqref="AG268">
    <cfRule type="expression" dxfId="105" priority="58">
      <formula>$AO$268=""</formula>
    </cfRule>
  </conditionalFormatting>
  <conditionalFormatting sqref="AG269">
    <cfRule type="expression" dxfId="104" priority="57">
      <formula>$AO$269=""</formula>
    </cfRule>
  </conditionalFormatting>
  <conditionalFormatting sqref="AG270">
    <cfRule type="expression" dxfId="103" priority="56">
      <formula>$AO$270=""</formula>
    </cfRule>
  </conditionalFormatting>
  <conditionalFormatting sqref="AG271">
    <cfRule type="expression" dxfId="102" priority="55">
      <formula>$AO$271=""</formula>
    </cfRule>
  </conditionalFormatting>
  <conditionalFormatting sqref="AG272">
    <cfRule type="expression" dxfId="101" priority="54">
      <formula>$AO$272=""</formula>
    </cfRule>
  </conditionalFormatting>
  <conditionalFormatting sqref="AG273">
    <cfRule type="expression" dxfId="100" priority="53">
      <formula>$AO$273=""</formula>
    </cfRule>
  </conditionalFormatting>
  <conditionalFormatting sqref="AG274">
    <cfRule type="expression" dxfId="99" priority="52">
      <formula>$AO$274=""</formula>
    </cfRule>
  </conditionalFormatting>
  <conditionalFormatting sqref="AG275">
    <cfRule type="expression" dxfId="98" priority="51">
      <formula>$AO$275=""</formula>
    </cfRule>
  </conditionalFormatting>
  <conditionalFormatting sqref="AG276">
    <cfRule type="expression" dxfId="97" priority="50">
      <formula>$AO$276=""</formula>
    </cfRule>
  </conditionalFormatting>
  <conditionalFormatting sqref="AG277">
    <cfRule type="expression" dxfId="96" priority="49">
      <formula>$AO$277=""</formula>
    </cfRule>
  </conditionalFormatting>
  <conditionalFormatting sqref="AG278">
    <cfRule type="expression" dxfId="95" priority="48">
      <formula>$AO$278=""</formula>
    </cfRule>
  </conditionalFormatting>
  <conditionalFormatting sqref="AG279">
    <cfRule type="expression" dxfId="94" priority="47">
      <formula>$AO$279=""</formula>
    </cfRule>
  </conditionalFormatting>
  <conditionalFormatting sqref="AG280">
    <cfRule type="expression" dxfId="93" priority="46">
      <formula>$AO$280=""</formula>
    </cfRule>
  </conditionalFormatting>
  <conditionalFormatting sqref="AG281">
    <cfRule type="expression" dxfId="92" priority="45">
      <formula>$AO$281=""</formula>
    </cfRule>
  </conditionalFormatting>
  <conditionalFormatting sqref="AG282">
    <cfRule type="expression" dxfId="91" priority="44">
      <formula>$AO$282=""</formula>
    </cfRule>
  </conditionalFormatting>
  <conditionalFormatting sqref="AG283">
    <cfRule type="expression" dxfId="90" priority="43">
      <formula>$AO$283=""</formula>
    </cfRule>
  </conditionalFormatting>
  <conditionalFormatting sqref="AG284">
    <cfRule type="expression" dxfId="89" priority="42">
      <formula>$AO$284=""</formula>
    </cfRule>
  </conditionalFormatting>
  <conditionalFormatting sqref="AG285">
    <cfRule type="expression" dxfId="88" priority="41">
      <formula>$AO$285=""</formula>
    </cfRule>
  </conditionalFormatting>
  <conditionalFormatting sqref="AG286">
    <cfRule type="expression" dxfId="87" priority="40">
      <formula>$AO$286=""</formula>
    </cfRule>
  </conditionalFormatting>
  <conditionalFormatting sqref="AG287">
    <cfRule type="expression" dxfId="86" priority="39">
      <formula>$AO$287=""</formula>
    </cfRule>
  </conditionalFormatting>
  <conditionalFormatting sqref="AG288">
    <cfRule type="expression" dxfId="85" priority="38">
      <formula>$AO$288=""</formula>
    </cfRule>
  </conditionalFormatting>
  <conditionalFormatting sqref="AG289">
    <cfRule type="expression" dxfId="84" priority="37">
      <formula>$AO$289=""</formula>
    </cfRule>
  </conditionalFormatting>
  <conditionalFormatting sqref="AG290">
    <cfRule type="expression" dxfId="83" priority="36">
      <formula>$AO$290=""</formula>
    </cfRule>
  </conditionalFormatting>
  <conditionalFormatting sqref="AG291">
    <cfRule type="expression" dxfId="82" priority="35">
      <formula>$AO$291=""</formula>
    </cfRule>
  </conditionalFormatting>
  <conditionalFormatting sqref="AG292">
    <cfRule type="expression" dxfId="81" priority="34">
      <formula>$AO$292=""</formula>
    </cfRule>
  </conditionalFormatting>
  <conditionalFormatting sqref="AG293">
    <cfRule type="expression" dxfId="80" priority="33">
      <formula>$AO$293=""</formula>
    </cfRule>
  </conditionalFormatting>
  <conditionalFormatting sqref="AG294">
    <cfRule type="expression" dxfId="79" priority="32">
      <formula>$AO$294=""</formula>
    </cfRule>
  </conditionalFormatting>
  <conditionalFormatting sqref="AG295">
    <cfRule type="expression" dxfId="78" priority="31">
      <formula>$AO$295=""</formula>
    </cfRule>
  </conditionalFormatting>
  <conditionalFormatting sqref="AG296">
    <cfRule type="expression" dxfId="77" priority="30">
      <formula>$AO$296=""</formula>
    </cfRule>
  </conditionalFormatting>
  <conditionalFormatting sqref="AG297">
    <cfRule type="expression" dxfId="76" priority="29">
      <formula>$AO$297=""</formula>
    </cfRule>
  </conditionalFormatting>
  <conditionalFormatting sqref="AG298">
    <cfRule type="expression" dxfId="75" priority="28">
      <formula>$AO$298=""</formula>
    </cfRule>
  </conditionalFormatting>
  <conditionalFormatting sqref="AG299">
    <cfRule type="expression" dxfId="74" priority="27">
      <formula>$AO$299=""</formula>
    </cfRule>
  </conditionalFormatting>
  <conditionalFormatting sqref="AG300">
    <cfRule type="expression" dxfId="73" priority="26">
      <formula>$AO$300=""</formula>
    </cfRule>
  </conditionalFormatting>
  <conditionalFormatting sqref="AG301">
    <cfRule type="expression" dxfId="72" priority="25">
      <formula>$AO$301=""</formula>
    </cfRule>
  </conditionalFormatting>
  <conditionalFormatting sqref="AG302">
    <cfRule type="expression" dxfId="71" priority="24">
      <formula>$AO$302=""</formula>
    </cfRule>
  </conditionalFormatting>
  <conditionalFormatting sqref="AG303">
    <cfRule type="expression" dxfId="70" priority="23">
      <formula>$AO$303=""</formula>
    </cfRule>
  </conditionalFormatting>
  <conditionalFormatting sqref="AG304">
    <cfRule type="expression" dxfId="69" priority="22">
      <formula>$AO$304=""</formula>
    </cfRule>
  </conditionalFormatting>
  <conditionalFormatting sqref="AG305">
    <cfRule type="expression" dxfId="68" priority="21">
      <formula>$AO$305=""</formula>
    </cfRule>
  </conditionalFormatting>
  <conditionalFormatting sqref="AG306">
    <cfRule type="expression" dxfId="67" priority="20">
      <formula>$AO$306=""</formula>
    </cfRule>
  </conditionalFormatting>
  <conditionalFormatting sqref="AG307">
    <cfRule type="expression" dxfId="66" priority="19">
      <formula>$AO$307=""</formula>
    </cfRule>
  </conditionalFormatting>
  <conditionalFormatting sqref="AG308">
    <cfRule type="expression" dxfId="65" priority="18">
      <formula>$AO$308=""</formula>
    </cfRule>
  </conditionalFormatting>
  <conditionalFormatting sqref="AG309">
    <cfRule type="expression" dxfId="64" priority="17">
      <formula>$AO$309=""</formula>
    </cfRule>
  </conditionalFormatting>
  <conditionalFormatting sqref="AG310">
    <cfRule type="expression" dxfId="63" priority="16">
      <formula>$AO$310=""</formula>
    </cfRule>
  </conditionalFormatting>
  <conditionalFormatting sqref="AG311">
    <cfRule type="expression" dxfId="62" priority="15">
      <formula>$AO$311=""</formula>
    </cfRule>
  </conditionalFormatting>
  <conditionalFormatting sqref="AG312">
    <cfRule type="expression" dxfId="61" priority="14">
      <formula>$AO$312=""</formula>
    </cfRule>
  </conditionalFormatting>
  <conditionalFormatting sqref="AG313">
    <cfRule type="expression" dxfId="60" priority="13">
      <formula>$AO$313=""</formula>
    </cfRule>
  </conditionalFormatting>
  <conditionalFormatting sqref="AG314">
    <cfRule type="expression" dxfId="59" priority="12">
      <formula>$AO$314=""</formula>
    </cfRule>
  </conditionalFormatting>
  <conditionalFormatting sqref="AG315">
    <cfRule type="expression" dxfId="58" priority="11">
      <formula>$AO$315=""</formula>
    </cfRule>
  </conditionalFormatting>
  <conditionalFormatting sqref="AG316">
    <cfRule type="expression" dxfId="57" priority="10">
      <formula>$AO$316=""</formula>
    </cfRule>
  </conditionalFormatting>
  <conditionalFormatting sqref="AG317">
    <cfRule type="expression" dxfId="56" priority="9">
      <formula>$AO$317=""</formula>
    </cfRule>
  </conditionalFormatting>
  <conditionalFormatting sqref="AG318">
    <cfRule type="expression" dxfId="55" priority="8">
      <formula>$AO$318=""</formula>
    </cfRule>
  </conditionalFormatting>
  <conditionalFormatting sqref="AG319">
    <cfRule type="expression" dxfId="54" priority="7">
      <formula>$AO$319=""</formula>
    </cfRule>
  </conditionalFormatting>
  <conditionalFormatting sqref="AG320">
    <cfRule type="expression" dxfId="53" priority="6">
      <formula>$AO$320=""</formula>
    </cfRule>
  </conditionalFormatting>
  <conditionalFormatting sqref="AG321">
    <cfRule type="expression" dxfId="52" priority="5">
      <formula>$AO$321=""</formula>
    </cfRule>
  </conditionalFormatting>
  <conditionalFormatting sqref="AG322">
    <cfRule type="expression" dxfId="51" priority="4">
      <formula>$AO$322=""</formula>
    </cfRule>
  </conditionalFormatting>
  <conditionalFormatting sqref="AG323">
    <cfRule type="expression" dxfId="50" priority="3">
      <formula>$AO$323=""</formula>
    </cfRule>
  </conditionalFormatting>
  <conditionalFormatting sqref="AG324">
    <cfRule type="expression" dxfId="49" priority="2">
      <formula>$AO$324=""</formula>
    </cfRule>
  </conditionalFormatting>
  <conditionalFormatting sqref="AG325">
    <cfRule type="expression" dxfId="48" priority="1">
      <formula>$AO$325=""</formula>
    </cfRule>
  </conditionalFormatting>
  <dataValidations xWindow="954" yWindow="430" count="33">
    <dataValidation type="list" allowBlank="1" showInputMessage="1" showErrorMessage="1" sqref="F26:F325 E25:E325" xr:uid="{00000000-0002-0000-0100-000000000000}">
      <formula1>Categorie_biomassa</formula1>
    </dataValidation>
    <dataValidation type="list" allowBlank="1" showInputMessage="1" showErrorMessage="1" sqref="E7:E20" xr:uid="{00000000-0002-0000-0100-000001000000}">
      <formula1>NTA</formula1>
    </dataValidation>
    <dataValidation allowBlank="1" showInputMessage="1" showErrorMessage="1" promptTitle="vrij invulbaar" prompt="Indien certificaat niet op de lijst voorkomt kunt u hier het type certificaat vermelden" sqref="AG24 AJ24 AR26 AD24" xr:uid="{00000000-0002-0000-0100-000002000000}"/>
    <dataValidation allowBlank="1" showInputMessage="1" showErrorMessage="1" promptTitle="Categorie biomassa" prompt="Selecteer categorie biomassa" sqref="E24:F24" xr:uid="{00000000-0002-0000-0100-000003000000}"/>
    <dataValidation allowBlank="1" showInputMessage="1" showErrorMessage="1" promptTitle="Jaarconformiteitsverklaring" prompt="AAA lettercode van conformiteitsbeoordelings- instantie_x000a_C type verklaring_x000a_XXXXX volgnummer_x000a_20zz jaar afgifte" sqref="AB5" xr:uid="{00000000-0002-0000-0100-000004000000}"/>
    <dataValidation allowBlank="1" showInputMessage="1" showErrorMessage="1" promptTitle="Hoeveelheid (ton)" prompt="Gegevens overeenkomstig met assuranceverklaring die aan CertiQ is aangeleverd. De gebruikte NTA-codes weergeven met de tonnages." sqref="G5" xr:uid="{00000000-0002-0000-0100-000005000000}"/>
    <dataValidation allowBlank="1" showInputMessage="1" showErrorMessage="1" promptTitle="Hoeveelheid (ton) SDE-subsidie" prompt="Vul hier de tonnages in waarvoor u de duurzaamheid van de biomassa in de rapportage aantoont" sqref="I5" xr:uid="{00000000-0002-0000-0100-000006000000}"/>
    <dataValidation allowBlank="1" showInputMessage="1" showErrorMessage="1" promptTitle="Productie E MJ" prompt="Elektriciteits- productie" sqref="R24" xr:uid="{00000000-0002-0000-0100-000007000000}"/>
    <dataValidation allowBlank="1" showInputMessage="1" showErrorMessage="1" promptTitle="Productie W MJ" prompt="Warmte- producutie" sqref="T24" xr:uid="{00000000-0002-0000-0100-000008000000}"/>
    <dataValidation allowBlank="1" showInputMessage="1" showErrorMessage="1" promptTitle="g CO2-eq/MJ E" prompt="De gemiddelde CO2-eq-uitstoot bedraagt gemiddeld maximaal 56 g CO2-eq/MJ voor elektriciteit. Geen enkele levering van biomassa heeft een uitstoot boven de waarde van 74 g CO2-eq/MJ voor elektriciteit. " sqref="S24" xr:uid="{00000000-0002-0000-0100-000009000000}"/>
    <dataValidation allowBlank="1" showInputMessage="1" showErrorMessage="1" promptTitle="g CO2-eq/MJ W" prompt="De gemiddelde CO2-eq-uitstoot bedraagt maximaal 24 g CO2-eq/MJ voor warmte. Geen enkele levering van biomassa heeft een uitstoot boven de waarde van 32 g CO2-eq/MJ voor warmte." sqref="U24:X24" xr:uid="{00000000-0002-0000-0100-00000A000000}"/>
    <dataValidation allowBlank="1" showInputMessage="1" showErrorMessage="1" promptTitle="Gebruikte NTA 8003: 2008 code" prompt="Gebruik iedere code 1 keer in de tabel" sqref="E5:F5" xr:uid="{00000000-0002-0000-0100-00000B000000}"/>
    <dataValidation type="list" allowBlank="1" showInputMessage="1" showErrorMessage="1" promptTitle="NTA" prompt="Selecteer NTA-code" sqref="E6" xr:uid="{00000000-0002-0000-0100-00000C000000}">
      <formula1>NTA</formula1>
    </dataValidation>
    <dataValidation allowBlank="1" showInputMessage="1" showErrorMessage="1" promptTitle="Leveringscode" prompt="Het is mogelijk dat een levering uit meerdere scheepsladingen of gevulde vrachtwagens bestaat, die wel allemaal dezelfde oorsprong hebben. Elke levering moet daarom een unieke administratieve code krijgen. " sqref="C24" xr:uid="{00000000-0002-0000-0100-00000D000000}"/>
    <dataValidation type="decimal" allowBlank="1" showInputMessage="1" showErrorMessage="1" error="De in te vullen waarde moet tussen 0 en 74 liggen!" sqref="S25:S49" xr:uid="{00000000-0002-0000-0100-00000E000000}">
      <formula1>0</formula1>
      <formula2>74</formula2>
    </dataValidation>
    <dataValidation type="decimal" allowBlank="1" showInputMessage="1" showErrorMessage="1" error="De in te vullen waarde moet tussen 0 en 32 liggen!" sqref="U25:V49 W25:X325" xr:uid="{00000000-0002-0000-0100-00000F000000}">
      <formula1>0</formula1>
      <formula2>32</formula2>
    </dataValidation>
    <dataValidation allowBlank="1" showInputMessage="1" showErrorMessage="1" promptTitle="Herkomst grondstof (land)" prompt="Vul herkomst land in waar de grondstof vandaan komt" sqref="G24:K24 N24:P24" xr:uid="{00000000-0002-0000-0100-000010000000}"/>
    <dataValidation allowBlank="1" showInputMessage="1" showErrorMessage="1" prompt="De berekende CO2-eq-uitstoot bedraagt gemiddeld over een jaar maximaal 56 g CO2-eq/MJ voor_x000a_elektriciteit en 24 g CO2-eq/MJ voor warmte. De uitstoot wordt berekend met behulp van BioGrace-II." sqref="Z19" xr:uid="{00000000-0002-0000-0100-000011000000}"/>
    <dataValidation allowBlank="1" showInputMessage="1" showErrorMessage="1" prompt="De berekende reductie van CO2eq uitstoot is gemiddeld over een jaar minimaal 70% ten opzichte van de EU-referentiewaarde. EU-referentiewaarden voor fossiele brandstoffen: 186 gCO2eq/MJ voor elektriciteit en 80 gCO2eq /MJ voor warmte." sqref="AA19" xr:uid="{00000000-0002-0000-0100-000012000000}"/>
    <dataValidation type="decimal" allowBlank="1" showInputMessage="1" showErrorMessage="1" error="De waarde bedraagt maximaal 56 g CO2eq/MJ voor elektriciteit " sqref="Z20" xr:uid="{00000000-0002-0000-0100-000013000000}">
      <formula1>0</formula1>
      <formula2>56</formula2>
    </dataValidation>
    <dataValidation type="decimal" allowBlank="1" showInputMessage="1" showErrorMessage="1" error="De berekende reductie van CO2eq uitstoot is gemiddeld over een jaar minimaal 70% ten opzichte van de EU-referentiewaarde. " sqref="AA20" xr:uid="{00000000-0002-0000-0100-000014000000}">
      <formula1>70</formula1>
      <formula2>100</formula2>
    </dataValidation>
    <dataValidation allowBlank="1" showInputMessage="1" showErrorMessage="1" promptTitle="Certificaat" prompt="Vul het certificaat in " sqref="AK24" xr:uid="{00000000-0002-0000-0100-000015000000}"/>
    <dataValidation allowBlank="1" showInputMessage="1" showErrorMessage="1" promptTitle="Duurzaamheidseisen" prompt="Vul hier de code's in van de duurzaamheisen die u hebt geverifieerd (niet gedekt door certificaten)" sqref="AR24" xr:uid="{00000000-0002-0000-0100-000016000000}"/>
    <dataValidation allowBlank="1" showInputMessage="1" showErrorMessage="1" promptTitle="Jaarconformiteitsverklaring" prompt="Verschijnt automatisch zodra het nummer op tabblad Conformiteitsjaarverklaring is ingevuld." sqref="AA5" xr:uid="{00000000-0002-0000-0100-000017000000}"/>
    <dataValidation allowBlank="1" showInputMessage="1" showErrorMessage="1" promptTitle="Aantonen" prompt="Vul het certificaat in " sqref="AE24" xr:uid="{00000000-0002-0000-0100-000018000000}"/>
    <dataValidation allowBlank="1" showInputMessage="1" showErrorMessage="1" promptTitle="Hoeveelheid (ton) rekenblad" prompt="wordt berekend" sqref="J5:P5" xr:uid="{00000000-0002-0000-0100-000019000000}"/>
    <dataValidation allowBlank="1" showInputMessage="1" showErrorMessage="1" promptTitle="Massabalansberekening" prompt="Het aandeel gecontroleerde biomassa van categorie 1 en 2 t.o.v. het totaal van categorie 1 en 2 (mag maximaal 30% bedragen)_x000a_ " sqref="Z17" xr:uid="{00000000-0002-0000-0100-00001A000000}"/>
    <dataValidation allowBlank="1" showInputMessage="1" showErrorMessage="1" promptTitle="Aantonen" prompt="Vul het certificaat" sqref="AA24:AB24" xr:uid="{00000000-0002-0000-0100-00001B000000}"/>
    <dataValidation allowBlank="1" showInputMessage="1" showErrorMessage="1" promptTitle="Code verificatieverklaring" prompt="unieke code met opbouw: AAA-CXXXXX-20zz:_x000a_- AAA code verstrekt door RVO.nl en verwijst naar de conformiteitsbeoordelingsinstantie die de verklaring afgeeft;_x000a_- C duidt op het type verklaring;_x000a_- XXXXX is een uniek volgnummer;_x000a_- 20zz is het jaartal;_x000a_" sqref="AS24" xr:uid="{00000000-0002-0000-0100-00001C000000}"/>
    <dataValidation allowBlank="1" showInputMessage="1" showErrorMessage="1" promptTitle="Certificaat" prompt="Vul het certificaat in" sqref="AH24" xr:uid="{00000000-0002-0000-0100-00001D000000}"/>
    <dataValidation allowBlank="1" showInputMessage="1" showErrorMessage="1" promptTitle="Productie (MWh)" prompt="Gegevens overeenkomstig met assuranceverklaring die aan CertiQ is aangeleverd. " sqref="H5" xr:uid="{00000000-0002-0000-0100-00001E000000}"/>
    <dataValidation allowBlank="1" showInputMessage="1" showErrorMessage="1" promptTitle="Productie E MJ" prompt="Vul hier de bruto productie in (CertiQ)" sqref="L24" xr:uid="{00000000-0002-0000-0100-00001F000000}"/>
    <dataValidation allowBlank="1" showInputMessage="1" showErrorMessage="1" promptTitle="Productie W MJ" prompt="Vul hier de bruto poductie in (CertiQ)" sqref="M24" xr:uid="{00000000-0002-0000-0100-000020000000}"/>
  </dataValidations>
  <pageMargins left="0.7" right="0.7" top="0.75" bottom="0.75" header="0.3" footer="0.3"/>
  <pageSetup paperSize="8" scale="10" orientation="landscape" r:id="rId1"/>
  <ignoredErrors>
    <ignoredError sqref="Z25:Z4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4:E19"/>
  <sheetViews>
    <sheetView workbookViewId="0">
      <selection activeCell="D13" sqref="D13"/>
    </sheetView>
  </sheetViews>
  <sheetFormatPr defaultRowHeight="15" x14ac:dyDescent="0.25"/>
  <cols>
    <col min="1" max="1" width="97" customWidth="1"/>
    <col min="2" max="2" width="15" customWidth="1"/>
    <col min="3" max="3" width="35" bestFit="1" customWidth="1"/>
    <col min="4" max="4" width="21.140625" bestFit="1" customWidth="1"/>
    <col min="5" max="5" width="21.140625" customWidth="1"/>
  </cols>
  <sheetData>
    <row r="4" spans="1:5" x14ac:dyDescent="0.25">
      <c r="A4" s="24" t="s">
        <v>11</v>
      </c>
    </row>
    <row r="5" spans="1:5" x14ac:dyDescent="0.25">
      <c r="A5" t="s">
        <v>202</v>
      </c>
    </row>
    <row r="6" spans="1:5" x14ac:dyDescent="0.25">
      <c r="A6" t="s">
        <v>203</v>
      </c>
    </row>
    <row r="7" spans="1:5" x14ac:dyDescent="0.25">
      <c r="A7" t="s">
        <v>201</v>
      </c>
    </row>
    <row r="8" spans="1:5" x14ac:dyDescent="0.25">
      <c r="A8" s="12"/>
    </row>
    <row r="9" spans="1:5" x14ac:dyDescent="0.25">
      <c r="A9" s="12"/>
    </row>
    <row r="11" spans="1:5" x14ac:dyDescent="0.25">
      <c r="A11" s="25" t="s">
        <v>4</v>
      </c>
      <c r="B11" s="25" t="s">
        <v>194</v>
      </c>
      <c r="C11" s="25" t="s">
        <v>177</v>
      </c>
      <c r="D11" s="25" t="s">
        <v>5</v>
      </c>
      <c r="E11" s="25" t="s">
        <v>169</v>
      </c>
    </row>
    <row r="12" spans="1:5" s="9" customFormat="1" ht="15" customHeight="1" x14ac:dyDescent="0.25">
      <c r="A12" s="15" t="s">
        <v>164</v>
      </c>
      <c r="B12" s="32"/>
      <c r="C12" s="32" t="s">
        <v>181</v>
      </c>
      <c r="D12" s="32" t="s">
        <v>182</v>
      </c>
      <c r="E12" s="32" t="s">
        <v>183</v>
      </c>
    </row>
    <row r="13" spans="1:5" s="9" customFormat="1" ht="15" customHeight="1" x14ac:dyDescent="0.25">
      <c r="A13" s="15" t="s">
        <v>165</v>
      </c>
      <c r="B13" s="32"/>
      <c r="C13" s="32" t="s">
        <v>181</v>
      </c>
      <c r="D13" s="32" t="s">
        <v>218</v>
      </c>
      <c r="E13" s="32" t="s">
        <v>183</v>
      </c>
    </row>
    <row r="14" spans="1:5" s="9" customFormat="1" ht="15" customHeight="1" x14ac:dyDescent="0.25">
      <c r="A14" s="15" t="s">
        <v>166</v>
      </c>
      <c r="B14" s="32"/>
      <c r="C14" s="32" t="s">
        <v>186</v>
      </c>
      <c r="D14" s="32" t="s">
        <v>182</v>
      </c>
      <c r="E14" s="32" t="s">
        <v>183</v>
      </c>
    </row>
    <row r="15" spans="1:5" s="9" customFormat="1" ht="15" customHeight="1" x14ac:dyDescent="0.25">
      <c r="A15" s="15" t="s">
        <v>167</v>
      </c>
      <c r="B15" s="32"/>
      <c r="C15" s="32" t="s">
        <v>186</v>
      </c>
      <c r="D15" s="32" t="s">
        <v>182</v>
      </c>
      <c r="E15" s="32" t="s">
        <v>183</v>
      </c>
    </row>
    <row r="16" spans="1:5" s="9" customFormat="1" ht="15" customHeight="1" x14ac:dyDescent="0.25">
      <c r="A16" s="15" t="s">
        <v>168</v>
      </c>
      <c r="B16" s="32"/>
      <c r="C16" s="32" t="s">
        <v>186</v>
      </c>
      <c r="D16" s="32" t="s">
        <v>218</v>
      </c>
      <c r="E16" s="32" t="s">
        <v>183</v>
      </c>
    </row>
    <row r="17" spans="1:5" s="9" customFormat="1" ht="15" customHeight="1" x14ac:dyDescent="0.25">
      <c r="A17" s="2" t="s">
        <v>131</v>
      </c>
      <c r="B17" s="32" t="s">
        <v>189</v>
      </c>
      <c r="C17" s="1"/>
      <c r="E17" s="32" t="s">
        <v>183</v>
      </c>
    </row>
    <row r="18" spans="1:5" s="9" customFormat="1" ht="15" customHeight="1" x14ac:dyDescent="0.25">
      <c r="A18" s="2" t="s">
        <v>132</v>
      </c>
      <c r="B18" s="32" t="s">
        <v>189</v>
      </c>
      <c r="C18" s="33"/>
      <c r="D18" s="1"/>
      <c r="E18" s="32" t="s">
        <v>183</v>
      </c>
    </row>
    <row r="19" spans="1:5" s="9" customFormat="1" ht="15" customHeight="1" x14ac:dyDescent="0.25">
      <c r="A19" s="2" t="s">
        <v>133</v>
      </c>
      <c r="B19" s="32"/>
      <c r="C19" s="33"/>
      <c r="D19" s="1"/>
      <c r="E19" s="32" t="s">
        <v>183</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AI325"/>
  <sheetViews>
    <sheetView topLeftCell="Q1" zoomScaleNormal="100" workbookViewId="0">
      <selection activeCell="E1" sqref="E1"/>
    </sheetView>
  </sheetViews>
  <sheetFormatPr defaultRowHeight="15" x14ac:dyDescent="0.25"/>
  <cols>
    <col min="1" max="1" width="9" customWidth="1"/>
    <col min="2" max="2" width="27.5703125" customWidth="1"/>
    <col min="3" max="3" width="13.7109375" customWidth="1"/>
    <col min="4" max="4" width="12.7109375" customWidth="1"/>
    <col min="5" max="5" width="2.7109375" customWidth="1"/>
    <col min="6" max="6" width="9" customWidth="1"/>
    <col min="7" max="7" width="27.5703125" customWidth="1"/>
    <col min="8" max="9" width="60.7109375" customWidth="1"/>
    <col min="10" max="10" width="2.7109375" customWidth="1"/>
    <col min="11" max="11" width="11.42578125" customWidth="1"/>
    <col min="12" max="12" width="25.42578125" customWidth="1"/>
    <col min="13" max="13" width="13.28515625" customWidth="1"/>
    <col min="14" max="14" width="2.7109375" customWidth="1"/>
    <col min="15" max="15" width="10.7109375" customWidth="1"/>
    <col min="16" max="16" width="55.7109375" customWidth="1"/>
    <col min="17" max="17" width="2.7109375" customWidth="1"/>
    <col min="18" max="18" width="10.7109375" customWidth="1"/>
    <col min="19" max="19" width="55.7109375" customWidth="1"/>
    <col min="20" max="20" width="2.7109375" customWidth="1"/>
    <col min="21" max="21" width="10.7109375" customWidth="1"/>
    <col min="22" max="22" width="55.7109375" customWidth="1"/>
    <col min="23" max="23" width="2.7109375" customWidth="1"/>
    <col min="24" max="27" width="9.140625" hidden="1" customWidth="1"/>
    <col min="28" max="28" width="2.42578125" hidden="1" customWidth="1"/>
    <col min="29" max="30" width="25.7109375" customWidth="1"/>
    <col min="32" max="35" width="9.140625" hidden="1" customWidth="1"/>
  </cols>
  <sheetData>
    <row r="4" spans="1:35" x14ac:dyDescent="0.25">
      <c r="K4" s="348" t="s">
        <v>5</v>
      </c>
      <c r="L4" s="348"/>
      <c r="M4" s="204"/>
      <c r="O4" s="138" t="s">
        <v>171</v>
      </c>
      <c r="R4" s="138" t="s">
        <v>325</v>
      </c>
      <c r="S4" s="138"/>
      <c r="U4" s="205" t="s">
        <v>169</v>
      </c>
      <c r="AC4" s="138" t="s">
        <v>76</v>
      </c>
    </row>
    <row r="5" spans="1:35" ht="30.75" thickBot="1" x14ac:dyDescent="0.3">
      <c r="A5" s="206" t="s">
        <v>13</v>
      </c>
      <c r="B5" s="206" t="s">
        <v>163</v>
      </c>
      <c r="C5" s="37" t="s">
        <v>162</v>
      </c>
      <c r="D5" s="206" t="s">
        <v>3</v>
      </c>
      <c r="F5" s="206" t="s">
        <v>13</v>
      </c>
      <c r="G5" s="206" t="s">
        <v>163</v>
      </c>
      <c r="H5" s="228" t="s">
        <v>2</v>
      </c>
      <c r="I5" s="227" t="s">
        <v>1</v>
      </c>
      <c r="J5" s="211"/>
      <c r="K5" s="206" t="s">
        <v>219</v>
      </c>
      <c r="L5" s="353" t="s">
        <v>225</v>
      </c>
      <c r="M5" s="353"/>
      <c r="O5" s="206" t="s">
        <v>219</v>
      </c>
      <c r="P5" s="206" t="s">
        <v>225</v>
      </c>
      <c r="R5" s="206" t="s">
        <v>219</v>
      </c>
      <c r="S5" s="206" t="s">
        <v>225</v>
      </c>
      <c r="U5" s="206" t="s">
        <v>219</v>
      </c>
      <c r="V5" s="206" t="s">
        <v>225</v>
      </c>
      <c r="X5" s="206" t="s">
        <v>126</v>
      </c>
      <c r="Y5" s="206" t="s">
        <v>125</v>
      </c>
      <c r="Z5" s="206" t="s">
        <v>195</v>
      </c>
      <c r="AA5" s="206" t="s">
        <v>196</v>
      </c>
      <c r="AC5" s="206" t="s">
        <v>226</v>
      </c>
      <c r="AD5" s="206" t="s">
        <v>227</v>
      </c>
      <c r="AF5" s="209" t="s">
        <v>126</v>
      </c>
      <c r="AG5" s="209" t="s">
        <v>125</v>
      </c>
      <c r="AH5" s="209" t="s">
        <v>195</v>
      </c>
      <c r="AI5" s="209" t="s">
        <v>196</v>
      </c>
    </row>
    <row r="6" spans="1:35" ht="30" customHeight="1" x14ac:dyDescent="0.25">
      <c r="A6" s="202" t="str">
        <f>IF('Lijst duurzame leveringen'!A25=595,'Lijst duurzame leveringen'!A25,"")</f>
        <v/>
      </c>
      <c r="B6" s="132" t="str">
        <f>IF(A6=595,'Lijst duurzame leveringen'!B25,"")</f>
        <v/>
      </c>
      <c r="C6" s="229" t="str">
        <f>IF(A6=595,'Lijst duurzame leveringen'!C25,"")</f>
        <v/>
      </c>
      <c r="D6" s="230" t="str">
        <f>IF(A6=595,'Lijst duurzame leveringen'!D25,"")</f>
        <v/>
      </c>
      <c r="F6" s="83"/>
      <c r="G6" s="132" t="str">
        <f>IF(F6&lt;&gt;"",IFERROR(VLOOKUP($F6,NTA!$A$2:$B$214,2,FALSE),"NTA code komt niet voor"),"")</f>
        <v/>
      </c>
      <c r="H6" s="249"/>
      <c r="I6" s="250"/>
      <c r="J6" s="167"/>
      <c r="K6" s="258"/>
      <c r="L6" s="344"/>
      <c r="M6" s="345"/>
      <c r="N6" s="27"/>
      <c r="O6" s="258"/>
      <c r="P6" s="250"/>
      <c r="R6" s="258"/>
      <c r="S6" s="200"/>
      <c r="T6" s="27"/>
      <c r="U6" s="258"/>
      <c r="V6" s="200"/>
      <c r="X6" s="109" t="str">
        <f>IF(H6="","",IF(VLOOKUP(H6,Stam!$A$12:$E$19,4,FALSE)=0,"",VLOOKUP(H6,Stam!$A$12:$E$19,4,FALSE)))</f>
        <v/>
      </c>
      <c r="Y6" s="109" t="str">
        <f>IF(H6="","",IF(VLOOKUP(H6,Stam!$A$12:$E$19,2,FALSE)=0,"",VLOOKUP(H6,Stam!$A$12:$E$19,2,FALSE)))</f>
        <v/>
      </c>
      <c r="Z6" s="109" t="str">
        <f>IF(H6="","",IF(VLOOKUP(H6,Stam!$A$12:$E$19,3,FALSE)=0,"",VLOOKUP(H6,Stam!$A$12:$E$19,3,FALSE)))</f>
        <v/>
      </c>
      <c r="AA6" s="35" t="str">
        <f>IF(H6="","",IF(VLOOKUP(H6,Stam!$A$12:$E$19,5,FALSE)=0,"",VLOOKUP(H6,Stam!$A$12:$E$19,5,FALSE)))</f>
        <v/>
      </c>
      <c r="AC6" s="240"/>
      <c r="AD6" s="241"/>
      <c r="AF6" s="109" t="str">
        <f>IF(H6="","",IF(VLOOKUP(H6,Stam!$A$12:$E$19,4,FALSE)=0,"",VLOOKUP(H6,Stam!$A$12:$E$19,4,FALSE)))</f>
        <v/>
      </c>
      <c r="AG6" s="109" t="str">
        <f>IF(H6="","",IF(VLOOKUP(H6,Stam!$A$12:$E$19,2,FALSE)=0,"",VLOOKUP(H6,Stam!$A$12:$E$19,2,FALSE)))</f>
        <v/>
      </c>
      <c r="AH6" s="109" t="str">
        <f>IF(H6="","",IF(VLOOKUP(H6,Stam!$A$12:$E$19,3,FALSE)=0,"",VLOOKUP(H6,Stam!$A$12:$E$19,3,FALSE)))</f>
        <v/>
      </c>
      <c r="AI6" s="35" t="str">
        <f>IF(H6="","",IF(VLOOKUP(H6,Stam!$A$12:$E$19,5,FALSE)=0,"",VLOOKUP(H6,Stam!$A$12:$E$19,5,FALSE)))</f>
        <v/>
      </c>
    </row>
    <row r="7" spans="1:35" ht="30" customHeight="1" x14ac:dyDescent="0.25">
      <c r="A7" s="203" t="str">
        <f>IF('Lijst duurzame leveringen'!A26=595,'Lijst duurzame leveringen'!A26,"")</f>
        <v/>
      </c>
      <c r="B7" s="133" t="str">
        <f>IF(A7=595,'Lijst duurzame leveringen'!B26,"")</f>
        <v/>
      </c>
      <c r="C7" s="231" t="str">
        <f>IF(A7=595,'Lijst duurzame leveringen'!C26,"")</f>
        <v/>
      </c>
      <c r="D7" s="232" t="str">
        <f>IF(A7=595,'Lijst duurzame leveringen'!D26,"")</f>
        <v/>
      </c>
      <c r="F7" s="85"/>
      <c r="G7" s="133" t="str">
        <f>IF(F7&lt;&gt;"",IFERROR(VLOOKUP($F7,NTA!$A$2:$B$214,2,FALSE),"NTA code komt niet voor"),"")</f>
        <v/>
      </c>
      <c r="H7" s="247"/>
      <c r="I7" s="248"/>
      <c r="J7" s="167"/>
      <c r="K7" s="253"/>
      <c r="L7" s="343"/>
      <c r="M7" s="346"/>
      <c r="N7" s="27"/>
      <c r="O7" s="253"/>
      <c r="P7" s="248"/>
      <c r="R7" s="253"/>
      <c r="S7" s="201"/>
      <c r="T7" s="27"/>
      <c r="U7" s="253"/>
      <c r="V7" s="201"/>
      <c r="X7" s="109" t="str">
        <f>IF(H7="","",IF(VLOOKUP(H7,Stam!$A$12:$E$19,4,FALSE)=0,"",VLOOKUP(H7,Stam!$A$12:$E$19,4,FALSE)))</f>
        <v/>
      </c>
      <c r="Y7" s="109" t="str">
        <f>IF(H7="","",IF(VLOOKUP(H7,Stam!$A$12:$E$19,2,FALSE)=0,"",VLOOKUP(H7,Stam!$A$12:$E$19,2,FALSE)))</f>
        <v/>
      </c>
      <c r="Z7" s="109" t="str">
        <f>IF(H7="","",IF(VLOOKUP(H7,Stam!$A$12:$E$19,3,FALSE)=0,"",VLOOKUP(H7,Stam!$A$12:$E$19,3,FALSE)))</f>
        <v/>
      </c>
      <c r="AA7" s="35" t="str">
        <f>IF(H7="","",IF(VLOOKUP(H7,Stam!$A$12:$E$19,5,FALSE)=0,"",VLOOKUP(H7,Stam!$A$12:$E$19,5,FALSE)))</f>
        <v/>
      </c>
      <c r="AC7" s="242"/>
      <c r="AD7" s="243"/>
      <c r="AF7" s="109" t="str">
        <f>IF(H7="","",IF(VLOOKUP(H7,Stam!$A$12:$E$19,4,FALSE)=0,"",VLOOKUP(H7,Stam!$A$12:$E$19,4,FALSE)))</f>
        <v/>
      </c>
      <c r="AG7" s="109" t="str">
        <f>IF(H7="","",IF(VLOOKUP(H7,Stam!$A$12:$E$19,2,FALSE)=0,"",VLOOKUP(H7,Stam!$A$12:$E$19,2,FALSE)))</f>
        <v/>
      </c>
      <c r="AH7" s="109" t="str">
        <f>IF(H7="","",IF(VLOOKUP(H7,Stam!$A$12:$E$19,3,FALSE)=0,"",VLOOKUP(H7,Stam!$A$12:$E$19,3,FALSE)))</f>
        <v/>
      </c>
      <c r="AI7" s="35" t="str">
        <f>IF(H7="","",IF(VLOOKUP(H7,Stam!$A$12:$E$19,5,FALSE)=0,"",VLOOKUP(H7,Stam!$A$12:$E$19,5,FALSE)))</f>
        <v/>
      </c>
    </row>
    <row r="8" spans="1:35" ht="30" customHeight="1" x14ac:dyDescent="0.25">
      <c r="A8" s="203" t="str">
        <f>IF('Lijst duurzame leveringen'!A27=595,'Lijst duurzame leveringen'!A27,"")</f>
        <v/>
      </c>
      <c r="B8" s="133" t="str">
        <f>IF(A8=595,'Lijst duurzame leveringen'!B27,"")</f>
        <v/>
      </c>
      <c r="C8" s="231" t="str">
        <f>IF(A8=595,'Lijst duurzame leveringen'!C27,"")</f>
        <v/>
      </c>
      <c r="D8" s="232" t="str">
        <f>IF(A8=595,'Lijst duurzame leveringen'!D27,"")</f>
        <v/>
      </c>
      <c r="F8" s="85"/>
      <c r="G8" s="133" t="str">
        <f>IF(F8&lt;&gt;"",IFERROR(VLOOKUP($F8,NTA!$A$2:$B$214,2,FALSE),"NTA code komt niet voor"),"")</f>
        <v/>
      </c>
      <c r="H8" s="247"/>
      <c r="I8" s="248"/>
      <c r="J8" s="167"/>
      <c r="K8" s="253"/>
      <c r="L8" s="343"/>
      <c r="M8" s="346"/>
      <c r="N8" s="27"/>
      <c r="O8" s="253"/>
      <c r="P8" s="248"/>
      <c r="R8" s="253"/>
      <c r="S8" s="201"/>
      <c r="T8" s="27"/>
      <c r="U8" s="253"/>
      <c r="V8" s="201"/>
      <c r="X8" s="109" t="str">
        <f>IF(H8="","",IF(VLOOKUP(H8,Stam!$A$12:$E$19,4,FALSE)=0,"",VLOOKUP(H8,Stam!$A$12:$E$19,4,FALSE)))</f>
        <v/>
      </c>
      <c r="Y8" s="109" t="str">
        <f>IF(H8="","",IF(VLOOKUP(H8,Stam!$A$12:$E$19,2,FALSE)=0,"",VLOOKUP(H8,Stam!$A$12:$E$19,2,FALSE)))</f>
        <v/>
      </c>
      <c r="Z8" s="109" t="str">
        <f>IF(H8="","",IF(VLOOKUP(H8,Stam!$A$12:$E$19,3,FALSE)=0,"",VLOOKUP(H8,Stam!$A$12:$E$19,3,FALSE)))</f>
        <v/>
      </c>
      <c r="AA8" s="35" t="str">
        <f>IF(H8="","",IF(VLOOKUP(H8,Stam!$A$12:$E$19,5,FALSE)=0,"",VLOOKUP(H8,Stam!$A$12:$E$19,5,FALSE)))</f>
        <v/>
      </c>
      <c r="AC8" s="85"/>
      <c r="AD8" s="248"/>
      <c r="AF8" s="109" t="str">
        <f>IF(H8="","",IF(VLOOKUP(H8,Stam!$A$12:$E$19,4,FALSE)=0,"",VLOOKUP(H8,Stam!$A$12:$E$19,4,FALSE)))</f>
        <v/>
      </c>
      <c r="AG8" s="109" t="str">
        <f>IF(H8="","",IF(VLOOKUP(H8,Stam!$A$12:$E$19,2,FALSE)=0,"",VLOOKUP(H8,Stam!$A$12:$E$19,2,FALSE)))</f>
        <v/>
      </c>
      <c r="AH8" s="109" t="str">
        <f>IF(H8="","",IF(VLOOKUP(H8,Stam!$A$12:$E$19,3,FALSE)=0,"",VLOOKUP(H8,Stam!$A$12:$E$19,3,FALSE)))</f>
        <v/>
      </c>
      <c r="AI8" s="35" t="str">
        <f>IF(H8="","",IF(VLOOKUP(H8,Stam!$A$12:$E$19,5,FALSE)=0,"",VLOOKUP(H8,Stam!$A$12:$E$19,5,FALSE)))</f>
        <v/>
      </c>
    </row>
    <row r="9" spans="1:35" ht="30" customHeight="1" x14ac:dyDescent="0.25">
      <c r="A9" s="203" t="str">
        <f>IF('Lijst duurzame leveringen'!A28=595,'Lijst duurzame leveringen'!A28,"")</f>
        <v/>
      </c>
      <c r="B9" s="133" t="str">
        <f>IF(A9=595,'Lijst duurzame leveringen'!B28,"")</f>
        <v/>
      </c>
      <c r="C9" s="231" t="str">
        <f>IF(A9=595,'Lijst duurzame leveringen'!C28,"")</f>
        <v/>
      </c>
      <c r="D9" s="232" t="str">
        <f>IF(A9=595,'Lijst duurzame leveringen'!D28,"")</f>
        <v/>
      </c>
      <c r="F9" s="85"/>
      <c r="G9" s="133" t="str">
        <f>IF(F9&lt;&gt;"",IFERROR(VLOOKUP($F9,NTA!$A$2:$B$214,2,FALSE),"NTA code komt niet voor"),"")</f>
        <v/>
      </c>
      <c r="H9" s="247"/>
      <c r="I9" s="248"/>
      <c r="J9" s="167"/>
      <c r="K9" s="253"/>
      <c r="L9" s="343"/>
      <c r="M9" s="346"/>
      <c r="N9" s="27"/>
      <c r="O9" s="253"/>
      <c r="P9" s="248"/>
      <c r="R9" s="253"/>
      <c r="S9" s="201"/>
      <c r="T9" s="27"/>
      <c r="U9" s="253"/>
      <c r="V9" s="201"/>
      <c r="X9" s="109" t="str">
        <f>IF(H9="","",IF(VLOOKUP(H9,Stam!$A$12:$E$19,4,FALSE)=0,"",VLOOKUP(H9,Stam!$A$12:$E$19,4,FALSE)))</f>
        <v/>
      </c>
      <c r="Y9" s="109" t="str">
        <f>IF(H9="","",IF(VLOOKUP(H9,Stam!$A$12:$E$19,2,FALSE)=0,"",VLOOKUP(H9,Stam!$A$12:$E$19,2,FALSE)))</f>
        <v/>
      </c>
      <c r="Z9" s="109" t="str">
        <f>IF(H9="","",IF(VLOOKUP(H9,Stam!$A$12:$E$19,3,FALSE)=0,"",VLOOKUP(H9,Stam!$A$12:$E$19,3,FALSE)))</f>
        <v/>
      </c>
      <c r="AA9" s="35" t="str">
        <f>IF(H9="","",IF(VLOOKUP(H9,Stam!$A$12:$E$19,5,FALSE)=0,"",VLOOKUP(H9,Stam!$A$12:$E$19,5,FALSE)))</f>
        <v/>
      </c>
      <c r="AC9" s="85"/>
      <c r="AD9" s="248"/>
      <c r="AF9" s="109" t="str">
        <f>IF(H9="","",IF(VLOOKUP(H9,Stam!$A$12:$E$19,4,FALSE)=0,"",VLOOKUP(H9,Stam!$A$12:$E$19,4,FALSE)))</f>
        <v/>
      </c>
      <c r="AG9" s="109" t="str">
        <f>IF(H9="","",IF(VLOOKUP(H9,Stam!$A$12:$E$19,2,FALSE)=0,"",VLOOKUP(H9,Stam!$A$12:$E$19,2,FALSE)))</f>
        <v/>
      </c>
      <c r="AH9" s="109" t="str">
        <f>IF(H9="","",IF(VLOOKUP(H9,Stam!$A$12:$E$19,3,FALSE)=0,"",VLOOKUP(H9,Stam!$A$12:$E$19,3,FALSE)))</f>
        <v/>
      </c>
      <c r="AI9" s="35" t="str">
        <f>IF(H9="","",IF(VLOOKUP(H9,Stam!$A$12:$E$19,5,FALSE)=0,"",VLOOKUP(H9,Stam!$A$12:$E$19,5,FALSE)))</f>
        <v/>
      </c>
    </row>
    <row r="10" spans="1:35" ht="30" customHeight="1" x14ac:dyDescent="0.25">
      <c r="A10" s="203" t="str">
        <f>IF('Lijst duurzame leveringen'!A29=595,'Lijst duurzame leveringen'!A29,"")</f>
        <v/>
      </c>
      <c r="B10" s="133" t="str">
        <f>IF(A10=595,'Lijst duurzame leveringen'!B29,"")</f>
        <v/>
      </c>
      <c r="C10" s="231" t="str">
        <f>IF(A10=595,'Lijst duurzame leveringen'!C29,"")</f>
        <v/>
      </c>
      <c r="D10" s="232" t="str">
        <f>IF(A10=595,'Lijst duurzame leveringen'!D29,"")</f>
        <v/>
      </c>
      <c r="F10" s="85"/>
      <c r="G10" s="133" t="str">
        <f>IF(F10&lt;&gt;"",IFERROR(VLOOKUP($F10,NTA!$A$2:$B$214,2,FALSE),"NTA code komt niet voor"),"")</f>
        <v/>
      </c>
      <c r="H10" s="247"/>
      <c r="I10" s="248"/>
      <c r="J10" s="167"/>
      <c r="K10" s="253"/>
      <c r="L10" s="343"/>
      <c r="M10" s="346"/>
      <c r="N10" s="27"/>
      <c r="O10" s="253"/>
      <c r="P10" s="248"/>
      <c r="R10" s="253"/>
      <c r="S10" s="201"/>
      <c r="T10" s="27"/>
      <c r="U10" s="253"/>
      <c r="V10" s="201"/>
      <c r="X10" s="109" t="str">
        <f>IF(H10="","",IF(VLOOKUP(H10,Stam!$A$12:$E$19,4,FALSE)=0,"",VLOOKUP(H10,Stam!$A$12:$E$19,4,FALSE)))</f>
        <v/>
      </c>
      <c r="Y10" s="109" t="str">
        <f>IF(H10="","",IF(VLOOKUP(H10,Stam!$A$12:$E$19,2,FALSE)=0,"",VLOOKUP(H10,Stam!$A$12:$E$19,2,FALSE)))</f>
        <v/>
      </c>
      <c r="Z10" s="109" t="str">
        <f>IF(H10="","",IF(VLOOKUP(H10,Stam!$A$12:$E$19,3,FALSE)=0,"",VLOOKUP(H10,Stam!$A$12:$E$19,3,FALSE)))</f>
        <v/>
      </c>
      <c r="AA10" s="35" t="str">
        <f>IF(H10="","",IF(VLOOKUP(H10,Stam!$A$12:$E$19,5,FALSE)=0,"",VLOOKUP(H10,Stam!$A$12:$E$19,5,FALSE)))</f>
        <v/>
      </c>
      <c r="AC10" s="85"/>
      <c r="AD10" s="248"/>
      <c r="AF10" s="109" t="str">
        <f>IF(H10="","",IF(VLOOKUP(H10,Stam!$A$12:$E$19,4,FALSE)=0,"",VLOOKUP(H10,Stam!$A$12:$E$19,4,FALSE)))</f>
        <v/>
      </c>
      <c r="AG10" s="109" t="str">
        <f>IF(H10="","",IF(VLOOKUP(H10,Stam!$A$12:$E$19,2,FALSE)=0,"",VLOOKUP(H10,Stam!$A$12:$E$19,2,FALSE)))</f>
        <v/>
      </c>
      <c r="AH10" s="109" t="str">
        <f>IF(H10="","",IF(VLOOKUP(H10,Stam!$A$12:$E$19,3,FALSE)=0,"",VLOOKUP(H10,Stam!$A$12:$E$19,3,FALSE)))</f>
        <v/>
      </c>
      <c r="AI10" s="35" t="str">
        <f>IF(H10="","",IF(VLOOKUP(H10,Stam!$A$12:$E$19,5,FALSE)=0,"",VLOOKUP(H10,Stam!$A$12:$E$19,5,FALSE)))</f>
        <v/>
      </c>
    </row>
    <row r="11" spans="1:35" ht="30" customHeight="1" x14ac:dyDescent="0.25">
      <c r="A11" s="203" t="str">
        <f>IF('Lijst duurzame leveringen'!A30=595,'Lijst duurzame leveringen'!A30,"")</f>
        <v/>
      </c>
      <c r="B11" s="133" t="str">
        <f>IF(A11=595,'Lijst duurzame leveringen'!B30,"")</f>
        <v/>
      </c>
      <c r="C11" s="231" t="str">
        <f>IF(A11=595,'Lijst duurzame leveringen'!C30,"")</f>
        <v/>
      </c>
      <c r="D11" s="232" t="str">
        <f>IF(A11=595,'Lijst duurzame leveringen'!D30,"")</f>
        <v/>
      </c>
      <c r="F11" s="85"/>
      <c r="G11" s="133" t="str">
        <f>IF(F11&lt;&gt;"",IFERROR(VLOOKUP($F11,NTA!$A$2:$B$214,2,FALSE),"NTA code komt niet voor"),"")</f>
        <v/>
      </c>
      <c r="H11" s="247"/>
      <c r="I11" s="248"/>
      <c r="J11" s="167"/>
      <c r="K11" s="253"/>
      <c r="L11" s="343"/>
      <c r="M11" s="346"/>
      <c r="N11" s="27"/>
      <c r="O11" s="253"/>
      <c r="P11" s="248"/>
      <c r="R11" s="253"/>
      <c r="S11" s="201"/>
      <c r="T11" s="27"/>
      <c r="U11" s="253"/>
      <c r="V11" s="201"/>
      <c r="X11" s="109" t="str">
        <f>IF(H11="","",IF(VLOOKUP(H11,Stam!$A$12:$E$19,4,FALSE)=0,"",VLOOKUP(H11,Stam!$A$12:$E$19,4,FALSE)))</f>
        <v/>
      </c>
      <c r="Y11" s="109" t="str">
        <f>IF(H11="","",IF(VLOOKUP(H11,Stam!$A$12:$E$19,2,FALSE)=0,"",VLOOKUP(H11,Stam!$A$12:$E$19,2,FALSE)))</f>
        <v/>
      </c>
      <c r="Z11" s="109" t="str">
        <f>IF(H11="","",IF(VLOOKUP(H11,Stam!$A$12:$E$19,3,FALSE)=0,"",VLOOKUP(H11,Stam!$A$12:$E$19,3,FALSE)))</f>
        <v/>
      </c>
      <c r="AA11" s="35" t="str">
        <f>IF(H11="","",IF(VLOOKUP(H11,Stam!$A$12:$E$19,5,FALSE)=0,"",VLOOKUP(H11,Stam!$A$12:$E$19,5,FALSE)))</f>
        <v/>
      </c>
      <c r="AC11" s="85"/>
      <c r="AD11" s="248"/>
      <c r="AF11" s="109" t="str">
        <f>IF(H11="","",IF(VLOOKUP(H11,Stam!$A$12:$E$19,4,FALSE)=0,"",VLOOKUP(H11,Stam!$A$12:$E$19,4,FALSE)))</f>
        <v/>
      </c>
      <c r="AG11" s="109" t="str">
        <f>IF(H11="","",IF(VLOOKUP(H11,Stam!$A$12:$E$19,2,FALSE)=0,"",VLOOKUP(H11,Stam!$A$12:$E$19,2,FALSE)))</f>
        <v/>
      </c>
      <c r="AH11" s="109" t="str">
        <f>IF(H11="","",IF(VLOOKUP(H11,Stam!$A$12:$E$19,3,FALSE)=0,"",VLOOKUP(H11,Stam!$A$12:$E$19,3,FALSE)))</f>
        <v/>
      </c>
      <c r="AI11" s="35" t="str">
        <f>IF(H11="","",IF(VLOOKUP(H11,Stam!$A$12:$E$19,5,FALSE)=0,"",VLOOKUP(H11,Stam!$A$12:$E$19,5,FALSE)))</f>
        <v/>
      </c>
    </row>
    <row r="12" spans="1:35" ht="30" customHeight="1" x14ac:dyDescent="0.25">
      <c r="A12" s="203" t="str">
        <f>IF('Lijst duurzame leveringen'!A31=595,'Lijst duurzame leveringen'!A31,"")</f>
        <v/>
      </c>
      <c r="B12" s="133" t="str">
        <f>IF(A12=595,'Lijst duurzame leveringen'!B31,"")</f>
        <v/>
      </c>
      <c r="C12" s="231" t="str">
        <f>IF(A12=595,'Lijst duurzame leveringen'!C31,"")</f>
        <v/>
      </c>
      <c r="D12" s="232" t="str">
        <f>IF(A12=595,'Lijst duurzame leveringen'!D31,"")</f>
        <v/>
      </c>
      <c r="F12" s="85"/>
      <c r="G12" s="133" t="str">
        <f>IF(F12&lt;&gt;"",IFERROR(VLOOKUP($F12,NTA!$A$2:$B$214,2,FALSE),"NTA code komt niet voor"),"")</f>
        <v/>
      </c>
      <c r="H12" s="247"/>
      <c r="I12" s="248"/>
      <c r="J12" s="167"/>
      <c r="K12" s="253"/>
      <c r="L12" s="343"/>
      <c r="M12" s="346"/>
      <c r="N12" s="27"/>
      <c r="O12" s="253"/>
      <c r="P12" s="248"/>
      <c r="R12" s="253"/>
      <c r="S12" s="201"/>
      <c r="T12" s="27"/>
      <c r="U12" s="253"/>
      <c r="V12" s="201"/>
      <c r="X12" s="109" t="str">
        <f>IF(H12="","",IF(VLOOKUP(H12,Stam!$A$12:$E$19,4,FALSE)=0,"",VLOOKUP(H12,Stam!$A$12:$E$19,4,FALSE)))</f>
        <v/>
      </c>
      <c r="Y12" s="109" t="str">
        <f>IF(H12="","",IF(VLOOKUP(H12,Stam!$A$12:$E$19,2,FALSE)=0,"",VLOOKUP(H12,Stam!$A$12:$E$19,2,FALSE)))</f>
        <v/>
      </c>
      <c r="Z12" s="109" t="str">
        <f>IF(H12="","",IF(VLOOKUP(H12,Stam!$A$12:$E$19,3,FALSE)=0,"",VLOOKUP(H12,Stam!$A$12:$E$19,3,FALSE)))</f>
        <v/>
      </c>
      <c r="AA12" s="35" t="str">
        <f>IF(H12="","",IF(VLOOKUP(H12,Stam!$A$12:$E$19,5,FALSE)=0,"",VLOOKUP(H12,Stam!$A$12:$E$19,5,FALSE)))</f>
        <v/>
      </c>
      <c r="AC12" s="85"/>
      <c r="AD12" s="248"/>
      <c r="AF12" s="109" t="str">
        <f>IF(H12="","",IF(VLOOKUP(H12,Stam!$A$12:$E$19,4,FALSE)=0,"",VLOOKUP(H12,Stam!$A$12:$E$19,4,FALSE)))</f>
        <v/>
      </c>
      <c r="AG12" s="109" t="str">
        <f>IF(H12="","",IF(VLOOKUP(H12,Stam!$A$12:$E$19,2,FALSE)=0,"",VLOOKUP(H12,Stam!$A$12:$E$19,2,FALSE)))</f>
        <v/>
      </c>
      <c r="AH12" s="109" t="str">
        <f>IF(H12="","",IF(VLOOKUP(H12,Stam!$A$12:$E$19,3,FALSE)=0,"",VLOOKUP(H12,Stam!$A$12:$E$19,3,FALSE)))</f>
        <v/>
      </c>
      <c r="AI12" s="35" t="str">
        <f>IF(H12="","",IF(VLOOKUP(H12,Stam!$A$12:$E$19,5,FALSE)=0,"",VLOOKUP(H12,Stam!$A$12:$E$19,5,FALSE)))</f>
        <v/>
      </c>
    </row>
    <row r="13" spans="1:35" ht="30" customHeight="1" x14ac:dyDescent="0.25">
      <c r="A13" s="203" t="str">
        <f>IF('Lijst duurzame leveringen'!A32=595,'Lijst duurzame leveringen'!A32,"")</f>
        <v/>
      </c>
      <c r="B13" s="133" t="str">
        <f>IF(A13=595,'Lijst duurzame leveringen'!B32,"")</f>
        <v/>
      </c>
      <c r="C13" s="231" t="str">
        <f>IF(A13=595,'Lijst duurzame leveringen'!C32,"")</f>
        <v/>
      </c>
      <c r="D13" s="232" t="str">
        <f>IF(A13=595,'Lijst duurzame leveringen'!D32,"")</f>
        <v/>
      </c>
      <c r="F13" s="85"/>
      <c r="G13" s="133" t="str">
        <f>IF(F13&lt;&gt;"",IFERROR(VLOOKUP($F13,NTA!$A$2:$B$214,2,FALSE),"NTA code komt niet voor"),"")</f>
        <v/>
      </c>
      <c r="H13" s="247"/>
      <c r="I13" s="248"/>
      <c r="J13" s="167"/>
      <c r="K13" s="253"/>
      <c r="L13" s="343"/>
      <c r="M13" s="346"/>
      <c r="N13" s="27"/>
      <c r="O13" s="253"/>
      <c r="P13" s="248"/>
      <c r="R13" s="253"/>
      <c r="S13" s="201"/>
      <c r="T13" s="27"/>
      <c r="U13" s="253"/>
      <c r="V13" s="201"/>
      <c r="X13" s="109" t="str">
        <f>IF(H13="","",IF(VLOOKUP(H13,Stam!$A$12:$E$19,4,FALSE)=0,"",VLOOKUP(H13,Stam!$A$12:$E$19,4,FALSE)))</f>
        <v/>
      </c>
      <c r="Y13" s="109" t="str">
        <f>IF(H13="","",IF(VLOOKUP(H13,Stam!$A$12:$E$19,2,FALSE)=0,"",VLOOKUP(H13,Stam!$A$12:$E$19,2,FALSE)))</f>
        <v/>
      </c>
      <c r="Z13" s="109" t="str">
        <f>IF(H13="","",IF(VLOOKUP(H13,Stam!$A$12:$E$19,3,FALSE)=0,"",VLOOKUP(H13,Stam!$A$12:$E$19,3,FALSE)))</f>
        <v/>
      </c>
      <c r="AA13" s="35" t="str">
        <f>IF(H13="","",IF(VLOOKUP(H13,Stam!$A$12:$E$19,5,FALSE)=0,"",VLOOKUP(H13,Stam!$A$12:$E$19,5,FALSE)))</f>
        <v/>
      </c>
      <c r="AC13" s="85"/>
      <c r="AD13" s="248"/>
      <c r="AF13" s="109" t="str">
        <f>IF(H13="","",IF(VLOOKUP(H13,Stam!$A$12:$E$19,4,FALSE)=0,"",VLOOKUP(H13,Stam!$A$12:$E$19,4,FALSE)))</f>
        <v/>
      </c>
      <c r="AG13" s="109" t="str">
        <f>IF(H13="","",IF(VLOOKUP(H13,Stam!$A$12:$E$19,2,FALSE)=0,"",VLOOKUP(H13,Stam!$A$12:$E$19,2,FALSE)))</f>
        <v/>
      </c>
      <c r="AH13" s="109" t="str">
        <f>IF(H13="","",IF(VLOOKUP(H13,Stam!$A$12:$E$19,3,FALSE)=0,"",VLOOKUP(H13,Stam!$A$12:$E$19,3,FALSE)))</f>
        <v/>
      </c>
      <c r="AI13" s="35" t="str">
        <f>IF(H13="","",IF(VLOOKUP(H13,Stam!$A$12:$E$19,5,FALSE)=0,"",VLOOKUP(H13,Stam!$A$12:$E$19,5,FALSE)))</f>
        <v/>
      </c>
    </row>
    <row r="14" spans="1:35" ht="30" customHeight="1" x14ac:dyDescent="0.25">
      <c r="A14" s="203" t="str">
        <f>IF('Lijst duurzame leveringen'!A33=595,'Lijst duurzame leveringen'!A33,"")</f>
        <v/>
      </c>
      <c r="B14" s="133" t="str">
        <f>IF(A14=595,'Lijst duurzame leveringen'!B33,"")</f>
        <v/>
      </c>
      <c r="C14" s="231" t="str">
        <f>IF(A14=595,'Lijst duurzame leveringen'!C33,"")</f>
        <v/>
      </c>
      <c r="D14" s="232" t="str">
        <f>IF(A14=595,'Lijst duurzame leveringen'!D33,"")</f>
        <v/>
      </c>
      <c r="F14" s="85"/>
      <c r="G14" s="133" t="str">
        <f>IF(F14&lt;&gt;"",IFERROR(VLOOKUP($F14,NTA!$A$2:$B$214,2,FALSE),"NTA code komt niet voor"),"")</f>
        <v/>
      </c>
      <c r="H14" s="247"/>
      <c r="I14" s="248"/>
      <c r="J14" s="167"/>
      <c r="K14" s="253"/>
      <c r="L14" s="343"/>
      <c r="M14" s="346"/>
      <c r="N14" s="27"/>
      <c r="O14" s="253"/>
      <c r="P14" s="248"/>
      <c r="R14" s="253"/>
      <c r="S14" s="201"/>
      <c r="T14" s="27"/>
      <c r="U14" s="253"/>
      <c r="V14" s="201"/>
      <c r="X14" s="109" t="str">
        <f>IF(H14="","",IF(VLOOKUP(H14,Stam!$A$12:$E$19,4,FALSE)=0,"",VLOOKUP(H14,Stam!$A$12:$E$19,4,FALSE)))</f>
        <v/>
      </c>
      <c r="Y14" s="109" t="str">
        <f>IF(H14="","",IF(VLOOKUP(H14,Stam!$A$12:$E$19,2,FALSE)=0,"",VLOOKUP(H14,Stam!$A$12:$E$19,2,FALSE)))</f>
        <v/>
      </c>
      <c r="Z14" s="109" t="str">
        <f>IF(H14="","",IF(VLOOKUP(H14,Stam!$A$12:$E$19,3,FALSE)=0,"",VLOOKUP(H14,Stam!$A$12:$E$19,3,FALSE)))</f>
        <v/>
      </c>
      <c r="AA14" s="35" t="str">
        <f>IF(H14="","",IF(VLOOKUP(H14,Stam!$A$12:$E$19,5,FALSE)=0,"",VLOOKUP(H14,Stam!$A$12:$E$19,5,FALSE)))</f>
        <v/>
      </c>
      <c r="AC14" s="85"/>
      <c r="AD14" s="248"/>
      <c r="AF14" s="109" t="str">
        <f>IF(H14="","",IF(VLOOKUP(H14,Stam!$A$12:$E$19,4,FALSE)=0,"",VLOOKUP(H14,Stam!$A$12:$E$19,4,FALSE)))</f>
        <v/>
      </c>
      <c r="AG14" s="109" t="str">
        <f>IF(H14="","",IF(VLOOKUP(H14,Stam!$A$12:$E$19,2,FALSE)=0,"",VLOOKUP(H14,Stam!$A$12:$E$19,2,FALSE)))</f>
        <v/>
      </c>
      <c r="AH14" s="109" t="str">
        <f>IF(H14="","",IF(VLOOKUP(H14,Stam!$A$12:$E$19,3,FALSE)=0,"",VLOOKUP(H14,Stam!$A$12:$E$19,3,FALSE)))</f>
        <v/>
      </c>
      <c r="AI14" s="35" t="str">
        <f>IF(H14="","",IF(VLOOKUP(H14,Stam!$A$12:$E$19,5,FALSE)=0,"",VLOOKUP(H14,Stam!$A$12:$E$19,5,FALSE)))</f>
        <v/>
      </c>
    </row>
    <row r="15" spans="1:35" ht="30" customHeight="1" x14ac:dyDescent="0.25">
      <c r="A15" s="203" t="str">
        <f>IF('Lijst duurzame leveringen'!A34=595,'Lijst duurzame leveringen'!A34,"")</f>
        <v/>
      </c>
      <c r="B15" s="133" t="str">
        <f>IF(A15=595,'Lijst duurzame leveringen'!B34,"")</f>
        <v/>
      </c>
      <c r="C15" s="231" t="str">
        <f>IF(A15=595,'Lijst duurzame leveringen'!C34,"")</f>
        <v/>
      </c>
      <c r="D15" s="232" t="str">
        <f>IF(A15=595,'Lijst duurzame leveringen'!D34,"")</f>
        <v/>
      </c>
      <c r="F15" s="85"/>
      <c r="G15" s="133" t="str">
        <f>IF(F15&lt;&gt;"",IFERROR(VLOOKUP($F15,NTA!$A$2:$B$214,2,FALSE),"NTA code komt niet voor"),"")</f>
        <v/>
      </c>
      <c r="H15" s="247"/>
      <c r="I15" s="248"/>
      <c r="J15" s="167"/>
      <c r="K15" s="253"/>
      <c r="L15" s="343"/>
      <c r="M15" s="346"/>
      <c r="N15" s="27"/>
      <c r="O15" s="253"/>
      <c r="P15" s="248"/>
      <c r="R15" s="253"/>
      <c r="S15" s="201"/>
      <c r="T15" s="27"/>
      <c r="U15" s="253"/>
      <c r="V15" s="201"/>
      <c r="X15" s="109" t="str">
        <f>IF(H15="","",IF(VLOOKUP(H15,Stam!$A$12:$E$19,4,FALSE)=0,"",VLOOKUP(H15,Stam!$A$12:$E$19,4,FALSE)))</f>
        <v/>
      </c>
      <c r="Y15" s="109" t="str">
        <f>IF(H15="","",IF(VLOOKUP(H15,Stam!$A$12:$E$19,2,FALSE)=0,"",VLOOKUP(H15,Stam!$A$12:$E$19,2,FALSE)))</f>
        <v/>
      </c>
      <c r="Z15" s="109" t="str">
        <f>IF(H15="","",IF(VLOOKUP(H15,Stam!$A$12:$E$19,3,FALSE)=0,"",VLOOKUP(H15,Stam!$A$12:$E$19,3,FALSE)))</f>
        <v/>
      </c>
      <c r="AA15" s="35" t="str">
        <f>IF(H15="","",IF(VLOOKUP(H15,Stam!$A$12:$E$19,5,FALSE)=0,"",VLOOKUP(H15,Stam!$A$12:$E$19,5,FALSE)))</f>
        <v/>
      </c>
      <c r="AC15" s="85"/>
      <c r="AD15" s="248"/>
      <c r="AF15" s="109" t="str">
        <f>IF(H15="","",IF(VLOOKUP(H15,Stam!$A$12:$E$19,4,FALSE)=0,"",VLOOKUP(H15,Stam!$A$12:$E$19,4,FALSE)))</f>
        <v/>
      </c>
      <c r="AG15" s="109" t="str">
        <f>IF(H15="","",IF(VLOOKUP(H15,Stam!$A$12:$E$19,2,FALSE)=0,"",VLOOKUP(H15,Stam!$A$12:$E$19,2,FALSE)))</f>
        <v/>
      </c>
      <c r="AH15" s="109" t="str">
        <f>IF(H15="","",IF(VLOOKUP(H15,Stam!$A$12:$E$19,3,FALSE)=0,"",VLOOKUP(H15,Stam!$A$12:$E$19,3,FALSE)))</f>
        <v/>
      </c>
      <c r="AI15" s="35" t="str">
        <f>IF(H15="","",IF(VLOOKUP(H15,Stam!$A$12:$E$19,5,FALSE)=0,"",VLOOKUP(H15,Stam!$A$12:$E$19,5,FALSE)))</f>
        <v/>
      </c>
    </row>
    <row r="16" spans="1:35" ht="30" customHeight="1" x14ac:dyDescent="0.25">
      <c r="A16" s="203" t="str">
        <f>IF('Lijst duurzame leveringen'!A35=595,'Lijst duurzame leveringen'!A35,"")</f>
        <v/>
      </c>
      <c r="B16" s="133" t="str">
        <f>IF(A16=595,'Lijst duurzame leveringen'!B35,"")</f>
        <v/>
      </c>
      <c r="C16" s="231" t="str">
        <f>IF(A16=595,'Lijst duurzame leveringen'!C35,"")</f>
        <v/>
      </c>
      <c r="D16" s="232" t="str">
        <f>IF(A16=595,'Lijst duurzame leveringen'!D35,"")</f>
        <v/>
      </c>
      <c r="F16" s="85"/>
      <c r="G16" s="133" t="str">
        <f>IF(F16&lt;&gt;"",IFERROR(VLOOKUP($F16,NTA!$A$2:$B$214,2,FALSE),"NTA code komt niet voor"),"")</f>
        <v/>
      </c>
      <c r="H16" s="247"/>
      <c r="I16" s="248"/>
      <c r="J16" s="167"/>
      <c r="K16" s="253"/>
      <c r="L16" s="343"/>
      <c r="M16" s="346"/>
      <c r="N16" s="27"/>
      <c r="O16" s="253"/>
      <c r="P16" s="248"/>
      <c r="R16" s="253"/>
      <c r="S16" s="201"/>
      <c r="T16" s="27"/>
      <c r="U16" s="253"/>
      <c r="V16" s="201"/>
      <c r="X16" s="109" t="str">
        <f>IF(H16="","",IF(VLOOKUP(H16,Stam!$A$12:$E$19,4,FALSE)=0,"",VLOOKUP(H16,Stam!$A$12:$E$19,4,FALSE)))</f>
        <v/>
      </c>
      <c r="Y16" s="109" t="str">
        <f>IF(H16="","",IF(VLOOKUP(H16,Stam!$A$12:$E$19,2,FALSE)=0,"",VLOOKUP(H16,Stam!$A$12:$E$19,2,FALSE)))</f>
        <v/>
      </c>
      <c r="Z16" s="109" t="str">
        <f>IF(H16="","",IF(VLOOKUP(H16,Stam!$A$12:$E$19,3,FALSE)=0,"",VLOOKUP(H16,Stam!$A$12:$E$19,3,FALSE)))</f>
        <v/>
      </c>
      <c r="AA16" s="35" t="str">
        <f>IF(H16="","",IF(VLOOKUP(H16,Stam!$A$12:$E$19,5,FALSE)=0,"",VLOOKUP(H16,Stam!$A$12:$E$19,5,FALSE)))</f>
        <v/>
      </c>
      <c r="AC16" s="85"/>
      <c r="AD16" s="248"/>
      <c r="AF16" s="109" t="str">
        <f>IF(H16="","",IF(VLOOKUP(H16,Stam!$A$12:$E$19,4,FALSE)=0,"",VLOOKUP(H16,Stam!$A$12:$E$19,4,FALSE)))</f>
        <v/>
      </c>
      <c r="AG16" s="109" t="str">
        <f>IF(H16="","",IF(VLOOKUP(H16,Stam!$A$12:$E$19,2,FALSE)=0,"",VLOOKUP(H16,Stam!$A$12:$E$19,2,FALSE)))</f>
        <v/>
      </c>
      <c r="AH16" s="109" t="str">
        <f>IF(H16="","",IF(VLOOKUP(H16,Stam!$A$12:$E$19,3,FALSE)=0,"",VLOOKUP(H16,Stam!$A$12:$E$19,3,FALSE)))</f>
        <v/>
      </c>
      <c r="AI16" s="35" t="str">
        <f>IF(H16="","",IF(VLOOKUP(H16,Stam!$A$12:$E$19,5,FALSE)=0,"",VLOOKUP(H16,Stam!$A$12:$E$19,5,FALSE)))</f>
        <v/>
      </c>
    </row>
    <row r="17" spans="1:35" ht="30" customHeight="1" x14ac:dyDescent="0.25">
      <c r="A17" s="203" t="str">
        <f>IF('Lijst duurzame leveringen'!A36=595,'Lijst duurzame leveringen'!A36,"")</f>
        <v/>
      </c>
      <c r="B17" s="133" t="str">
        <f>IF(A17=595,'Lijst duurzame leveringen'!B36,"")</f>
        <v/>
      </c>
      <c r="C17" s="231" t="str">
        <f>IF(A17=595,'Lijst duurzame leveringen'!C36,"")</f>
        <v/>
      </c>
      <c r="D17" s="232" t="str">
        <f>IF(A17=595,'Lijst duurzame leveringen'!D36,"")</f>
        <v/>
      </c>
      <c r="F17" s="85"/>
      <c r="G17" s="133" t="str">
        <f>IF(F17&lt;&gt;"",IFERROR(VLOOKUP($F17,NTA!$A$2:$B$214,2,FALSE),"NTA code komt niet voor"),"")</f>
        <v/>
      </c>
      <c r="H17" s="247"/>
      <c r="I17" s="248"/>
      <c r="J17" s="167"/>
      <c r="K17" s="253"/>
      <c r="L17" s="343"/>
      <c r="M17" s="346"/>
      <c r="N17" s="27"/>
      <c r="O17" s="253"/>
      <c r="P17" s="248"/>
      <c r="R17" s="253"/>
      <c r="S17" s="201"/>
      <c r="T17" s="27"/>
      <c r="U17" s="253"/>
      <c r="V17" s="201"/>
      <c r="X17" s="109" t="str">
        <f>IF(H17="","",IF(VLOOKUP(H17,Stam!$A$12:$E$19,4,FALSE)=0,"",VLOOKUP(H17,Stam!$A$12:$E$19,4,FALSE)))</f>
        <v/>
      </c>
      <c r="Y17" s="109" t="str">
        <f>IF(H17="","",IF(VLOOKUP(H17,Stam!$A$12:$E$19,2,FALSE)=0,"",VLOOKUP(H17,Stam!$A$12:$E$19,2,FALSE)))</f>
        <v/>
      </c>
      <c r="Z17" s="109" t="str">
        <f>IF(H17="","",IF(VLOOKUP(H17,Stam!$A$12:$E$19,3,FALSE)=0,"",VLOOKUP(H17,Stam!$A$12:$E$19,3,FALSE)))</f>
        <v/>
      </c>
      <c r="AA17" s="35" t="str">
        <f>IF(H17="","",IF(VLOOKUP(H17,Stam!$A$12:$E$19,5,FALSE)=0,"",VLOOKUP(H17,Stam!$A$12:$E$19,5,FALSE)))</f>
        <v/>
      </c>
      <c r="AC17" s="85"/>
      <c r="AD17" s="248"/>
      <c r="AF17" s="109" t="str">
        <f>IF(H17="","",IF(VLOOKUP(H17,Stam!$A$12:$E$19,4,FALSE)=0,"",VLOOKUP(H17,Stam!$A$12:$E$19,4,FALSE)))</f>
        <v/>
      </c>
      <c r="AG17" s="109" t="str">
        <f>IF(H17="","",IF(VLOOKUP(H17,Stam!$A$12:$E$19,2,FALSE)=0,"",VLOOKUP(H17,Stam!$A$12:$E$19,2,FALSE)))</f>
        <v/>
      </c>
      <c r="AH17" s="109" t="str">
        <f>IF(H17="","",IF(VLOOKUP(H17,Stam!$A$12:$E$19,3,FALSE)=0,"",VLOOKUP(H17,Stam!$A$12:$E$19,3,FALSE)))</f>
        <v/>
      </c>
      <c r="AI17" s="35" t="str">
        <f>IF(H17="","",IF(VLOOKUP(H17,Stam!$A$12:$E$19,5,FALSE)=0,"",VLOOKUP(H17,Stam!$A$12:$E$19,5,FALSE)))</f>
        <v/>
      </c>
    </row>
    <row r="18" spans="1:35" ht="30" customHeight="1" x14ac:dyDescent="0.25">
      <c r="A18" s="203" t="str">
        <f>IF('Lijst duurzame leveringen'!A37=595,'Lijst duurzame leveringen'!A37,"")</f>
        <v/>
      </c>
      <c r="B18" s="133" t="str">
        <f>IF(A18=595,'Lijst duurzame leveringen'!B37,"")</f>
        <v/>
      </c>
      <c r="C18" s="231" t="str">
        <f>IF(A18=595,'Lijst duurzame leveringen'!C37,"")</f>
        <v/>
      </c>
      <c r="D18" s="232" t="str">
        <f>IF(A18=595,'Lijst duurzame leveringen'!D37,"")</f>
        <v/>
      </c>
      <c r="F18" s="85"/>
      <c r="G18" s="133" t="str">
        <f>IF(F18&lt;&gt;"",IFERROR(VLOOKUP($F18,NTA!$A$2:$B$214,2,FALSE),"NTA code komt niet voor"),"")</f>
        <v/>
      </c>
      <c r="H18" s="247"/>
      <c r="I18" s="248"/>
      <c r="J18" s="167"/>
      <c r="K18" s="253"/>
      <c r="L18" s="343"/>
      <c r="M18" s="346"/>
      <c r="N18" s="27"/>
      <c r="O18" s="253"/>
      <c r="P18" s="248"/>
      <c r="R18" s="253"/>
      <c r="S18" s="201"/>
      <c r="T18" s="27"/>
      <c r="U18" s="253"/>
      <c r="V18" s="201"/>
      <c r="X18" s="109" t="str">
        <f>IF(H18="","",IF(VLOOKUP(H18,Stam!$A$12:$E$19,4,FALSE)=0,"",VLOOKUP(H18,Stam!$A$12:$E$19,4,FALSE)))</f>
        <v/>
      </c>
      <c r="Y18" s="109" t="str">
        <f>IF(H18="","",IF(VLOOKUP(H18,Stam!$A$12:$E$19,2,FALSE)=0,"",VLOOKUP(H18,Stam!$A$12:$E$19,2,FALSE)))</f>
        <v/>
      </c>
      <c r="Z18" s="109" t="str">
        <f>IF(H18="","",IF(VLOOKUP(H18,Stam!$A$12:$E$19,3,FALSE)=0,"",VLOOKUP(H18,Stam!$A$12:$E$19,3,FALSE)))</f>
        <v/>
      </c>
      <c r="AA18" s="35" t="str">
        <f>IF(H18="","",IF(VLOOKUP(H18,Stam!$A$12:$E$19,5,FALSE)=0,"",VLOOKUP(H18,Stam!$A$12:$E$19,5,FALSE)))</f>
        <v/>
      </c>
      <c r="AC18" s="85"/>
      <c r="AD18" s="248"/>
      <c r="AF18" s="109" t="str">
        <f>IF(H18="","",IF(VLOOKUP(H18,Stam!$A$12:$E$19,4,FALSE)=0,"",VLOOKUP(H18,Stam!$A$12:$E$19,4,FALSE)))</f>
        <v/>
      </c>
      <c r="AG18" s="109" t="str">
        <f>IF(H18="","",IF(VLOOKUP(H18,Stam!$A$12:$E$19,2,FALSE)=0,"",VLOOKUP(H18,Stam!$A$12:$E$19,2,FALSE)))</f>
        <v/>
      </c>
      <c r="AH18" s="109" t="str">
        <f>IF(H18="","",IF(VLOOKUP(H18,Stam!$A$12:$E$19,3,FALSE)=0,"",VLOOKUP(H18,Stam!$A$12:$E$19,3,FALSE)))</f>
        <v/>
      </c>
      <c r="AI18" s="35" t="str">
        <f>IF(H18="","",IF(VLOOKUP(H18,Stam!$A$12:$E$19,5,FALSE)=0,"",VLOOKUP(H18,Stam!$A$12:$E$19,5,FALSE)))</f>
        <v/>
      </c>
    </row>
    <row r="19" spans="1:35" ht="30" customHeight="1" x14ac:dyDescent="0.25">
      <c r="A19" s="203" t="str">
        <f>IF('Lijst duurzame leveringen'!A38=595,'Lijst duurzame leveringen'!A38,"")</f>
        <v/>
      </c>
      <c r="B19" s="133" t="str">
        <f>IF(A19=595,'Lijst duurzame leveringen'!B38,"")</f>
        <v/>
      </c>
      <c r="C19" s="231" t="str">
        <f>IF(A19=595,'Lijst duurzame leveringen'!C38,"")</f>
        <v/>
      </c>
      <c r="D19" s="232" t="str">
        <f>IF(A19=595,'Lijst duurzame leveringen'!D38,"")</f>
        <v/>
      </c>
      <c r="F19" s="85"/>
      <c r="G19" s="133" t="str">
        <f>IF(F19&lt;&gt;"",IFERROR(VLOOKUP($F19,NTA!$A$2:$B$214,2,FALSE),"NTA code komt niet voor"),"")</f>
        <v/>
      </c>
      <c r="H19" s="247"/>
      <c r="I19" s="248"/>
      <c r="J19" s="167"/>
      <c r="K19" s="253"/>
      <c r="L19" s="343"/>
      <c r="M19" s="346"/>
      <c r="N19" s="27"/>
      <c r="O19" s="253"/>
      <c r="P19" s="248"/>
      <c r="R19" s="253"/>
      <c r="S19" s="201"/>
      <c r="T19" s="27"/>
      <c r="U19" s="253"/>
      <c r="V19" s="201"/>
      <c r="X19" s="109" t="str">
        <f>IF(H19="","",IF(VLOOKUP(H19,Stam!$A$12:$E$19,4,FALSE)=0,"",VLOOKUP(H19,Stam!$A$12:$E$19,4,FALSE)))</f>
        <v/>
      </c>
      <c r="Y19" s="109" t="str">
        <f>IF(H19="","",IF(VLOOKUP(H19,Stam!$A$12:$E$19,2,FALSE)=0,"",VLOOKUP(H19,Stam!$A$12:$E$19,2,FALSE)))</f>
        <v/>
      </c>
      <c r="Z19" s="109" t="str">
        <f>IF(H19="","",IF(VLOOKUP(H19,Stam!$A$12:$E$19,3,FALSE)=0,"",VLOOKUP(H19,Stam!$A$12:$E$19,3,FALSE)))</f>
        <v/>
      </c>
      <c r="AA19" s="35" t="str">
        <f>IF(H19="","",IF(VLOOKUP(H19,Stam!$A$12:$E$19,5,FALSE)=0,"",VLOOKUP(H19,Stam!$A$12:$E$19,5,FALSE)))</f>
        <v/>
      </c>
      <c r="AC19" s="85"/>
      <c r="AD19" s="248"/>
      <c r="AF19" s="109" t="str">
        <f>IF(H19="","",IF(VLOOKUP(H19,Stam!$A$12:$E$19,4,FALSE)=0,"",VLOOKUP(H19,Stam!$A$12:$E$19,4,FALSE)))</f>
        <v/>
      </c>
      <c r="AG19" s="109" t="str">
        <f>IF(H19="","",IF(VLOOKUP(H19,Stam!$A$12:$E$19,2,FALSE)=0,"",VLOOKUP(H19,Stam!$A$12:$E$19,2,FALSE)))</f>
        <v/>
      </c>
      <c r="AH19" s="109" t="str">
        <f>IF(H19="","",IF(VLOOKUP(H19,Stam!$A$12:$E$19,3,FALSE)=0,"",VLOOKUP(H19,Stam!$A$12:$E$19,3,FALSE)))</f>
        <v/>
      </c>
      <c r="AI19" s="35" t="str">
        <f>IF(H19="","",IF(VLOOKUP(H19,Stam!$A$12:$E$19,5,FALSE)=0,"",VLOOKUP(H19,Stam!$A$12:$E$19,5,FALSE)))</f>
        <v/>
      </c>
    </row>
    <row r="20" spans="1:35" ht="30" customHeight="1" x14ac:dyDescent="0.25">
      <c r="A20" s="203" t="str">
        <f>IF('Lijst duurzame leveringen'!A39=595,'Lijst duurzame leveringen'!A39,"")</f>
        <v/>
      </c>
      <c r="B20" s="133" t="str">
        <f>IF(A20=595,'Lijst duurzame leveringen'!B39,"")</f>
        <v/>
      </c>
      <c r="C20" s="231" t="str">
        <f>IF(A20=595,'Lijst duurzame leveringen'!C39,"")</f>
        <v/>
      </c>
      <c r="D20" s="232" t="str">
        <f>IF(A20=595,'Lijst duurzame leveringen'!D39,"")</f>
        <v/>
      </c>
      <c r="F20" s="85"/>
      <c r="G20" s="133" t="str">
        <f>IF(F20&lt;&gt;"",IFERROR(VLOOKUP($F20,NTA!$A$2:$B$214,2,FALSE),"NTA code komt niet voor"),"")</f>
        <v/>
      </c>
      <c r="H20" s="247"/>
      <c r="I20" s="248"/>
      <c r="J20" s="167"/>
      <c r="K20" s="253"/>
      <c r="L20" s="343"/>
      <c r="M20" s="346"/>
      <c r="N20" s="27"/>
      <c r="O20" s="253"/>
      <c r="P20" s="248"/>
      <c r="R20" s="253"/>
      <c r="S20" s="201"/>
      <c r="T20" s="27"/>
      <c r="U20" s="253"/>
      <c r="V20" s="201"/>
      <c r="X20" s="109" t="str">
        <f>IF(H20="","",IF(VLOOKUP(H20,Stam!$A$12:$E$19,4,FALSE)=0,"",VLOOKUP(H20,Stam!$A$12:$E$19,4,FALSE)))</f>
        <v/>
      </c>
      <c r="Y20" s="109" t="str">
        <f>IF(H20="","",IF(VLOOKUP(H20,Stam!$A$12:$E$19,2,FALSE)=0,"",VLOOKUP(H20,Stam!$A$12:$E$19,2,FALSE)))</f>
        <v/>
      </c>
      <c r="Z20" s="109" t="str">
        <f>IF(H20="","",IF(VLOOKUP(H20,Stam!$A$12:$E$19,3,FALSE)=0,"",VLOOKUP(H20,Stam!$A$12:$E$19,3,FALSE)))</f>
        <v/>
      </c>
      <c r="AA20" s="35" t="str">
        <f>IF(H20="","",IF(VLOOKUP(H20,Stam!$A$12:$E$19,5,FALSE)=0,"",VLOOKUP(H20,Stam!$A$12:$E$19,5,FALSE)))</f>
        <v/>
      </c>
      <c r="AC20" s="85"/>
      <c r="AD20" s="248"/>
      <c r="AF20" s="109" t="str">
        <f>IF(H20="","",IF(VLOOKUP(H20,Stam!$A$12:$E$19,4,FALSE)=0,"",VLOOKUP(H20,Stam!$A$12:$E$19,4,FALSE)))</f>
        <v/>
      </c>
      <c r="AG20" s="109" t="str">
        <f>IF(H20="","",IF(VLOOKUP(H20,Stam!$A$12:$E$19,2,FALSE)=0,"",VLOOKUP(H20,Stam!$A$12:$E$19,2,FALSE)))</f>
        <v/>
      </c>
      <c r="AH20" s="109" t="str">
        <f>IF(H20="","",IF(VLOOKUP(H20,Stam!$A$12:$E$19,3,FALSE)=0,"",VLOOKUP(H20,Stam!$A$12:$E$19,3,FALSE)))</f>
        <v/>
      </c>
      <c r="AI20" s="35" t="str">
        <f>IF(H20="","",IF(VLOOKUP(H20,Stam!$A$12:$E$19,5,FALSE)=0,"",VLOOKUP(H20,Stam!$A$12:$E$19,5,FALSE)))</f>
        <v/>
      </c>
    </row>
    <row r="21" spans="1:35" ht="30" customHeight="1" x14ac:dyDescent="0.25">
      <c r="A21" s="203" t="str">
        <f>IF('Lijst duurzame leveringen'!A40=595,'Lijst duurzame leveringen'!A40,"")</f>
        <v/>
      </c>
      <c r="B21" s="133" t="str">
        <f>IF(A21=595,'Lijst duurzame leveringen'!B40,"")</f>
        <v/>
      </c>
      <c r="C21" s="231" t="str">
        <f>IF(A21=595,'Lijst duurzame leveringen'!C40,"")</f>
        <v/>
      </c>
      <c r="D21" s="232" t="str">
        <f>IF(A21=595,'Lijst duurzame leveringen'!D40,"")</f>
        <v/>
      </c>
      <c r="F21" s="85"/>
      <c r="G21" s="133" t="str">
        <f>IF(F21&lt;&gt;"",IFERROR(VLOOKUP($F21,NTA!$A$2:$B$214,2,FALSE),"NTA code komt niet voor"),"")</f>
        <v/>
      </c>
      <c r="H21" s="247"/>
      <c r="I21" s="248"/>
      <c r="J21" s="167"/>
      <c r="K21" s="253"/>
      <c r="L21" s="343"/>
      <c r="M21" s="346"/>
      <c r="N21" s="27"/>
      <c r="O21" s="253"/>
      <c r="P21" s="248"/>
      <c r="R21" s="253"/>
      <c r="S21" s="201"/>
      <c r="T21" s="27"/>
      <c r="U21" s="253"/>
      <c r="V21" s="201"/>
      <c r="X21" s="109" t="str">
        <f>IF(H21="","",IF(VLOOKUP(H21,Stam!$A$12:$E$19,4,FALSE)=0,"",VLOOKUP(H21,Stam!$A$12:$E$19,4,FALSE)))</f>
        <v/>
      </c>
      <c r="Y21" s="109" t="str">
        <f>IF(H21="","",IF(VLOOKUP(H21,Stam!$A$12:$E$19,2,FALSE)=0,"",VLOOKUP(H21,Stam!$A$12:$E$19,2,FALSE)))</f>
        <v/>
      </c>
      <c r="Z21" s="109" t="str">
        <f>IF(H21="","",IF(VLOOKUP(H21,Stam!$A$12:$E$19,3,FALSE)=0,"",VLOOKUP(H21,Stam!$A$12:$E$19,3,FALSE)))</f>
        <v/>
      </c>
      <c r="AA21" s="35" t="str">
        <f>IF(H21="","",IF(VLOOKUP(H21,Stam!$A$12:$E$19,5,FALSE)=0,"",VLOOKUP(H21,Stam!$A$12:$E$19,5,FALSE)))</f>
        <v/>
      </c>
      <c r="AC21" s="85"/>
      <c r="AD21" s="248"/>
      <c r="AF21" s="109" t="str">
        <f>IF(H21="","",IF(VLOOKUP(H21,Stam!$A$12:$E$19,4,FALSE)=0,"",VLOOKUP(H21,Stam!$A$12:$E$19,4,FALSE)))</f>
        <v/>
      </c>
      <c r="AG21" s="109" t="str">
        <f>IF(H21="","",IF(VLOOKUP(H21,Stam!$A$12:$E$19,2,FALSE)=0,"",VLOOKUP(H21,Stam!$A$12:$E$19,2,FALSE)))</f>
        <v/>
      </c>
      <c r="AH21" s="109" t="str">
        <f>IF(H21="","",IF(VLOOKUP(H21,Stam!$A$12:$E$19,3,FALSE)=0,"",VLOOKUP(H21,Stam!$A$12:$E$19,3,FALSE)))</f>
        <v/>
      </c>
      <c r="AI21" s="35" t="str">
        <f>IF(H21="","",IF(VLOOKUP(H21,Stam!$A$12:$E$19,5,FALSE)=0,"",VLOOKUP(H21,Stam!$A$12:$E$19,5,FALSE)))</f>
        <v/>
      </c>
    </row>
    <row r="22" spans="1:35" ht="30" customHeight="1" x14ac:dyDescent="0.25">
      <c r="A22" s="203" t="str">
        <f>IF('Lijst duurzame leveringen'!A41=595,'Lijst duurzame leveringen'!A41,"")</f>
        <v/>
      </c>
      <c r="B22" s="133" t="str">
        <f>IF(A22=595,'Lijst duurzame leveringen'!B41,"")</f>
        <v/>
      </c>
      <c r="C22" s="231" t="str">
        <f>IF(A22=595,'Lijst duurzame leveringen'!C41,"")</f>
        <v/>
      </c>
      <c r="D22" s="232" t="str">
        <f>IF(A22=595,'Lijst duurzame leveringen'!D41,"")</f>
        <v/>
      </c>
      <c r="F22" s="85"/>
      <c r="G22" s="133" t="str">
        <f>IF(F22&lt;&gt;"",IFERROR(VLOOKUP($F22,NTA!$A$2:$B$214,2,FALSE),"NTA code komt niet voor"),"")</f>
        <v/>
      </c>
      <c r="H22" s="247"/>
      <c r="I22" s="248"/>
      <c r="J22" s="167"/>
      <c r="K22" s="253"/>
      <c r="L22" s="343"/>
      <c r="M22" s="346"/>
      <c r="N22" s="27"/>
      <c r="O22" s="253"/>
      <c r="P22" s="248"/>
      <c r="R22" s="253"/>
      <c r="S22" s="201"/>
      <c r="T22" s="27"/>
      <c r="U22" s="253"/>
      <c r="V22" s="201"/>
      <c r="X22" s="109" t="str">
        <f>IF(H22="","",IF(VLOOKUP(H22,Stam!$A$12:$E$19,4,FALSE)=0,"",VLOOKUP(H22,Stam!$A$12:$E$19,4,FALSE)))</f>
        <v/>
      </c>
      <c r="Y22" s="109" t="str">
        <f>IF(H22="","",IF(VLOOKUP(H22,Stam!$A$12:$E$19,2,FALSE)=0,"",VLOOKUP(H22,Stam!$A$12:$E$19,2,FALSE)))</f>
        <v/>
      </c>
      <c r="Z22" s="109" t="str">
        <f>IF(H22="","",IF(VLOOKUP(H22,Stam!$A$12:$E$19,3,FALSE)=0,"",VLOOKUP(H22,Stam!$A$12:$E$19,3,FALSE)))</f>
        <v/>
      </c>
      <c r="AA22" s="35" t="str">
        <f>IF(H22="","",IF(VLOOKUP(H22,Stam!$A$12:$E$19,5,FALSE)=0,"",VLOOKUP(H22,Stam!$A$12:$E$19,5,FALSE)))</f>
        <v/>
      </c>
      <c r="AC22" s="85"/>
      <c r="AD22" s="248"/>
      <c r="AF22" s="109" t="str">
        <f>IF(H22="","",IF(VLOOKUP(H22,Stam!$A$12:$E$19,4,FALSE)=0,"",VLOOKUP(H22,Stam!$A$12:$E$19,4,FALSE)))</f>
        <v/>
      </c>
      <c r="AG22" s="109" t="str">
        <f>IF(H22="","",IF(VLOOKUP(H22,Stam!$A$12:$E$19,2,FALSE)=0,"",VLOOKUP(H22,Stam!$A$12:$E$19,2,FALSE)))</f>
        <v/>
      </c>
      <c r="AH22" s="109" t="str">
        <f>IF(H22="","",IF(VLOOKUP(H22,Stam!$A$12:$E$19,3,FALSE)=0,"",VLOOKUP(H22,Stam!$A$12:$E$19,3,FALSE)))</f>
        <v/>
      </c>
      <c r="AI22" s="35" t="str">
        <f>IF(H22="","",IF(VLOOKUP(H22,Stam!$A$12:$E$19,5,FALSE)=0,"",VLOOKUP(H22,Stam!$A$12:$E$19,5,FALSE)))</f>
        <v/>
      </c>
    </row>
    <row r="23" spans="1:35" ht="30" customHeight="1" x14ac:dyDescent="0.25">
      <c r="A23" s="203" t="str">
        <f>IF('Lijst duurzame leveringen'!A42=595,'Lijst duurzame leveringen'!A42,"")</f>
        <v/>
      </c>
      <c r="B23" s="133" t="str">
        <f>IF(A23=595,'Lijst duurzame leveringen'!B42,"")</f>
        <v/>
      </c>
      <c r="C23" s="231" t="str">
        <f>IF(A23=595,'Lijst duurzame leveringen'!C42,"")</f>
        <v/>
      </c>
      <c r="D23" s="232" t="str">
        <f>IF(A23=595,'Lijst duurzame leveringen'!D42,"")</f>
        <v/>
      </c>
      <c r="F23" s="85"/>
      <c r="G23" s="133" t="str">
        <f>IF(F23&lt;&gt;"",IFERROR(VLOOKUP($F23,NTA!$A$2:$B$214,2,FALSE),"NTA code komt niet voor"),"")</f>
        <v/>
      </c>
      <c r="H23" s="247"/>
      <c r="I23" s="248"/>
      <c r="J23" s="167"/>
      <c r="K23" s="253"/>
      <c r="L23" s="343"/>
      <c r="M23" s="346"/>
      <c r="N23" s="27"/>
      <c r="O23" s="253"/>
      <c r="P23" s="248"/>
      <c r="R23" s="253"/>
      <c r="S23" s="201"/>
      <c r="T23" s="27"/>
      <c r="U23" s="253"/>
      <c r="V23" s="201"/>
      <c r="X23" s="109" t="str">
        <f>IF(H23="","",IF(VLOOKUP(H23,Stam!$A$12:$E$19,4,FALSE)=0,"",VLOOKUP(H23,Stam!$A$12:$E$19,4,FALSE)))</f>
        <v/>
      </c>
      <c r="Y23" s="109" t="str">
        <f>IF(H23="","",IF(VLOOKUP(H23,Stam!$A$12:$E$19,2,FALSE)=0,"",VLOOKUP(H23,Stam!$A$12:$E$19,2,FALSE)))</f>
        <v/>
      </c>
      <c r="Z23" s="109" t="str">
        <f>IF(H23="","",IF(VLOOKUP(H23,Stam!$A$12:$E$19,3,FALSE)=0,"",VLOOKUP(H23,Stam!$A$12:$E$19,3,FALSE)))</f>
        <v/>
      </c>
      <c r="AA23" s="35" t="str">
        <f>IF(H23="","",IF(VLOOKUP(H23,Stam!$A$12:$E$19,5,FALSE)=0,"",VLOOKUP(H23,Stam!$A$12:$E$19,5,FALSE)))</f>
        <v/>
      </c>
      <c r="AC23" s="85"/>
      <c r="AD23" s="248"/>
      <c r="AF23" s="109" t="str">
        <f>IF(H23="","",IF(VLOOKUP(H23,Stam!$A$12:$E$19,4,FALSE)=0,"",VLOOKUP(H23,Stam!$A$12:$E$19,4,FALSE)))</f>
        <v/>
      </c>
      <c r="AG23" s="109" t="str">
        <f>IF(H23="","",IF(VLOOKUP(H23,Stam!$A$12:$E$19,2,FALSE)=0,"",VLOOKUP(H23,Stam!$A$12:$E$19,2,FALSE)))</f>
        <v/>
      </c>
      <c r="AH23" s="109" t="str">
        <f>IF(H23="","",IF(VLOOKUP(H23,Stam!$A$12:$E$19,3,FALSE)=0,"",VLOOKUP(H23,Stam!$A$12:$E$19,3,FALSE)))</f>
        <v/>
      </c>
      <c r="AI23" s="35" t="str">
        <f>IF(H23="","",IF(VLOOKUP(H23,Stam!$A$12:$E$19,5,FALSE)=0,"",VLOOKUP(H23,Stam!$A$12:$E$19,5,FALSE)))</f>
        <v/>
      </c>
    </row>
    <row r="24" spans="1:35" ht="30" customHeight="1" x14ac:dyDescent="0.25">
      <c r="A24" s="203" t="str">
        <f>IF('Lijst duurzame leveringen'!A43=595,'Lijst duurzame leveringen'!A43,"")</f>
        <v/>
      </c>
      <c r="B24" s="133" t="str">
        <f>IF(A24=595,'Lijst duurzame leveringen'!B43,"")</f>
        <v/>
      </c>
      <c r="C24" s="231" t="str">
        <f>IF(A24=595,'Lijst duurzame leveringen'!C43,"")</f>
        <v/>
      </c>
      <c r="D24" s="232" t="str">
        <f>IF(A24=595,'Lijst duurzame leveringen'!D43,"")</f>
        <v/>
      </c>
      <c r="F24" s="85"/>
      <c r="G24" s="133" t="str">
        <f>IF(F24&lt;&gt;"",IFERROR(VLOOKUP($F24,NTA!$A$2:$B$214,2,FALSE),"NTA code komt niet voor"),"")</f>
        <v/>
      </c>
      <c r="H24" s="247"/>
      <c r="I24" s="248"/>
      <c r="J24" s="167"/>
      <c r="K24" s="253"/>
      <c r="L24" s="343"/>
      <c r="M24" s="346"/>
      <c r="N24" s="27"/>
      <c r="O24" s="253"/>
      <c r="P24" s="248"/>
      <c r="R24" s="253"/>
      <c r="S24" s="201"/>
      <c r="T24" s="27"/>
      <c r="U24" s="253"/>
      <c r="V24" s="201"/>
      <c r="X24" s="109" t="str">
        <f>IF(H24="","",IF(VLOOKUP(H24,Stam!$A$12:$E$19,4,FALSE)=0,"",VLOOKUP(H24,Stam!$A$12:$E$19,4,FALSE)))</f>
        <v/>
      </c>
      <c r="Y24" s="109" t="str">
        <f>IF(H24="","",IF(VLOOKUP(H24,Stam!$A$12:$E$19,2,FALSE)=0,"",VLOOKUP(H24,Stam!$A$12:$E$19,2,FALSE)))</f>
        <v/>
      </c>
      <c r="Z24" s="109" t="str">
        <f>IF(H24="","",IF(VLOOKUP(H24,Stam!$A$12:$E$19,3,FALSE)=0,"",VLOOKUP(H24,Stam!$A$12:$E$19,3,FALSE)))</f>
        <v/>
      </c>
      <c r="AA24" s="35" t="str">
        <f>IF(H24="","",IF(VLOOKUP(H24,Stam!$A$12:$E$19,5,FALSE)=0,"",VLOOKUP(H24,Stam!$A$12:$E$19,5,FALSE)))</f>
        <v/>
      </c>
      <c r="AC24" s="85"/>
      <c r="AD24" s="248"/>
      <c r="AF24" s="109" t="str">
        <f>IF(H24="","",IF(VLOOKUP(H24,Stam!$A$12:$E$19,4,FALSE)=0,"",VLOOKUP(H24,Stam!$A$12:$E$19,4,FALSE)))</f>
        <v/>
      </c>
      <c r="AG24" s="109" t="str">
        <f>IF(H24="","",IF(VLOOKUP(H24,Stam!$A$12:$E$19,2,FALSE)=0,"",VLOOKUP(H24,Stam!$A$12:$E$19,2,FALSE)))</f>
        <v/>
      </c>
      <c r="AH24" s="109" t="str">
        <f>IF(H24="","",IF(VLOOKUP(H24,Stam!$A$12:$E$19,3,FALSE)=0,"",VLOOKUP(H24,Stam!$A$12:$E$19,3,FALSE)))</f>
        <v/>
      </c>
      <c r="AI24" s="35" t="str">
        <f>IF(H24="","",IF(VLOOKUP(H24,Stam!$A$12:$E$19,5,FALSE)=0,"",VLOOKUP(H24,Stam!$A$12:$E$19,5,FALSE)))</f>
        <v/>
      </c>
    </row>
    <row r="25" spans="1:35" ht="30" customHeight="1" x14ac:dyDescent="0.25">
      <c r="A25" s="203" t="str">
        <f>IF('Lijst duurzame leveringen'!A44=595,'Lijst duurzame leveringen'!A44,"")</f>
        <v/>
      </c>
      <c r="B25" s="133" t="str">
        <f>IF(A25=595,'Lijst duurzame leveringen'!B44,"")</f>
        <v/>
      </c>
      <c r="C25" s="231" t="str">
        <f>IF(A25=595,'Lijst duurzame leveringen'!C44,"")</f>
        <v/>
      </c>
      <c r="D25" s="232" t="str">
        <f>IF(A25=595,'Lijst duurzame leveringen'!D44,"")</f>
        <v/>
      </c>
      <c r="F25" s="85"/>
      <c r="G25" s="133" t="str">
        <f>IF(F25&lt;&gt;"",IFERROR(VLOOKUP($F25,NTA!$A$2:$B$214,2,FALSE),"NTA code komt niet voor"),"")</f>
        <v/>
      </c>
      <c r="H25" s="247"/>
      <c r="I25" s="248"/>
      <c r="J25" s="167"/>
      <c r="K25" s="253"/>
      <c r="L25" s="343"/>
      <c r="M25" s="346"/>
      <c r="N25" s="27"/>
      <c r="O25" s="253"/>
      <c r="P25" s="248"/>
      <c r="R25" s="253"/>
      <c r="S25" s="201"/>
      <c r="T25" s="27"/>
      <c r="U25" s="253"/>
      <c r="V25" s="201"/>
      <c r="X25" s="109" t="str">
        <f>IF(H25="","",IF(VLOOKUP(H25,Stam!$A$12:$E$19,4,FALSE)=0,"",VLOOKUP(H25,Stam!$A$12:$E$19,4,FALSE)))</f>
        <v/>
      </c>
      <c r="Y25" s="109" t="str">
        <f>IF(H25="","",IF(VLOOKUP(H25,Stam!$A$12:$E$19,2,FALSE)=0,"",VLOOKUP(H25,Stam!$A$12:$E$19,2,FALSE)))</f>
        <v/>
      </c>
      <c r="Z25" s="109" t="str">
        <f>IF(H25="","",IF(VLOOKUP(H25,Stam!$A$12:$E$19,3,FALSE)=0,"",VLOOKUP(H25,Stam!$A$12:$E$19,3,FALSE)))</f>
        <v/>
      </c>
      <c r="AA25" s="35" t="str">
        <f>IF(H25="","",IF(VLOOKUP(H25,Stam!$A$12:$E$19,5,FALSE)=0,"",VLOOKUP(H25,Stam!$A$12:$E$19,5,FALSE)))</f>
        <v/>
      </c>
      <c r="AC25" s="85"/>
      <c r="AD25" s="248"/>
      <c r="AF25" s="109" t="str">
        <f>IF(H25="","",IF(VLOOKUP(H25,Stam!$A$12:$E$19,4,FALSE)=0,"",VLOOKUP(H25,Stam!$A$12:$E$19,4,FALSE)))</f>
        <v/>
      </c>
      <c r="AG25" s="109" t="str">
        <f>IF(H25="","",IF(VLOOKUP(H25,Stam!$A$12:$E$19,2,FALSE)=0,"",VLOOKUP(H25,Stam!$A$12:$E$19,2,FALSE)))</f>
        <v/>
      </c>
      <c r="AH25" s="109" t="str">
        <f>IF(H25="","",IF(VLOOKUP(H25,Stam!$A$12:$E$19,3,FALSE)=0,"",VLOOKUP(H25,Stam!$A$12:$E$19,3,FALSE)))</f>
        <v/>
      </c>
      <c r="AI25" s="35" t="str">
        <f>IF(H25="","",IF(VLOOKUP(H25,Stam!$A$12:$E$19,5,FALSE)=0,"",VLOOKUP(H25,Stam!$A$12:$E$19,5,FALSE)))</f>
        <v/>
      </c>
    </row>
    <row r="26" spans="1:35" ht="30" customHeight="1" x14ac:dyDescent="0.25">
      <c r="A26" s="203" t="str">
        <f>IF('Lijst duurzame leveringen'!A45=595,'Lijst duurzame leveringen'!A45,"")</f>
        <v/>
      </c>
      <c r="B26" s="133" t="str">
        <f>IF(A26=595,'Lijst duurzame leveringen'!B45,"")</f>
        <v/>
      </c>
      <c r="C26" s="231" t="str">
        <f>IF(A26=595,'Lijst duurzame leveringen'!C45,"")</f>
        <v/>
      </c>
      <c r="D26" s="232" t="str">
        <f>IF(A26=595,'Lijst duurzame leveringen'!D45,"")</f>
        <v/>
      </c>
      <c r="F26" s="85"/>
      <c r="G26" s="133" t="str">
        <f>IF(F26&lt;&gt;"",IFERROR(VLOOKUP($F26,NTA!$A$2:$B$214,2,FALSE),"NTA code komt niet voor"),"")</f>
        <v/>
      </c>
      <c r="H26" s="247"/>
      <c r="I26" s="248"/>
      <c r="J26" s="167"/>
      <c r="K26" s="253"/>
      <c r="L26" s="343"/>
      <c r="M26" s="346"/>
      <c r="N26" s="27"/>
      <c r="O26" s="253"/>
      <c r="P26" s="248"/>
      <c r="R26" s="253"/>
      <c r="S26" s="201"/>
      <c r="T26" s="27"/>
      <c r="U26" s="253"/>
      <c r="V26" s="201"/>
      <c r="X26" s="109" t="str">
        <f>IF(H26="","",IF(VLOOKUP(H26,Stam!$A$12:$E$19,4,FALSE)=0,"",VLOOKUP(H26,Stam!$A$12:$E$19,4,FALSE)))</f>
        <v/>
      </c>
      <c r="Y26" s="109" t="str">
        <f>IF(H26="","",IF(VLOOKUP(H26,Stam!$A$12:$E$19,2,FALSE)=0,"",VLOOKUP(H26,Stam!$A$12:$E$19,2,FALSE)))</f>
        <v/>
      </c>
      <c r="Z26" s="109" t="str">
        <f>IF(H26="","",IF(VLOOKUP(H26,Stam!$A$12:$E$19,3,FALSE)=0,"",VLOOKUP(H26,Stam!$A$12:$E$19,3,FALSE)))</f>
        <v/>
      </c>
      <c r="AA26" s="35" t="str">
        <f>IF(H26="","",IF(VLOOKUP(H26,Stam!$A$12:$E$19,5,FALSE)=0,"",VLOOKUP(H26,Stam!$A$12:$E$19,5,FALSE)))</f>
        <v/>
      </c>
      <c r="AC26" s="85"/>
      <c r="AD26" s="248"/>
      <c r="AF26" s="109" t="str">
        <f>IF(H26="","",IF(VLOOKUP(H26,Stam!$A$12:$E$19,4,FALSE)=0,"",VLOOKUP(H26,Stam!$A$12:$E$19,4,FALSE)))</f>
        <v/>
      </c>
      <c r="AG26" s="109" t="str">
        <f>IF(H26="","",IF(VLOOKUP(H26,Stam!$A$12:$E$19,2,FALSE)=0,"",VLOOKUP(H26,Stam!$A$12:$E$19,2,FALSE)))</f>
        <v/>
      </c>
      <c r="AH26" s="109" t="str">
        <f>IF(H26="","",IF(VLOOKUP(H26,Stam!$A$12:$E$19,3,FALSE)=0,"",VLOOKUP(H26,Stam!$A$12:$E$19,3,FALSE)))</f>
        <v/>
      </c>
      <c r="AI26" s="35" t="str">
        <f>IF(H26="","",IF(VLOOKUP(H26,Stam!$A$12:$E$19,5,FALSE)=0,"",VLOOKUP(H26,Stam!$A$12:$E$19,5,FALSE)))</f>
        <v/>
      </c>
    </row>
    <row r="27" spans="1:35" ht="30" customHeight="1" x14ac:dyDescent="0.25">
      <c r="A27" s="203" t="str">
        <f>IF('Lijst duurzame leveringen'!A46=595,'Lijst duurzame leveringen'!A46,"")</f>
        <v/>
      </c>
      <c r="B27" s="133" t="str">
        <f>IF(A27=595,'Lijst duurzame leveringen'!B46,"")</f>
        <v/>
      </c>
      <c r="C27" s="231" t="str">
        <f>IF(A27=595,'Lijst duurzame leveringen'!C46,"")</f>
        <v/>
      </c>
      <c r="D27" s="232" t="str">
        <f>IF(A27=595,'Lijst duurzame leveringen'!D46,"")</f>
        <v/>
      </c>
      <c r="F27" s="85"/>
      <c r="G27" s="133" t="str">
        <f>IF(F27&lt;&gt;"",IFERROR(VLOOKUP($F27,NTA!$A$2:$B$214,2,FALSE),"NTA code komt niet voor"),"")</f>
        <v/>
      </c>
      <c r="H27" s="247"/>
      <c r="I27" s="248"/>
      <c r="J27" s="167"/>
      <c r="K27" s="253"/>
      <c r="L27" s="343"/>
      <c r="M27" s="346"/>
      <c r="N27" s="27"/>
      <c r="O27" s="253"/>
      <c r="P27" s="248"/>
      <c r="R27" s="253"/>
      <c r="S27" s="201"/>
      <c r="T27" s="27"/>
      <c r="U27" s="253"/>
      <c r="V27" s="201"/>
      <c r="X27" s="109" t="str">
        <f>IF(H27="","",IF(VLOOKUP(H27,Stam!$A$12:$E$19,4,FALSE)=0,"",VLOOKUP(H27,Stam!$A$12:$E$19,4,FALSE)))</f>
        <v/>
      </c>
      <c r="Y27" s="109" t="str">
        <f>IF(H27="","",IF(VLOOKUP(H27,Stam!$A$12:$E$19,2,FALSE)=0,"",VLOOKUP(H27,Stam!$A$12:$E$19,2,FALSE)))</f>
        <v/>
      </c>
      <c r="Z27" s="109" t="str">
        <f>IF(H27="","",IF(VLOOKUP(H27,Stam!$A$12:$E$19,3,FALSE)=0,"",VLOOKUP(H27,Stam!$A$12:$E$19,3,FALSE)))</f>
        <v/>
      </c>
      <c r="AA27" s="35" t="str">
        <f>IF(H27="","",IF(VLOOKUP(H27,Stam!$A$12:$E$19,5,FALSE)=0,"",VLOOKUP(H27,Stam!$A$12:$E$19,5,FALSE)))</f>
        <v/>
      </c>
      <c r="AC27" s="85"/>
      <c r="AD27" s="248"/>
      <c r="AF27" s="109" t="str">
        <f>IF(H27="","",IF(VLOOKUP(H27,Stam!$A$12:$E$19,4,FALSE)=0,"",VLOOKUP(H27,Stam!$A$12:$E$19,4,FALSE)))</f>
        <v/>
      </c>
      <c r="AG27" s="109" t="str">
        <f>IF(H27="","",IF(VLOOKUP(H27,Stam!$A$12:$E$19,2,FALSE)=0,"",VLOOKUP(H27,Stam!$A$12:$E$19,2,FALSE)))</f>
        <v/>
      </c>
      <c r="AH27" s="109" t="str">
        <f>IF(H27="","",IF(VLOOKUP(H27,Stam!$A$12:$E$19,3,FALSE)=0,"",VLOOKUP(H27,Stam!$A$12:$E$19,3,FALSE)))</f>
        <v/>
      </c>
      <c r="AI27" s="35" t="str">
        <f>IF(H27="","",IF(VLOOKUP(H27,Stam!$A$12:$E$19,5,FALSE)=0,"",VLOOKUP(H27,Stam!$A$12:$E$19,5,FALSE)))</f>
        <v/>
      </c>
    </row>
    <row r="28" spans="1:35" ht="30" customHeight="1" x14ac:dyDescent="0.25">
      <c r="A28" s="203" t="str">
        <f>IF('Lijst duurzame leveringen'!A47=595,'Lijst duurzame leveringen'!A47,"")</f>
        <v/>
      </c>
      <c r="B28" s="133" t="str">
        <f>IF(A28=595,'Lijst duurzame leveringen'!B47,"")</f>
        <v/>
      </c>
      <c r="C28" s="231" t="str">
        <f>IF(A28=595,'Lijst duurzame leveringen'!C47,"")</f>
        <v/>
      </c>
      <c r="D28" s="232" t="str">
        <f>IF(A28=595,'Lijst duurzame leveringen'!D47,"")</f>
        <v/>
      </c>
      <c r="F28" s="85"/>
      <c r="G28" s="133" t="str">
        <f>IF(F28&lt;&gt;"",IFERROR(VLOOKUP($F28,NTA!$A$2:$B$214,2,FALSE),"NTA code komt niet voor"),"")</f>
        <v/>
      </c>
      <c r="H28" s="247"/>
      <c r="I28" s="248"/>
      <c r="J28" s="167"/>
      <c r="K28" s="253"/>
      <c r="L28" s="343"/>
      <c r="M28" s="346"/>
      <c r="N28" s="27"/>
      <c r="O28" s="253"/>
      <c r="P28" s="248"/>
      <c r="R28" s="253"/>
      <c r="S28" s="201"/>
      <c r="T28" s="27"/>
      <c r="U28" s="253"/>
      <c r="V28" s="201"/>
      <c r="X28" s="109" t="str">
        <f>IF(H28="","",IF(VLOOKUP(H28,Stam!$A$12:$E$19,4,FALSE)=0,"",VLOOKUP(H28,Stam!$A$12:$E$19,4,FALSE)))</f>
        <v/>
      </c>
      <c r="Y28" s="109" t="str">
        <f>IF(H28="","",IF(VLOOKUP(H28,Stam!$A$12:$E$19,2,FALSE)=0,"",VLOOKUP(H28,Stam!$A$12:$E$19,2,FALSE)))</f>
        <v/>
      </c>
      <c r="Z28" s="109" t="str">
        <f>IF(H28="","",IF(VLOOKUP(H28,Stam!$A$12:$E$19,3,FALSE)=0,"",VLOOKUP(H28,Stam!$A$12:$E$19,3,FALSE)))</f>
        <v/>
      </c>
      <c r="AA28" s="35" t="str">
        <f>IF(H28="","",IF(VLOOKUP(H28,Stam!$A$12:$E$19,5,FALSE)=0,"",VLOOKUP(H28,Stam!$A$12:$E$19,5,FALSE)))</f>
        <v/>
      </c>
      <c r="AC28" s="85"/>
      <c r="AD28" s="248"/>
      <c r="AF28" s="109" t="str">
        <f>IF(H28="","",IF(VLOOKUP(H28,Stam!$A$12:$E$19,4,FALSE)=0,"",VLOOKUP(H28,Stam!$A$12:$E$19,4,FALSE)))</f>
        <v/>
      </c>
      <c r="AG28" s="109" t="str">
        <f>IF(H28="","",IF(VLOOKUP(H28,Stam!$A$12:$E$19,2,FALSE)=0,"",VLOOKUP(H28,Stam!$A$12:$E$19,2,FALSE)))</f>
        <v/>
      </c>
      <c r="AH28" s="109" t="str">
        <f>IF(H28="","",IF(VLOOKUP(H28,Stam!$A$12:$E$19,3,FALSE)=0,"",VLOOKUP(H28,Stam!$A$12:$E$19,3,FALSE)))</f>
        <v/>
      </c>
      <c r="AI28" s="35" t="str">
        <f>IF(H28="","",IF(VLOOKUP(H28,Stam!$A$12:$E$19,5,FALSE)=0,"",VLOOKUP(H28,Stam!$A$12:$E$19,5,FALSE)))</f>
        <v/>
      </c>
    </row>
    <row r="29" spans="1:35" ht="30" customHeight="1" x14ac:dyDescent="0.25">
      <c r="A29" s="203" t="str">
        <f>IF('Lijst duurzame leveringen'!A48=595,'Lijst duurzame leveringen'!A48,"")</f>
        <v/>
      </c>
      <c r="B29" s="133" t="str">
        <f>IF(A29=595,'Lijst duurzame leveringen'!B48,"")</f>
        <v/>
      </c>
      <c r="C29" s="231" t="str">
        <f>IF(A29=595,'Lijst duurzame leveringen'!C48,"")</f>
        <v/>
      </c>
      <c r="D29" s="232" t="str">
        <f>IF(A29=595,'Lijst duurzame leveringen'!D48,"")</f>
        <v/>
      </c>
      <c r="F29" s="85"/>
      <c r="G29" s="133" t="str">
        <f>IF(F29&lt;&gt;"",IFERROR(VLOOKUP($F29,NTA!$A$2:$B$214,2,FALSE),"NTA code komt niet voor"),"")</f>
        <v/>
      </c>
      <c r="H29" s="247"/>
      <c r="I29" s="248"/>
      <c r="J29" s="167"/>
      <c r="K29" s="253"/>
      <c r="L29" s="343"/>
      <c r="M29" s="346"/>
      <c r="N29" s="27"/>
      <c r="O29" s="253"/>
      <c r="P29" s="248"/>
      <c r="R29" s="253"/>
      <c r="S29" s="201"/>
      <c r="T29" s="27"/>
      <c r="U29" s="253"/>
      <c r="V29" s="201"/>
      <c r="X29" s="109" t="str">
        <f>IF(H29="","",IF(VLOOKUP(H29,Stam!$A$12:$E$19,4,FALSE)=0,"",VLOOKUP(H29,Stam!$A$12:$E$19,4,FALSE)))</f>
        <v/>
      </c>
      <c r="Y29" s="109" t="str">
        <f>IF(H29="","",IF(VLOOKUP(H29,Stam!$A$12:$E$19,2,FALSE)=0,"",VLOOKUP(H29,Stam!$A$12:$E$19,2,FALSE)))</f>
        <v/>
      </c>
      <c r="Z29" s="109" t="str">
        <f>IF(H29="","",IF(VLOOKUP(H29,Stam!$A$12:$E$19,3,FALSE)=0,"",VLOOKUP(H29,Stam!$A$12:$E$19,3,FALSE)))</f>
        <v/>
      </c>
      <c r="AA29" s="35" t="str">
        <f>IF(H29="","",IF(VLOOKUP(H29,Stam!$A$12:$E$19,5,FALSE)=0,"",VLOOKUP(H29,Stam!$A$12:$E$19,5,FALSE)))</f>
        <v/>
      </c>
      <c r="AC29" s="85"/>
      <c r="AD29" s="248"/>
      <c r="AF29" s="109" t="str">
        <f>IF(H29="","",IF(VLOOKUP(H29,Stam!$A$12:$E$19,4,FALSE)=0,"",VLOOKUP(H29,Stam!$A$12:$E$19,4,FALSE)))</f>
        <v/>
      </c>
      <c r="AG29" s="109" t="str">
        <f>IF(H29="","",IF(VLOOKUP(H29,Stam!$A$12:$E$19,2,FALSE)=0,"",VLOOKUP(H29,Stam!$A$12:$E$19,2,FALSE)))</f>
        <v/>
      </c>
      <c r="AH29" s="109" t="str">
        <f>IF(H29="","",IF(VLOOKUP(H29,Stam!$A$12:$E$19,3,FALSE)=0,"",VLOOKUP(H29,Stam!$A$12:$E$19,3,FALSE)))</f>
        <v/>
      </c>
      <c r="AI29" s="35" t="str">
        <f>IF(H29="","",IF(VLOOKUP(H29,Stam!$A$12:$E$19,5,FALSE)=0,"",VLOOKUP(H29,Stam!$A$12:$E$19,5,FALSE)))</f>
        <v/>
      </c>
    </row>
    <row r="30" spans="1:35" ht="30" customHeight="1" x14ac:dyDescent="0.25">
      <c r="A30" s="203" t="str">
        <f>IF('Lijst duurzame leveringen'!A49=595,'Lijst duurzame leveringen'!A49,"")</f>
        <v/>
      </c>
      <c r="B30" s="133" t="str">
        <f>IF(A30=595,'Lijst duurzame leveringen'!B49,"")</f>
        <v/>
      </c>
      <c r="C30" s="231" t="str">
        <f>IF(A30=595,'Lijst duurzame leveringen'!C49,"")</f>
        <v/>
      </c>
      <c r="D30" s="232" t="str">
        <f>IF(A30=595,'Lijst duurzame leveringen'!D49,"")</f>
        <v/>
      </c>
      <c r="F30" s="85"/>
      <c r="G30" s="133" t="str">
        <f>IF(F30&lt;&gt;"",IFERROR(VLOOKUP($F30,NTA!$A$2:$B$214,2,FALSE),"NTA code komt niet voor"),"")</f>
        <v/>
      </c>
      <c r="H30" s="247"/>
      <c r="I30" s="248"/>
      <c r="J30" s="167"/>
      <c r="K30" s="253"/>
      <c r="L30" s="343"/>
      <c r="M30" s="346"/>
      <c r="N30" s="27"/>
      <c r="O30" s="253"/>
      <c r="P30" s="248"/>
      <c r="R30" s="253"/>
      <c r="S30" s="201"/>
      <c r="T30" s="27"/>
      <c r="U30" s="253"/>
      <c r="V30" s="201"/>
      <c r="X30" s="109" t="str">
        <f>IF(H30="","",IF(VLOOKUP(H30,Stam!$A$12:$E$19,4,FALSE)=0,"",VLOOKUP(H30,Stam!$A$12:$E$19,4,FALSE)))</f>
        <v/>
      </c>
      <c r="Y30" s="109" t="str">
        <f>IF(H30="","",IF(VLOOKUP(H30,Stam!$A$12:$E$19,2,FALSE)=0,"",VLOOKUP(H30,Stam!$A$12:$E$19,2,FALSE)))</f>
        <v/>
      </c>
      <c r="Z30" s="109" t="str">
        <f>IF(H30="","",IF(VLOOKUP(H30,Stam!$A$12:$E$19,3,FALSE)=0,"",VLOOKUP(H30,Stam!$A$12:$E$19,3,FALSE)))</f>
        <v/>
      </c>
      <c r="AA30" s="35" t="str">
        <f>IF(H30="","",IF(VLOOKUP(H30,Stam!$A$12:$E$19,5,FALSE)=0,"",VLOOKUP(H30,Stam!$A$12:$E$19,5,FALSE)))</f>
        <v/>
      </c>
      <c r="AC30" s="85"/>
      <c r="AD30" s="248"/>
      <c r="AF30" s="109" t="str">
        <f>IF(H30="","",IF(VLOOKUP(H30,Stam!$A$12:$E$19,4,FALSE)=0,"",VLOOKUP(H30,Stam!$A$12:$E$19,4,FALSE)))</f>
        <v/>
      </c>
      <c r="AG30" s="109" t="str">
        <f>IF(H30="","",IF(VLOOKUP(H30,Stam!$A$12:$E$19,2,FALSE)=0,"",VLOOKUP(H30,Stam!$A$12:$E$19,2,FALSE)))</f>
        <v/>
      </c>
      <c r="AH30" s="109" t="str">
        <f>IF(H30="","",IF(VLOOKUP(H30,Stam!$A$12:$E$19,3,FALSE)=0,"",VLOOKUP(H30,Stam!$A$12:$E$19,3,FALSE)))</f>
        <v/>
      </c>
      <c r="AI30" s="35" t="str">
        <f>IF(H30="","",IF(VLOOKUP(H30,Stam!$A$12:$E$19,5,FALSE)=0,"",VLOOKUP(H30,Stam!$A$12:$E$19,5,FALSE)))</f>
        <v/>
      </c>
    </row>
    <row r="31" spans="1:35" ht="30" customHeight="1" x14ac:dyDescent="0.25">
      <c r="A31" s="203" t="str">
        <f>IF('Lijst duurzame leveringen'!A50=595,'Lijst duurzame leveringen'!A50,"")</f>
        <v/>
      </c>
      <c r="B31" s="133" t="str">
        <f>IF(A31=595,'Lijst duurzame leveringen'!B50,"")</f>
        <v/>
      </c>
      <c r="C31" s="231" t="str">
        <f>IF(A31=595,'Lijst duurzame leveringen'!C50,"")</f>
        <v/>
      </c>
      <c r="D31" s="232" t="str">
        <f>IF(A31=595,'Lijst duurzame leveringen'!D50,"")</f>
        <v/>
      </c>
      <c r="F31" s="253"/>
      <c r="G31" s="133" t="str">
        <f>IF(F31&lt;&gt;"",IFERROR(VLOOKUP($F31,NTA!$A$2:$B$214,2,FALSE),"NTA code komt niet voor"),"")</f>
        <v/>
      </c>
      <c r="H31" s="247"/>
      <c r="I31" s="201"/>
      <c r="K31" s="253"/>
      <c r="L31" s="255"/>
      <c r="M31" s="201"/>
      <c r="O31" s="253"/>
      <c r="P31" s="201"/>
      <c r="R31" s="253"/>
      <c r="S31" s="201"/>
      <c r="U31" s="253"/>
      <c r="V31" s="201"/>
      <c r="AC31" s="253"/>
      <c r="AD31" s="201"/>
    </row>
    <row r="32" spans="1:35" ht="30" customHeight="1" x14ac:dyDescent="0.25">
      <c r="A32" s="203" t="str">
        <f>IF('Lijst duurzame leveringen'!A51=595,'Lijst duurzame leveringen'!A51,"")</f>
        <v/>
      </c>
      <c r="B32" s="133" t="str">
        <f>IF(A32=595,'Lijst duurzame leveringen'!B51,"")</f>
        <v/>
      </c>
      <c r="C32" s="231" t="str">
        <f>IF(A32=595,'Lijst duurzame leveringen'!C51,"")</f>
        <v/>
      </c>
      <c r="D32" s="232" t="str">
        <f>IF(A32=595,'Lijst duurzame leveringen'!D51,"")</f>
        <v/>
      </c>
      <c r="F32" s="253"/>
      <c r="G32" s="133" t="str">
        <f>IF(F32&lt;&gt;"",IFERROR(VLOOKUP($F32,NTA!$A$2:$B$214,2,FALSE),"NTA code komt niet voor"),"")</f>
        <v/>
      </c>
      <c r="H32" s="247"/>
      <c r="I32" s="201"/>
      <c r="K32" s="253"/>
      <c r="L32" s="255"/>
      <c r="M32" s="201"/>
      <c r="O32" s="253"/>
      <c r="P32" s="201"/>
      <c r="R32" s="253"/>
      <c r="S32" s="201"/>
      <c r="U32" s="253"/>
      <c r="V32" s="201"/>
      <c r="AC32" s="253"/>
      <c r="AD32" s="201"/>
    </row>
    <row r="33" spans="1:30" ht="30" customHeight="1" x14ac:dyDescent="0.25">
      <c r="A33" s="203" t="str">
        <f>IF('Lijst duurzame leveringen'!A52=595,'Lijst duurzame leveringen'!A52,"")</f>
        <v/>
      </c>
      <c r="B33" s="133" t="str">
        <f>IF(A33=595,'Lijst duurzame leveringen'!B52,"")</f>
        <v/>
      </c>
      <c r="C33" s="231" t="str">
        <f>IF(A33=595,'Lijst duurzame leveringen'!C52,"")</f>
        <v/>
      </c>
      <c r="D33" s="232" t="str">
        <f>IF(A33=595,'Lijst duurzame leveringen'!D52,"")</f>
        <v/>
      </c>
      <c r="F33" s="253"/>
      <c r="G33" s="133" t="str">
        <f>IF(F33&lt;&gt;"",IFERROR(VLOOKUP($F33,NTA!$A$2:$B$214,2,FALSE),"NTA code komt niet voor"),"")</f>
        <v/>
      </c>
      <c r="H33" s="247"/>
      <c r="I33" s="201"/>
      <c r="K33" s="253"/>
      <c r="L33" s="255"/>
      <c r="M33" s="201"/>
      <c r="O33" s="253"/>
      <c r="P33" s="201"/>
      <c r="R33" s="253"/>
      <c r="S33" s="201"/>
      <c r="U33" s="253"/>
      <c r="V33" s="201"/>
      <c r="AC33" s="253"/>
      <c r="AD33" s="201"/>
    </row>
    <row r="34" spans="1:30" ht="30" customHeight="1" x14ac:dyDescent="0.25">
      <c r="A34" s="203" t="str">
        <f>IF('Lijst duurzame leveringen'!A53=595,'Lijst duurzame leveringen'!A53,"")</f>
        <v/>
      </c>
      <c r="B34" s="133" t="str">
        <f>IF(A34=595,'Lijst duurzame leveringen'!B53,"")</f>
        <v/>
      </c>
      <c r="C34" s="231" t="str">
        <f>IF(A34=595,'Lijst duurzame leveringen'!C53,"")</f>
        <v/>
      </c>
      <c r="D34" s="232" t="str">
        <f>IF(A34=595,'Lijst duurzame leveringen'!D53,"")</f>
        <v/>
      </c>
      <c r="F34" s="253"/>
      <c r="G34" s="133" t="str">
        <f>IF(F34&lt;&gt;"",IFERROR(VLOOKUP($F34,NTA!$A$2:$B$214,2,FALSE),"NTA code komt niet voor"),"")</f>
        <v/>
      </c>
      <c r="H34" s="247"/>
      <c r="I34" s="201"/>
      <c r="K34" s="253"/>
      <c r="L34" s="255"/>
      <c r="M34" s="201"/>
      <c r="O34" s="253"/>
      <c r="P34" s="201"/>
      <c r="R34" s="253"/>
      <c r="S34" s="201"/>
      <c r="U34" s="253"/>
      <c r="V34" s="201"/>
      <c r="AC34" s="253"/>
      <c r="AD34" s="201"/>
    </row>
    <row r="35" spans="1:30" ht="30" customHeight="1" x14ac:dyDescent="0.25">
      <c r="A35" s="203" t="str">
        <f>IF('Lijst duurzame leveringen'!A54=595,'Lijst duurzame leveringen'!A54,"")</f>
        <v/>
      </c>
      <c r="B35" s="133" t="str">
        <f>IF(A35=595,'Lijst duurzame leveringen'!B54,"")</f>
        <v/>
      </c>
      <c r="C35" s="231" t="str">
        <f>IF(A35=595,'Lijst duurzame leveringen'!C54,"")</f>
        <v/>
      </c>
      <c r="D35" s="232" t="str">
        <f>IF(A35=595,'Lijst duurzame leveringen'!D54,"")</f>
        <v/>
      </c>
      <c r="F35" s="253"/>
      <c r="G35" s="133" t="str">
        <f>IF(F35&lt;&gt;"",IFERROR(VLOOKUP($F35,NTA!$A$2:$B$214,2,FALSE),"NTA code komt niet voor"),"")</f>
        <v/>
      </c>
      <c r="H35" s="247"/>
      <c r="I35" s="201"/>
      <c r="K35" s="253"/>
      <c r="L35" s="255"/>
      <c r="M35" s="201"/>
      <c r="O35" s="253"/>
      <c r="P35" s="201"/>
      <c r="R35" s="253"/>
      <c r="S35" s="201"/>
      <c r="U35" s="253"/>
      <c r="V35" s="201"/>
      <c r="AC35" s="253"/>
      <c r="AD35" s="201"/>
    </row>
    <row r="36" spans="1:30" ht="30" customHeight="1" x14ac:dyDescent="0.25">
      <c r="A36" s="203" t="str">
        <f>IF('Lijst duurzame leveringen'!A55=595,'Lijst duurzame leveringen'!A55,"")</f>
        <v/>
      </c>
      <c r="B36" s="133" t="str">
        <f>IF(A36=595,'Lijst duurzame leveringen'!B55,"")</f>
        <v/>
      </c>
      <c r="C36" s="231" t="str">
        <f>IF(A36=595,'Lijst duurzame leveringen'!C55,"")</f>
        <v/>
      </c>
      <c r="D36" s="232" t="str">
        <f>IF(A36=595,'Lijst duurzame leveringen'!D55,"")</f>
        <v/>
      </c>
      <c r="F36" s="253"/>
      <c r="G36" s="133" t="str">
        <f>IF(F36&lt;&gt;"",IFERROR(VLOOKUP($F36,NTA!$A$2:$B$214,2,FALSE),"NTA code komt niet voor"),"")</f>
        <v/>
      </c>
      <c r="H36" s="247"/>
      <c r="I36" s="201"/>
      <c r="K36" s="253"/>
      <c r="L36" s="255"/>
      <c r="M36" s="201"/>
      <c r="O36" s="253"/>
      <c r="P36" s="201"/>
      <c r="R36" s="253"/>
      <c r="S36" s="201"/>
      <c r="U36" s="253"/>
      <c r="V36" s="201"/>
      <c r="AC36" s="253"/>
      <c r="AD36" s="201"/>
    </row>
    <row r="37" spans="1:30" ht="30" customHeight="1" x14ac:dyDescent="0.25">
      <c r="A37" s="203" t="str">
        <f>IF('Lijst duurzame leveringen'!A56=595,'Lijst duurzame leveringen'!A56,"")</f>
        <v/>
      </c>
      <c r="B37" s="133" t="str">
        <f>IF(A37=595,'Lijst duurzame leveringen'!B56,"")</f>
        <v/>
      </c>
      <c r="C37" s="231" t="str">
        <f>IF(A37=595,'Lijst duurzame leveringen'!C56,"")</f>
        <v/>
      </c>
      <c r="D37" s="232" t="str">
        <f>IF(A37=595,'Lijst duurzame leveringen'!D56,"")</f>
        <v/>
      </c>
      <c r="F37" s="253"/>
      <c r="G37" s="133" t="str">
        <f>IF(F37&lt;&gt;"",IFERROR(VLOOKUP($F37,NTA!$A$2:$B$214,2,FALSE),"NTA code komt niet voor"),"")</f>
        <v/>
      </c>
      <c r="H37" s="247"/>
      <c r="I37" s="201"/>
      <c r="K37" s="253"/>
      <c r="L37" s="255"/>
      <c r="M37" s="201"/>
      <c r="O37" s="253"/>
      <c r="P37" s="201"/>
      <c r="R37" s="253"/>
      <c r="S37" s="201"/>
      <c r="U37" s="253"/>
      <c r="V37" s="201"/>
      <c r="AC37" s="253"/>
      <c r="AD37" s="201"/>
    </row>
    <row r="38" spans="1:30" ht="30" customHeight="1" x14ac:dyDescent="0.25">
      <c r="A38" s="203" t="str">
        <f>IF('Lijst duurzame leveringen'!A57=595,'Lijst duurzame leveringen'!A57,"")</f>
        <v/>
      </c>
      <c r="B38" s="133" t="str">
        <f>IF(A38=595,'Lijst duurzame leveringen'!B57,"")</f>
        <v/>
      </c>
      <c r="C38" s="231" t="str">
        <f>IF(A38=595,'Lijst duurzame leveringen'!C57,"")</f>
        <v/>
      </c>
      <c r="D38" s="232" t="str">
        <f>IF(A38=595,'Lijst duurzame leveringen'!D57,"")</f>
        <v/>
      </c>
      <c r="F38" s="253"/>
      <c r="G38" s="133" t="str">
        <f>IF(F38&lt;&gt;"",IFERROR(VLOOKUP($F38,NTA!$A$2:$B$214,2,FALSE),"NTA code komt niet voor"),"")</f>
        <v/>
      </c>
      <c r="H38" s="247"/>
      <c r="I38" s="201"/>
      <c r="K38" s="253"/>
      <c r="L38" s="255"/>
      <c r="M38" s="201"/>
      <c r="O38" s="253"/>
      <c r="P38" s="201"/>
      <c r="R38" s="253"/>
      <c r="S38" s="201"/>
      <c r="U38" s="253"/>
      <c r="V38" s="201"/>
      <c r="AC38" s="253"/>
      <c r="AD38" s="201"/>
    </row>
    <row r="39" spans="1:30" ht="30" customHeight="1" x14ac:dyDescent="0.25">
      <c r="A39" s="203" t="str">
        <f>IF('Lijst duurzame leveringen'!A58=595,'Lijst duurzame leveringen'!A58,"")</f>
        <v/>
      </c>
      <c r="B39" s="133" t="str">
        <f>IF(A39=595,'Lijst duurzame leveringen'!B58,"")</f>
        <v/>
      </c>
      <c r="C39" s="231" t="str">
        <f>IF(A39=595,'Lijst duurzame leveringen'!C58,"")</f>
        <v/>
      </c>
      <c r="D39" s="232" t="str">
        <f>IF(A39=595,'Lijst duurzame leveringen'!D58,"")</f>
        <v/>
      </c>
      <c r="F39" s="253"/>
      <c r="G39" s="133" t="str">
        <f>IF(F39&lt;&gt;"",IFERROR(VLOOKUP($F39,NTA!$A$2:$B$214,2,FALSE),"NTA code komt niet voor"),"")</f>
        <v/>
      </c>
      <c r="H39" s="247"/>
      <c r="I39" s="201"/>
      <c r="K39" s="253"/>
      <c r="L39" s="255"/>
      <c r="M39" s="201"/>
      <c r="O39" s="253"/>
      <c r="P39" s="201"/>
      <c r="R39" s="253"/>
      <c r="S39" s="201"/>
      <c r="U39" s="253"/>
      <c r="V39" s="201"/>
      <c r="AC39" s="253"/>
      <c r="AD39" s="201"/>
    </row>
    <row r="40" spans="1:30" ht="30" customHeight="1" x14ac:dyDescent="0.25">
      <c r="A40" s="203" t="str">
        <f>IF('Lijst duurzame leveringen'!A59=595,'Lijst duurzame leveringen'!A59,"")</f>
        <v/>
      </c>
      <c r="B40" s="133" t="str">
        <f>IF(A40=595,'Lijst duurzame leveringen'!B59,"")</f>
        <v/>
      </c>
      <c r="C40" s="231" t="str">
        <f>IF(A40=595,'Lijst duurzame leveringen'!C59,"")</f>
        <v/>
      </c>
      <c r="D40" s="232" t="str">
        <f>IF(A40=595,'Lijst duurzame leveringen'!D59,"")</f>
        <v/>
      </c>
      <c r="F40" s="253"/>
      <c r="G40" s="133" t="str">
        <f>IF(F40&lt;&gt;"",IFERROR(VLOOKUP($F40,NTA!$A$2:$B$214,2,FALSE),"NTA code komt niet voor"),"")</f>
        <v/>
      </c>
      <c r="H40" s="247"/>
      <c r="I40" s="201"/>
      <c r="K40" s="253"/>
      <c r="L40" s="255"/>
      <c r="M40" s="201"/>
      <c r="O40" s="253"/>
      <c r="P40" s="201"/>
      <c r="R40" s="253"/>
      <c r="S40" s="201"/>
      <c r="U40" s="253"/>
      <c r="V40" s="201"/>
      <c r="AC40" s="253"/>
      <c r="AD40" s="201"/>
    </row>
    <row r="41" spans="1:30" ht="30" customHeight="1" x14ac:dyDescent="0.25">
      <c r="A41" s="203" t="str">
        <f>IF('Lijst duurzame leveringen'!A60=595,'Lijst duurzame leveringen'!A60,"")</f>
        <v/>
      </c>
      <c r="B41" s="133" t="str">
        <f>IF(A41=595,'Lijst duurzame leveringen'!B60,"")</f>
        <v/>
      </c>
      <c r="C41" s="231" t="str">
        <f>IF(A41=595,'Lijst duurzame leveringen'!C60,"")</f>
        <v/>
      </c>
      <c r="D41" s="232" t="str">
        <f>IF(A41=595,'Lijst duurzame leveringen'!D60,"")</f>
        <v/>
      </c>
      <c r="F41" s="253"/>
      <c r="G41" s="133" t="str">
        <f>IF(F41&lt;&gt;"",IFERROR(VLOOKUP($F41,NTA!$A$2:$B$214,2,FALSE),"NTA code komt niet voor"),"")</f>
        <v/>
      </c>
      <c r="H41" s="247"/>
      <c r="I41" s="201"/>
      <c r="K41" s="253"/>
      <c r="L41" s="255"/>
      <c r="M41" s="201"/>
      <c r="O41" s="253"/>
      <c r="P41" s="201"/>
      <c r="R41" s="253"/>
      <c r="S41" s="201"/>
      <c r="U41" s="253"/>
      <c r="V41" s="201"/>
      <c r="AC41" s="253"/>
      <c r="AD41" s="201"/>
    </row>
    <row r="42" spans="1:30" ht="30" customHeight="1" x14ac:dyDescent="0.25">
      <c r="A42" s="203" t="str">
        <f>IF('Lijst duurzame leveringen'!A61=595,'Lijst duurzame leveringen'!A61,"")</f>
        <v/>
      </c>
      <c r="B42" s="133" t="str">
        <f>IF(A42=595,'Lijst duurzame leveringen'!B61,"")</f>
        <v/>
      </c>
      <c r="C42" s="231" t="str">
        <f>IF(A42=595,'Lijst duurzame leveringen'!C61,"")</f>
        <v/>
      </c>
      <c r="D42" s="232" t="str">
        <f>IF(A42=595,'Lijst duurzame leveringen'!D61,"")</f>
        <v/>
      </c>
      <c r="F42" s="253"/>
      <c r="G42" s="133" t="str">
        <f>IF(F42&lt;&gt;"",IFERROR(VLOOKUP($F42,NTA!$A$2:$B$214,2,FALSE),"NTA code komt niet voor"),"")</f>
        <v/>
      </c>
      <c r="H42" s="247"/>
      <c r="I42" s="201"/>
      <c r="K42" s="253"/>
      <c r="L42" s="255"/>
      <c r="M42" s="201"/>
      <c r="O42" s="253"/>
      <c r="P42" s="201"/>
      <c r="R42" s="253"/>
      <c r="S42" s="201"/>
      <c r="U42" s="253"/>
      <c r="V42" s="201"/>
      <c r="AC42" s="253"/>
      <c r="AD42" s="201"/>
    </row>
    <row r="43" spans="1:30" ht="30" customHeight="1" x14ac:dyDescent="0.25">
      <c r="A43" s="203" t="str">
        <f>IF('Lijst duurzame leveringen'!A62=595,'Lijst duurzame leveringen'!A62,"")</f>
        <v/>
      </c>
      <c r="B43" s="133" t="str">
        <f>IF(A43=595,'Lijst duurzame leveringen'!B62,"")</f>
        <v/>
      </c>
      <c r="C43" s="231" t="str">
        <f>IF(A43=595,'Lijst duurzame leveringen'!C62,"")</f>
        <v/>
      </c>
      <c r="D43" s="232" t="str">
        <f>IF(A43=595,'Lijst duurzame leveringen'!D62,"")</f>
        <v/>
      </c>
      <c r="F43" s="253"/>
      <c r="G43" s="133" t="str">
        <f>IF(F43&lt;&gt;"",IFERROR(VLOOKUP($F43,NTA!$A$2:$B$214,2,FALSE),"NTA code komt niet voor"),"")</f>
        <v/>
      </c>
      <c r="H43" s="247"/>
      <c r="I43" s="201"/>
      <c r="K43" s="253"/>
      <c r="L43" s="255"/>
      <c r="M43" s="201"/>
      <c r="O43" s="253"/>
      <c r="P43" s="201"/>
      <c r="R43" s="253"/>
      <c r="S43" s="201"/>
      <c r="U43" s="253"/>
      <c r="V43" s="201"/>
      <c r="AC43" s="253"/>
      <c r="AD43" s="201"/>
    </row>
    <row r="44" spans="1:30" ht="30" customHeight="1" x14ac:dyDescent="0.25">
      <c r="A44" s="203" t="str">
        <f>IF('Lijst duurzame leveringen'!A63=595,'Lijst duurzame leveringen'!A63,"")</f>
        <v/>
      </c>
      <c r="B44" s="133" t="str">
        <f>IF(A44=595,'Lijst duurzame leveringen'!B63,"")</f>
        <v/>
      </c>
      <c r="C44" s="231" t="str">
        <f>IF(A44=595,'Lijst duurzame leveringen'!C63,"")</f>
        <v/>
      </c>
      <c r="D44" s="232" t="str">
        <f>IF(A44=595,'Lijst duurzame leveringen'!D63,"")</f>
        <v/>
      </c>
      <c r="F44" s="253"/>
      <c r="G44" s="133" t="str">
        <f>IF(F44&lt;&gt;"",IFERROR(VLOOKUP($F44,NTA!$A$2:$B$214,2,FALSE),"NTA code komt niet voor"),"")</f>
        <v/>
      </c>
      <c r="H44" s="247"/>
      <c r="I44" s="201"/>
      <c r="K44" s="253"/>
      <c r="L44" s="255"/>
      <c r="M44" s="201"/>
      <c r="O44" s="253"/>
      <c r="P44" s="201"/>
      <c r="R44" s="253"/>
      <c r="S44" s="201"/>
      <c r="U44" s="253"/>
      <c r="V44" s="201"/>
      <c r="AC44" s="253"/>
      <c r="AD44" s="201"/>
    </row>
    <row r="45" spans="1:30" ht="30" customHeight="1" x14ac:dyDescent="0.25">
      <c r="A45" s="203" t="str">
        <f>IF('Lijst duurzame leveringen'!A64=595,'Lijst duurzame leveringen'!A64,"")</f>
        <v/>
      </c>
      <c r="B45" s="133" t="str">
        <f>IF(A45=595,'Lijst duurzame leveringen'!B64,"")</f>
        <v/>
      </c>
      <c r="C45" s="231" t="str">
        <f>IF(A45=595,'Lijst duurzame leveringen'!C64,"")</f>
        <v/>
      </c>
      <c r="D45" s="232" t="str">
        <f>IF(A45=595,'Lijst duurzame leveringen'!D64,"")</f>
        <v/>
      </c>
      <c r="F45" s="253"/>
      <c r="G45" s="133" t="str">
        <f>IF(F45&lt;&gt;"",IFERROR(VLOOKUP($F45,NTA!$A$2:$B$214,2,FALSE),"NTA code komt niet voor"),"")</f>
        <v/>
      </c>
      <c r="H45" s="247"/>
      <c r="I45" s="201"/>
      <c r="K45" s="253"/>
      <c r="L45" s="255"/>
      <c r="M45" s="201"/>
      <c r="O45" s="253"/>
      <c r="P45" s="201"/>
      <c r="R45" s="253"/>
      <c r="S45" s="201"/>
      <c r="U45" s="253"/>
      <c r="V45" s="201"/>
      <c r="AC45" s="253"/>
      <c r="AD45" s="201"/>
    </row>
    <row r="46" spans="1:30" ht="30" customHeight="1" x14ac:dyDescent="0.25">
      <c r="A46" s="203" t="str">
        <f>IF('Lijst duurzame leveringen'!A65=595,'Lijst duurzame leveringen'!A65,"")</f>
        <v/>
      </c>
      <c r="B46" s="133" t="str">
        <f>IF(A46=595,'Lijst duurzame leveringen'!B65,"")</f>
        <v/>
      </c>
      <c r="C46" s="231" t="str">
        <f>IF(A46=595,'Lijst duurzame leveringen'!C65,"")</f>
        <v/>
      </c>
      <c r="D46" s="232" t="str">
        <f>IF(A46=595,'Lijst duurzame leveringen'!D65,"")</f>
        <v/>
      </c>
      <c r="F46" s="253"/>
      <c r="G46" s="133" t="str">
        <f>IF(F46&lt;&gt;"",IFERROR(VLOOKUP($F46,NTA!$A$2:$B$214,2,FALSE),"NTA code komt niet voor"),"")</f>
        <v/>
      </c>
      <c r="H46" s="247"/>
      <c r="I46" s="201"/>
      <c r="K46" s="253"/>
      <c r="L46" s="255"/>
      <c r="M46" s="201"/>
      <c r="O46" s="253"/>
      <c r="P46" s="201"/>
      <c r="R46" s="253"/>
      <c r="S46" s="201"/>
      <c r="U46" s="253"/>
      <c r="V46" s="201"/>
      <c r="AC46" s="253"/>
      <c r="AD46" s="201"/>
    </row>
    <row r="47" spans="1:30" ht="30" customHeight="1" x14ac:dyDescent="0.25">
      <c r="A47" s="203" t="str">
        <f>IF('Lijst duurzame leveringen'!A66=595,'Lijst duurzame leveringen'!A66,"")</f>
        <v/>
      </c>
      <c r="B47" s="133" t="str">
        <f>IF(A47=595,'Lijst duurzame leveringen'!B66,"")</f>
        <v/>
      </c>
      <c r="C47" s="231" t="str">
        <f>IF(A47=595,'Lijst duurzame leveringen'!C66,"")</f>
        <v/>
      </c>
      <c r="D47" s="232" t="str">
        <f>IF(A47=595,'Lijst duurzame leveringen'!D66,"")</f>
        <v/>
      </c>
      <c r="F47" s="253"/>
      <c r="G47" s="133" t="str">
        <f>IF(F47&lt;&gt;"",IFERROR(VLOOKUP($F47,NTA!$A$2:$B$214,2,FALSE),"NTA code komt niet voor"),"")</f>
        <v/>
      </c>
      <c r="H47" s="247"/>
      <c r="I47" s="201"/>
      <c r="K47" s="253"/>
      <c r="L47" s="255"/>
      <c r="M47" s="201"/>
      <c r="O47" s="253"/>
      <c r="P47" s="201"/>
      <c r="R47" s="253"/>
      <c r="S47" s="201"/>
      <c r="U47" s="253"/>
      <c r="V47" s="201"/>
      <c r="AC47" s="253"/>
      <c r="AD47" s="201"/>
    </row>
    <row r="48" spans="1:30" ht="30" customHeight="1" x14ac:dyDescent="0.25">
      <c r="A48" s="203" t="str">
        <f>IF('Lijst duurzame leveringen'!A67=595,'Lijst duurzame leveringen'!A67,"")</f>
        <v/>
      </c>
      <c r="B48" s="133" t="str">
        <f>IF(A48=595,'Lijst duurzame leveringen'!B67,"")</f>
        <v/>
      </c>
      <c r="C48" s="231" t="str">
        <f>IF(A48=595,'Lijst duurzame leveringen'!C67,"")</f>
        <v/>
      </c>
      <c r="D48" s="232" t="str">
        <f>IF(A48=595,'Lijst duurzame leveringen'!D67,"")</f>
        <v/>
      </c>
      <c r="F48" s="253"/>
      <c r="G48" s="133" t="str">
        <f>IF(F48&lt;&gt;"",IFERROR(VLOOKUP($F48,NTA!$A$2:$B$214,2,FALSE),"NTA code komt niet voor"),"")</f>
        <v/>
      </c>
      <c r="H48" s="247"/>
      <c r="I48" s="201"/>
      <c r="K48" s="253"/>
      <c r="L48" s="255"/>
      <c r="M48" s="201"/>
      <c r="O48" s="253"/>
      <c r="P48" s="201"/>
      <c r="R48" s="253"/>
      <c r="S48" s="201"/>
      <c r="U48" s="253"/>
      <c r="V48" s="201"/>
      <c r="AC48" s="253"/>
      <c r="AD48" s="201"/>
    </row>
    <row r="49" spans="1:30" ht="30" customHeight="1" x14ac:dyDescent="0.25">
      <c r="A49" s="203" t="str">
        <f>IF('Lijst duurzame leveringen'!A68=595,'Lijst duurzame leveringen'!A68,"")</f>
        <v/>
      </c>
      <c r="B49" s="133" t="str">
        <f>IF(A49=595,'Lijst duurzame leveringen'!B68,"")</f>
        <v/>
      </c>
      <c r="C49" s="231" t="str">
        <f>IF(A49=595,'Lijst duurzame leveringen'!C68,"")</f>
        <v/>
      </c>
      <c r="D49" s="232" t="str">
        <f>IF(A49=595,'Lijst duurzame leveringen'!D68,"")</f>
        <v/>
      </c>
      <c r="F49" s="253"/>
      <c r="G49" s="133" t="str">
        <f>IF(F49&lt;&gt;"",IFERROR(VLOOKUP($F49,NTA!$A$2:$B$214,2,FALSE),"NTA code komt niet voor"),"")</f>
        <v/>
      </c>
      <c r="H49" s="247"/>
      <c r="I49" s="201"/>
      <c r="K49" s="253"/>
      <c r="L49" s="255"/>
      <c r="M49" s="201"/>
      <c r="O49" s="253"/>
      <c r="P49" s="201"/>
      <c r="R49" s="253"/>
      <c r="S49" s="201"/>
      <c r="U49" s="253"/>
      <c r="V49" s="201"/>
      <c r="AC49" s="253"/>
      <c r="AD49" s="201"/>
    </row>
    <row r="50" spans="1:30" ht="30" customHeight="1" x14ac:dyDescent="0.25">
      <c r="A50" s="203" t="str">
        <f>IF('Lijst duurzame leveringen'!A69=595,'Lijst duurzame leveringen'!A69,"")</f>
        <v/>
      </c>
      <c r="B50" s="133" t="str">
        <f>IF(A50=595,'Lijst duurzame leveringen'!B69,"")</f>
        <v/>
      </c>
      <c r="C50" s="231" t="str">
        <f>IF(A50=595,'Lijst duurzame leveringen'!C69,"")</f>
        <v/>
      </c>
      <c r="D50" s="232" t="str">
        <f>IF(A50=595,'Lijst duurzame leveringen'!D69,"")</f>
        <v/>
      </c>
      <c r="F50" s="253"/>
      <c r="G50" s="133" t="str">
        <f>IF(F50&lt;&gt;"",IFERROR(VLOOKUP($F50,NTA!$A$2:$B$214,2,FALSE),"NTA code komt niet voor"),"")</f>
        <v/>
      </c>
      <c r="H50" s="247"/>
      <c r="I50" s="201"/>
      <c r="K50" s="253"/>
      <c r="L50" s="255"/>
      <c r="M50" s="201"/>
      <c r="O50" s="253"/>
      <c r="P50" s="201"/>
      <c r="R50" s="253"/>
      <c r="S50" s="201"/>
      <c r="U50" s="253"/>
      <c r="V50" s="201"/>
      <c r="AC50" s="253"/>
      <c r="AD50" s="201"/>
    </row>
    <row r="51" spans="1:30" ht="30" customHeight="1" x14ac:dyDescent="0.25">
      <c r="A51" s="203" t="str">
        <f>IF('Lijst duurzame leveringen'!A70=595,'Lijst duurzame leveringen'!A70,"")</f>
        <v/>
      </c>
      <c r="B51" s="133" t="str">
        <f>IF(A51=595,'Lijst duurzame leveringen'!B70,"")</f>
        <v/>
      </c>
      <c r="C51" s="231" t="str">
        <f>IF(A51=595,'Lijst duurzame leveringen'!C70,"")</f>
        <v/>
      </c>
      <c r="D51" s="232" t="str">
        <f>IF(A51=595,'Lijst duurzame leveringen'!D70,"")</f>
        <v/>
      </c>
      <c r="F51" s="253"/>
      <c r="G51" s="133" t="str">
        <f>IF(F51&lt;&gt;"",IFERROR(VLOOKUP($F51,NTA!$A$2:$B$214,2,FALSE),"NTA code komt niet voor"),"")</f>
        <v/>
      </c>
      <c r="H51" s="247"/>
      <c r="I51" s="201"/>
      <c r="K51" s="253"/>
      <c r="L51" s="255"/>
      <c r="M51" s="201"/>
      <c r="O51" s="253"/>
      <c r="P51" s="201"/>
      <c r="R51" s="253"/>
      <c r="S51" s="201"/>
      <c r="U51" s="253"/>
      <c r="V51" s="201"/>
      <c r="AC51" s="253"/>
      <c r="AD51" s="201"/>
    </row>
    <row r="52" spans="1:30" ht="30" customHeight="1" x14ac:dyDescent="0.25">
      <c r="A52" s="203" t="str">
        <f>IF('Lijst duurzame leveringen'!A71=595,'Lijst duurzame leveringen'!A71,"")</f>
        <v/>
      </c>
      <c r="B52" s="133" t="str">
        <f>IF(A52=595,'Lijst duurzame leveringen'!B71,"")</f>
        <v/>
      </c>
      <c r="C52" s="231" t="str">
        <f>IF(A52=595,'Lijst duurzame leveringen'!C71,"")</f>
        <v/>
      </c>
      <c r="D52" s="232" t="str">
        <f>IF(A52=595,'Lijst duurzame leveringen'!D71,"")</f>
        <v/>
      </c>
      <c r="F52" s="253"/>
      <c r="G52" s="133" t="str">
        <f>IF(F52&lt;&gt;"",IFERROR(VLOOKUP($F52,NTA!$A$2:$B$214,2,FALSE),"NTA code komt niet voor"),"")</f>
        <v/>
      </c>
      <c r="H52" s="247"/>
      <c r="I52" s="201"/>
      <c r="K52" s="253"/>
      <c r="L52" s="255"/>
      <c r="M52" s="201"/>
      <c r="O52" s="253"/>
      <c r="P52" s="201"/>
      <c r="R52" s="253"/>
      <c r="S52" s="201"/>
      <c r="U52" s="253"/>
      <c r="V52" s="201"/>
      <c r="AC52" s="253"/>
      <c r="AD52" s="201"/>
    </row>
    <row r="53" spans="1:30" ht="30" customHeight="1" x14ac:dyDescent="0.25">
      <c r="A53" s="203" t="str">
        <f>IF('Lijst duurzame leveringen'!A72=595,'Lijst duurzame leveringen'!A72,"")</f>
        <v/>
      </c>
      <c r="B53" s="133" t="str">
        <f>IF(A53=595,'Lijst duurzame leveringen'!B72,"")</f>
        <v/>
      </c>
      <c r="C53" s="231" t="str">
        <f>IF(A53=595,'Lijst duurzame leveringen'!C72,"")</f>
        <v/>
      </c>
      <c r="D53" s="232" t="str">
        <f>IF(A53=595,'Lijst duurzame leveringen'!D72,"")</f>
        <v/>
      </c>
      <c r="F53" s="253"/>
      <c r="G53" s="133" t="str">
        <f>IF(F53&lt;&gt;"",IFERROR(VLOOKUP($F53,NTA!$A$2:$B$214,2,FALSE),"NTA code komt niet voor"),"")</f>
        <v/>
      </c>
      <c r="H53" s="247"/>
      <c r="I53" s="201"/>
      <c r="K53" s="253"/>
      <c r="L53" s="255"/>
      <c r="M53" s="201"/>
      <c r="O53" s="253"/>
      <c r="P53" s="201"/>
      <c r="R53" s="253"/>
      <c r="S53" s="201"/>
      <c r="U53" s="253"/>
      <c r="V53" s="201"/>
      <c r="AC53" s="253"/>
      <c r="AD53" s="201"/>
    </row>
    <row r="54" spans="1:30" ht="30" customHeight="1" x14ac:dyDescent="0.25">
      <c r="A54" s="203" t="str">
        <f>IF('Lijst duurzame leveringen'!A73=595,'Lijst duurzame leveringen'!A73,"")</f>
        <v/>
      </c>
      <c r="B54" s="133" t="str">
        <f>IF(A54=595,'Lijst duurzame leveringen'!B73,"")</f>
        <v/>
      </c>
      <c r="C54" s="231" t="str">
        <f>IF(A54=595,'Lijst duurzame leveringen'!C73,"")</f>
        <v/>
      </c>
      <c r="D54" s="232" t="str">
        <f>IF(A54=595,'Lijst duurzame leveringen'!D73,"")</f>
        <v/>
      </c>
      <c r="F54" s="253"/>
      <c r="G54" s="133" t="str">
        <f>IF(F54&lt;&gt;"",IFERROR(VLOOKUP($F54,NTA!$A$2:$B$214,2,FALSE),"NTA code komt niet voor"),"")</f>
        <v/>
      </c>
      <c r="H54" s="247"/>
      <c r="I54" s="201"/>
      <c r="K54" s="253"/>
      <c r="L54" s="255"/>
      <c r="M54" s="201"/>
      <c r="O54" s="253"/>
      <c r="P54" s="201"/>
      <c r="R54" s="253"/>
      <c r="S54" s="201"/>
      <c r="U54" s="253"/>
      <c r="V54" s="201"/>
      <c r="AC54" s="253"/>
      <c r="AD54" s="201"/>
    </row>
    <row r="55" spans="1:30" ht="30" customHeight="1" x14ac:dyDescent="0.25">
      <c r="A55" s="203" t="str">
        <f>IF('Lijst duurzame leveringen'!A74=595,'Lijst duurzame leveringen'!A74,"")</f>
        <v/>
      </c>
      <c r="B55" s="133" t="str">
        <f>IF(A55=595,'Lijst duurzame leveringen'!B74,"")</f>
        <v/>
      </c>
      <c r="C55" s="231" t="str">
        <f>IF(A55=595,'Lijst duurzame leveringen'!C74,"")</f>
        <v/>
      </c>
      <c r="D55" s="232" t="str">
        <f>IF(A55=595,'Lijst duurzame leveringen'!D74,"")</f>
        <v/>
      </c>
      <c r="F55" s="253"/>
      <c r="G55" s="133" t="str">
        <f>IF(F55&lt;&gt;"",IFERROR(VLOOKUP($F55,NTA!$A$2:$B$214,2,FALSE),"NTA code komt niet voor"),"")</f>
        <v/>
      </c>
      <c r="H55" s="247"/>
      <c r="I55" s="201"/>
      <c r="K55" s="253"/>
      <c r="L55" s="255"/>
      <c r="M55" s="201"/>
      <c r="O55" s="253"/>
      <c r="P55" s="201"/>
      <c r="R55" s="253"/>
      <c r="S55" s="201"/>
      <c r="U55" s="253"/>
      <c r="V55" s="201"/>
      <c r="AC55" s="253"/>
      <c r="AD55" s="201"/>
    </row>
    <row r="56" spans="1:30" ht="30" customHeight="1" x14ac:dyDescent="0.25">
      <c r="A56" s="203" t="str">
        <f>IF('Lijst duurzame leveringen'!A75=595,'Lijst duurzame leveringen'!A75,"")</f>
        <v/>
      </c>
      <c r="B56" s="133" t="str">
        <f>IF(A56=595,'Lijst duurzame leveringen'!B75,"")</f>
        <v/>
      </c>
      <c r="C56" s="231" t="str">
        <f>IF(A56=595,'Lijst duurzame leveringen'!C75,"")</f>
        <v/>
      </c>
      <c r="D56" s="232" t="str">
        <f>IF(A56=595,'Lijst duurzame leveringen'!D75,"")</f>
        <v/>
      </c>
      <c r="F56" s="253"/>
      <c r="G56" s="133" t="str">
        <f>IF(F56&lt;&gt;"",IFERROR(VLOOKUP($F56,NTA!$A$2:$B$214,2,FALSE),"NTA code komt niet voor"),"")</f>
        <v/>
      </c>
      <c r="H56" s="247"/>
      <c r="I56" s="201"/>
      <c r="K56" s="253"/>
      <c r="L56" s="255"/>
      <c r="M56" s="201"/>
      <c r="O56" s="253"/>
      <c r="P56" s="201"/>
      <c r="R56" s="253"/>
      <c r="S56" s="201"/>
      <c r="U56" s="253"/>
      <c r="V56" s="201"/>
      <c r="AC56" s="253"/>
      <c r="AD56" s="201"/>
    </row>
    <row r="57" spans="1:30" ht="30" customHeight="1" x14ac:dyDescent="0.25">
      <c r="A57" s="203" t="str">
        <f>IF('Lijst duurzame leveringen'!A76=595,'Lijst duurzame leveringen'!A76,"")</f>
        <v/>
      </c>
      <c r="B57" s="133" t="str">
        <f>IF(A57=595,'Lijst duurzame leveringen'!B76,"")</f>
        <v/>
      </c>
      <c r="C57" s="231" t="str">
        <f>IF(A57=595,'Lijst duurzame leveringen'!C76,"")</f>
        <v/>
      </c>
      <c r="D57" s="232" t="str">
        <f>IF(A57=595,'Lijst duurzame leveringen'!D76,"")</f>
        <v/>
      </c>
      <c r="F57" s="253"/>
      <c r="G57" s="133" t="str">
        <f>IF(F57&lt;&gt;"",IFERROR(VLOOKUP($F57,NTA!$A$2:$B$214,2,FALSE),"NTA code komt niet voor"),"")</f>
        <v/>
      </c>
      <c r="H57" s="247"/>
      <c r="I57" s="201"/>
      <c r="K57" s="253"/>
      <c r="L57" s="255"/>
      <c r="M57" s="201"/>
      <c r="O57" s="253"/>
      <c r="P57" s="201"/>
      <c r="R57" s="253"/>
      <c r="S57" s="201"/>
      <c r="U57" s="253"/>
      <c r="V57" s="201"/>
      <c r="AC57" s="253"/>
      <c r="AD57" s="201"/>
    </row>
    <row r="58" spans="1:30" ht="30" customHeight="1" x14ac:dyDescent="0.25">
      <c r="A58" s="203" t="str">
        <f>IF('Lijst duurzame leveringen'!A77=595,'Lijst duurzame leveringen'!A77,"")</f>
        <v/>
      </c>
      <c r="B58" s="133" t="str">
        <f>IF(A58=595,'Lijst duurzame leveringen'!B77,"")</f>
        <v/>
      </c>
      <c r="C58" s="231" t="str">
        <f>IF(A58=595,'Lijst duurzame leveringen'!C77,"")</f>
        <v/>
      </c>
      <c r="D58" s="232" t="str">
        <f>IF(A58=595,'Lijst duurzame leveringen'!D77,"")</f>
        <v/>
      </c>
      <c r="F58" s="253"/>
      <c r="G58" s="133" t="str">
        <f>IF(F58&lt;&gt;"",IFERROR(VLOOKUP($F58,NTA!$A$2:$B$214,2,FALSE),"NTA code komt niet voor"),"")</f>
        <v/>
      </c>
      <c r="H58" s="247"/>
      <c r="I58" s="201"/>
      <c r="K58" s="253"/>
      <c r="L58" s="255"/>
      <c r="M58" s="201"/>
      <c r="O58" s="253"/>
      <c r="P58" s="201"/>
      <c r="R58" s="253"/>
      <c r="S58" s="201"/>
      <c r="U58" s="253"/>
      <c r="V58" s="201"/>
      <c r="AC58" s="253"/>
      <c r="AD58" s="201"/>
    </row>
    <row r="59" spans="1:30" ht="30" customHeight="1" x14ac:dyDescent="0.25">
      <c r="A59" s="203" t="str">
        <f>IF('Lijst duurzame leveringen'!A78=595,'Lijst duurzame leveringen'!A78,"")</f>
        <v/>
      </c>
      <c r="B59" s="133" t="str">
        <f>IF(A59=595,'Lijst duurzame leveringen'!B78,"")</f>
        <v/>
      </c>
      <c r="C59" s="231" t="str">
        <f>IF(A59=595,'Lijst duurzame leveringen'!C78,"")</f>
        <v/>
      </c>
      <c r="D59" s="232" t="str">
        <f>IF(A59=595,'Lijst duurzame leveringen'!D78,"")</f>
        <v/>
      </c>
      <c r="F59" s="253"/>
      <c r="G59" s="133" t="str">
        <f>IF(F59&lt;&gt;"",IFERROR(VLOOKUP($F59,NTA!$A$2:$B$214,2,FALSE),"NTA code komt niet voor"),"")</f>
        <v/>
      </c>
      <c r="H59" s="247"/>
      <c r="I59" s="201"/>
      <c r="K59" s="253"/>
      <c r="L59" s="255"/>
      <c r="M59" s="201"/>
      <c r="O59" s="253"/>
      <c r="P59" s="201"/>
      <c r="R59" s="253"/>
      <c r="S59" s="201"/>
      <c r="U59" s="253"/>
      <c r="V59" s="201"/>
      <c r="AC59" s="253"/>
      <c r="AD59" s="201"/>
    </row>
    <row r="60" spans="1:30" ht="30" customHeight="1" x14ac:dyDescent="0.25">
      <c r="A60" s="203" t="str">
        <f>IF('Lijst duurzame leveringen'!A79=595,'Lijst duurzame leveringen'!A79,"")</f>
        <v/>
      </c>
      <c r="B60" s="133" t="str">
        <f>IF(A60=595,'Lijst duurzame leveringen'!B79,"")</f>
        <v/>
      </c>
      <c r="C60" s="231" t="str">
        <f>IF(A60=595,'Lijst duurzame leveringen'!C79,"")</f>
        <v/>
      </c>
      <c r="D60" s="232" t="str">
        <f>IF(A60=595,'Lijst duurzame leveringen'!D79,"")</f>
        <v/>
      </c>
      <c r="F60" s="253"/>
      <c r="G60" s="133" t="str">
        <f>IF(F60&lt;&gt;"",IFERROR(VLOOKUP($F60,NTA!$A$2:$B$214,2,FALSE),"NTA code komt niet voor"),"")</f>
        <v/>
      </c>
      <c r="H60" s="247"/>
      <c r="I60" s="201"/>
      <c r="K60" s="253"/>
      <c r="L60" s="255"/>
      <c r="M60" s="201"/>
      <c r="O60" s="253"/>
      <c r="P60" s="201"/>
      <c r="R60" s="253"/>
      <c r="S60" s="201"/>
      <c r="U60" s="253"/>
      <c r="V60" s="201"/>
      <c r="AC60" s="253"/>
      <c r="AD60" s="201"/>
    </row>
    <row r="61" spans="1:30" ht="30" customHeight="1" x14ac:dyDescent="0.25">
      <c r="A61" s="203" t="str">
        <f>IF('Lijst duurzame leveringen'!A80=595,'Lijst duurzame leveringen'!A80,"")</f>
        <v/>
      </c>
      <c r="B61" s="133" t="str">
        <f>IF(A61=595,'Lijst duurzame leveringen'!B80,"")</f>
        <v/>
      </c>
      <c r="C61" s="231" t="str">
        <f>IF(A61=595,'Lijst duurzame leveringen'!C80,"")</f>
        <v/>
      </c>
      <c r="D61" s="232" t="str">
        <f>IF(A61=595,'Lijst duurzame leveringen'!D80,"")</f>
        <v/>
      </c>
      <c r="F61" s="253"/>
      <c r="G61" s="133" t="str">
        <f>IF(F61&lt;&gt;"",IFERROR(VLOOKUP($F61,NTA!$A$2:$B$214,2,FALSE),"NTA code komt niet voor"),"")</f>
        <v/>
      </c>
      <c r="H61" s="247"/>
      <c r="I61" s="201"/>
      <c r="K61" s="253"/>
      <c r="L61" s="255"/>
      <c r="M61" s="201"/>
      <c r="O61" s="253"/>
      <c r="P61" s="201"/>
      <c r="R61" s="253"/>
      <c r="S61" s="201"/>
      <c r="U61" s="253"/>
      <c r="V61" s="201"/>
      <c r="AC61" s="253"/>
      <c r="AD61" s="201"/>
    </row>
    <row r="62" spans="1:30" ht="30" customHeight="1" x14ac:dyDescent="0.25">
      <c r="A62" s="203" t="str">
        <f>IF('Lijst duurzame leveringen'!A81=595,'Lijst duurzame leveringen'!A81,"")</f>
        <v/>
      </c>
      <c r="B62" s="133" t="str">
        <f>IF(A62=595,'Lijst duurzame leveringen'!B81,"")</f>
        <v/>
      </c>
      <c r="C62" s="231" t="str">
        <f>IF(A62=595,'Lijst duurzame leveringen'!C81,"")</f>
        <v/>
      </c>
      <c r="D62" s="232" t="str">
        <f>IF(A62=595,'Lijst duurzame leveringen'!D81,"")</f>
        <v/>
      </c>
      <c r="F62" s="253"/>
      <c r="G62" s="133" t="str">
        <f>IF(F62&lt;&gt;"",IFERROR(VLOOKUP($F62,NTA!$A$2:$B$214,2,FALSE),"NTA code komt niet voor"),"")</f>
        <v/>
      </c>
      <c r="H62" s="247"/>
      <c r="I62" s="201"/>
      <c r="K62" s="253"/>
      <c r="L62" s="255"/>
      <c r="M62" s="201"/>
      <c r="O62" s="253"/>
      <c r="P62" s="201"/>
      <c r="R62" s="253"/>
      <c r="S62" s="201"/>
      <c r="U62" s="253"/>
      <c r="V62" s="201"/>
      <c r="AC62" s="253"/>
      <c r="AD62" s="201"/>
    </row>
    <row r="63" spans="1:30" ht="30" customHeight="1" x14ac:dyDescent="0.25">
      <c r="A63" s="203" t="str">
        <f>IF('Lijst duurzame leveringen'!A82=595,'Lijst duurzame leveringen'!A82,"")</f>
        <v/>
      </c>
      <c r="B63" s="133" t="str">
        <f>IF(A63=595,'Lijst duurzame leveringen'!B82,"")</f>
        <v/>
      </c>
      <c r="C63" s="231" t="str">
        <f>IF(A63=595,'Lijst duurzame leveringen'!C82,"")</f>
        <v/>
      </c>
      <c r="D63" s="232" t="str">
        <f>IF(A63=595,'Lijst duurzame leveringen'!D82,"")</f>
        <v/>
      </c>
      <c r="F63" s="253"/>
      <c r="G63" s="133" t="str">
        <f>IF(F63&lt;&gt;"",IFERROR(VLOOKUP($F63,NTA!$A$2:$B$214,2,FALSE),"NTA code komt niet voor"),"")</f>
        <v/>
      </c>
      <c r="H63" s="247"/>
      <c r="I63" s="201"/>
      <c r="K63" s="253"/>
      <c r="L63" s="255"/>
      <c r="M63" s="201"/>
      <c r="O63" s="253"/>
      <c r="P63" s="201"/>
      <c r="R63" s="253"/>
      <c r="S63" s="201"/>
      <c r="U63" s="253"/>
      <c r="V63" s="201"/>
      <c r="AC63" s="253"/>
      <c r="AD63" s="201"/>
    </row>
    <row r="64" spans="1:30" ht="30" customHeight="1" x14ac:dyDescent="0.25">
      <c r="A64" s="203" t="str">
        <f>IF('Lijst duurzame leveringen'!A83=595,'Lijst duurzame leveringen'!A83,"")</f>
        <v/>
      </c>
      <c r="B64" s="133" t="str">
        <f>IF(A64=595,'Lijst duurzame leveringen'!B83,"")</f>
        <v/>
      </c>
      <c r="C64" s="231" t="str">
        <f>IF(A64=595,'Lijst duurzame leveringen'!C83,"")</f>
        <v/>
      </c>
      <c r="D64" s="232" t="str">
        <f>IF(A64=595,'Lijst duurzame leveringen'!D83,"")</f>
        <v/>
      </c>
      <c r="F64" s="253"/>
      <c r="G64" s="133" t="str">
        <f>IF(F64&lt;&gt;"",IFERROR(VLOOKUP($F64,NTA!$A$2:$B$214,2,FALSE),"NTA code komt niet voor"),"")</f>
        <v/>
      </c>
      <c r="H64" s="247"/>
      <c r="I64" s="201"/>
      <c r="K64" s="253"/>
      <c r="L64" s="255"/>
      <c r="M64" s="201"/>
      <c r="O64" s="253"/>
      <c r="P64" s="201"/>
      <c r="R64" s="253"/>
      <c r="S64" s="201"/>
      <c r="U64" s="253"/>
      <c r="V64" s="201"/>
      <c r="AC64" s="253"/>
      <c r="AD64" s="201"/>
    </row>
    <row r="65" spans="1:30" ht="30" customHeight="1" x14ac:dyDescent="0.25">
      <c r="A65" s="203" t="str">
        <f>IF('Lijst duurzame leveringen'!A84=595,'Lijst duurzame leveringen'!A84,"")</f>
        <v/>
      </c>
      <c r="B65" s="133" t="str">
        <f>IF(A65=595,'Lijst duurzame leveringen'!B84,"")</f>
        <v/>
      </c>
      <c r="C65" s="231" t="str">
        <f>IF(A65=595,'Lijst duurzame leveringen'!C84,"")</f>
        <v/>
      </c>
      <c r="D65" s="232" t="str">
        <f>IF(A65=595,'Lijst duurzame leveringen'!D84,"")</f>
        <v/>
      </c>
      <c r="F65" s="253"/>
      <c r="G65" s="133" t="str">
        <f>IF(F65&lt;&gt;"",IFERROR(VLOOKUP($F65,NTA!$A$2:$B$214,2,FALSE),"NTA code komt niet voor"),"")</f>
        <v/>
      </c>
      <c r="H65" s="247"/>
      <c r="I65" s="201"/>
      <c r="K65" s="253"/>
      <c r="L65" s="255"/>
      <c r="M65" s="201"/>
      <c r="O65" s="253"/>
      <c r="P65" s="201"/>
      <c r="R65" s="253"/>
      <c r="S65" s="201"/>
      <c r="U65" s="253"/>
      <c r="V65" s="201"/>
      <c r="AC65" s="253"/>
      <c r="AD65" s="201"/>
    </row>
    <row r="66" spans="1:30" ht="30" customHeight="1" x14ac:dyDescent="0.25">
      <c r="A66" s="203" t="str">
        <f>IF('Lijst duurzame leveringen'!A85=595,'Lijst duurzame leveringen'!A85,"")</f>
        <v/>
      </c>
      <c r="B66" s="133" t="str">
        <f>IF(A66=595,'Lijst duurzame leveringen'!B85,"")</f>
        <v/>
      </c>
      <c r="C66" s="231" t="str">
        <f>IF(A66=595,'Lijst duurzame leveringen'!C85,"")</f>
        <v/>
      </c>
      <c r="D66" s="232" t="str">
        <f>IF(A66=595,'Lijst duurzame leveringen'!D85,"")</f>
        <v/>
      </c>
      <c r="F66" s="253"/>
      <c r="G66" s="133" t="str">
        <f>IF(F66&lt;&gt;"",IFERROR(VLOOKUP($F66,NTA!$A$2:$B$214,2,FALSE),"NTA code komt niet voor"),"")</f>
        <v/>
      </c>
      <c r="H66" s="247"/>
      <c r="I66" s="201"/>
      <c r="K66" s="253"/>
      <c r="L66" s="255"/>
      <c r="M66" s="201"/>
      <c r="O66" s="253"/>
      <c r="P66" s="201"/>
      <c r="R66" s="253"/>
      <c r="S66" s="201"/>
      <c r="U66" s="253"/>
      <c r="V66" s="201"/>
      <c r="AC66" s="253"/>
      <c r="AD66" s="201"/>
    </row>
    <row r="67" spans="1:30" ht="30" customHeight="1" x14ac:dyDescent="0.25">
      <c r="A67" s="203" t="str">
        <f>IF('Lijst duurzame leveringen'!A86=595,'Lijst duurzame leveringen'!A86,"")</f>
        <v/>
      </c>
      <c r="B67" s="133" t="str">
        <f>IF(A67=595,'Lijst duurzame leveringen'!B86,"")</f>
        <v/>
      </c>
      <c r="C67" s="231" t="str">
        <f>IF(A67=595,'Lijst duurzame leveringen'!C86,"")</f>
        <v/>
      </c>
      <c r="D67" s="232" t="str">
        <f>IF(A67=595,'Lijst duurzame leveringen'!D86,"")</f>
        <v/>
      </c>
      <c r="F67" s="253"/>
      <c r="G67" s="133" t="str">
        <f>IF(F67&lt;&gt;"",IFERROR(VLOOKUP($F67,NTA!$A$2:$B$214,2,FALSE),"NTA code komt niet voor"),"")</f>
        <v/>
      </c>
      <c r="H67" s="247"/>
      <c r="I67" s="201"/>
      <c r="K67" s="253"/>
      <c r="L67" s="255"/>
      <c r="M67" s="201"/>
      <c r="O67" s="253"/>
      <c r="P67" s="201"/>
      <c r="R67" s="253"/>
      <c r="S67" s="201"/>
      <c r="U67" s="253"/>
      <c r="V67" s="201"/>
      <c r="AC67" s="253"/>
      <c r="AD67" s="201"/>
    </row>
    <row r="68" spans="1:30" ht="30" customHeight="1" x14ac:dyDescent="0.25">
      <c r="A68" s="203" t="str">
        <f>IF('Lijst duurzame leveringen'!A87=595,'Lijst duurzame leveringen'!A87,"")</f>
        <v/>
      </c>
      <c r="B68" s="133" t="str">
        <f>IF(A68=595,'Lijst duurzame leveringen'!B87,"")</f>
        <v/>
      </c>
      <c r="C68" s="231" t="str">
        <f>IF(A68=595,'Lijst duurzame leveringen'!C87,"")</f>
        <v/>
      </c>
      <c r="D68" s="232" t="str">
        <f>IF(A68=595,'Lijst duurzame leveringen'!D87,"")</f>
        <v/>
      </c>
      <c r="F68" s="253"/>
      <c r="G68" s="133" t="str">
        <f>IF(F68&lt;&gt;"",IFERROR(VLOOKUP($F68,NTA!$A$2:$B$214,2,FALSE),"NTA code komt niet voor"),"")</f>
        <v/>
      </c>
      <c r="H68" s="247"/>
      <c r="I68" s="201"/>
      <c r="K68" s="253"/>
      <c r="L68" s="255"/>
      <c r="M68" s="201"/>
      <c r="O68" s="253"/>
      <c r="P68" s="201"/>
      <c r="R68" s="253"/>
      <c r="S68" s="201"/>
      <c r="U68" s="253"/>
      <c r="V68" s="201"/>
      <c r="AC68" s="253"/>
      <c r="AD68" s="201"/>
    </row>
    <row r="69" spans="1:30" ht="30" customHeight="1" x14ac:dyDescent="0.25">
      <c r="A69" s="203" t="str">
        <f>IF('Lijst duurzame leveringen'!A88=595,'Lijst duurzame leveringen'!A88,"")</f>
        <v/>
      </c>
      <c r="B69" s="133" t="str">
        <f>IF(A69=595,'Lijst duurzame leveringen'!B88,"")</f>
        <v/>
      </c>
      <c r="C69" s="231" t="str">
        <f>IF(A69=595,'Lijst duurzame leveringen'!C88,"")</f>
        <v/>
      </c>
      <c r="D69" s="232" t="str">
        <f>IF(A69=595,'Lijst duurzame leveringen'!D88,"")</f>
        <v/>
      </c>
      <c r="F69" s="253"/>
      <c r="G69" s="133" t="str">
        <f>IF(F69&lt;&gt;"",IFERROR(VLOOKUP($F69,NTA!$A$2:$B$214,2,FALSE),"NTA code komt niet voor"),"")</f>
        <v/>
      </c>
      <c r="H69" s="247"/>
      <c r="I69" s="201"/>
      <c r="K69" s="253"/>
      <c r="L69" s="255"/>
      <c r="M69" s="201"/>
      <c r="O69" s="253"/>
      <c r="P69" s="201"/>
      <c r="R69" s="253"/>
      <c r="S69" s="201"/>
      <c r="U69" s="253"/>
      <c r="V69" s="201"/>
      <c r="AC69" s="253"/>
      <c r="AD69" s="201"/>
    </row>
    <row r="70" spans="1:30" ht="30" customHeight="1" x14ac:dyDescent="0.25">
      <c r="A70" s="203" t="str">
        <f>IF('Lijst duurzame leveringen'!A89=595,'Lijst duurzame leveringen'!A89,"")</f>
        <v/>
      </c>
      <c r="B70" s="133" t="str">
        <f>IF(A70=595,'Lijst duurzame leveringen'!B89,"")</f>
        <v/>
      </c>
      <c r="C70" s="231" t="str">
        <f>IF(A70=595,'Lijst duurzame leveringen'!C89,"")</f>
        <v/>
      </c>
      <c r="D70" s="232" t="str">
        <f>IF(A70=595,'Lijst duurzame leveringen'!D89,"")</f>
        <v/>
      </c>
      <c r="F70" s="253"/>
      <c r="G70" s="133" t="str">
        <f>IF(F70&lt;&gt;"",IFERROR(VLOOKUP($F70,NTA!$A$2:$B$214,2,FALSE),"NTA code komt niet voor"),"")</f>
        <v/>
      </c>
      <c r="H70" s="247"/>
      <c r="I70" s="201"/>
      <c r="K70" s="253"/>
      <c r="L70" s="255"/>
      <c r="M70" s="201"/>
      <c r="O70" s="253"/>
      <c r="P70" s="201"/>
      <c r="R70" s="253"/>
      <c r="S70" s="201"/>
      <c r="U70" s="253"/>
      <c r="V70" s="201"/>
      <c r="AC70" s="253"/>
      <c r="AD70" s="201"/>
    </row>
    <row r="71" spans="1:30" ht="30" customHeight="1" x14ac:dyDescent="0.25">
      <c r="A71" s="203" t="str">
        <f>IF('Lijst duurzame leveringen'!A90=595,'Lijst duurzame leveringen'!A90,"")</f>
        <v/>
      </c>
      <c r="B71" s="133" t="str">
        <f>IF(A71=595,'Lijst duurzame leveringen'!B90,"")</f>
        <v/>
      </c>
      <c r="C71" s="231" t="str">
        <f>IF(A71=595,'Lijst duurzame leveringen'!C90,"")</f>
        <v/>
      </c>
      <c r="D71" s="232" t="str">
        <f>IF(A71=595,'Lijst duurzame leveringen'!D90,"")</f>
        <v/>
      </c>
      <c r="F71" s="253"/>
      <c r="G71" s="133" t="str">
        <f>IF(F71&lt;&gt;"",IFERROR(VLOOKUP($F71,NTA!$A$2:$B$214,2,FALSE),"NTA code komt niet voor"),"")</f>
        <v/>
      </c>
      <c r="H71" s="247"/>
      <c r="I71" s="201"/>
      <c r="K71" s="253"/>
      <c r="L71" s="255"/>
      <c r="M71" s="201"/>
      <c r="O71" s="253"/>
      <c r="P71" s="201"/>
      <c r="R71" s="253"/>
      <c r="S71" s="201"/>
      <c r="U71" s="253"/>
      <c r="V71" s="201"/>
      <c r="AC71" s="253"/>
      <c r="AD71" s="201"/>
    </row>
    <row r="72" spans="1:30" ht="30" customHeight="1" x14ac:dyDescent="0.25">
      <c r="A72" s="203" t="str">
        <f>IF('Lijst duurzame leveringen'!A91=595,'Lijst duurzame leveringen'!A91,"")</f>
        <v/>
      </c>
      <c r="B72" s="133" t="str">
        <f>IF(A72=595,'Lijst duurzame leveringen'!B91,"")</f>
        <v/>
      </c>
      <c r="C72" s="231" t="str">
        <f>IF(A72=595,'Lijst duurzame leveringen'!C91,"")</f>
        <v/>
      </c>
      <c r="D72" s="232" t="str">
        <f>IF(A72=595,'Lijst duurzame leveringen'!D91,"")</f>
        <v/>
      </c>
      <c r="F72" s="253"/>
      <c r="G72" s="133" t="str">
        <f>IF(F72&lt;&gt;"",IFERROR(VLOOKUP($F72,NTA!$A$2:$B$214,2,FALSE),"NTA code komt niet voor"),"")</f>
        <v/>
      </c>
      <c r="H72" s="247"/>
      <c r="I72" s="201"/>
      <c r="K72" s="253"/>
      <c r="L72" s="255"/>
      <c r="M72" s="201"/>
      <c r="O72" s="253"/>
      <c r="P72" s="201"/>
      <c r="R72" s="253"/>
      <c r="S72" s="201"/>
      <c r="U72" s="253"/>
      <c r="V72" s="201"/>
      <c r="AC72" s="253"/>
      <c r="AD72" s="201"/>
    </row>
    <row r="73" spans="1:30" ht="30" customHeight="1" x14ac:dyDescent="0.25">
      <c r="A73" s="203" t="str">
        <f>IF('Lijst duurzame leveringen'!A92=595,'Lijst duurzame leveringen'!A92,"")</f>
        <v/>
      </c>
      <c r="B73" s="133" t="str">
        <f>IF(A73=595,'Lijst duurzame leveringen'!B92,"")</f>
        <v/>
      </c>
      <c r="C73" s="231" t="str">
        <f>IF(A73=595,'Lijst duurzame leveringen'!C92,"")</f>
        <v/>
      </c>
      <c r="D73" s="232" t="str">
        <f>IF(A73=595,'Lijst duurzame leveringen'!D92,"")</f>
        <v/>
      </c>
      <c r="F73" s="253"/>
      <c r="G73" s="133" t="str">
        <f>IF(F73&lt;&gt;"",IFERROR(VLOOKUP($F73,NTA!$A$2:$B$214,2,FALSE),"NTA code komt niet voor"),"")</f>
        <v/>
      </c>
      <c r="H73" s="247"/>
      <c r="I73" s="201"/>
      <c r="K73" s="253"/>
      <c r="L73" s="255"/>
      <c r="M73" s="201"/>
      <c r="O73" s="253"/>
      <c r="P73" s="201"/>
      <c r="R73" s="253"/>
      <c r="S73" s="201"/>
      <c r="U73" s="253"/>
      <c r="V73" s="201"/>
      <c r="AC73" s="253"/>
      <c r="AD73" s="201"/>
    </row>
    <row r="74" spans="1:30" ht="30" customHeight="1" x14ac:dyDescent="0.25">
      <c r="A74" s="203" t="str">
        <f>IF('Lijst duurzame leveringen'!A93=595,'Lijst duurzame leveringen'!A93,"")</f>
        <v/>
      </c>
      <c r="B74" s="133" t="str">
        <f>IF(A74=595,'Lijst duurzame leveringen'!B93,"")</f>
        <v/>
      </c>
      <c r="C74" s="231" t="str">
        <f>IF(A74=595,'Lijst duurzame leveringen'!C93,"")</f>
        <v/>
      </c>
      <c r="D74" s="232" t="str">
        <f>IF(A74=595,'Lijst duurzame leveringen'!D93,"")</f>
        <v/>
      </c>
      <c r="F74" s="253"/>
      <c r="G74" s="133" t="str">
        <f>IF(F74&lt;&gt;"",IFERROR(VLOOKUP($F74,NTA!$A$2:$B$214,2,FALSE),"NTA code komt niet voor"),"")</f>
        <v/>
      </c>
      <c r="H74" s="247"/>
      <c r="I74" s="201"/>
      <c r="K74" s="253"/>
      <c r="L74" s="255"/>
      <c r="M74" s="201"/>
      <c r="O74" s="253"/>
      <c r="P74" s="201"/>
      <c r="R74" s="253"/>
      <c r="S74" s="201"/>
      <c r="U74" s="253"/>
      <c r="V74" s="201"/>
      <c r="AC74" s="253"/>
      <c r="AD74" s="201"/>
    </row>
    <row r="75" spans="1:30" ht="30" customHeight="1" x14ac:dyDescent="0.25">
      <c r="A75" s="203" t="str">
        <f>IF('Lijst duurzame leveringen'!A94=595,'Lijst duurzame leveringen'!A94,"")</f>
        <v/>
      </c>
      <c r="B75" s="133" t="str">
        <f>IF(A75=595,'Lijst duurzame leveringen'!B94,"")</f>
        <v/>
      </c>
      <c r="C75" s="231" t="str">
        <f>IF(A75=595,'Lijst duurzame leveringen'!C94,"")</f>
        <v/>
      </c>
      <c r="D75" s="232" t="str">
        <f>IF(A75=595,'Lijst duurzame leveringen'!D94,"")</f>
        <v/>
      </c>
      <c r="F75" s="253"/>
      <c r="G75" s="133" t="str">
        <f>IF(F75&lt;&gt;"",IFERROR(VLOOKUP($F75,NTA!$A$2:$B$214,2,FALSE),"NTA code komt niet voor"),"")</f>
        <v/>
      </c>
      <c r="H75" s="247"/>
      <c r="I75" s="201"/>
      <c r="K75" s="253"/>
      <c r="L75" s="255"/>
      <c r="M75" s="201"/>
      <c r="O75" s="253"/>
      <c r="P75" s="201"/>
      <c r="R75" s="253"/>
      <c r="S75" s="201"/>
      <c r="U75" s="253"/>
      <c r="V75" s="201"/>
      <c r="AC75" s="253"/>
      <c r="AD75" s="201"/>
    </row>
    <row r="76" spans="1:30" ht="30" customHeight="1" x14ac:dyDescent="0.25">
      <c r="A76" s="203" t="str">
        <f>IF('Lijst duurzame leveringen'!A95=595,'Lijst duurzame leveringen'!A95,"")</f>
        <v/>
      </c>
      <c r="B76" s="133" t="str">
        <f>IF(A76=595,'Lijst duurzame leveringen'!B95,"")</f>
        <v/>
      </c>
      <c r="C76" s="231" t="str">
        <f>IF(A76=595,'Lijst duurzame leveringen'!C95,"")</f>
        <v/>
      </c>
      <c r="D76" s="232" t="str">
        <f>IF(A76=595,'Lijst duurzame leveringen'!D95,"")</f>
        <v/>
      </c>
      <c r="F76" s="253"/>
      <c r="G76" s="133" t="str">
        <f>IF(F76&lt;&gt;"",IFERROR(VLOOKUP($F76,NTA!$A$2:$B$214,2,FALSE),"NTA code komt niet voor"),"")</f>
        <v/>
      </c>
      <c r="H76" s="247"/>
      <c r="I76" s="201"/>
      <c r="K76" s="253"/>
      <c r="L76" s="255"/>
      <c r="M76" s="201"/>
      <c r="O76" s="253"/>
      <c r="P76" s="201"/>
      <c r="R76" s="253"/>
      <c r="S76" s="201"/>
      <c r="U76" s="253"/>
      <c r="V76" s="201"/>
      <c r="AC76" s="253"/>
      <c r="AD76" s="201"/>
    </row>
    <row r="77" spans="1:30" ht="30" customHeight="1" x14ac:dyDescent="0.25">
      <c r="A77" s="203" t="str">
        <f>IF('Lijst duurzame leveringen'!A96=595,'Lijst duurzame leveringen'!A96,"")</f>
        <v/>
      </c>
      <c r="B77" s="133" t="str">
        <f>IF(A77=595,'Lijst duurzame leveringen'!B96,"")</f>
        <v/>
      </c>
      <c r="C77" s="231" t="str">
        <f>IF(A77=595,'Lijst duurzame leveringen'!C96,"")</f>
        <v/>
      </c>
      <c r="D77" s="232" t="str">
        <f>IF(A77=595,'Lijst duurzame leveringen'!D96,"")</f>
        <v/>
      </c>
      <c r="F77" s="253"/>
      <c r="G77" s="133" t="str">
        <f>IF(F77&lt;&gt;"",IFERROR(VLOOKUP($F77,NTA!$A$2:$B$214,2,FALSE),"NTA code komt niet voor"),"")</f>
        <v/>
      </c>
      <c r="H77" s="247"/>
      <c r="I77" s="201"/>
      <c r="K77" s="253"/>
      <c r="L77" s="255"/>
      <c r="M77" s="201"/>
      <c r="O77" s="253"/>
      <c r="P77" s="201"/>
      <c r="R77" s="253"/>
      <c r="S77" s="201"/>
      <c r="U77" s="253"/>
      <c r="V77" s="201"/>
      <c r="AC77" s="253"/>
      <c r="AD77" s="201"/>
    </row>
    <row r="78" spans="1:30" ht="30" customHeight="1" x14ac:dyDescent="0.25">
      <c r="A78" s="203" t="str">
        <f>IF('Lijst duurzame leveringen'!A97=595,'Lijst duurzame leveringen'!A97,"")</f>
        <v/>
      </c>
      <c r="B78" s="133" t="str">
        <f>IF(A78=595,'Lijst duurzame leveringen'!B97,"")</f>
        <v/>
      </c>
      <c r="C78" s="231" t="str">
        <f>IF(A78=595,'Lijst duurzame leveringen'!C97,"")</f>
        <v/>
      </c>
      <c r="D78" s="232" t="str">
        <f>IF(A78=595,'Lijst duurzame leveringen'!D97,"")</f>
        <v/>
      </c>
      <c r="F78" s="253"/>
      <c r="G78" s="133" t="str">
        <f>IF(F78&lt;&gt;"",IFERROR(VLOOKUP($F78,NTA!$A$2:$B$214,2,FALSE),"NTA code komt niet voor"),"")</f>
        <v/>
      </c>
      <c r="H78" s="247"/>
      <c r="I78" s="201"/>
      <c r="K78" s="253"/>
      <c r="L78" s="255"/>
      <c r="M78" s="201"/>
      <c r="O78" s="253"/>
      <c r="P78" s="201"/>
      <c r="R78" s="253"/>
      <c r="S78" s="201"/>
      <c r="U78" s="253"/>
      <c r="V78" s="201"/>
      <c r="AC78" s="253"/>
      <c r="AD78" s="201"/>
    </row>
    <row r="79" spans="1:30" ht="30" customHeight="1" x14ac:dyDescent="0.25">
      <c r="A79" s="203" t="str">
        <f>IF('Lijst duurzame leveringen'!A98=595,'Lijst duurzame leveringen'!A98,"")</f>
        <v/>
      </c>
      <c r="B79" s="133" t="str">
        <f>IF(A79=595,'Lijst duurzame leveringen'!B98,"")</f>
        <v/>
      </c>
      <c r="C79" s="231" t="str">
        <f>IF(A79=595,'Lijst duurzame leveringen'!C98,"")</f>
        <v/>
      </c>
      <c r="D79" s="232" t="str">
        <f>IF(A79=595,'Lijst duurzame leveringen'!D98,"")</f>
        <v/>
      </c>
      <c r="F79" s="253"/>
      <c r="G79" s="133" t="str">
        <f>IF(F79&lt;&gt;"",IFERROR(VLOOKUP($F79,NTA!$A$2:$B$214,2,FALSE),"NTA code komt niet voor"),"")</f>
        <v/>
      </c>
      <c r="H79" s="247"/>
      <c r="I79" s="201"/>
      <c r="K79" s="253"/>
      <c r="L79" s="255"/>
      <c r="M79" s="201"/>
      <c r="O79" s="253"/>
      <c r="P79" s="201"/>
      <c r="R79" s="253"/>
      <c r="S79" s="201"/>
      <c r="U79" s="253"/>
      <c r="V79" s="201"/>
      <c r="AC79" s="253"/>
      <c r="AD79" s="201"/>
    </row>
    <row r="80" spans="1:30" ht="30" customHeight="1" x14ac:dyDescent="0.25">
      <c r="A80" s="203" t="str">
        <f>IF('Lijst duurzame leveringen'!A99=595,'Lijst duurzame leveringen'!A99,"")</f>
        <v/>
      </c>
      <c r="B80" s="133" t="str">
        <f>IF(A80=595,'Lijst duurzame leveringen'!B99,"")</f>
        <v/>
      </c>
      <c r="C80" s="231" t="str">
        <f>IF(A80=595,'Lijst duurzame leveringen'!C99,"")</f>
        <v/>
      </c>
      <c r="D80" s="232" t="str">
        <f>IF(A80=595,'Lijst duurzame leveringen'!D99,"")</f>
        <v/>
      </c>
      <c r="F80" s="253"/>
      <c r="G80" s="133" t="str">
        <f>IF(F80&lt;&gt;"",IFERROR(VLOOKUP($F80,NTA!$A$2:$B$214,2,FALSE),"NTA code komt niet voor"),"")</f>
        <v/>
      </c>
      <c r="H80" s="247"/>
      <c r="I80" s="201"/>
      <c r="K80" s="253"/>
      <c r="L80" s="255"/>
      <c r="M80" s="201"/>
      <c r="O80" s="253"/>
      <c r="P80" s="201"/>
      <c r="R80" s="253"/>
      <c r="S80" s="201"/>
      <c r="U80" s="253"/>
      <c r="V80" s="201"/>
      <c r="AC80" s="253"/>
      <c r="AD80" s="201"/>
    </row>
    <row r="81" spans="1:30" ht="30" customHeight="1" x14ac:dyDescent="0.25">
      <c r="A81" s="203" t="str">
        <f>IF('Lijst duurzame leveringen'!A100=595,'Lijst duurzame leveringen'!A100,"")</f>
        <v/>
      </c>
      <c r="B81" s="133" t="str">
        <f>IF(A81=595,'Lijst duurzame leveringen'!B100,"")</f>
        <v/>
      </c>
      <c r="C81" s="231" t="str">
        <f>IF(A81=595,'Lijst duurzame leveringen'!C100,"")</f>
        <v/>
      </c>
      <c r="D81" s="232" t="str">
        <f>IF(A81=595,'Lijst duurzame leveringen'!D100,"")</f>
        <v/>
      </c>
      <c r="F81" s="253"/>
      <c r="G81" s="133" t="str">
        <f>IF(F81&lt;&gt;"",IFERROR(VLOOKUP($F81,NTA!$A$2:$B$214,2,FALSE),"NTA code komt niet voor"),"")</f>
        <v/>
      </c>
      <c r="H81" s="247"/>
      <c r="I81" s="201"/>
      <c r="K81" s="253"/>
      <c r="L81" s="255"/>
      <c r="M81" s="201"/>
      <c r="O81" s="253"/>
      <c r="P81" s="201"/>
      <c r="R81" s="253"/>
      <c r="S81" s="201"/>
      <c r="U81" s="253"/>
      <c r="V81" s="201"/>
      <c r="AC81" s="253"/>
      <c r="AD81" s="201"/>
    </row>
    <row r="82" spans="1:30" ht="30" customHeight="1" x14ac:dyDescent="0.25">
      <c r="A82" s="203" t="str">
        <f>IF('Lijst duurzame leveringen'!A101=595,'Lijst duurzame leveringen'!A101,"")</f>
        <v/>
      </c>
      <c r="B82" s="133" t="str">
        <f>IF(A82=595,'Lijst duurzame leveringen'!B101,"")</f>
        <v/>
      </c>
      <c r="C82" s="231" t="str">
        <f>IF(A82=595,'Lijst duurzame leveringen'!C101,"")</f>
        <v/>
      </c>
      <c r="D82" s="232" t="str">
        <f>IF(A82=595,'Lijst duurzame leveringen'!D101,"")</f>
        <v/>
      </c>
      <c r="F82" s="253"/>
      <c r="G82" s="133" t="str">
        <f>IF(F82&lt;&gt;"",IFERROR(VLOOKUP($F82,NTA!$A$2:$B$214,2,FALSE),"NTA code komt niet voor"),"")</f>
        <v/>
      </c>
      <c r="H82" s="247"/>
      <c r="I82" s="201"/>
      <c r="K82" s="253"/>
      <c r="L82" s="255"/>
      <c r="M82" s="201"/>
      <c r="O82" s="253"/>
      <c r="P82" s="201"/>
      <c r="R82" s="253"/>
      <c r="S82" s="201"/>
      <c r="U82" s="253"/>
      <c r="V82" s="201"/>
      <c r="AC82" s="253"/>
      <c r="AD82" s="201"/>
    </row>
    <row r="83" spans="1:30" ht="30" customHeight="1" x14ac:dyDescent="0.25">
      <c r="A83" s="203" t="str">
        <f>IF('Lijst duurzame leveringen'!A102=595,'Lijst duurzame leveringen'!A102,"")</f>
        <v/>
      </c>
      <c r="B83" s="133" t="str">
        <f>IF(A83=595,'Lijst duurzame leveringen'!B102,"")</f>
        <v/>
      </c>
      <c r="C83" s="231" t="str">
        <f>IF(A83=595,'Lijst duurzame leveringen'!C102,"")</f>
        <v/>
      </c>
      <c r="D83" s="232" t="str">
        <f>IF(A83=595,'Lijst duurzame leveringen'!D102,"")</f>
        <v/>
      </c>
      <c r="F83" s="253"/>
      <c r="G83" s="133" t="str">
        <f>IF(F83&lt;&gt;"",IFERROR(VLOOKUP($F83,NTA!$A$2:$B$214,2,FALSE),"NTA code komt niet voor"),"")</f>
        <v/>
      </c>
      <c r="H83" s="247"/>
      <c r="I83" s="201"/>
      <c r="K83" s="253"/>
      <c r="L83" s="255"/>
      <c r="M83" s="201"/>
      <c r="O83" s="253"/>
      <c r="P83" s="201"/>
      <c r="R83" s="253"/>
      <c r="S83" s="201"/>
      <c r="U83" s="253"/>
      <c r="V83" s="201"/>
      <c r="AC83" s="253"/>
      <c r="AD83" s="201"/>
    </row>
    <row r="84" spans="1:30" ht="30" customHeight="1" x14ac:dyDescent="0.25">
      <c r="A84" s="203" t="str">
        <f>IF('Lijst duurzame leveringen'!A103=595,'Lijst duurzame leveringen'!A103,"")</f>
        <v/>
      </c>
      <c r="B84" s="133" t="str">
        <f>IF(A84=595,'Lijst duurzame leveringen'!B103,"")</f>
        <v/>
      </c>
      <c r="C84" s="231" t="str">
        <f>IF(A84=595,'Lijst duurzame leveringen'!C103,"")</f>
        <v/>
      </c>
      <c r="D84" s="232" t="str">
        <f>IF(A84=595,'Lijst duurzame leveringen'!D103,"")</f>
        <v/>
      </c>
      <c r="F84" s="253"/>
      <c r="G84" s="133" t="str">
        <f>IF(F84&lt;&gt;"",IFERROR(VLOOKUP($F84,NTA!$A$2:$B$214,2,FALSE),"NTA code komt niet voor"),"")</f>
        <v/>
      </c>
      <c r="H84" s="247"/>
      <c r="I84" s="201"/>
      <c r="K84" s="253"/>
      <c r="L84" s="255"/>
      <c r="M84" s="201"/>
      <c r="O84" s="253"/>
      <c r="P84" s="201"/>
      <c r="R84" s="253"/>
      <c r="S84" s="201"/>
      <c r="U84" s="253"/>
      <c r="V84" s="201"/>
      <c r="AC84" s="253"/>
      <c r="AD84" s="201"/>
    </row>
    <row r="85" spans="1:30" ht="30" customHeight="1" x14ac:dyDescent="0.25">
      <c r="A85" s="203" t="str">
        <f>IF('Lijst duurzame leveringen'!A104=595,'Lijst duurzame leveringen'!A104,"")</f>
        <v/>
      </c>
      <c r="B85" s="133" t="str">
        <f>IF(A85=595,'Lijst duurzame leveringen'!B104,"")</f>
        <v/>
      </c>
      <c r="C85" s="231" t="str">
        <f>IF(A85=595,'Lijst duurzame leveringen'!C104,"")</f>
        <v/>
      </c>
      <c r="D85" s="232" t="str">
        <f>IF(A85=595,'Lijst duurzame leveringen'!D104,"")</f>
        <v/>
      </c>
      <c r="F85" s="253"/>
      <c r="G85" s="133" t="str">
        <f>IF(F85&lt;&gt;"",IFERROR(VLOOKUP($F85,NTA!$A$2:$B$214,2,FALSE),"NTA code komt niet voor"),"")</f>
        <v/>
      </c>
      <c r="H85" s="247"/>
      <c r="I85" s="201"/>
      <c r="K85" s="253"/>
      <c r="L85" s="255"/>
      <c r="M85" s="201"/>
      <c r="O85" s="253"/>
      <c r="P85" s="201"/>
      <c r="R85" s="253"/>
      <c r="S85" s="201"/>
      <c r="U85" s="253"/>
      <c r="V85" s="201"/>
      <c r="AC85" s="253"/>
      <c r="AD85" s="201"/>
    </row>
    <row r="86" spans="1:30" ht="30" customHeight="1" x14ac:dyDescent="0.25">
      <c r="A86" s="203" t="str">
        <f>IF('Lijst duurzame leveringen'!A105=595,'Lijst duurzame leveringen'!A105,"")</f>
        <v/>
      </c>
      <c r="B86" s="133" t="str">
        <f>IF(A86=595,'Lijst duurzame leveringen'!B105,"")</f>
        <v/>
      </c>
      <c r="C86" s="231" t="str">
        <f>IF(A86=595,'Lijst duurzame leveringen'!C105,"")</f>
        <v/>
      </c>
      <c r="D86" s="232" t="str">
        <f>IF(A86=595,'Lijst duurzame leveringen'!D105,"")</f>
        <v/>
      </c>
      <c r="F86" s="253"/>
      <c r="G86" s="133" t="str">
        <f>IF(F86&lt;&gt;"",IFERROR(VLOOKUP($F86,NTA!$A$2:$B$214,2,FALSE),"NTA code komt niet voor"),"")</f>
        <v/>
      </c>
      <c r="H86" s="247"/>
      <c r="I86" s="201"/>
      <c r="K86" s="253"/>
      <c r="L86" s="255"/>
      <c r="M86" s="201"/>
      <c r="O86" s="253"/>
      <c r="P86" s="201"/>
      <c r="R86" s="253"/>
      <c r="S86" s="201"/>
      <c r="U86" s="253"/>
      <c r="V86" s="201"/>
      <c r="AC86" s="253"/>
      <c r="AD86" s="201"/>
    </row>
    <row r="87" spans="1:30" ht="30" customHeight="1" x14ac:dyDescent="0.25">
      <c r="A87" s="203" t="str">
        <f>IF('Lijst duurzame leveringen'!A106=595,'Lijst duurzame leveringen'!A106,"")</f>
        <v/>
      </c>
      <c r="B87" s="133" t="str">
        <f>IF(A87=595,'Lijst duurzame leveringen'!B106,"")</f>
        <v/>
      </c>
      <c r="C87" s="231" t="str">
        <f>IF(A87=595,'Lijst duurzame leveringen'!C106,"")</f>
        <v/>
      </c>
      <c r="D87" s="232" t="str">
        <f>IF(A87=595,'Lijst duurzame leveringen'!D106,"")</f>
        <v/>
      </c>
      <c r="F87" s="253"/>
      <c r="G87" s="133" t="str">
        <f>IF(F87&lt;&gt;"",IFERROR(VLOOKUP($F87,NTA!$A$2:$B$214,2,FALSE),"NTA code komt niet voor"),"")</f>
        <v/>
      </c>
      <c r="H87" s="247"/>
      <c r="I87" s="201"/>
      <c r="K87" s="253"/>
      <c r="L87" s="255"/>
      <c r="M87" s="201"/>
      <c r="O87" s="253"/>
      <c r="P87" s="201"/>
      <c r="R87" s="253"/>
      <c r="S87" s="201"/>
      <c r="U87" s="253"/>
      <c r="V87" s="201"/>
      <c r="AC87" s="253"/>
      <c r="AD87" s="201"/>
    </row>
    <row r="88" spans="1:30" ht="30" customHeight="1" x14ac:dyDescent="0.25">
      <c r="A88" s="203" t="str">
        <f>IF('Lijst duurzame leveringen'!A107=595,'Lijst duurzame leveringen'!A107,"")</f>
        <v/>
      </c>
      <c r="B88" s="133" t="str">
        <f>IF(A88=595,'Lijst duurzame leveringen'!B107,"")</f>
        <v/>
      </c>
      <c r="C88" s="231" t="str">
        <f>IF(A88=595,'Lijst duurzame leveringen'!C107,"")</f>
        <v/>
      </c>
      <c r="D88" s="232" t="str">
        <f>IF(A88=595,'Lijst duurzame leveringen'!D107,"")</f>
        <v/>
      </c>
      <c r="F88" s="253"/>
      <c r="G88" s="133" t="str">
        <f>IF(F88&lt;&gt;"",IFERROR(VLOOKUP($F88,NTA!$A$2:$B$214,2,FALSE),"NTA code komt niet voor"),"")</f>
        <v/>
      </c>
      <c r="H88" s="247"/>
      <c r="I88" s="201"/>
      <c r="K88" s="253"/>
      <c r="L88" s="255"/>
      <c r="M88" s="201"/>
      <c r="O88" s="253"/>
      <c r="P88" s="201"/>
      <c r="R88" s="253"/>
      <c r="S88" s="201"/>
      <c r="U88" s="253"/>
      <c r="V88" s="201"/>
      <c r="AC88" s="253"/>
      <c r="AD88" s="201"/>
    </row>
    <row r="89" spans="1:30" ht="30" customHeight="1" x14ac:dyDescent="0.25">
      <c r="A89" s="203" t="str">
        <f>IF('Lijst duurzame leveringen'!A108=595,'Lijst duurzame leveringen'!A108,"")</f>
        <v/>
      </c>
      <c r="B89" s="133" t="str">
        <f>IF(A89=595,'Lijst duurzame leveringen'!B108,"")</f>
        <v/>
      </c>
      <c r="C89" s="231" t="str">
        <f>IF(A89=595,'Lijst duurzame leveringen'!C108,"")</f>
        <v/>
      </c>
      <c r="D89" s="232" t="str">
        <f>IF(A89=595,'Lijst duurzame leveringen'!D108,"")</f>
        <v/>
      </c>
      <c r="F89" s="253"/>
      <c r="G89" s="133" t="str">
        <f>IF(F89&lt;&gt;"",IFERROR(VLOOKUP($F89,NTA!$A$2:$B$214,2,FALSE),"NTA code komt niet voor"),"")</f>
        <v/>
      </c>
      <c r="H89" s="247"/>
      <c r="I89" s="201"/>
      <c r="K89" s="253"/>
      <c r="L89" s="255"/>
      <c r="M89" s="201"/>
      <c r="O89" s="253"/>
      <c r="P89" s="201"/>
      <c r="R89" s="253"/>
      <c r="S89" s="201"/>
      <c r="U89" s="253"/>
      <c r="V89" s="201"/>
      <c r="AC89" s="253"/>
      <c r="AD89" s="201"/>
    </row>
    <row r="90" spans="1:30" ht="30" customHeight="1" x14ac:dyDescent="0.25">
      <c r="A90" s="203" t="str">
        <f>IF('Lijst duurzame leveringen'!A109=595,'Lijst duurzame leveringen'!A109,"")</f>
        <v/>
      </c>
      <c r="B90" s="133" t="str">
        <f>IF(A90=595,'Lijst duurzame leveringen'!B109,"")</f>
        <v/>
      </c>
      <c r="C90" s="231" t="str">
        <f>IF(A90=595,'Lijst duurzame leveringen'!C109,"")</f>
        <v/>
      </c>
      <c r="D90" s="232" t="str">
        <f>IF(A90=595,'Lijst duurzame leveringen'!D109,"")</f>
        <v/>
      </c>
      <c r="F90" s="253"/>
      <c r="G90" s="133" t="str">
        <f>IF(F90&lt;&gt;"",IFERROR(VLOOKUP($F90,NTA!$A$2:$B$214,2,FALSE),"NTA code komt niet voor"),"")</f>
        <v/>
      </c>
      <c r="H90" s="247"/>
      <c r="I90" s="201"/>
      <c r="K90" s="253"/>
      <c r="L90" s="255"/>
      <c r="M90" s="201"/>
      <c r="O90" s="253"/>
      <c r="P90" s="201"/>
      <c r="R90" s="253"/>
      <c r="S90" s="201"/>
      <c r="U90" s="253"/>
      <c r="V90" s="201"/>
      <c r="AC90" s="253"/>
      <c r="AD90" s="201"/>
    </row>
    <row r="91" spans="1:30" ht="30" customHeight="1" x14ac:dyDescent="0.25">
      <c r="A91" s="203" t="str">
        <f>IF('Lijst duurzame leveringen'!A110=595,'Lijst duurzame leveringen'!A110,"")</f>
        <v/>
      </c>
      <c r="B91" s="133" t="str">
        <f>IF(A91=595,'Lijst duurzame leveringen'!B110,"")</f>
        <v/>
      </c>
      <c r="C91" s="231" t="str">
        <f>IF(A91=595,'Lijst duurzame leveringen'!C110,"")</f>
        <v/>
      </c>
      <c r="D91" s="232" t="str">
        <f>IF(A91=595,'Lijst duurzame leveringen'!D110,"")</f>
        <v/>
      </c>
      <c r="F91" s="253"/>
      <c r="G91" s="133" t="str">
        <f>IF(F91&lt;&gt;"",IFERROR(VLOOKUP($F91,NTA!$A$2:$B$214,2,FALSE),"NTA code komt niet voor"),"")</f>
        <v/>
      </c>
      <c r="H91" s="247"/>
      <c r="I91" s="201"/>
      <c r="K91" s="253"/>
      <c r="L91" s="255"/>
      <c r="M91" s="201"/>
      <c r="O91" s="253"/>
      <c r="P91" s="201"/>
      <c r="R91" s="253"/>
      <c r="S91" s="201"/>
      <c r="U91" s="253"/>
      <c r="V91" s="201"/>
      <c r="AC91" s="253"/>
      <c r="AD91" s="201"/>
    </row>
    <row r="92" spans="1:30" ht="30" customHeight="1" x14ac:dyDescent="0.25">
      <c r="A92" s="203" t="str">
        <f>IF('Lijst duurzame leveringen'!A111=595,'Lijst duurzame leveringen'!A111,"")</f>
        <v/>
      </c>
      <c r="B92" s="133" t="str">
        <f>IF(A92=595,'Lijst duurzame leveringen'!B111,"")</f>
        <v/>
      </c>
      <c r="C92" s="231" t="str">
        <f>IF(A92=595,'Lijst duurzame leveringen'!C111,"")</f>
        <v/>
      </c>
      <c r="D92" s="232" t="str">
        <f>IF(A92=595,'Lijst duurzame leveringen'!D111,"")</f>
        <v/>
      </c>
      <c r="F92" s="253"/>
      <c r="G92" s="133" t="str">
        <f>IF(F92&lt;&gt;"",IFERROR(VLOOKUP($F92,NTA!$A$2:$B$214,2,FALSE),"NTA code komt niet voor"),"")</f>
        <v/>
      </c>
      <c r="H92" s="247"/>
      <c r="I92" s="201"/>
      <c r="K92" s="253"/>
      <c r="L92" s="255"/>
      <c r="M92" s="201"/>
      <c r="O92" s="253"/>
      <c r="P92" s="201"/>
      <c r="R92" s="253"/>
      <c r="S92" s="201"/>
      <c r="U92" s="253"/>
      <c r="V92" s="201"/>
      <c r="AC92" s="253"/>
      <c r="AD92" s="201"/>
    </row>
    <row r="93" spans="1:30" ht="30" customHeight="1" x14ac:dyDescent="0.25">
      <c r="A93" s="203" t="str">
        <f>IF('Lijst duurzame leveringen'!A112=595,'Lijst duurzame leveringen'!A112,"")</f>
        <v/>
      </c>
      <c r="B93" s="133" t="str">
        <f>IF(A93=595,'Lijst duurzame leveringen'!B112,"")</f>
        <v/>
      </c>
      <c r="C93" s="231" t="str">
        <f>IF(A93=595,'Lijst duurzame leveringen'!C112,"")</f>
        <v/>
      </c>
      <c r="D93" s="232" t="str">
        <f>IF(A93=595,'Lijst duurzame leveringen'!D112,"")</f>
        <v/>
      </c>
      <c r="F93" s="253"/>
      <c r="G93" s="133" t="str">
        <f>IF(F93&lt;&gt;"",IFERROR(VLOOKUP($F93,NTA!$A$2:$B$214,2,FALSE),"NTA code komt niet voor"),"")</f>
        <v/>
      </c>
      <c r="H93" s="247"/>
      <c r="I93" s="201"/>
      <c r="K93" s="253"/>
      <c r="L93" s="255"/>
      <c r="M93" s="201"/>
      <c r="O93" s="253"/>
      <c r="P93" s="201"/>
      <c r="R93" s="253"/>
      <c r="S93" s="201"/>
      <c r="U93" s="253"/>
      <c r="V93" s="201"/>
      <c r="AC93" s="253"/>
      <c r="AD93" s="201"/>
    </row>
    <row r="94" spans="1:30" ht="30" customHeight="1" x14ac:dyDescent="0.25">
      <c r="A94" s="203" t="str">
        <f>IF('Lijst duurzame leveringen'!A113=595,'Lijst duurzame leveringen'!A113,"")</f>
        <v/>
      </c>
      <c r="B94" s="133" t="str">
        <f>IF(A94=595,'Lijst duurzame leveringen'!B113,"")</f>
        <v/>
      </c>
      <c r="C94" s="231" t="str">
        <f>IF(A94=595,'Lijst duurzame leveringen'!C113,"")</f>
        <v/>
      </c>
      <c r="D94" s="232" t="str">
        <f>IF(A94=595,'Lijst duurzame leveringen'!D113,"")</f>
        <v/>
      </c>
      <c r="F94" s="253"/>
      <c r="G94" s="133" t="str">
        <f>IF(F94&lt;&gt;"",IFERROR(VLOOKUP($F94,NTA!$A$2:$B$214,2,FALSE),"NTA code komt niet voor"),"")</f>
        <v/>
      </c>
      <c r="H94" s="247"/>
      <c r="I94" s="201"/>
      <c r="K94" s="253"/>
      <c r="L94" s="255"/>
      <c r="M94" s="201"/>
      <c r="O94" s="253"/>
      <c r="P94" s="201"/>
      <c r="R94" s="253"/>
      <c r="S94" s="201"/>
      <c r="U94" s="253"/>
      <c r="V94" s="201"/>
      <c r="AC94" s="253"/>
      <c r="AD94" s="201"/>
    </row>
    <row r="95" spans="1:30" ht="30" customHeight="1" x14ac:dyDescent="0.25">
      <c r="A95" s="203" t="str">
        <f>IF('Lijst duurzame leveringen'!A114=595,'Lijst duurzame leveringen'!A114,"")</f>
        <v/>
      </c>
      <c r="B95" s="133" t="str">
        <f>IF(A95=595,'Lijst duurzame leveringen'!B114,"")</f>
        <v/>
      </c>
      <c r="C95" s="231" t="str">
        <f>IF(A95=595,'Lijst duurzame leveringen'!C114,"")</f>
        <v/>
      </c>
      <c r="D95" s="232" t="str">
        <f>IF(A95=595,'Lijst duurzame leveringen'!D114,"")</f>
        <v/>
      </c>
      <c r="F95" s="253"/>
      <c r="G95" s="133" t="str">
        <f>IF(F95&lt;&gt;"",IFERROR(VLOOKUP($F95,NTA!$A$2:$B$214,2,FALSE),"NTA code komt niet voor"),"")</f>
        <v/>
      </c>
      <c r="H95" s="247"/>
      <c r="I95" s="201"/>
      <c r="K95" s="253"/>
      <c r="L95" s="255"/>
      <c r="M95" s="201"/>
      <c r="O95" s="253"/>
      <c r="P95" s="201"/>
      <c r="R95" s="253"/>
      <c r="S95" s="201"/>
      <c r="U95" s="253"/>
      <c r="V95" s="201"/>
      <c r="AC95" s="253"/>
      <c r="AD95" s="201"/>
    </row>
    <row r="96" spans="1:30" ht="30" customHeight="1" x14ac:dyDescent="0.25">
      <c r="A96" s="203" t="str">
        <f>IF('Lijst duurzame leveringen'!A115=595,'Lijst duurzame leveringen'!A115,"")</f>
        <v/>
      </c>
      <c r="B96" s="133" t="str">
        <f>IF(A96=595,'Lijst duurzame leveringen'!B115,"")</f>
        <v/>
      </c>
      <c r="C96" s="231" t="str">
        <f>IF(A96=595,'Lijst duurzame leveringen'!C115,"")</f>
        <v/>
      </c>
      <c r="D96" s="232" t="str">
        <f>IF(A96=595,'Lijst duurzame leveringen'!D115,"")</f>
        <v/>
      </c>
      <c r="F96" s="253"/>
      <c r="G96" s="133" t="str">
        <f>IF(F96&lt;&gt;"",IFERROR(VLOOKUP($F96,NTA!$A$2:$B$214,2,FALSE),"NTA code komt niet voor"),"")</f>
        <v/>
      </c>
      <c r="H96" s="247"/>
      <c r="I96" s="201"/>
      <c r="K96" s="253"/>
      <c r="L96" s="255"/>
      <c r="M96" s="201"/>
      <c r="O96" s="253"/>
      <c r="P96" s="201"/>
      <c r="R96" s="253"/>
      <c r="S96" s="201"/>
      <c r="U96" s="253"/>
      <c r="V96" s="201"/>
      <c r="AC96" s="253"/>
      <c r="AD96" s="201"/>
    </row>
    <row r="97" spans="1:30" ht="30" customHeight="1" x14ac:dyDescent="0.25">
      <c r="A97" s="203" t="str">
        <f>IF('Lijst duurzame leveringen'!A116=595,'Lijst duurzame leveringen'!A116,"")</f>
        <v/>
      </c>
      <c r="B97" s="133" t="str">
        <f>IF(A97=595,'Lijst duurzame leveringen'!B116,"")</f>
        <v/>
      </c>
      <c r="C97" s="231" t="str">
        <f>IF(A97=595,'Lijst duurzame leveringen'!C116,"")</f>
        <v/>
      </c>
      <c r="D97" s="232" t="str">
        <f>IF(A97=595,'Lijst duurzame leveringen'!D116,"")</f>
        <v/>
      </c>
      <c r="F97" s="253"/>
      <c r="G97" s="133" t="str">
        <f>IF(F97&lt;&gt;"",IFERROR(VLOOKUP($F97,NTA!$A$2:$B$214,2,FALSE),"NTA code komt niet voor"),"")</f>
        <v/>
      </c>
      <c r="H97" s="247"/>
      <c r="I97" s="201"/>
      <c r="K97" s="253"/>
      <c r="L97" s="255"/>
      <c r="M97" s="201"/>
      <c r="O97" s="253"/>
      <c r="P97" s="201"/>
      <c r="R97" s="253"/>
      <c r="S97" s="201"/>
      <c r="U97" s="253"/>
      <c r="V97" s="201"/>
      <c r="AC97" s="253"/>
      <c r="AD97" s="201"/>
    </row>
    <row r="98" spans="1:30" ht="30" customHeight="1" x14ac:dyDescent="0.25">
      <c r="A98" s="203" t="str">
        <f>IF('Lijst duurzame leveringen'!A117=595,'Lijst duurzame leveringen'!A117,"")</f>
        <v/>
      </c>
      <c r="B98" s="133" t="str">
        <f>IF(A98=595,'Lijst duurzame leveringen'!B117,"")</f>
        <v/>
      </c>
      <c r="C98" s="231" t="str">
        <f>IF(A98=595,'Lijst duurzame leveringen'!C117,"")</f>
        <v/>
      </c>
      <c r="D98" s="232" t="str">
        <f>IF(A98=595,'Lijst duurzame leveringen'!D117,"")</f>
        <v/>
      </c>
      <c r="F98" s="253"/>
      <c r="G98" s="133" t="str">
        <f>IF(F98&lt;&gt;"",IFERROR(VLOOKUP($F98,NTA!$A$2:$B$214,2,FALSE),"NTA code komt niet voor"),"")</f>
        <v/>
      </c>
      <c r="H98" s="247"/>
      <c r="I98" s="201"/>
      <c r="K98" s="253"/>
      <c r="L98" s="255"/>
      <c r="M98" s="201"/>
      <c r="O98" s="253"/>
      <c r="P98" s="201"/>
      <c r="R98" s="253"/>
      <c r="S98" s="201"/>
      <c r="U98" s="253"/>
      <c r="V98" s="201"/>
      <c r="AC98" s="253"/>
      <c r="AD98" s="201"/>
    </row>
    <row r="99" spans="1:30" ht="30" customHeight="1" x14ac:dyDescent="0.25">
      <c r="A99" s="203" t="str">
        <f>IF('Lijst duurzame leveringen'!A118=595,'Lijst duurzame leveringen'!A118,"")</f>
        <v/>
      </c>
      <c r="B99" s="133" t="str">
        <f>IF(A99=595,'Lijst duurzame leveringen'!B118,"")</f>
        <v/>
      </c>
      <c r="C99" s="231" t="str">
        <f>IF(A99=595,'Lijst duurzame leveringen'!C118,"")</f>
        <v/>
      </c>
      <c r="D99" s="232" t="str">
        <f>IF(A99=595,'Lijst duurzame leveringen'!D118,"")</f>
        <v/>
      </c>
      <c r="F99" s="253"/>
      <c r="G99" s="133" t="str">
        <f>IF(F99&lt;&gt;"",IFERROR(VLOOKUP($F99,NTA!$A$2:$B$214,2,FALSE),"NTA code komt niet voor"),"")</f>
        <v/>
      </c>
      <c r="H99" s="247"/>
      <c r="I99" s="201"/>
      <c r="K99" s="253"/>
      <c r="L99" s="255"/>
      <c r="M99" s="201"/>
      <c r="O99" s="253"/>
      <c r="P99" s="201"/>
      <c r="R99" s="253"/>
      <c r="S99" s="201"/>
      <c r="U99" s="253"/>
      <c r="V99" s="201"/>
      <c r="AC99" s="253"/>
      <c r="AD99" s="201"/>
    </row>
    <row r="100" spans="1:30" ht="30" customHeight="1" x14ac:dyDescent="0.25">
      <c r="A100" s="203" t="str">
        <f>IF('Lijst duurzame leveringen'!A119=595,'Lijst duurzame leveringen'!A119,"")</f>
        <v/>
      </c>
      <c r="B100" s="133" t="str">
        <f>IF(A100=595,'Lijst duurzame leveringen'!B119,"")</f>
        <v/>
      </c>
      <c r="C100" s="231" t="str">
        <f>IF(A100=595,'Lijst duurzame leveringen'!C119,"")</f>
        <v/>
      </c>
      <c r="D100" s="232" t="str">
        <f>IF(A100=595,'Lijst duurzame leveringen'!D119,"")</f>
        <v/>
      </c>
      <c r="F100" s="253"/>
      <c r="G100" s="133" t="str">
        <f>IF(F100&lt;&gt;"",IFERROR(VLOOKUP($F100,NTA!$A$2:$B$214,2,FALSE),"NTA code komt niet voor"),"")</f>
        <v/>
      </c>
      <c r="H100" s="247"/>
      <c r="I100" s="201"/>
      <c r="K100" s="253"/>
      <c r="L100" s="255"/>
      <c r="M100" s="201"/>
      <c r="O100" s="253"/>
      <c r="P100" s="201"/>
      <c r="R100" s="253"/>
      <c r="S100" s="201"/>
      <c r="U100" s="253"/>
      <c r="V100" s="201"/>
      <c r="AC100" s="253"/>
      <c r="AD100" s="201"/>
    </row>
    <row r="101" spans="1:30" ht="30" customHeight="1" x14ac:dyDescent="0.25">
      <c r="A101" s="203" t="str">
        <f>IF('Lijst duurzame leveringen'!A120=595,'Lijst duurzame leveringen'!A120,"")</f>
        <v/>
      </c>
      <c r="B101" s="133" t="str">
        <f>IF(A101=595,'Lijst duurzame leveringen'!B120,"")</f>
        <v/>
      </c>
      <c r="C101" s="231" t="str">
        <f>IF(A101=595,'Lijst duurzame leveringen'!C120,"")</f>
        <v/>
      </c>
      <c r="D101" s="232" t="str">
        <f>IF(A101=595,'Lijst duurzame leveringen'!D120,"")</f>
        <v/>
      </c>
      <c r="F101" s="253"/>
      <c r="G101" s="133" t="str">
        <f>IF(F101&lt;&gt;"",IFERROR(VLOOKUP($F101,NTA!$A$2:$B$214,2,FALSE),"NTA code komt niet voor"),"")</f>
        <v/>
      </c>
      <c r="H101" s="247"/>
      <c r="I101" s="201"/>
      <c r="K101" s="253"/>
      <c r="L101" s="255"/>
      <c r="M101" s="201"/>
      <c r="O101" s="253"/>
      <c r="P101" s="201"/>
      <c r="R101" s="253"/>
      <c r="S101" s="201"/>
      <c r="U101" s="253"/>
      <c r="V101" s="201"/>
      <c r="AC101" s="253"/>
      <c r="AD101" s="201"/>
    </row>
    <row r="102" spans="1:30" ht="30" customHeight="1" x14ac:dyDescent="0.25">
      <c r="A102" s="203" t="str">
        <f>IF('Lijst duurzame leveringen'!A121=595,'Lijst duurzame leveringen'!A121,"")</f>
        <v/>
      </c>
      <c r="B102" s="133" t="str">
        <f>IF(A102=595,'Lijst duurzame leveringen'!B121,"")</f>
        <v/>
      </c>
      <c r="C102" s="231" t="str">
        <f>IF(A102=595,'Lijst duurzame leveringen'!C121,"")</f>
        <v/>
      </c>
      <c r="D102" s="232" t="str">
        <f>IF(A102=595,'Lijst duurzame leveringen'!D121,"")</f>
        <v/>
      </c>
      <c r="F102" s="253"/>
      <c r="G102" s="133" t="str">
        <f>IF(F102&lt;&gt;"",IFERROR(VLOOKUP($F102,NTA!$A$2:$B$214,2,FALSE),"NTA code komt niet voor"),"")</f>
        <v/>
      </c>
      <c r="H102" s="247"/>
      <c r="I102" s="201"/>
      <c r="K102" s="253"/>
      <c r="L102" s="255"/>
      <c r="M102" s="201"/>
      <c r="O102" s="253"/>
      <c r="P102" s="201"/>
      <c r="R102" s="253"/>
      <c r="S102" s="201"/>
      <c r="U102" s="253"/>
      <c r="V102" s="201"/>
      <c r="AC102" s="253"/>
      <c r="AD102" s="201"/>
    </row>
    <row r="103" spans="1:30" ht="30" customHeight="1" x14ac:dyDescent="0.25">
      <c r="A103" s="203" t="str">
        <f>IF('Lijst duurzame leveringen'!A122=595,'Lijst duurzame leveringen'!A122,"")</f>
        <v/>
      </c>
      <c r="B103" s="133" t="str">
        <f>IF(A103=595,'Lijst duurzame leveringen'!B122,"")</f>
        <v/>
      </c>
      <c r="C103" s="231" t="str">
        <f>IF(A103=595,'Lijst duurzame leveringen'!C122,"")</f>
        <v/>
      </c>
      <c r="D103" s="232" t="str">
        <f>IF(A103=595,'Lijst duurzame leveringen'!D122,"")</f>
        <v/>
      </c>
      <c r="F103" s="253"/>
      <c r="G103" s="133" t="str">
        <f>IF(F103&lt;&gt;"",IFERROR(VLOOKUP($F103,NTA!$A$2:$B$214,2,FALSE),"NTA code komt niet voor"),"")</f>
        <v/>
      </c>
      <c r="H103" s="247"/>
      <c r="I103" s="201"/>
      <c r="K103" s="253"/>
      <c r="L103" s="255"/>
      <c r="M103" s="201"/>
      <c r="O103" s="253"/>
      <c r="P103" s="201"/>
      <c r="R103" s="253"/>
      <c r="S103" s="201"/>
      <c r="U103" s="253"/>
      <c r="V103" s="201"/>
      <c r="AC103" s="253"/>
      <c r="AD103" s="201"/>
    </row>
    <row r="104" spans="1:30" ht="30" customHeight="1" x14ac:dyDescent="0.25">
      <c r="A104" s="203" t="str">
        <f>IF('Lijst duurzame leveringen'!A123=595,'Lijst duurzame leveringen'!A123,"")</f>
        <v/>
      </c>
      <c r="B104" s="133" t="str">
        <f>IF(A104=595,'Lijst duurzame leveringen'!B123,"")</f>
        <v/>
      </c>
      <c r="C104" s="231" t="str">
        <f>IF(A104=595,'Lijst duurzame leveringen'!C123,"")</f>
        <v/>
      </c>
      <c r="D104" s="232" t="str">
        <f>IF(A104=595,'Lijst duurzame leveringen'!D123,"")</f>
        <v/>
      </c>
      <c r="F104" s="253"/>
      <c r="G104" s="133" t="str">
        <f>IF(F104&lt;&gt;"",IFERROR(VLOOKUP($F104,NTA!$A$2:$B$214,2,FALSE),"NTA code komt niet voor"),"")</f>
        <v/>
      </c>
      <c r="H104" s="247"/>
      <c r="I104" s="201"/>
      <c r="K104" s="253"/>
      <c r="L104" s="255"/>
      <c r="M104" s="201"/>
      <c r="O104" s="253"/>
      <c r="P104" s="201"/>
      <c r="R104" s="253"/>
      <c r="S104" s="201"/>
      <c r="U104" s="253"/>
      <c r="V104" s="201"/>
      <c r="AC104" s="253"/>
      <c r="AD104" s="201"/>
    </row>
    <row r="105" spans="1:30" ht="30" customHeight="1" x14ac:dyDescent="0.25">
      <c r="A105" s="203" t="str">
        <f>IF('Lijst duurzame leveringen'!A124=595,'Lijst duurzame leveringen'!A124,"")</f>
        <v/>
      </c>
      <c r="B105" s="133" t="str">
        <f>IF(A105=595,'Lijst duurzame leveringen'!B124,"")</f>
        <v/>
      </c>
      <c r="C105" s="231" t="str">
        <f>IF(A105=595,'Lijst duurzame leveringen'!C124,"")</f>
        <v/>
      </c>
      <c r="D105" s="232" t="str">
        <f>IF(A105=595,'Lijst duurzame leveringen'!D124,"")</f>
        <v/>
      </c>
      <c r="F105" s="253"/>
      <c r="G105" s="133" t="str">
        <f>IF(F105&lt;&gt;"",IFERROR(VLOOKUP($F105,NTA!$A$2:$B$214,2,FALSE),"NTA code komt niet voor"),"")</f>
        <v/>
      </c>
      <c r="H105" s="247"/>
      <c r="I105" s="201"/>
      <c r="K105" s="253"/>
      <c r="L105" s="255"/>
      <c r="M105" s="201"/>
      <c r="O105" s="253"/>
      <c r="P105" s="201"/>
      <c r="R105" s="253"/>
      <c r="S105" s="201"/>
      <c r="U105" s="253"/>
      <c r="V105" s="201"/>
      <c r="AC105" s="253"/>
      <c r="AD105" s="201"/>
    </row>
    <row r="106" spans="1:30" ht="30" customHeight="1" x14ac:dyDescent="0.25">
      <c r="A106" s="203" t="str">
        <f>IF('Lijst duurzame leveringen'!A125=595,'Lijst duurzame leveringen'!A125,"")</f>
        <v/>
      </c>
      <c r="B106" s="133" t="str">
        <f>IF(A106=595,'Lijst duurzame leveringen'!B125,"")</f>
        <v/>
      </c>
      <c r="C106" s="231" t="str">
        <f>IF(A106=595,'Lijst duurzame leveringen'!C125,"")</f>
        <v/>
      </c>
      <c r="D106" s="232" t="str">
        <f>IF(A106=595,'Lijst duurzame leveringen'!D125,"")</f>
        <v/>
      </c>
      <c r="F106" s="253"/>
      <c r="G106" s="133" t="str">
        <f>IF(F106&lt;&gt;"",IFERROR(VLOOKUP($F106,NTA!$A$2:$B$214,2,FALSE),"NTA code komt niet voor"),"")</f>
        <v/>
      </c>
      <c r="H106" s="247"/>
      <c r="I106" s="201"/>
      <c r="K106" s="253"/>
      <c r="L106" s="255"/>
      <c r="M106" s="201"/>
      <c r="O106" s="253"/>
      <c r="P106" s="201"/>
      <c r="R106" s="253"/>
      <c r="S106" s="201"/>
      <c r="U106" s="253"/>
      <c r="V106" s="201"/>
      <c r="AC106" s="253"/>
      <c r="AD106" s="201"/>
    </row>
    <row r="107" spans="1:30" ht="30" customHeight="1" x14ac:dyDescent="0.25">
      <c r="A107" s="203" t="str">
        <f>IF('Lijst duurzame leveringen'!A126=595,'Lijst duurzame leveringen'!A126,"")</f>
        <v/>
      </c>
      <c r="B107" s="133" t="str">
        <f>IF(A107=595,'Lijst duurzame leveringen'!B126,"")</f>
        <v/>
      </c>
      <c r="C107" s="231" t="str">
        <f>IF(A107=595,'Lijst duurzame leveringen'!C126,"")</f>
        <v/>
      </c>
      <c r="D107" s="232" t="str">
        <f>IF(A107=595,'Lijst duurzame leveringen'!D126,"")</f>
        <v/>
      </c>
      <c r="F107" s="253"/>
      <c r="G107" s="133" t="str">
        <f>IF(F107&lt;&gt;"",IFERROR(VLOOKUP($F107,NTA!$A$2:$B$214,2,FALSE),"NTA code komt niet voor"),"")</f>
        <v/>
      </c>
      <c r="H107" s="247"/>
      <c r="I107" s="201"/>
      <c r="K107" s="253"/>
      <c r="L107" s="255"/>
      <c r="M107" s="201"/>
      <c r="O107" s="253"/>
      <c r="P107" s="201"/>
      <c r="R107" s="253"/>
      <c r="S107" s="201"/>
      <c r="U107" s="253"/>
      <c r="V107" s="201"/>
      <c r="AC107" s="253"/>
      <c r="AD107" s="201"/>
    </row>
    <row r="108" spans="1:30" ht="30" customHeight="1" x14ac:dyDescent="0.25">
      <c r="A108" s="203" t="str">
        <f>IF('Lijst duurzame leveringen'!A127=595,'Lijst duurzame leveringen'!A127,"")</f>
        <v/>
      </c>
      <c r="B108" s="133" t="str">
        <f>IF(A108=595,'Lijst duurzame leveringen'!B127,"")</f>
        <v/>
      </c>
      <c r="C108" s="231" t="str">
        <f>IF(A108=595,'Lijst duurzame leveringen'!C127,"")</f>
        <v/>
      </c>
      <c r="D108" s="232" t="str">
        <f>IF(A108=595,'Lijst duurzame leveringen'!D127,"")</f>
        <v/>
      </c>
      <c r="F108" s="253"/>
      <c r="G108" s="133" t="str">
        <f>IF(F108&lt;&gt;"",IFERROR(VLOOKUP($F108,NTA!$A$2:$B$214,2,FALSE),"NTA code komt niet voor"),"")</f>
        <v/>
      </c>
      <c r="H108" s="247"/>
      <c r="I108" s="201"/>
      <c r="K108" s="253"/>
      <c r="L108" s="255"/>
      <c r="M108" s="201"/>
      <c r="O108" s="253"/>
      <c r="P108" s="201"/>
      <c r="R108" s="253"/>
      <c r="S108" s="201"/>
      <c r="U108" s="253"/>
      <c r="V108" s="201"/>
      <c r="AC108" s="253"/>
      <c r="AD108" s="201"/>
    </row>
    <row r="109" spans="1:30" ht="30" customHeight="1" x14ac:dyDescent="0.25">
      <c r="A109" s="203" t="str">
        <f>IF('Lijst duurzame leveringen'!A128=595,'Lijst duurzame leveringen'!A128,"")</f>
        <v/>
      </c>
      <c r="B109" s="133" t="str">
        <f>IF(A109=595,'Lijst duurzame leveringen'!B128,"")</f>
        <v/>
      </c>
      <c r="C109" s="231" t="str">
        <f>IF(A109=595,'Lijst duurzame leveringen'!C128,"")</f>
        <v/>
      </c>
      <c r="D109" s="232" t="str">
        <f>IF(A109=595,'Lijst duurzame leveringen'!D128,"")</f>
        <v/>
      </c>
      <c r="F109" s="253"/>
      <c r="G109" s="133" t="str">
        <f>IF(F109&lt;&gt;"",IFERROR(VLOOKUP($F109,NTA!$A$2:$B$214,2,FALSE),"NTA code komt niet voor"),"")</f>
        <v/>
      </c>
      <c r="H109" s="247"/>
      <c r="I109" s="201"/>
      <c r="K109" s="253"/>
      <c r="L109" s="255"/>
      <c r="M109" s="201"/>
      <c r="O109" s="253"/>
      <c r="P109" s="201"/>
      <c r="R109" s="253"/>
      <c r="S109" s="201"/>
      <c r="U109" s="253"/>
      <c r="V109" s="201"/>
      <c r="AC109" s="253"/>
      <c r="AD109" s="201"/>
    </row>
    <row r="110" spans="1:30" ht="30" customHeight="1" x14ac:dyDescent="0.25">
      <c r="A110" s="203" t="str">
        <f>IF('Lijst duurzame leveringen'!A129=595,'Lijst duurzame leveringen'!A129,"")</f>
        <v/>
      </c>
      <c r="B110" s="133" t="str">
        <f>IF(A110=595,'Lijst duurzame leveringen'!B129,"")</f>
        <v/>
      </c>
      <c r="C110" s="231" t="str">
        <f>IF(A110=595,'Lijst duurzame leveringen'!C129,"")</f>
        <v/>
      </c>
      <c r="D110" s="232" t="str">
        <f>IF(A110=595,'Lijst duurzame leveringen'!D129,"")</f>
        <v/>
      </c>
      <c r="F110" s="253"/>
      <c r="G110" s="133" t="str">
        <f>IF(F110&lt;&gt;"",IFERROR(VLOOKUP($F110,NTA!$A$2:$B$214,2,FALSE),"NTA code komt niet voor"),"")</f>
        <v/>
      </c>
      <c r="H110" s="247"/>
      <c r="I110" s="201"/>
      <c r="K110" s="253"/>
      <c r="L110" s="255"/>
      <c r="M110" s="201"/>
      <c r="O110" s="253"/>
      <c r="P110" s="201"/>
      <c r="R110" s="253"/>
      <c r="S110" s="201"/>
      <c r="U110" s="253"/>
      <c r="V110" s="201"/>
      <c r="AC110" s="253"/>
      <c r="AD110" s="201"/>
    </row>
    <row r="111" spans="1:30" ht="30" customHeight="1" x14ac:dyDescent="0.25">
      <c r="A111" s="203" t="str">
        <f>IF('Lijst duurzame leveringen'!A130=595,'Lijst duurzame leveringen'!A130,"")</f>
        <v/>
      </c>
      <c r="B111" s="133" t="str">
        <f>IF(A111=595,'Lijst duurzame leveringen'!B130,"")</f>
        <v/>
      </c>
      <c r="C111" s="231" t="str">
        <f>IF(A111=595,'Lijst duurzame leveringen'!C130,"")</f>
        <v/>
      </c>
      <c r="D111" s="232" t="str">
        <f>IF(A111=595,'Lijst duurzame leveringen'!D130,"")</f>
        <v/>
      </c>
      <c r="F111" s="253"/>
      <c r="G111" s="133" t="str">
        <f>IF(F111&lt;&gt;"",IFERROR(VLOOKUP($F111,NTA!$A$2:$B$214,2,FALSE),"NTA code komt niet voor"),"")</f>
        <v/>
      </c>
      <c r="H111" s="247"/>
      <c r="I111" s="201"/>
      <c r="K111" s="253"/>
      <c r="L111" s="255"/>
      <c r="M111" s="201"/>
      <c r="O111" s="253"/>
      <c r="P111" s="201"/>
      <c r="R111" s="253"/>
      <c r="S111" s="201"/>
      <c r="U111" s="253"/>
      <c r="V111" s="201"/>
      <c r="AC111" s="253"/>
      <c r="AD111" s="201"/>
    </row>
    <row r="112" spans="1:30" ht="30" customHeight="1" x14ac:dyDescent="0.25">
      <c r="A112" s="203" t="str">
        <f>IF('Lijst duurzame leveringen'!A131=595,'Lijst duurzame leveringen'!A131,"")</f>
        <v/>
      </c>
      <c r="B112" s="133" t="str">
        <f>IF(A112=595,'Lijst duurzame leveringen'!B131,"")</f>
        <v/>
      </c>
      <c r="C112" s="231" t="str">
        <f>IF(A112=595,'Lijst duurzame leveringen'!C131,"")</f>
        <v/>
      </c>
      <c r="D112" s="232" t="str">
        <f>IF(A112=595,'Lijst duurzame leveringen'!D131,"")</f>
        <v/>
      </c>
      <c r="F112" s="253"/>
      <c r="G112" s="133" t="str">
        <f>IF(F112&lt;&gt;"",IFERROR(VLOOKUP($F112,NTA!$A$2:$B$214,2,FALSE),"NTA code komt niet voor"),"")</f>
        <v/>
      </c>
      <c r="H112" s="247"/>
      <c r="I112" s="201"/>
      <c r="K112" s="253"/>
      <c r="L112" s="255"/>
      <c r="M112" s="201"/>
      <c r="O112" s="253"/>
      <c r="P112" s="201"/>
      <c r="R112" s="253"/>
      <c r="S112" s="201"/>
      <c r="U112" s="253"/>
      <c r="V112" s="201"/>
      <c r="AC112" s="253"/>
      <c r="AD112" s="201"/>
    </row>
    <row r="113" spans="1:30" ht="30" customHeight="1" x14ac:dyDescent="0.25">
      <c r="A113" s="203" t="str">
        <f>IF('Lijst duurzame leveringen'!A132=595,'Lijst duurzame leveringen'!A132,"")</f>
        <v/>
      </c>
      <c r="B113" s="133" t="str">
        <f>IF(A113=595,'Lijst duurzame leveringen'!B132,"")</f>
        <v/>
      </c>
      <c r="C113" s="231" t="str">
        <f>IF(A113=595,'Lijst duurzame leveringen'!C132,"")</f>
        <v/>
      </c>
      <c r="D113" s="232" t="str">
        <f>IF(A113=595,'Lijst duurzame leveringen'!D132,"")</f>
        <v/>
      </c>
      <c r="F113" s="253"/>
      <c r="G113" s="133" t="str">
        <f>IF(F113&lt;&gt;"",IFERROR(VLOOKUP($F113,NTA!$A$2:$B$214,2,FALSE),"NTA code komt niet voor"),"")</f>
        <v/>
      </c>
      <c r="H113" s="247"/>
      <c r="I113" s="201"/>
      <c r="K113" s="253"/>
      <c r="L113" s="255"/>
      <c r="M113" s="201"/>
      <c r="O113" s="253"/>
      <c r="P113" s="201"/>
      <c r="R113" s="253"/>
      <c r="S113" s="201"/>
      <c r="U113" s="253"/>
      <c r="V113" s="201"/>
      <c r="AC113" s="253"/>
      <c r="AD113" s="201"/>
    </row>
    <row r="114" spans="1:30" ht="30" customHeight="1" x14ac:dyDescent="0.25">
      <c r="A114" s="203" t="str">
        <f>IF('Lijst duurzame leveringen'!A133=595,'Lijst duurzame leveringen'!A133,"")</f>
        <v/>
      </c>
      <c r="B114" s="133" t="str">
        <f>IF(A114=595,'Lijst duurzame leveringen'!B133,"")</f>
        <v/>
      </c>
      <c r="C114" s="231" t="str">
        <f>IF(A114=595,'Lijst duurzame leveringen'!C133,"")</f>
        <v/>
      </c>
      <c r="D114" s="232" t="str">
        <f>IF(A114=595,'Lijst duurzame leveringen'!D133,"")</f>
        <v/>
      </c>
      <c r="F114" s="253"/>
      <c r="G114" s="133" t="str">
        <f>IF(F114&lt;&gt;"",IFERROR(VLOOKUP($F114,NTA!$A$2:$B$214,2,FALSE),"NTA code komt niet voor"),"")</f>
        <v/>
      </c>
      <c r="H114" s="247"/>
      <c r="I114" s="201"/>
      <c r="K114" s="253"/>
      <c r="L114" s="255"/>
      <c r="M114" s="201"/>
      <c r="O114" s="253"/>
      <c r="P114" s="201"/>
      <c r="R114" s="253"/>
      <c r="S114" s="201"/>
      <c r="U114" s="253"/>
      <c r="V114" s="201"/>
      <c r="AC114" s="253"/>
      <c r="AD114" s="201"/>
    </row>
    <row r="115" spans="1:30" ht="30" customHeight="1" x14ac:dyDescent="0.25">
      <c r="A115" s="203" t="str">
        <f>IF('Lijst duurzame leveringen'!A134=595,'Lijst duurzame leveringen'!A134,"")</f>
        <v/>
      </c>
      <c r="B115" s="133" t="str">
        <f>IF(A115=595,'Lijst duurzame leveringen'!B134,"")</f>
        <v/>
      </c>
      <c r="C115" s="231" t="str">
        <f>IF(A115=595,'Lijst duurzame leveringen'!C134,"")</f>
        <v/>
      </c>
      <c r="D115" s="232" t="str">
        <f>IF(A115=595,'Lijst duurzame leveringen'!D134,"")</f>
        <v/>
      </c>
      <c r="F115" s="253"/>
      <c r="G115" s="133" t="str">
        <f>IF(F115&lt;&gt;"",IFERROR(VLOOKUP($F115,NTA!$A$2:$B$214,2,FALSE),"NTA code komt niet voor"),"")</f>
        <v/>
      </c>
      <c r="H115" s="247"/>
      <c r="I115" s="201"/>
      <c r="K115" s="253"/>
      <c r="L115" s="255"/>
      <c r="M115" s="201"/>
      <c r="O115" s="253"/>
      <c r="P115" s="201"/>
      <c r="R115" s="253"/>
      <c r="S115" s="201"/>
      <c r="U115" s="253"/>
      <c r="V115" s="201"/>
      <c r="AC115" s="253"/>
      <c r="AD115" s="201"/>
    </row>
    <row r="116" spans="1:30" ht="30" customHeight="1" x14ac:dyDescent="0.25">
      <c r="A116" s="203" t="str">
        <f>IF('Lijst duurzame leveringen'!A135=595,'Lijst duurzame leveringen'!A135,"")</f>
        <v/>
      </c>
      <c r="B116" s="133" t="str">
        <f>IF(A116=595,'Lijst duurzame leveringen'!B135,"")</f>
        <v/>
      </c>
      <c r="C116" s="231" t="str">
        <f>IF(A116=595,'Lijst duurzame leveringen'!C135,"")</f>
        <v/>
      </c>
      <c r="D116" s="232" t="str">
        <f>IF(A116=595,'Lijst duurzame leveringen'!D135,"")</f>
        <v/>
      </c>
      <c r="F116" s="253"/>
      <c r="G116" s="133" t="str">
        <f>IF(F116&lt;&gt;"",IFERROR(VLOOKUP($F116,NTA!$A$2:$B$214,2,FALSE),"NTA code komt niet voor"),"")</f>
        <v/>
      </c>
      <c r="H116" s="247"/>
      <c r="I116" s="201"/>
      <c r="K116" s="253"/>
      <c r="L116" s="255"/>
      <c r="M116" s="201"/>
      <c r="O116" s="253"/>
      <c r="P116" s="201"/>
      <c r="R116" s="253"/>
      <c r="S116" s="201"/>
      <c r="U116" s="253"/>
      <c r="V116" s="201"/>
      <c r="AC116" s="253"/>
      <c r="AD116" s="201"/>
    </row>
    <row r="117" spans="1:30" ht="30" customHeight="1" x14ac:dyDescent="0.25">
      <c r="A117" s="203" t="str">
        <f>IF('Lijst duurzame leveringen'!A136=595,'Lijst duurzame leveringen'!A136,"")</f>
        <v/>
      </c>
      <c r="B117" s="133" t="str">
        <f>IF(A117=595,'Lijst duurzame leveringen'!B136,"")</f>
        <v/>
      </c>
      <c r="C117" s="231" t="str">
        <f>IF(A117=595,'Lijst duurzame leveringen'!C136,"")</f>
        <v/>
      </c>
      <c r="D117" s="232" t="str">
        <f>IF(A117=595,'Lijst duurzame leveringen'!D136,"")</f>
        <v/>
      </c>
      <c r="F117" s="253"/>
      <c r="G117" s="133" t="str">
        <f>IF(F117&lt;&gt;"",IFERROR(VLOOKUP($F117,NTA!$A$2:$B$214,2,FALSE),"NTA code komt niet voor"),"")</f>
        <v/>
      </c>
      <c r="H117" s="247"/>
      <c r="I117" s="201"/>
      <c r="K117" s="253"/>
      <c r="L117" s="255"/>
      <c r="M117" s="201"/>
      <c r="O117" s="253"/>
      <c r="P117" s="201"/>
      <c r="R117" s="253"/>
      <c r="S117" s="201"/>
      <c r="U117" s="253"/>
      <c r="V117" s="201"/>
      <c r="AC117" s="253"/>
      <c r="AD117" s="201"/>
    </row>
    <row r="118" spans="1:30" ht="30" customHeight="1" x14ac:dyDescent="0.25">
      <c r="A118" s="203" t="str">
        <f>IF('Lijst duurzame leveringen'!A137=595,'Lijst duurzame leveringen'!A137,"")</f>
        <v/>
      </c>
      <c r="B118" s="133" t="str">
        <f>IF(A118=595,'Lijst duurzame leveringen'!B137,"")</f>
        <v/>
      </c>
      <c r="C118" s="231" t="str">
        <f>IF(A118=595,'Lijst duurzame leveringen'!C137,"")</f>
        <v/>
      </c>
      <c r="D118" s="232" t="str">
        <f>IF(A118=595,'Lijst duurzame leveringen'!D137,"")</f>
        <v/>
      </c>
      <c r="F118" s="253"/>
      <c r="G118" s="133" t="str">
        <f>IF(F118&lt;&gt;"",IFERROR(VLOOKUP($F118,NTA!$A$2:$B$214,2,FALSE),"NTA code komt niet voor"),"")</f>
        <v/>
      </c>
      <c r="H118" s="247"/>
      <c r="I118" s="201"/>
      <c r="K118" s="253"/>
      <c r="L118" s="255"/>
      <c r="M118" s="201"/>
      <c r="O118" s="253"/>
      <c r="P118" s="201"/>
      <c r="R118" s="253"/>
      <c r="S118" s="201"/>
      <c r="U118" s="253"/>
      <c r="V118" s="201"/>
      <c r="AC118" s="253"/>
      <c r="AD118" s="201"/>
    </row>
    <row r="119" spans="1:30" ht="30" customHeight="1" x14ac:dyDescent="0.25">
      <c r="A119" s="203" t="str">
        <f>IF('Lijst duurzame leveringen'!A138=595,'Lijst duurzame leveringen'!A138,"")</f>
        <v/>
      </c>
      <c r="B119" s="133" t="str">
        <f>IF(A119=595,'Lijst duurzame leveringen'!B138,"")</f>
        <v/>
      </c>
      <c r="C119" s="231" t="str">
        <f>IF(A119=595,'Lijst duurzame leveringen'!C138,"")</f>
        <v/>
      </c>
      <c r="D119" s="232" t="str">
        <f>IF(A119=595,'Lijst duurzame leveringen'!D138,"")</f>
        <v/>
      </c>
      <c r="F119" s="253"/>
      <c r="G119" s="133" t="str">
        <f>IF(F119&lt;&gt;"",IFERROR(VLOOKUP($F119,NTA!$A$2:$B$214,2,FALSE),"NTA code komt niet voor"),"")</f>
        <v/>
      </c>
      <c r="H119" s="247"/>
      <c r="I119" s="201"/>
      <c r="K119" s="253"/>
      <c r="L119" s="255"/>
      <c r="M119" s="201"/>
      <c r="O119" s="253"/>
      <c r="P119" s="201"/>
      <c r="R119" s="253"/>
      <c r="S119" s="201"/>
      <c r="U119" s="253"/>
      <c r="V119" s="201"/>
      <c r="AC119" s="253"/>
      <c r="AD119" s="201"/>
    </row>
    <row r="120" spans="1:30" ht="30" customHeight="1" x14ac:dyDescent="0.25">
      <c r="A120" s="203" t="str">
        <f>IF('Lijst duurzame leveringen'!A139=595,'Lijst duurzame leveringen'!A139,"")</f>
        <v/>
      </c>
      <c r="B120" s="133" t="str">
        <f>IF(A120=595,'Lijst duurzame leveringen'!B139,"")</f>
        <v/>
      </c>
      <c r="C120" s="231" t="str">
        <f>IF(A120=595,'Lijst duurzame leveringen'!C139,"")</f>
        <v/>
      </c>
      <c r="D120" s="232" t="str">
        <f>IF(A120=595,'Lijst duurzame leveringen'!D139,"")</f>
        <v/>
      </c>
      <c r="F120" s="253"/>
      <c r="G120" s="133" t="str">
        <f>IF(F120&lt;&gt;"",IFERROR(VLOOKUP($F120,NTA!$A$2:$B$214,2,FALSE),"NTA code komt niet voor"),"")</f>
        <v/>
      </c>
      <c r="H120" s="247"/>
      <c r="I120" s="201"/>
      <c r="K120" s="253"/>
      <c r="L120" s="255"/>
      <c r="M120" s="201"/>
      <c r="O120" s="253"/>
      <c r="P120" s="201"/>
      <c r="R120" s="253"/>
      <c r="S120" s="201"/>
      <c r="U120" s="253"/>
      <c r="V120" s="201"/>
      <c r="AC120" s="253"/>
      <c r="AD120" s="201"/>
    </row>
    <row r="121" spans="1:30" ht="30" customHeight="1" x14ac:dyDescent="0.25">
      <c r="A121" s="203" t="str">
        <f>IF('Lijst duurzame leveringen'!A140=595,'Lijst duurzame leveringen'!A140,"")</f>
        <v/>
      </c>
      <c r="B121" s="133" t="str">
        <f>IF(A121=595,'Lijst duurzame leveringen'!B140,"")</f>
        <v/>
      </c>
      <c r="C121" s="231" t="str">
        <f>IF(A121=595,'Lijst duurzame leveringen'!C140,"")</f>
        <v/>
      </c>
      <c r="D121" s="232" t="str">
        <f>IF(A121=595,'Lijst duurzame leveringen'!D140,"")</f>
        <v/>
      </c>
      <c r="F121" s="253"/>
      <c r="G121" s="133" t="str">
        <f>IF(F121&lt;&gt;"",IFERROR(VLOOKUP($F121,NTA!$A$2:$B$214,2,FALSE),"NTA code komt niet voor"),"")</f>
        <v/>
      </c>
      <c r="H121" s="247"/>
      <c r="I121" s="201"/>
      <c r="K121" s="253"/>
      <c r="L121" s="255"/>
      <c r="M121" s="201"/>
      <c r="O121" s="253"/>
      <c r="P121" s="201"/>
      <c r="R121" s="253"/>
      <c r="S121" s="201"/>
      <c r="U121" s="253"/>
      <c r="V121" s="201"/>
      <c r="AC121" s="253"/>
      <c r="AD121" s="201"/>
    </row>
    <row r="122" spans="1:30" ht="30" customHeight="1" x14ac:dyDescent="0.25">
      <c r="A122" s="203" t="str">
        <f>IF('Lijst duurzame leveringen'!A141=595,'Lijst duurzame leveringen'!A141,"")</f>
        <v/>
      </c>
      <c r="B122" s="133" t="str">
        <f>IF(A122=595,'Lijst duurzame leveringen'!B141,"")</f>
        <v/>
      </c>
      <c r="C122" s="231" t="str">
        <f>IF(A122=595,'Lijst duurzame leveringen'!C141,"")</f>
        <v/>
      </c>
      <c r="D122" s="232" t="str">
        <f>IF(A122=595,'Lijst duurzame leveringen'!D141,"")</f>
        <v/>
      </c>
      <c r="F122" s="253"/>
      <c r="G122" s="133" t="str">
        <f>IF(F122&lt;&gt;"",IFERROR(VLOOKUP($F122,NTA!$A$2:$B$214,2,FALSE),"NTA code komt niet voor"),"")</f>
        <v/>
      </c>
      <c r="H122" s="247"/>
      <c r="I122" s="201"/>
      <c r="K122" s="253"/>
      <c r="L122" s="255"/>
      <c r="M122" s="201"/>
      <c r="O122" s="253"/>
      <c r="P122" s="201"/>
      <c r="R122" s="253"/>
      <c r="S122" s="201"/>
      <c r="U122" s="253"/>
      <c r="V122" s="201"/>
      <c r="AC122" s="253"/>
      <c r="AD122" s="201"/>
    </row>
    <row r="123" spans="1:30" ht="30" customHeight="1" x14ac:dyDescent="0.25">
      <c r="A123" s="203" t="str">
        <f>IF('Lijst duurzame leveringen'!A142=595,'Lijst duurzame leveringen'!A142,"")</f>
        <v/>
      </c>
      <c r="B123" s="133" t="str">
        <f>IF(A123=595,'Lijst duurzame leveringen'!B142,"")</f>
        <v/>
      </c>
      <c r="C123" s="231" t="str">
        <f>IF(A123=595,'Lijst duurzame leveringen'!C142,"")</f>
        <v/>
      </c>
      <c r="D123" s="232" t="str">
        <f>IF(A123=595,'Lijst duurzame leveringen'!D142,"")</f>
        <v/>
      </c>
      <c r="F123" s="253"/>
      <c r="G123" s="133" t="str">
        <f>IF(F123&lt;&gt;"",IFERROR(VLOOKUP($F123,NTA!$A$2:$B$214,2,FALSE),"NTA code komt niet voor"),"")</f>
        <v/>
      </c>
      <c r="H123" s="247"/>
      <c r="I123" s="201"/>
      <c r="K123" s="253"/>
      <c r="L123" s="255"/>
      <c r="M123" s="201"/>
      <c r="O123" s="253"/>
      <c r="P123" s="201"/>
      <c r="R123" s="253"/>
      <c r="S123" s="201"/>
      <c r="U123" s="253"/>
      <c r="V123" s="201"/>
      <c r="AC123" s="253"/>
      <c r="AD123" s="201"/>
    </row>
    <row r="124" spans="1:30" ht="30" customHeight="1" x14ac:dyDescent="0.25">
      <c r="A124" s="203" t="str">
        <f>IF('Lijst duurzame leveringen'!A143=595,'Lijst duurzame leveringen'!A143,"")</f>
        <v/>
      </c>
      <c r="B124" s="133" t="str">
        <f>IF(A124=595,'Lijst duurzame leveringen'!B143,"")</f>
        <v/>
      </c>
      <c r="C124" s="231" t="str">
        <f>IF(A124=595,'Lijst duurzame leveringen'!C143,"")</f>
        <v/>
      </c>
      <c r="D124" s="232" t="str">
        <f>IF(A124=595,'Lijst duurzame leveringen'!D143,"")</f>
        <v/>
      </c>
      <c r="F124" s="253"/>
      <c r="G124" s="133" t="str">
        <f>IF(F124&lt;&gt;"",IFERROR(VLOOKUP($F124,NTA!$A$2:$B$214,2,FALSE),"NTA code komt niet voor"),"")</f>
        <v/>
      </c>
      <c r="H124" s="247"/>
      <c r="I124" s="201"/>
      <c r="K124" s="253"/>
      <c r="L124" s="255"/>
      <c r="M124" s="201"/>
      <c r="O124" s="253"/>
      <c r="P124" s="201"/>
      <c r="R124" s="253"/>
      <c r="S124" s="201"/>
      <c r="U124" s="253"/>
      <c r="V124" s="201"/>
      <c r="AC124" s="253"/>
      <c r="AD124" s="201"/>
    </row>
    <row r="125" spans="1:30" ht="30" customHeight="1" x14ac:dyDescent="0.25">
      <c r="A125" s="203" t="str">
        <f>IF('Lijst duurzame leveringen'!A144=595,'Lijst duurzame leveringen'!A144,"")</f>
        <v/>
      </c>
      <c r="B125" s="133" t="str">
        <f>IF(A125=595,'Lijst duurzame leveringen'!B144,"")</f>
        <v/>
      </c>
      <c r="C125" s="231" t="str">
        <f>IF(A125=595,'Lijst duurzame leveringen'!C144,"")</f>
        <v/>
      </c>
      <c r="D125" s="232" t="str">
        <f>IF(A125=595,'Lijst duurzame leveringen'!D144,"")</f>
        <v/>
      </c>
      <c r="F125" s="253"/>
      <c r="G125" s="133" t="str">
        <f>IF(F125&lt;&gt;"",IFERROR(VLOOKUP($F125,NTA!$A$2:$B$214,2,FALSE),"NTA code komt niet voor"),"")</f>
        <v/>
      </c>
      <c r="H125" s="247"/>
      <c r="I125" s="201"/>
      <c r="K125" s="253"/>
      <c r="L125" s="255"/>
      <c r="M125" s="201"/>
      <c r="O125" s="253"/>
      <c r="P125" s="201"/>
      <c r="R125" s="253"/>
      <c r="S125" s="201"/>
      <c r="U125" s="253"/>
      <c r="V125" s="201"/>
      <c r="AC125" s="253"/>
      <c r="AD125" s="201"/>
    </row>
    <row r="126" spans="1:30" ht="30" customHeight="1" x14ac:dyDescent="0.25">
      <c r="A126" s="203" t="str">
        <f>IF('Lijst duurzame leveringen'!A145=595,'Lijst duurzame leveringen'!A145,"")</f>
        <v/>
      </c>
      <c r="B126" s="133" t="str">
        <f>IF(A126=595,'Lijst duurzame leveringen'!B145,"")</f>
        <v/>
      </c>
      <c r="C126" s="231" t="str">
        <f>IF(A126=595,'Lijst duurzame leveringen'!C145,"")</f>
        <v/>
      </c>
      <c r="D126" s="232" t="str">
        <f>IF(A126=595,'Lijst duurzame leveringen'!D145,"")</f>
        <v/>
      </c>
      <c r="F126" s="253"/>
      <c r="G126" s="133" t="str">
        <f>IF(F126&lt;&gt;"",IFERROR(VLOOKUP($F126,NTA!$A$2:$B$214,2,FALSE),"NTA code komt niet voor"),"")</f>
        <v/>
      </c>
      <c r="H126" s="247"/>
      <c r="I126" s="201"/>
      <c r="K126" s="253"/>
      <c r="L126" s="255"/>
      <c r="M126" s="201"/>
      <c r="O126" s="253"/>
      <c r="P126" s="201"/>
      <c r="R126" s="253"/>
      <c r="S126" s="201"/>
      <c r="U126" s="253"/>
      <c r="V126" s="201"/>
      <c r="AC126" s="253"/>
      <c r="AD126" s="201"/>
    </row>
    <row r="127" spans="1:30" ht="30" customHeight="1" x14ac:dyDescent="0.25">
      <c r="A127" s="203" t="str">
        <f>IF('Lijst duurzame leveringen'!A146=595,'Lijst duurzame leveringen'!A146,"")</f>
        <v/>
      </c>
      <c r="B127" s="133" t="str">
        <f>IF(A127=595,'Lijst duurzame leveringen'!B146,"")</f>
        <v/>
      </c>
      <c r="C127" s="231" t="str">
        <f>IF(A127=595,'Lijst duurzame leveringen'!C146,"")</f>
        <v/>
      </c>
      <c r="D127" s="232" t="str">
        <f>IF(A127=595,'Lijst duurzame leveringen'!D146,"")</f>
        <v/>
      </c>
      <c r="F127" s="253"/>
      <c r="G127" s="133" t="str">
        <f>IF(F127&lt;&gt;"",IFERROR(VLOOKUP($F127,NTA!$A$2:$B$214,2,FALSE),"NTA code komt niet voor"),"")</f>
        <v/>
      </c>
      <c r="H127" s="247"/>
      <c r="I127" s="201"/>
      <c r="K127" s="253"/>
      <c r="L127" s="255"/>
      <c r="M127" s="201"/>
      <c r="O127" s="253"/>
      <c r="P127" s="201"/>
      <c r="R127" s="253"/>
      <c r="S127" s="201"/>
      <c r="U127" s="253"/>
      <c r="V127" s="201"/>
      <c r="AC127" s="253"/>
      <c r="AD127" s="201"/>
    </row>
    <row r="128" spans="1:30" ht="30" customHeight="1" x14ac:dyDescent="0.25">
      <c r="A128" s="203" t="str">
        <f>IF('Lijst duurzame leveringen'!A147=595,'Lijst duurzame leveringen'!A147,"")</f>
        <v/>
      </c>
      <c r="B128" s="133" t="str">
        <f>IF(A128=595,'Lijst duurzame leveringen'!B147,"")</f>
        <v/>
      </c>
      <c r="C128" s="231" t="str">
        <f>IF(A128=595,'Lijst duurzame leveringen'!C147,"")</f>
        <v/>
      </c>
      <c r="D128" s="232" t="str">
        <f>IF(A128=595,'Lijst duurzame leveringen'!D147,"")</f>
        <v/>
      </c>
      <c r="F128" s="253"/>
      <c r="G128" s="133" t="str">
        <f>IF(F128&lt;&gt;"",IFERROR(VLOOKUP($F128,NTA!$A$2:$B$214,2,FALSE),"NTA code komt niet voor"),"")</f>
        <v/>
      </c>
      <c r="H128" s="247"/>
      <c r="I128" s="201"/>
      <c r="K128" s="253"/>
      <c r="L128" s="255"/>
      <c r="M128" s="201"/>
      <c r="O128" s="253"/>
      <c r="P128" s="201"/>
      <c r="R128" s="253"/>
      <c r="S128" s="201"/>
      <c r="U128" s="253"/>
      <c r="V128" s="201"/>
      <c r="AC128" s="253"/>
      <c r="AD128" s="201"/>
    </row>
    <row r="129" spans="1:30" ht="30" customHeight="1" x14ac:dyDescent="0.25">
      <c r="A129" s="203" t="str">
        <f>IF('Lijst duurzame leveringen'!A148=595,'Lijst duurzame leveringen'!A148,"")</f>
        <v/>
      </c>
      <c r="B129" s="133" t="str">
        <f>IF(A129=595,'Lijst duurzame leveringen'!B148,"")</f>
        <v/>
      </c>
      <c r="C129" s="231" t="str">
        <f>IF(A129=595,'Lijst duurzame leveringen'!C148,"")</f>
        <v/>
      </c>
      <c r="D129" s="232" t="str">
        <f>IF(A129=595,'Lijst duurzame leveringen'!D148,"")</f>
        <v/>
      </c>
      <c r="F129" s="253"/>
      <c r="G129" s="133" t="str">
        <f>IF(F129&lt;&gt;"",IFERROR(VLOOKUP($F129,NTA!$A$2:$B$214,2,FALSE),"NTA code komt niet voor"),"")</f>
        <v/>
      </c>
      <c r="H129" s="247"/>
      <c r="I129" s="201"/>
      <c r="K129" s="253"/>
      <c r="L129" s="255"/>
      <c r="M129" s="201"/>
      <c r="O129" s="253"/>
      <c r="P129" s="201"/>
      <c r="R129" s="253"/>
      <c r="S129" s="201"/>
      <c r="U129" s="253"/>
      <c r="V129" s="201"/>
      <c r="AC129" s="253"/>
      <c r="AD129" s="201"/>
    </row>
    <row r="130" spans="1:30" ht="30" customHeight="1" x14ac:dyDescent="0.25">
      <c r="A130" s="203" t="str">
        <f>IF('Lijst duurzame leveringen'!A149=595,'Lijst duurzame leveringen'!A149,"")</f>
        <v/>
      </c>
      <c r="B130" s="133" t="str">
        <f>IF(A130=595,'Lijst duurzame leveringen'!B149,"")</f>
        <v/>
      </c>
      <c r="C130" s="231" t="str">
        <f>IF(A130=595,'Lijst duurzame leveringen'!C149,"")</f>
        <v/>
      </c>
      <c r="D130" s="232" t="str">
        <f>IF(A130=595,'Lijst duurzame leveringen'!D149,"")</f>
        <v/>
      </c>
      <c r="F130" s="253"/>
      <c r="G130" s="133" t="str">
        <f>IF(F130&lt;&gt;"",IFERROR(VLOOKUP($F130,NTA!$A$2:$B$214,2,FALSE),"NTA code komt niet voor"),"")</f>
        <v/>
      </c>
      <c r="H130" s="247"/>
      <c r="I130" s="201"/>
      <c r="K130" s="253"/>
      <c r="L130" s="255"/>
      <c r="M130" s="201"/>
      <c r="O130" s="253"/>
      <c r="P130" s="201"/>
      <c r="R130" s="253"/>
      <c r="S130" s="201"/>
      <c r="U130" s="253"/>
      <c r="V130" s="201"/>
      <c r="AC130" s="253"/>
      <c r="AD130" s="201"/>
    </row>
    <row r="131" spans="1:30" ht="30" customHeight="1" x14ac:dyDescent="0.25">
      <c r="A131" s="203" t="str">
        <f>IF('Lijst duurzame leveringen'!A150=595,'Lijst duurzame leveringen'!A150,"")</f>
        <v/>
      </c>
      <c r="B131" s="133" t="str">
        <f>IF(A131=595,'Lijst duurzame leveringen'!B150,"")</f>
        <v/>
      </c>
      <c r="C131" s="231" t="str">
        <f>IF(A131=595,'Lijst duurzame leveringen'!C150,"")</f>
        <v/>
      </c>
      <c r="D131" s="232" t="str">
        <f>IF(A131=595,'Lijst duurzame leveringen'!D150,"")</f>
        <v/>
      </c>
      <c r="F131" s="253"/>
      <c r="G131" s="133" t="str">
        <f>IF(F131&lt;&gt;"",IFERROR(VLOOKUP($F131,NTA!$A$2:$B$214,2,FALSE),"NTA code komt niet voor"),"")</f>
        <v/>
      </c>
      <c r="H131" s="247"/>
      <c r="I131" s="201"/>
      <c r="K131" s="253"/>
      <c r="L131" s="255"/>
      <c r="M131" s="201"/>
      <c r="O131" s="253"/>
      <c r="P131" s="201"/>
      <c r="R131" s="253"/>
      <c r="S131" s="201"/>
      <c r="U131" s="253"/>
      <c r="V131" s="201"/>
      <c r="AC131" s="253"/>
      <c r="AD131" s="201"/>
    </row>
    <row r="132" spans="1:30" ht="30" customHeight="1" x14ac:dyDescent="0.25">
      <c r="A132" s="203" t="str">
        <f>IF('Lijst duurzame leveringen'!A151=595,'Lijst duurzame leveringen'!A151,"")</f>
        <v/>
      </c>
      <c r="B132" s="133" t="str">
        <f>IF(A132=595,'Lijst duurzame leveringen'!B151,"")</f>
        <v/>
      </c>
      <c r="C132" s="231" t="str">
        <f>IF(A132=595,'Lijst duurzame leveringen'!C151,"")</f>
        <v/>
      </c>
      <c r="D132" s="232" t="str">
        <f>IF(A132=595,'Lijst duurzame leveringen'!D151,"")</f>
        <v/>
      </c>
      <c r="F132" s="253"/>
      <c r="G132" s="133" t="str">
        <f>IF(F132&lt;&gt;"",IFERROR(VLOOKUP($F132,NTA!$A$2:$B$214,2,FALSE),"NTA code komt niet voor"),"")</f>
        <v/>
      </c>
      <c r="H132" s="247"/>
      <c r="I132" s="201"/>
      <c r="K132" s="253"/>
      <c r="L132" s="255"/>
      <c r="M132" s="201"/>
      <c r="O132" s="253"/>
      <c r="P132" s="201"/>
      <c r="R132" s="253"/>
      <c r="S132" s="201"/>
      <c r="U132" s="253"/>
      <c r="V132" s="201"/>
      <c r="AC132" s="253"/>
      <c r="AD132" s="201"/>
    </row>
    <row r="133" spans="1:30" ht="30" customHeight="1" x14ac:dyDescent="0.25">
      <c r="A133" s="203" t="str">
        <f>IF('Lijst duurzame leveringen'!A152=595,'Lijst duurzame leveringen'!A152,"")</f>
        <v/>
      </c>
      <c r="B133" s="133" t="str">
        <f>IF(A133=595,'Lijst duurzame leveringen'!B152,"")</f>
        <v/>
      </c>
      <c r="C133" s="231" t="str">
        <f>IF(A133=595,'Lijst duurzame leveringen'!C152,"")</f>
        <v/>
      </c>
      <c r="D133" s="232" t="str">
        <f>IF(A133=595,'Lijst duurzame leveringen'!D152,"")</f>
        <v/>
      </c>
      <c r="F133" s="253"/>
      <c r="G133" s="133" t="str">
        <f>IF(F133&lt;&gt;"",IFERROR(VLOOKUP($F133,NTA!$A$2:$B$214,2,FALSE),"NTA code komt niet voor"),"")</f>
        <v/>
      </c>
      <c r="H133" s="247"/>
      <c r="I133" s="201"/>
      <c r="K133" s="253"/>
      <c r="L133" s="255"/>
      <c r="M133" s="201"/>
      <c r="O133" s="253"/>
      <c r="P133" s="201"/>
      <c r="R133" s="253"/>
      <c r="S133" s="201"/>
      <c r="U133" s="253"/>
      <c r="V133" s="201"/>
      <c r="AC133" s="253"/>
      <c r="AD133" s="201"/>
    </row>
    <row r="134" spans="1:30" ht="30" customHeight="1" x14ac:dyDescent="0.25">
      <c r="A134" s="203" t="str">
        <f>IF('Lijst duurzame leveringen'!A153=595,'Lijst duurzame leveringen'!A153,"")</f>
        <v/>
      </c>
      <c r="B134" s="133" t="str">
        <f>IF(A134=595,'Lijst duurzame leveringen'!B153,"")</f>
        <v/>
      </c>
      <c r="C134" s="231" t="str">
        <f>IF(A134=595,'Lijst duurzame leveringen'!C153,"")</f>
        <v/>
      </c>
      <c r="D134" s="232" t="str">
        <f>IF(A134=595,'Lijst duurzame leveringen'!D153,"")</f>
        <v/>
      </c>
      <c r="F134" s="253"/>
      <c r="G134" s="133" t="str">
        <f>IF(F134&lt;&gt;"",IFERROR(VLOOKUP($F134,NTA!$A$2:$B$214,2,FALSE),"NTA code komt niet voor"),"")</f>
        <v/>
      </c>
      <c r="H134" s="247"/>
      <c r="I134" s="201"/>
      <c r="K134" s="253"/>
      <c r="L134" s="255"/>
      <c r="M134" s="201"/>
      <c r="O134" s="253"/>
      <c r="P134" s="201"/>
      <c r="R134" s="253"/>
      <c r="S134" s="201"/>
      <c r="U134" s="253"/>
      <c r="V134" s="201"/>
      <c r="AC134" s="253"/>
      <c r="AD134" s="201"/>
    </row>
    <row r="135" spans="1:30" ht="30" customHeight="1" x14ac:dyDescent="0.25">
      <c r="A135" s="203" t="str">
        <f>IF('Lijst duurzame leveringen'!A154=595,'Lijst duurzame leveringen'!A154,"")</f>
        <v/>
      </c>
      <c r="B135" s="133" t="str">
        <f>IF(A135=595,'Lijst duurzame leveringen'!B154,"")</f>
        <v/>
      </c>
      <c r="C135" s="231" t="str">
        <f>IF(A135=595,'Lijst duurzame leveringen'!C154,"")</f>
        <v/>
      </c>
      <c r="D135" s="232" t="str">
        <f>IF(A135=595,'Lijst duurzame leveringen'!D154,"")</f>
        <v/>
      </c>
      <c r="F135" s="253"/>
      <c r="G135" s="133" t="str">
        <f>IF(F135&lt;&gt;"",IFERROR(VLOOKUP($F135,NTA!$A$2:$B$214,2,FALSE),"NTA code komt niet voor"),"")</f>
        <v/>
      </c>
      <c r="H135" s="247"/>
      <c r="I135" s="201"/>
      <c r="K135" s="253"/>
      <c r="L135" s="255"/>
      <c r="M135" s="201"/>
      <c r="O135" s="253"/>
      <c r="P135" s="201"/>
      <c r="R135" s="253"/>
      <c r="S135" s="201"/>
      <c r="U135" s="253"/>
      <c r="V135" s="201"/>
      <c r="AC135" s="253"/>
      <c r="AD135" s="201"/>
    </row>
    <row r="136" spans="1:30" ht="30" customHeight="1" x14ac:dyDescent="0.25">
      <c r="A136" s="203" t="str">
        <f>IF('Lijst duurzame leveringen'!A155=595,'Lijst duurzame leveringen'!A155,"")</f>
        <v/>
      </c>
      <c r="B136" s="133" t="str">
        <f>IF(A136=595,'Lijst duurzame leveringen'!B155,"")</f>
        <v/>
      </c>
      <c r="C136" s="231" t="str">
        <f>IF(A136=595,'Lijst duurzame leveringen'!C155,"")</f>
        <v/>
      </c>
      <c r="D136" s="232" t="str">
        <f>IF(A136=595,'Lijst duurzame leveringen'!D155,"")</f>
        <v/>
      </c>
      <c r="F136" s="253"/>
      <c r="G136" s="133" t="str">
        <f>IF(F136&lt;&gt;"",IFERROR(VLOOKUP($F136,NTA!$A$2:$B$214,2,FALSE),"NTA code komt niet voor"),"")</f>
        <v/>
      </c>
      <c r="H136" s="247"/>
      <c r="I136" s="201"/>
      <c r="K136" s="253"/>
      <c r="L136" s="255"/>
      <c r="M136" s="201"/>
      <c r="O136" s="253"/>
      <c r="P136" s="201"/>
      <c r="R136" s="253"/>
      <c r="S136" s="201"/>
      <c r="U136" s="253"/>
      <c r="V136" s="201"/>
      <c r="AC136" s="253"/>
      <c r="AD136" s="201"/>
    </row>
    <row r="137" spans="1:30" ht="30" customHeight="1" x14ac:dyDescent="0.25">
      <c r="A137" s="203" t="str">
        <f>IF('Lijst duurzame leveringen'!A156=595,'Lijst duurzame leveringen'!A156,"")</f>
        <v/>
      </c>
      <c r="B137" s="133" t="str">
        <f>IF(A137=595,'Lijst duurzame leveringen'!B156,"")</f>
        <v/>
      </c>
      <c r="C137" s="231" t="str">
        <f>IF(A137=595,'Lijst duurzame leveringen'!C156,"")</f>
        <v/>
      </c>
      <c r="D137" s="232" t="str">
        <f>IF(A137=595,'Lijst duurzame leveringen'!D156,"")</f>
        <v/>
      </c>
      <c r="F137" s="253"/>
      <c r="G137" s="133" t="str">
        <f>IF(F137&lt;&gt;"",IFERROR(VLOOKUP($F137,NTA!$A$2:$B$214,2,FALSE),"NTA code komt niet voor"),"")</f>
        <v/>
      </c>
      <c r="H137" s="247"/>
      <c r="I137" s="201"/>
      <c r="K137" s="253"/>
      <c r="L137" s="255"/>
      <c r="M137" s="201"/>
      <c r="O137" s="253"/>
      <c r="P137" s="201"/>
      <c r="R137" s="253"/>
      <c r="S137" s="201"/>
      <c r="U137" s="253"/>
      <c r="V137" s="201"/>
      <c r="AC137" s="253"/>
      <c r="AD137" s="201"/>
    </row>
    <row r="138" spans="1:30" ht="30" customHeight="1" x14ac:dyDescent="0.25">
      <c r="A138" s="203" t="str">
        <f>IF('Lijst duurzame leveringen'!A157=595,'Lijst duurzame leveringen'!A157,"")</f>
        <v/>
      </c>
      <c r="B138" s="133" t="str">
        <f>IF(A138=595,'Lijst duurzame leveringen'!B157,"")</f>
        <v/>
      </c>
      <c r="C138" s="231" t="str">
        <f>IF(A138=595,'Lijst duurzame leveringen'!C157,"")</f>
        <v/>
      </c>
      <c r="D138" s="232" t="str">
        <f>IF(A138=595,'Lijst duurzame leveringen'!D157,"")</f>
        <v/>
      </c>
      <c r="F138" s="253"/>
      <c r="G138" s="133" t="str">
        <f>IF(F138&lt;&gt;"",IFERROR(VLOOKUP($F138,NTA!$A$2:$B$214,2,FALSE),"NTA code komt niet voor"),"")</f>
        <v/>
      </c>
      <c r="H138" s="247"/>
      <c r="I138" s="201"/>
      <c r="K138" s="253"/>
      <c r="L138" s="255"/>
      <c r="M138" s="201"/>
      <c r="O138" s="253"/>
      <c r="P138" s="201"/>
      <c r="R138" s="253"/>
      <c r="S138" s="201"/>
      <c r="U138" s="253"/>
      <c r="V138" s="201"/>
      <c r="AC138" s="253"/>
      <c r="AD138" s="201"/>
    </row>
    <row r="139" spans="1:30" ht="30" customHeight="1" x14ac:dyDescent="0.25">
      <c r="A139" s="203" t="str">
        <f>IF('Lijst duurzame leveringen'!A158=595,'Lijst duurzame leveringen'!A158,"")</f>
        <v/>
      </c>
      <c r="B139" s="133" t="str">
        <f>IF(A139=595,'Lijst duurzame leveringen'!B158,"")</f>
        <v/>
      </c>
      <c r="C139" s="231" t="str">
        <f>IF(A139=595,'Lijst duurzame leveringen'!C158,"")</f>
        <v/>
      </c>
      <c r="D139" s="232" t="str">
        <f>IF(A139=595,'Lijst duurzame leveringen'!D158,"")</f>
        <v/>
      </c>
      <c r="F139" s="253"/>
      <c r="G139" s="133" t="str">
        <f>IF(F139&lt;&gt;"",IFERROR(VLOOKUP($F139,NTA!$A$2:$B$214,2,FALSE),"NTA code komt niet voor"),"")</f>
        <v/>
      </c>
      <c r="H139" s="247"/>
      <c r="I139" s="201"/>
      <c r="K139" s="253"/>
      <c r="L139" s="255"/>
      <c r="M139" s="201"/>
      <c r="O139" s="253"/>
      <c r="P139" s="201"/>
      <c r="R139" s="253"/>
      <c r="S139" s="201"/>
      <c r="U139" s="253"/>
      <c r="V139" s="201"/>
      <c r="AC139" s="253"/>
      <c r="AD139" s="201"/>
    </row>
    <row r="140" spans="1:30" ht="30" customHeight="1" x14ac:dyDescent="0.25">
      <c r="A140" s="203" t="str">
        <f>IF('Lijst duurzame leveringen'!A159=595,'Lijst duurzame leveringen'!A159,"")</f>
        <v/>
      </c>
      <c r="B140" s="133" t="str">
        <f>IF(A140=595,'Lijst duurzame leveringen'!B159,"")</f>
        <v/>
      </c>
      <c r="C140" s="231" t="str">
        <f>IF(A140=595,'Lijst duurzame leveringen'!C159,"")</f>
        <v/>
      </c>
      <c r="D140" s="232" t="str">
        <f>IF(A140=595,'Lijst duurzame leveringen'!D159,"")</f>
        <v/>
      </c>
      <c r="F140" s="253"/>
      <c r="G140" s="133" t="str">
        <f>IF(F140&lt;&gt;"",IFERROR(VLOOKUP($F140,NTA!$A$2:$B$214,2,FALSE),"NTA code komt niet voor"),"")</f>
        <v/>
      </c>
      <c r="H140" s="247"/>
      <c r="I140" s="201"/>
      <c r="K140" s="253"/>
      <c r="L140" s="255"/>
      <c r="M140" s="201"/>
      <c r="O140" s="253"/>
      <c r="P140" s="201"/>
      <c r="R140" s="253"/>
      <c r="S140" s="201"/>
      <c r="U140" s="253"/>
      <c r="V140" s="201"/>
      <c r="AC140" s="253"/>
      <c r="AD140" s="201"/>
    </row>
    <row r="141" spans="1:30" ht="30" customHeight="1" x14ac:dyDescent="0.25">
      <c r="A141" s="203" t="str">
        <f>IF('Lijst duurzame leveringen'!A160=595,'Lijst duurzame leveringen'!A160,"")</f>
        <v/>
      </c>
      <c r="B141" s="133" t="str">
        <f>IF(A141=595,'Lijst duurzame leveringen'!B160,"")</f>
        <v/>
      </c>
      <c r="C141" s="231" t="str">
        <f>IF(A141=595,'Lijst duurzame leveringen'!C160,"")</f>
        <v/>
      </c>
      <c r="D141" s="232" t="str">
        <f>IF(A141=595,'Lijst duurzame leveringen'!D160,"")</f>
        <v/>
      </c>
      <c r="F141" s="253"/>
      <c r="G141" s="133" t="str">
        <f>IF(F141&lt;&gt;"",IFERROR(VLOOKUP($F141,NTA!$A$2:$B$214,2,FALSE),"NTA code komt niet voor"),"")</f>
        <v/>
      </c>
      <c r="H141" s="247"/>
      <c r="I141" s="201"/>
      <c r="K141" s="253"/>
      <c r="L141" s="255"/>
      <c r="M141" s="201"/>
      <c r="O141" s="253"/>
      <c r="P141" s="201"/>
      <c r="R141" s="253"/>
      <c r="S141" s="201"/>
      <c r="U141" s="253"/>
      <c r="V141" s="201"/>
      <c r="AC141" s="253"/>
      <c r="AD141" s="201"/>
    </row>
    <row r="142" spans="1:30" ht="30" customHeight="1" x14ac:dyDescent="0.25">
      <c r="A142" s="203" t="str">
        <f>IF('Lijst duurzame leveringen'!A161=595,'Lijst duurzame leveringen'!A161,"")</f>
        <v/>
      </c>
      <c r="B142" s="133" t="str">
        <f>IF(A142=595,'Lijst duurzame leveringen'!B161,"")</f>
        <v/>
      </c>
      <c r="C142" s="231" t="str">
        <f>IF(A142=595,'Lijst duurzame leveringen'!C161,"")</f>
        <v/>
      </c>
      <c r="D142" s="232" t="str">
        <f>IF(A142=595,'Lijst duurzame leveringen'!D161,"")</f>
        <v/>
      </c>
      <c r="F142" s="253"/>
      <c r="G142" s="133" t="str">
        <f>IF(F142&lt;&gt;"",IFERROR(VLOOKUP($F142,NTA!$A$2:$B$214,2,FALSE),"NTA code komt niet voor"),"")</f>
        <v/>
      </c>
      <c r="H142" s="247"/>
      <c r="I142" s="201"/>
      <c r="K142" s="253"/>
      <c r="L142" s="255"/>
      <c r="M142" s="201"/>
      <c r="O142" s="253"/>
      <c r="P142" s="201"/>
      <c r="R142" s="253"/>
      <c r="S142" s="201"/>
      <c r="U142" s="253"/>
      <c r="V142" s="201"/>
      <c r="AC142" s="253"/>
      <c r="AD142" s="201"/>
    </row>
    <row r="143" spans="1:30" ht="30" customHeight="1" x14ac:dyDescent="0.25">
      <c r="A143" s="203" t="str">
        <f>IF('Lijst duurzame leveringen'!A162=595,'Lijst duurzame leveringen'!A162,"")</f>
        <v/>
      </c>
      <c r="B143" s="133" t="str">
        <f>IF(A143=595,'Lijst duurzame leveringen'!B162,"")</f>
        <v/>
      </c>
      <c r="C143" s="231" t="str">
        <f>IF(A143=595,'Lijst duurzame leveringen'!C162,"")</f>
        <v/>
      </c>
      <c r="D143" s="232" t="str">
        <f>IF(A143=595,'Lijst duurzame leveringen'!D162,"")</f>
        <v/>
      </c>
      <c r="F143" s="253"/>
      <c r="G143" s="133" t="str">
        <f>IF(F143&lt;&gt;"",IFERROR(VLOOKUP($F143,NTA!$A$2:$B$214,2,FALSE),"NTA code komt niet voor"),"")</f>
        <v/>
      </c>
      <c r="H143" s="247"/>
      <c r="I143" s="201"/>
      <c r="K143" s="253"/>
      <c r="L143" s="255"/>
      <c r="M143" s="201"/>
      <c r="O143" s="253"/>
      <c r="P143" s="201"/>
      <c r="R143" s="253"/>
      <c r="S143" s="201"/>
      <c r="U143" s="253"/>
      <c r="V143" s="201"/>
      <c r="AC143" s="253"/>
      <c r="AD143" s="201"/>
    </row>
    <row r="144" spans="1:30" ht="30" customHeight="1" x14ac:dyDescent="0.25">
      <c r="A144" s="203" t="str">
        <f>IF('Lijst duurzame leveringen'!A163=595,'Lijst duurzame leveringen'!A163,"")</f>
        <v/>
      </c>
      <c r="B144" s="133" t="str">
        <f>IF(A144=595,'Lijst duurzame leveringen'!B163,"")</f>
        <v/>
      </c>
      <c r="C144" s="231" t="str">
        <f>IF(A144=595,'Lijst duurzame leveringen'!C163,"")</f>
        <v/>
      </c>
      <c r="D144" s="232" t="str">
        <f>IF(A144=595,'Lijst duurzame leveringen'!D163,"")</f>
        <v/>
      </c>
      <c r="F144" s="253"/>
      <c r="G144" s="133" t="str">
        <f>IF(F144&lt;&gt;"",IFERROR(VLOOKUP($F144,NTA!$A$2:$B$214,2,FALSE),"NTA code komt niet voor"),"")</f>
        <v/>
      </c>
      <c r="H144" s="247"/>
      <c r="I144" s="201"/>
      <c r="K144" s="253"/>
      <c r="L144" s="255"/>
      <c r="M144" s="201"/>
      <c r="O144" s="253"/>
      <c r="P144" s="201"/>
      <c r="R144" s="253"/>
      <c r="S144" s="201"/>
      <c r="U144" s="253"/>
      <c r="V144" s="201"/>
      <c r="AC144" s="253"/>
      <c r="AD144" s="201"/>
    </row>
    <row r="145" spans="1:30" ht="30" customHeight="1" x14ac:dyDescent="0.25">
      <c r="A145" s="203" t="str">
        <f>IF('Lijst duurzame leveringen'!A164=595,'Lijst duurzame leveringen'!A164,"")</f>
        <v/>
      </c>
      <c r="B145" s="133" t="str">
        <f>IF(A145=595,'Lijst duurzame leveringen'!B164,"")</f>
        <v/>
      </c>
      <c r="C145" s="231" t="str">
        <f>IF(A145=595,'Lijst duurzame leveringen'!C164,"")</f>
        <v/>
      </c>
      <c r="D145" s="232" t="str">
        <f>IF(A145=595,'Lijst duurzame leveringen'!D164,"")</f>
        <v/>
      </c>
      <c r="F145" s="253"/>
      <c r="G145" s="133" t="str">
        <f>IF(F145&lt;&gt;"",IFERROR(VLOOKUP($F145,NTA!$A$2:$B$214,2,FALSE),"NTA code komt niet voor"),"")</f>
        <v/>
      </c>
      <c r="H145" s="247"/>
      <c r="I145" s="201"/>
      <c r="K145" s="253"/>
      <c r="L145" s="255"/>
      <c r="M145" s="201"/>
      <c r="O145" s="253"/>
      <c r="P145" s="201"/>
      <c r="R145" s="253"/>
      <c r="S145" s="201"/>
      <c r="U145" s="253"/>
      <c r="V145" s="201"/>
      <c r="AC145" s="253"/>
      <c r="AD145" s="201"/>
    </row>
    <row r="146" spans="1:30" ht="30" customHeight="1" x14ac:dyDescent="0.25">
      <c r="A146" s="203" t="str">
        <f>IF('Lijst duurzame leveringen'!A165=595,'Lijst duurzame leveringen'!A165,"")</f>
        <v/>
      </c>
      <c r="B146" s="133" t="str">
        <f>IF(A146=595,'Lijst duurzame leveringen'!B165,"")</f>
        <v/>
      </c>
      <c r="C146" s="231" t="str">
        <f>IF(A146=595,'Lijst duurzame leveringen'!C165,"")</f>
        <v/>
      </c>
      <c r="D146" s="232" t="str">
        <f>IF(A146=595,'Lijst duurzame leveringen'!D165,"")</f>
        <v/>
      </c>
      <c r="F146" s="253"/>
      <c r="G146" s="133" t="str">
        <f>IF(F146&lt;&gt;"",IFERROR(VLOOKUP($F146,NTA!$A$2:$B$214,2,FALSE),"NTA code komt niet voor"),"")</f>
        <v/>
      </c>
      <c r="H146" s="247"/>
      <c r="I146" s="201"/>
      <c r="K146" s="253"/>
      <c r="L146" s="255"/>
      <c r="M146" s="201"/>
      <c r="O146" s="253"/>
      <c r="P146" s="201"/>
      <c r="R146" s="253"/>
      <c r="S146" s="201"/>
      <c r="U146" s="253"/>
      <c r="V146" s="201"/>
      <c r="AC146" s="253"/>
      <c r="AD146" s="201"/>
    </row>
    <row r="147" spans="1:30" ht="30" customHeight="1" x14ac:dyDescent="0.25">
      <c r="A147" s="203" t="str">
        <f>IF('Lijst duurzame leveringen'!A166=595,'Lijst duurzame leveringen'!A166,"")</f>
        <v/>
      </c>
      <c r="B147" s="133" t="str">
        <f>IF(A147=595,'Lijst duurzame leveringen'!B166,"")</f>
        <v/>
      </c>
      <c r="C147" s="231" t="str">
        <f>IF(A147=595,'Lijst duurzame leveringen'!C166,"")</f>
        <v/>
      </c>
      <c r="D147" s="232" t="str">
        <f>IF(A147=595,'Lijst duurzame leveringen'!D166,"")</f>
        <v/>
      </c>
      <c r="F147" s="253"/>
      <c r="G147" s="133" t="str">
        <f>IF(F147&lt;&gt;"",IFERROR(VLOOKUP($F147,NTA!$A$2:$B$214,2,FALSE),"NTA code komt niet voor"),"")</f>
        <v/>
      </c>
      <c r="H147" s="247"/>
      <c r="I147" s="201"/>
      <c r="K147" s="253"/>
      <c r="L147" s="255"/>
      <c r="M147" s="201"/>
      <c r="O147" s="253"/>
      <c r="P147" s="201"/>
      <c r="R147" s="253"/>
      <c r="S147" s="201"/>
      <c r="U147" s="253"/>
      <c r="V147" s="201"/>
      <c r="AC147" s="253"/>
      <c r="AD147" s="201"/>
    </row>
    <row r="148" spans="1:30" ht="30" customHeight="1" x14ac:dyDescent="0.25">
      <c r="A148" s="203" t="str">
        <f>IF('Lijst duurzame leveringen'!A167=595,'Lijst duurzame leveringen'!A167,"")</f>
        <v/>
      </c>
      <c r="B148" s="133" t="str">
        <f>IF(A148=595,'Lijst duurzame leveringen'!B167,"")</f>
        <v/>
      </c>
      <c r="C148" s="231" t="str">
        <f>IF(A148=595,'Lijst duurzame leveringen'!C167,"")</f>
        <v/>
      </c>
      <c r="D148" s="232" t="str">
        <f>IF(A148=595,'Lijst duurzame leveringen'!D167,"")</f>
        <v/>
      </c>
      <c r="F148" s="253"/>
      <c r="G148" s="133" t="str">
        <f>IF(F148&lt;&gt;"",IFERROR(VLOOKUP($F148,NTA!$A$2:$B$214,2,FALSE),"NTA code komt niet voor"),"")</f>
        <v/>
      </c>
      <c r="H148" s="247"/>
      <c r="I148" s="201"/>
      <c r="K148" s="253"/>
      <c r="L148" s="255"/>
      <c r="M148" s="201"/>
      <c r="O148" s="253"/>
      <c r="P148" s="201"/>
      <c r="R148" s="253"/>
      <c r="S148" s="201"/>
      <c r="U148" s="253"/>
      <c r="V148" s="201"/>
      <c r="AC148" s="253"/>
      <c r="AD148" s="201"/>
    </row>
    <row r="149" spans="1:30" ht="30" customHeight="1" x14ac:dyDescent="0.25">
      <c r="A149" s="203" t="str">
        <f>IF('Lijst duurzame leveringen'!A168=595,'Lijst duurzame leveringen'!A168,"")</f>
        <v/>
      </c>
      <c r="B149" s="133" t="str">
        <f>IF(A149=595,'Lijst duurzame leveringen'!B168,"")</f>
        <v/>
      </c>
      <c r="C149" s="231" t="str">
        <f>IF(A149=595,'Lijst duurzame leveringen'!C168,"")</f>
        <v/>
      </c>
      <c r="D149" s="232" t="str">
        <f>IF(A149=595,'Lijst duurzame leveringen'!D168,"")</f>
        <v/>
      </c>
      <c r="F149" s="253"/>
      <c r="G149" s="133" t="str">
        <f>IF(F149&lt;&gt;"",IFERROR(VLOOKUP($F149,NTA!$A$2:$B$214,2,FALSE),"NTA code komt niet voor"),"")</f>
        <v/>
      </c>
      <c r="H149" s="247"/>
      <c r="I149" s="201"/>
      <c r="K149" s="253"/>
      <c r="L149" s="255"/>
      <c r="M149" s="201"/>
      <c r="O149" s="253"/>
      <c r="P149" s="201"/>
      <c r="R149" s="253"/>
      <c r="S149" s="201"/>
      <c r="U149" s="253"/>
      <c r="V149" s="201"/>
      <c r="AC149" s="253"/>
      <c r="AD149" s="201"/>
    </row>
    <row r="150" spans="1:30" ht="30" customHeight="1" x14ac:dyDescent="0.25">
      <c r="A150" s="203" t="str">
        <f>IF('Lijst duurzame leveringen'!A169=595,'Lijst duurzame leveringen'!A169,"")</f>
        <v/>
      </c>
      <c r="B150" s="133" t="str">
        <f>IF(A150=595,'Lijst duurzame leveringen'!B169,"")</f>
        <v/>
      </c>
      <c r="C150" s="231" t="str">
        <f>IF(A150=595,'Lijst duurzame leveringen'!C169,"")</f>
        <v/>
      </c>
      <c r="D150" s="232" t="str">
        <f>IF(A150=595,'Lijst duurzame leveringen'!D169,"")</f>
        <v/>
      </c>
      <c r="F150" s="253"/>
      <c r="G150" s="133" t="str">
        <f>IF(F150&lt;&gt;"",IFERROR(VLOOKUP($F150,NTA!$A$2:$B$214,2,FALSE),"NTA code komt niet voor"),"")</f>
        <v/>
      </c>
      <c r="H150" s="247"/>
      <c r="I150" s="201"/>
      <c r="K150" s="253"/>
      <c r="L150" s="255"/>
      <c r="M150" s="201"/>
      <c r="O150" s="253"/>
      <c r="P150" s="201"/>
      <c r="R150" s="253"/>
      <c r="S150" s="201"/>
      <c r="U150" s="253"/>
      <c r="V150" s="201"/>
      <c r="AC150" s="253"/>
      <c r="AD150" s="201"/>
    </row>
    <row r="151" spans="1:30" ht="30" customHeight="1" x14ac:dyDescent="0.25">
      <c r="A151" s="203" t="str">
        <f>IF('Lijst duurzame leveringen'!A170=595,'Lijst duurzame leveringen'!A170,"")</f>
        <v/>
      </c>
      <c r="B151" s="133" t="str">
        <f>IF(A151=595,'Lijst duurzame leveringen'!B170,"")</f>
        <v/>
      </c>
      <c r="C151" s="231" t="str">
        <f>IF(A151=595,'Lijst duurzame leveringen'!C170,"")</f>
        <v/>
      </c>
      <c r="D151" s="232" t="str">
        <f>IF(A151=595,'Lijst duurzame leveringen'!D170,"")</f>
        <v/>
      </c>
      <c r="F151" s="253"/>
      <c r="G151" s="133" t="str">
        <f>IF(F151&lt;&gt;"",IFERROR(VLOOKUP($F151,NTA!$A$2:$B$214,2,FALSE),"NTA code komt niet voor"),"")</f>
        <v/>
      </c>
      <c r="H151" s="247"/>
      <c r="I151" s="201"/>
      <c r="K151" s="253"/>
      <c r="L151" s="255"/>
      <c r="M151" s="201"/>
      <c r="O151" s="253"/>
      <c r="P151" s="201"/>
      <c r="R151" s="253"/>
      <c r="S151" s="201"/>
      <c r="U151" s="253"/>
      <c r="V151" s="201"/>
      <c r="AC151" s="253"/>
      <c r="AD151" s="201"/>
    </row>
    <row r="152" spans="1:30" ht="30" customHeight="1" x14ac:dyDescent="0.25">
      <c r="A152" s="203" t="str">
        <f>IF('Lijst duurzame leveringen'!A171=595,'Lijst duurzame leveringen'!A171,"")</f>
        <v/>
      </c>
      <c r="B152" s="133" t="str">
        <f>IF(A152=595,'Lijst duurzame leveringen'!B171,"")</f>
        <v/>
      </c>
      <c r="C152" s="231" t="str">
        <f>IF(A152=595,'Lijst duurzame leveringen'!C171,"")</f>
        <v/>
      </c>
      <c r="D152" s="232" t="str">
        <f>IF(A152=595,'Lijst duurzame leveringen'!D171,"")</f>
        <v/>
      </c>
      <c r="F152" s="253"/>
      <c r="G152" s="133" t="str">
        <f>IF(F152&lt;&gt;"",IFERROR(VLOOKUP($F152,NTA!$A$2:$B$214,2,FALSE),"NTA code komt niet voor"),"")</f>
        <v/>
      </c>
      <c r="H152" s="247"/>
      <c r="I152" s="201"/>
      <c r="K152" s="253"/>
      <c r="L152" s="255"/>
      <c r="M152" s="201"/>
      <c r="O152" s="253"/>
      <c r="P152" s="201"/>
      <c r="R152" s="253"/>
      <c r="S152" s="201"/>
      <c r="U152" s="253"/>
      <c r="V152" s="201"/>
      <c r="AC152" s="253"/>
      <c r="AD152" s="201"/>
    </row>
    <row r="153" spans="1:30" ht="30" customHeight="1" x14ac:dyDescent="0.25">
      <c r="A153" s="203" t="str">
        <f>IF('Lijst duurzame leveringen'!A172=595,'Lijst duurzame leveringen'!A172,"")</f>
        <v/>
      </c>
      <c r="B153" s="133" t="str">
        <f>IF(A153=595,'Lijst duurzame leveringen'!B172,"")</f>
        <v/>
      </c>
      <c r="C153" s="231" t="str">
        <f>IF(A153=595,'Lijst duurzame leveringen'!C172,"")</f>
        <v/>
      </c>
      <c r="D153" s="232" t="str">
        <f>IF(A153=595,'Lijst duurzame leveringen'!D172,"")</f>
        <v/>
      </c>
      <c r="F153" s="253"/>
      <c r="G153" s="133" t="str">
        <f>IF(F153&lt;&gt;"",IFERROR(VLOOKUP($F153,NTA!$A$2:$B$214,2,FALSE),"NTA code komt niet voor"),"")</f>
        <v/>
      </c>
      <c r="H153" s="247"/>
      <c r="I153" s="201"/>
      <c r="K153" s="253"/>
      <c r="L153" s="255"/>
      <c r="M153" s="201"/>
      <c r="O153" s="253"/>
      <c r="P153" s="201"/>
      <c r="R153" s="253"/>
      <c r="S153" s="201"/>
      <c r="U153" s="253"/>
      <c r="V153" s="201"/>
      <c r="AC153" s="253"/>
      <c r="AD153" s="201"/>
    </row>
    <row r="154" spans="1:30" ht="30" customHeight="1" x14ac:dyDescent="0.25">
      <c r="A154" s="203" t="str">
        <f>IF('Lijst duurzame leveringen'!A173=595,'Lijst duurzame leveringen'!A173,"")</f>
        <v/>
      </c>
      <c r="B154" s="133" t="str">
        <f>IF(A154=595,'Lijst duurzame leveringen'!B173,"")</f>
        <v/>
      </c>
      <c r="C154" s="231" t="str">
        <f>IF(A154=595,'Lijst duurzame leveringen'!C173,"")</f>
        <v/>
      </c>
      <c r="D154" s="232" t="str">
        <f>IF(A154=595,'Lijst duurzame leveringen'!D173,"")</f>
        <v/>
      </c>
      <c r="F154" s="253"/>
      <c r="G154" s="133" t="str">
        <f>IF(F154&lt;&gt;"",IFERROR(VLOOKUP($F154,NTA!$A$2:$B$214,2,FALSE),"NTA code komt niet voor"),"")</f>
        <v/>
      </c>
      <c r="H154" s="247"/>
      <c r="I154" s="201"/>
      <c r="K154" s="253"/>
      <c r="L154" s="255"/>
      <c r="M154" s="201"/>
      <c r="O154" s="253"/>
      <c r="P154" s="201"/>
      <c r="R154" s="253"/>
      <c r="S154" s="201"/>
      <c r="U154" s="253"/>
      <c r="V154" s="201"/>
      <c r="AC154" s="253"/>
      <c r="AD154" s="201"/>
    </row>
    <row r="155" spans="1:30" ht="30" customHeight="1" x14ac:dyDescent="0.25">
      <c r="A155" s="203" t="str">
        <f>IF('Lijst duurzame leveringen'!A174=595,'Lijst duurzame leveringen'!A174,"")</f>
        <v/>
      </c>
      <c r="B155" s="133" t="str">
        <f>IF(A155=595,'Lijst duurzame leveringen'!B174,"")</f>
        <v/>
      </c>
      <c r="C155" s="231" t="str">
        <f>IF(A155=595,'Lijst duurzame leveringen'!C174,"")</f>
        <v/>
      </c>
      <c r="D155" s="232" t="str">
        <f>IF(A155=595,'Lijst duurzame leveringen'!D174,"")</f>
        <v/>
      </c>
      <c r="F155" s="253"/>
      <c r="G155" s="133" t="str">
        <f>IF(F155&lt;&gt;"",IFERROR(VLOOKUP($F155,NTA!$A$2:$B$214,2,FALSE),"NTA code komt niet voor"),"")</f>
        <v/>
      </c>
      <c r="H155" s="247"/>
      <c r="I155" s="201"/>
      <c r="K155" s="253"/>
      <c r="L155" s="255"/>
      <c r="M155" s="201"/>
      <c r="O155" s="253"/>
      <c r="P155" s="201"/>
      <c r="R155" s="253"/>
      <c r="S155" s="201"/>
      <c r="U155" s="253"/>
      <c r="V155" s="201"/>
      <c r="AC155" s="253"/>
      <c r="AD155" s="201"/>
    </row>
    <row r="156" spans="1:30" ht="30" customHeight="1" x14ac:dyDescent="0.25">
      <c r="A156" s="203" t="str">
        <f>IF('Lijst duurzame leveringen'!A175=595,'Lijst duurzame leveringen'!A175,"")</f>
        <v/>
      </c>
      <c r="B156" s="133" t="str">
        <f>IF(A156=595,'Lijst duurzame leveringen'!B175,"")</f>
        <v/>
      </c>
      <c r="C156" s="231" t="str">
        <f>IF(A156=595,'Lijst duurzame leveringen'!C175,"")</f>
        <v/>
      </c>
      <c r="D156" s="232" t="str">
        <f>IF(A156=595,'Lijst duurzame leveringen'!D175,"")</f>
        <v/>
      </c>
      <c r="F156" s="253"/>
      <c r="G156" s="133" t="str">
        <f>IF(F156&lt;&gt;"",IFERROR(VLOOKUP($F156,NTA!$A$2:$B$214,2,FALSE),"NTA code komt niet voor"),"")</f>
        <v/>
      </c>
      <c r="H156" s="247"/>
      <c r="I156" s="201"/>
      <c r="K156" s="253"/>
      <c r="L156" s="255"/>
      <c r="M156" s="201"/>
      <c r="O156" s="253"/>
      <c r="P156" s="201"/>
      <c r="R156" s="253"/>
      <c r="S156" s="201"/>
      <c r="U156" s="253"/>
      <c r="V156" s="201"/>
      <c r="AC156" s="253"/>
      <c r="AD156" s="201"/>
    </row>
    <row r="157" spans="1:30" ht="30" customHeight="1" x14ac:dyDescent="0.25">
      <c r="A157" s="203" t="str">
        <f>IF('Lijst duurzame leveringen'!A176=595,'Lijst duurzame leveringen'!A176,"")</f>
        <v/>
      </c>
      <c r="B157" s="133" t="str">
        <f>IF(A157=595,'Lijst duurzame leveringen'!B176,"")</f>
        <v/>
      </c>
      <c r="C157" s="231" t="str">
        <f>IF(A157=595,'Lijst duurzame leveringen'!C176,"")</f>
        <v/>
      </c>
      <c r="D157" s="232" t="str">
        <f>IF(A157=595,'Lijst duurzame leveringen'!D176,"")</f>
        <v/>
      </c>
      <c r="F157" s="253"/>
      <c r="G157" s="133" t="str">
        <f>IF(F157&lt;&gt;"",IFERROR(VLOOKUP($F157,NTA!$A$2:$B$214,2,FALSE),"NTA code komt niet voor"),"")</f>
        <v/>
      </c>
      <c r="H157" s="247"/>
      <c r="I157" s="201"/>
      <c r="K157" s="253"/>
      <c r="L157" s="255"/>
      <c r="M157" s="201"/>
      <c r="O157" s="253"/>
      <c r="P157" s="201"/>
      <c r="R157" s="253"/>
      <c r="S157" s="201"/>
      <c r="U157" s="253"/>
      <c r="V157" s="201"/>
      <c r="AC157" s="253"/>
      <c r="AD157" s="201"/>
    </row>
    <row r="158" spans="1:30" ht="30" customHeight="1" x14ac:dyDescent="0.25">
      <c r="A158" s="203" t="str">
        <f>IF('Lijst duurzame leveringen'!A177=595,'Lijst duurzame leveringen'!A177,"")</f>
        <v/>
      </c>
      <c r="B158" s="133" t="str">
        <f>IF(A158=595,'Lijst duurzame leveringen'!B177,"")</f>
        <v/>
      </c>
      <c r="C158" s="231" t="str">
        <f>IF(A158=595,'Lijst duurzame leveringen'!C177,"")</f>
        <v/>
      </c>
      <c r="D158" s="232" t="str">
        <f>IF(A158=595,'Lijst duurzame leveringen'!D177,"")</f>
        <v/>
      </c>
      <c r="F158" s="253"/>
      <c r="G158" s="133" t="str">
        <f>IF(F158&lt;&gt;"",IFERROR(VLOOKUP($F158,NTA!$A$2:$B$214,2,FALSE),"NTA code komt niet voor"),"")</f>
        <v/>
      </c>
      <c r="H158" s="247"/>
      <c r="I158" s="201"/>
      <c r="K158" s="253"/>
      <c r="L158" s="255"/>
      <c r="M158" s="201"/>
      <c r="O158" s="253"/>
      <c r="P158" s="201"/>
      <c r="R158" s="253"/>
      <c r="S158" s="201"/>
      <c r="U158" s="253"/>
      <c r="V158" s="201"/>
      <c r="AC158" s="253"/>
      <c r="AD158" s="201"/>
    </row>
    <row r="159" spans="1:30" ht="30" customHeight="1" x14ac:dyDescent="0.25">
      <c r="A159" s="203" t="str">
        <f>IF('Lijst duurzame leveringen'!A178=595,'Lijst duurzame leveringen'!A178,"")</f>
        <v/>
      </c>
      <c r="B159" s="133" t="str">
        <f>IF(A159=595,'Lijst duurzame leveringen'!B178,"")</f>
        <v/>
      </c>
      <c r="C159" s="231" t="str">
        <f>IF(A159=595,'Lijst duurzame leveringen'!C178,"")</f>
        <v/>
      </c>
      <c r="D159" s="232" t="str">
        <f>IF(A159=595,'Lijst duurzame leveringen'!D178,"")</f>
        <v/>
      </c>
      <c r="F159" s="253"/>
      <c r="G159" s="133" t="str">
        <f>IF(F159&lt;&gt;"",IFERROR(VLOOKUP($F159,NTA!$A$2:$B$214,2,FALSE),"NTA code komt niet voor"),"")</f>
        <v/>
      </c>
      <c r="H159" s="247"/>
      <c r="I159" s="201"/>
      <c r="K159" s="253"/>
      <c r="L159" s="255"/>
      <c r="M159" s="201"/>
      <c r="O159" s="253"/>
      <c r="P159" s="201"/>
      <c r="R159" s="253"/>
      <c r="S159" s="201"/>
      <c r="U159" s="253"/>
      <c r="V159" s="201"/>
      <c r="AC159" s="253"/>
      <c r="AD159" s="201"/>
    </row>
    <row r="160" spans="1:30" ht="30" customHeight="1" x14ac:dyDescent="0.25">
      <c r="A160" s="203" t="str">
        <f>IF('Lijst duurzame leveringen'!A179=595,'Lijst duurzame leveringen'!A179,"")</f>
        <v/>
      </c>
      <c r="B160" s="133" t="str">
        <f>IF(A160=595,'Lijst duurzame leveringen'!B179,"")</f>
        <v/>
      </c>
      <c r="C160" s="231" t="str">
        <f>IF(A160=595,'Lijst duurzame leveringen'!C179,"")</f>
        <v/>
      </c>
      <c r="D160" s="232" t="str">
        <f>IF(A160=595,'Lijst duurzame leveringen'!D179,"")</f>
        <v/>
      </c>
      <c r="F160" s="253"/>
      <c r="G160" s="133" t="str">
        <f>IF(F160&lt;&gt;"",IFERROR(VLOOKUP($F160,NTA!$A$2:$B$214,2,FALSE),"NTA code komt niet voor"),"")</f>
        <v/>
      </c>
      <c r="H160" s="247"/>
      <c r="I160" s="201"/>
      <c r="K160" s="253"/>
      <c r="L160" s="255"/>
      <c r="M160" s="201"/>
      <c r="O160" s="253"/>
      <c r="P160" s="201"/>
      <c r="R160" s="253"/>
      <c r="S160" s="201"/>
      <c r="U160" s="253"/>
      <c r="V160" s="201"/>
      <c r="AC160" s="253"/>
      <c r="AD160" s="201"/>
    </row>
    <row r="161" spans="1:30" ht="30" customHeight="1" x14ac:dyDescent="0.25">
      <c r="A161" s="203" t="str">
        <f>IF('Lijst duurzame leveringen'!A180=595,'Lijst duurzame leveringen'!A180,"")</f>
        <v/>
      </c>
      <c r="B161" s="133" t="str">
        <f>IF(A161=595,'Lijst duurzame leveringen'!B180,"")</f>
        <v/>
      </c>
      <c r="C161" s="231" t="str">
        <f>IF(A161=595,'Lijst duurzame leveringen'!C180,"")</f>
        <v/>
      </c>
      <c r="D161" s="232" t="str">
        <f>IF(A161=595,'Lijst duurzame leveringen'!D180,"")</f>
        <v/>
      </c>
      <c r="F161" s="253"/>
      <c r="G161" s="133" t="str">
        <f>IF(F161&lt;&gt;"",IFERROR(VLOOKUP($F161,NTA!$A$2:$B$214,2,FALSE),"NTA code komt niet voor"),"")</f>
        <v/>
      </c>
      <c r="H161" s="247"/>
      <c r="I161" s="201"/>
      <c r="K161" s="253"/>
      <c r="L161" s="255"/>
      <c r="M161" s="201"/>
      <c r="O161" s="253"/>
      <c r="P161" s="201"/>
      <c r="R161" s="253"/>
      <c r="S161" s="201"/>
      <c r="U161" s="253"/>
      <c r="V161" s="201"/>
      <c r="AC161" s="253"/>
      <c r="AD161" s="201"/>
    </row>
    <row r="162" spans="1:30" ht="30" customHeight="1" x14ac:dyDescent="0.25">
      <c r="A162" s="203" t="str">
        <f>IF('Lijst duurzame leveringen'!A181=595,'Lijst duurzame leveringen'!A181,"")</f>
        <v/>
      </c>
      <c r="B162" s="133" t="str">
        <f>IF(A162=595,'Lijst duurzame leveringen'!B181,"")</f>
        <v/>
      </c>
      <c r="C162" s="231" t="str">
        <f>IF(A162=595,'Lijst duurzame leveringen'!C181,"")</f>
        <v/>
      </c>
      <c r="D162" s="232" t="str">
        <f>IF(A162=595,'Lijst duurzame leveringen'!D181,"")</f>
        <v/>
      </c>
      <c r="F162" s="253"/>
      <c r="G162" s="133" t="str">
        <f>IF(F162&lt;&gt;"",IFERROR(VLOOKUP($F162,NTA!$A$2:$B$214,2,FALSE),"NTA code komt niet voor"),"")</f>
        <v/>
      </c>
      <c r="H162" s="247"/>
      <c r="I162" s="201"/>
      <c r="K162" s="253"/>
      <c r="L162" s="255"/>
      <c r="M162" s="201"/>
      <c r="O162" s="253"/>
      <c r="P162" s="201"/>
      <c r="R162" s="253"/>
      <c r="S162" s="201"/>
      <c r="U162" s="253"/>
      <c r="V162" s="201"/>
      <c r="AC162" s="253"/>
      <c r="AD162" s="201"/>
    </row>
    <row r="163" spans="1:30" ht="30" customHeight="1" x14ac:dyDescent="0.25">
      <c r="A163" s="203" t="str">
        <f>IF('Lijst duurzame leveringen'!A182=595,'Lijst duurzame leveringen'!A182,"")</f>
        <v/>
      </c>
      <c r="B163" s="133" t="str">
        <f>IF(A163=595,'Lijst duurzame leveringen'!B182,"")</f>
        <v/>
      </c>
      <c r="C163" s="231" t="str">
        <f>IF(A163=595,'Lijst duurzame leveringen'!C182,"")</f>
        <v/>
      </c>
      <c r="D163" s="232" t="str">
        <f>IF(A163=595,'Lijst duurzame leveringen'!D182,"")</f>
        <v/>
      </c>
      <c r="F163" s="253"/>
      <c r="G163" s="133" t="str">
        <f>IF(F163&lt;&gt;"",IFERROR(VLOOKUP($F163,NTA!$A$2:$B$214,2,FALSE),"NTA code komt niet voor"),"")</f>
        <v/>
      </c>
      <c r="H163" s="247"/>
      <c r="I163" s="201"/>
      <c r="K163" s="253"/>
      <c r="L163" s="255"/>
      <c r="M163" s="201"/>
      <c r="O163" s="253"/>
      <c r="P163" s="201"/>
      <c r="R163" s="253"/>
      <c r="S163" s="201"/>
      <c r="U163" s="253"/>
      <c r="V163" s="201"/>
      <c r="AC163" s="253"/>
      <c r="AD163" s="201"/>
    </row>
    <row r="164" spans="1:30" ht="30" customHeight="1" x14ac:dyDescent="0.25">
      <c r="A164" s="203" t="str">
        <f>IF('Lijst duurzame leveringen'!A183=595,'Lijst duurzame leveringen'!A183,"")</f>
        <v/>
      </c>
      <c r="B164" s="133" t="str">
        <f>IF(A164=595,'Lijst duurzame leveringen'!B183,"")</f>
        <v/>
      </c>
      <c r="C164" s="231" t="str">
        <f>IF(A164=595,'Lijst duurzame leveringen'!C183,"")</f>
        <v/>
      </c>
      <c r="D164" s="232" t="str">
        <f>IF(A164=595,'Lijst duurzame leveringen'!D183,"")</f>
        <v/>
      </c>
      <c r="F164" s="253"/>
      <c r="G164" s="133" t="str">
        <f>IF(F164&lt;&gt;"",IFERROR(VLOOKUP($F164,NTA!$A$2:$B$214,2,FALSE),"NTA code komt niet voor"),"")</f>
        <v/>
      </c>
      <c r="H164" s="247"/>
      <c r="I164" s="201"/>
      <c r="K164" s="253"/>
      <c r="L164" s="255"/>
      <c r="M164" s="201"/>
      <c r="O164" s="253"/>
      <c r="P164" s="201"/>
      <c r="R164" s="253"/>
      <c r="S164" s="201"/>
      <c r="U164" s="253"/>
      <c r="V164" s="201"/>
      <c r="AC164" s="253"/>
      <c r="AD164" s="201"/>
    </row>
    <row r="165" spans="1:30" ht="30" customHeight="1" x14ac:dyDescent="0.25">
      <c r="A165" s="203" t="str">
        <f>IF('Lijst duurzame leveringen'!A184=595,'Lijst duurzame leveringen'!A184,"")</f>
        <v/>
      </c>
      <c r="B165" s="133" t="str">
        <f>IF(A165=595,'Lijst duurzame leveringen'!B184,"")</f>
        <v/>
      </c>
      <c r="C165" s="231" t="str">
        <f>IF(A165=595,'Lijst duurzame leveringen'!C184,"")</f>
        <v/>
      </c>
      <c r="D165" s="232" t="str">
        <f>IF(A165=595,'Lijst duurzame leveringen'!D184,"")</f>
        <v/>
      </c>
      <c r="F165" s="253"/>
      <c r="G165" s="133" t="str">
        <f>IF(F165&lt;&gt;"",IFERROR(VLOOKUP($F165,NTA!$A$2:$B$214,2,FALSE),"NTA code komt niet voor"),"")</f>
        <v/>
      </c>
      <c r="H165" s="247"/>
      <c r="I165" s="201"/>
      <c r="K165" s="253"/>
      <c r="L165" s="255"/>
      <c r="M165" s="201"/>
      <c r="O165" s="253"/>
      <c r="P165" s="201"/>
      <c r="R165" s="253"/>
      <c r="S165" s="201"/>
      <c r="U165" s="253"/>
      <c r="V165" s="201"/>
      <c r="AC165" s="253"/>
      <c r="AD165" s="201"/>
    </row>
    <row r="166" spans="1:30" ht="30" customHeight="1" x14ac:dyDescent="0.25">
      <c r="A166" s="203" t="str">
        <f>IF('Lijst duurzame leveringen'!A185=595,'Lijst duurzame leveringen'!A185,"")</f>
        <v/>
      </c>
      <c r="B166" s="133" t="str">
        <f>IF(A166=595,'Lijst duurzame leveringen'!B185,"")</f>
        <v/>
      </c>
      <c r="C166" s="231" t="str">
        <f>IF(A166=595,'Lijst duurzame leveringen'!C185,"")</f>
        <v/>
      </c>
      <c r="D166" s="232" t="str">
        <f>IF(A166=595,'Lijst duurzame leveringen'!D185,"")</f>
        <v/>
      </c>
      <c r="F166" s="253"/>
      <c r="G166" s="133" t="str">
        <f>IF(F166&lt;&gt;"",IFERROR(VLOOKUP($F166,NTA!$A$2:$B$214,2,FALSE),"NTA code komt niet voor"),"")</f>
        <v/>
      </c>
      <c r="H166" s="247"/>
      <c r="I166" s="201"/>
      <c r="K166" s="253"/>
      <c r="L166" s="255"/>
      <c r="M166" s="201"/>
      <c r="O166" s="253"/>
      <c r="P166" s="201"/>
      <c r="R166" s="253"/>
      <c r="S166" s="201"/>
      <c r="U166" s="253"/>
      <c r="V166" s="201"/>
      <c r="AC166" s="253"/>
      <c r="AD166" s="201"/>
    </row>
    <row r="167" spans="1:30" ht="30" customHeight="1" x14ac:dyDescent="0.25">
      <c r="A167" s="203" t="str">
        <f>IF('Lijst duurzame leveringen'!A186=595,'Lijst duurzame leveringen'!A186,"")</f>
        <v/>
      </c>
      <c r="B167" s="133" t="str">
        <f>IF(A167=595,'Lijst duurzame leveringen'!B186,"")</f>
        <v/>
      </c>
      <c r="C167" s="231" t="str">
        <f>IF(A167=595,'Lijst duurzame leveringen'!C186,"")</f>
        <v/>
      </c>
      <c r="D167" s="232" t="str">
        <f>IF(A167=595,'Lijst duurzame leveringen'!D186,"")</f>
        <v/>
      </c>
      <c r="F167" s="253"/>
      <c r="G167" s="133" t="str">
        <f>IF(F167&lt;&gt;"",IFERROR(VLOOKUP($F167,NTA!$A$2:$B$214,2,FALSE),"NTA code komt niet voor"),"")</f>
        <v/>
      </c>
      <c r="H167" s="247"/>
      <c r="I167" s="201"/>
      <c r="K167" s="253"/>
      <c r="L167" s="255"/>
      <c r="M167" s="201"/>
      <c r="O167" s="253"/>
      <c r="P167" s="201"/>
      <c r="R167" s="253"/>
      <c r="S167" s="201"/>
      <c r="U167" s="253"/>
      <c r="V167" s="201"/>
      <c r="AC167" s="253"/>
      <c r="AD167" s="201"/>
    </row>
    <row r="168" spans="1:30" ht="30" customHeight="1" x14ac:dyDescent="0.25">
      <c r="A168" s="203" t="str">
        <f>IF('Lijst duurzame leveringen'!A187=595,'Lijst duurzame leveringen'!A187,"")</f>
        <v/>
      </c>
      <c r="B168" s="133" t="str">
        <f>IF(A168=595,'Lijst duurzame leveringen'!B187,"")</f>
        <v/>
      </c>
      <c r="C168" s="231" t="str">
        <f>IF(A168=595,'Lijst duurzame leveringen'!C187,"")</f>
        <v/>
      </c>
      <c r="D168" s="232" t="str">
        <f>IF(A168=595,'Lijst duurzame leveringen'!D187,"")</f>
        <v/>
      </c>
      <c r="F168" s="253"/>
      <c r="G168" s="133" t="str">
        <f>IF(F168&lt;&gt;"",IFERROR(VLOOKUP($F168,NTA!$A$2:$B$214,2,FALSE),"NTA code komt niet voor"),"")</f>
        <v/>
      </c>
      <c r="H168" s="247"/>
      <c r="I168" s="201"/>
      <c r="K168" s="253"/>
      <c r="L168" s="255"/>
      <c r="M168" s="201"/>
      <c r="O168" s="253"/>
      <c r="P168" s="201"/>
      <c r="R168" s="253"/>
      <c r="S168" s="201"/>
      <c r="U168" s="253"/>
      <c r="V168" s="201"/>
      <c r="AC168" s="253"/>
      <c r="AD168" s="201"/>
    </row>
    <row r="169" spans="1:30" ht="30" customHeight="1" x14ac:dyDescent="0.25">
      <c r="A169" s="203" t="str">
        <f>IF('Lijst duurzame leveringen'!A188=595,'Lijst duurzame leveringen'!A188,"")</f>
        <v/>
      </c>
      <c r="B169" s="133" t="str">
        <f>IF(A169=595,'Lijst duurzame leveringen'!B188,"")</f>
        <v/>
      </c>
      <c r="C169" s="231" t="str">
        <f>IF(A169=595,'Lijst duurzame leveringen'!C188,"")</f>
        <v/>
      </c>
      <c r="D169" s="232" t="str">
        <f>IF(A169=595,'Lijst duurzame leveringen'!D188,"")</f>
        <v/>
      </c>
      <c r="F169" s="253"/>
      <c r="G169" s="133" t="str">
        <f>IF(F169&lt;&gt;"",IFERROR(VLOOKUP($F169,NTA!$A$2:$B$214,2,FALSE),"NTA code komt niet voor"),"")</f>
        <v/>
      </c>
      <c r="H169" s="247"/>
      <c r="I169" s="201"/>
      <c r="K169" s="253"/>
      <c r="L169" s="255"/>
      <c r="M169" s="201"/>
      <c r="O169" s="253"/>
      <c r="P169" s="201"/>
      <c r="R169" s="253"/>
      <c r="S169" s="201"/>
      <c r="U169" s="253"/>
      <c r="V169" s="201"/>
      <c r="AC169" s="253"/>
      <c r="AD169" s="201"/>
    </row>
    <row r="170" spans="1:30" ht="30" customHeight="1" x14ac:dyDescent="0.25">
      <c r="A170" s="203" t="str">
        <f>IF('Lijst duurzame leveringen'!A189=595,'Lijst duurzame leveringen'!A189,"")</f>
        <v/>
      </c>
      <c r="B170" s="133" t="str">
        <f>IF(A170=595,'Lijst duurzame leveringen'!B189,"")</f>
        <v/>
      </c>
      <c r="C170" s="231" t="str">
        <f>IF(A170=595,'Lijst duurzame leveringen'!C189,"")</f>
        <v/>
      </c>
      <c r="D170" s="232" t="str">
        <f>IF(A170=595,'Lijst duurzame leveringen'!D189,"")</f>
        <v/>
      </c>
      <c r="F170" s="253"/>
      <c r="G170" s="133" t="str">
        <f>IF(F170&lt;&gt;"",IFERROR(VLOOKUP($F170,NTA!$A$2:$B$214,2,FALSE),"NTA code komt niet voor"),"")</f>
        <v/>
      </c>
      <c r="H170" s="247"/>
      <c r="I170" s="201"/>
      <c r="K170" s="253"/>
      <c r="L170" s="255"/>
      <c r="M170" s="201"/>
      <c r="O170" s="253"/>
      <c r="P170" s="201"/>
      <c r="R170" s="253"/>
      <c r="S170" s="201"/>
      <c r="U170" s="253"/>
      <c r="V170" s="201"/>
      <c r="AC170" s="253"/>
      <c r="AD170" s="201"/>
    </row>
    <row r="171" spans="1:30" ht="30" customHeight="1" x14ac:dyDescent="0.25">
      <c r="A171" s="203" t="str">
        <f>IF('Lijst duurzame leveringen'!A190=595,'Lijst duurzame leveringen'!A190,"")</f>
        <v/>
      </c>
      <c r="B171" s="133" t="str">
        <f>IF(A171=595,'Lijst duurzame leveringen'!B190,"")</f>
        <v/>
      </c>
      <c r="C171" s="231" t="str">
        <f>IF(A171=595,'Lijst duurzame leveringen'!C190,"")</f>
        <v/>
      </c>
      <c r="D171" s="232" t="str">
        <f>IF(A171=595,'Lijst duurzame leveringen'!D190,"")</f>
        <v/>
      </c>
      <c r="F171" s="253"/>
      <c r="G171" s="133" t="str">
        <f>IF(F171&lt;&gt;"",IFERROR(VLOOKUP($F171,NTA!$A$2:$B$214,2,FALSE),"NTA code komt niet voor"),"")</f>
        <v/>
      </c>
      <c r="H171" s="247"/>
      <c r="I171" s="201"/>
      <c r="K171" s="253"/>
      <c r="L171" s="255"/>
      <c r="M171" s="201"/>
      <c r="O171" s="253"/>
      <c r="P171" s="201"/>
      <c r="R171" s="253"/>
      <c r="S171" s="201"/>
      <c r="U171" s="253"/>
      <c r="V171" s="201"/>
      <c r="AC171" s="253"/>
      <c r="AD171" s="201"/>
    </row>
    <row r="172" spans="1:30" ht="30" customHeight="1" x14ac:dyDescent="0.25">
      <c r="A172" s="203" t="str">
        <f>IF('Lijst duurzame leveringen'!A191=595,'Lijst duurzame leveringen'!A191,"")</f>
        <v/>
      </c>
      <c r="B172" s="133" t="str">
        <f>IF(A172=595,'Lijst duurzame leveringen'!B191,"")</f>
        <v/>
      </c>
      <c r="C172" s="231" t="str">
        <f>IF(A172=595,'Lijst duurzame leveringen'!C191,"")</f>
        <v/>
      </c>
      <c r="D172" s="232" t="str">
        <f>IF(A172=595,'Lijst duurzame leveringen'!D191,"")</f>
        <v/>
      </c>
      <c r="F172" s="253"/>
      <c r="G172" s="133" t="str">
        <f>IF(F172&lt;&gt;"",IFERROR(VLOOKUP($F172,NTA!$A$2:$B$214,2,FALSE),"NTA code komt niet voor"),"")</f>
        <v/>
      </c>
      <c r="H172" s="247"/>
      <c r="I172" s="201"/>
      <c r="K172" s="253"/>
      <c r="L172" s="255"/>
      <c r="M172" s="201"/>
      <c r="O172" s="253"/>
      <c r="P172" s="201"/>
      <c r="R172" s="253"/>
      <c r="S172" s="201"/>
      <c r="U172" s="253"/>
      <c r="V172" s="201"/>
      <c r="AC172" s="253"/>
      <c r="AD172" s="201"/>
    </row>
    <row r="173" spans="1:30" ht="30" customHeight="1" x14ac:dyDescent="0.25">
      <c r="A173" s="203" t="str">
        <f>IF('Lijst duurzame leveringen'!A192=595,'Lijst duurzame leveringen'!A192,"")</f>
        <v/>
      </c>
      <c r="B173" s="133" t="str">
        <f>IF(A173=595,'Lijst duurzame leveringen'!B192,"")</f>
        <v/>
      </c>
      <c r="C173" s="231" t="str">
        <f>IF(A173=595,'Lijst duurzame leveringen'!C192,"")</f>
        <v/>
      </c>
      <c r="D173" s="232" t="str">
        <f>IF(A173=595,'Lijst duurzame leveringen'!D192,"")</f>
        <v/>
      </c>
      <c r="F173" s="253"/>
      <c r="G173" s="133" t="str">
        <f>IF(F173&lt;&gt;"",IFERROR(VLOOKUP($F173,NTA!$A$2:$B$214,2,FALSE),"NTA code komt niet voor"),"")</f>
        <v/>
      </c>
      <c r="H173" s="247"/>
      <c r="I173" s="201"/>
      <c r="K173" s="253"/>
      <c r="L173" s="255"/>
      <c r="M173" s="201"/>
      <c r="O173" s="253"/>
      <c r="P173" s="201"/>
      <c r="R173" s="253"/>
      <c r="S173" s="201"/>
      <c r="U173" s="253"/>
      <c r="V173" s="201"/>
      <c r="AC173" s="253"/>
      <c r="AD173" s="201"/>
    </row>
    <row r="174" spans="1:30" ht="30" customHeight="1" x14ac:dyDescent="0.25">
      <c r="A174" s="203" t="str">
        <f>IF('Lijst duurzame leveringen'!A193=595,'Lijst duurzame leveringen'!A193,"")</f>
        <v/>
      </c>
      <c r="B174" s="133" t="str">
        <f>IF(A174=595,'Lijst duurzame leveringen'!B193,"")</f>
        <v/>
      </c>
      <c r="C174" s="231" t="str">
        <f>IF(A174=595,'Lijst duurzame leveringen'!C193,"")</f>
        <v/>
      </c>
      <c r="D174" s="232" t="str">
        <f>IF(A174=595,'Lijst duurzame leveringen'!D193,"")</f>
        <v/>
      </c>
      <c r="F174" s="253"/>
      <c r="G174" s="133" t="str">
        <f>IF(F174&lt;&gt;"",IFERROR(VLOOKUP($F174,NTA!$A$2:$B$214,2,FALSE),"NTA code komt niet voor"),"")</f>
        <v/>
      </c>
      <c r="H174" s="247"/>
      <c r="I174" s="201"/>
      <c r="K174" s="253"/>
      <c r="L174" s="255"/>
      <c r="M174" s="201"/>
      <c r="O174" s="253"/>
      <c r="P174" s="201"/>
      <c r="R174" s="253"/>
      <c r="S174" s="201"/>
      <c r="U174" s="253"/>
      <c r="V174" s="201"/>
      <c r="AC174" s="253"/>
      <c r="AD174" s="201"/>
    </row>
    <row r="175" spans="1:30" ht="30" customHeight="1" x14ac:dyDescent="0.25">
      <c r="A175" s="203" t="str">
        <f>IF('Lijst duurzame leveringen'!A194=595,'Lijst duurzame leveringen'!A194,"")</f>
        <v/>
      </c>
      <c r="B175" s="133" t="str">
        <f>IF(A175=595,'Lijst duurzame leveringen'!B194,"")</f>
        <v/>
      </c>
      <c r="C175" s="231" t="str">
        <f>IF(A175=595,'Lijst duurzame leveringen'!C194,"")</f>
        <v/>
      </c>
      <c r="D175" s="232" t="str">
        <f>IF(A175=595,'Lijst duurzame leveringen'!D194,"")</f>
        <v/>
      </c>
      <c r="F175" s="253"/>
      <c r="G175" s="133" t="str">
        <f>IF(F175&lt;&gt;"",IFERROR(VLOOKUP($F175,NTA!$A$2:$B$214,2,FALSE),"NTA code komt niet voor"),"")</f>
        <v/>
      </c>
      <c r="H175" s="247"/>
      <c r="I175" s="201"/>
      <c r="K175" s="253"/>
      <c r="L175" s="255"/>
      <c r="M175" s="201"/>
      <c r="O175" s="253"/>
      <c r="P175" s="201"/>
      <c r="R175" s="253"/>
      <c r="S175" s="201"/>
      <c r="U175" s="253"/>
      <c r="V175" s="201"/>
      <c r="AC175" s="253"/>
      <c r="AD175" s="201"/>
    </row>
    <row r="176" spans="1:30" ht="30" customHeight="1" x14ac:dyDescent="0.25">
      <c r="A176" s="203" t="str">
        <f>IF('Lijst duurzame leveringen'!A195=595,'Lijst duurzame leveringen'!A195,"")</f>
        <v/>
      </c>
      <c r="B176" s="133" t="str">
        <f>IF(A176=595,'Lijst duurzame leveringen'!B195,"")</f>
        <v/>
      </c>
      <c r="C176" s="231" t="str">
        <f>IF(A176=595,'Lijst duurzame leveringen'!C195,"")</f>
        <v/>
      </c>
      <c r="D176" s="232" t="str">
        <f>IF(A176=595,'Lijst duurzame leveringen'!D195,"")</f>
        <v/>
      </c>
      <c r="F176" s="253"/>
      <c r="G176" s="133" t="str">
        <f>IF(F176&lt;&gt;"",IFERROR(VLOOKUP($F176,NTA!$A$2:$B$214,2,FALSE),"NTA code komt niet voor"),"")</f>
        <v/>
      </c>
      <c r="H176" s="247"/>
      <c r="I176" s="201"/>
      <c r="K176" s="253"/>
      <c r="L176" s="255"/>
      <c r="M176" s="201"/>
      <c r="O176" s="253"/>
      <c r="P176" s="201"/>
      <c r="R176" s="253"/>
      <c r="S176" s="201"/>
      <c r="U176" s="253"/>
      <c r="V176" s="201"/>
      <c r="AC176" s="253"/>
      <c r="AD176" s="201"/>
    </row>
    <row r="177" spans="1:30" ht="30" customHeight="1" x14ac:dyDescent="0.25">
      <c r="A177" s="203" t="str">
        <f>IF('Lijst duurzame leveringen'!A196=595,'Lijst duurzame leveringen'!A196,"")</f>
        <v/>
      </c>
      <c r="B177" s="133" t="str">
        <f>IF(A177=595,'Lijst duurzame leveringen'!B196,"")</f>
        <v/>
      </c>
      <c r="C177" s="231" t="str">
        <f>IF(A177=595,'Lijst duurzame leveringen'!C196,"")</f>
        <v/>
      </c>
      <c r="D177" s="232" t="str">
        <f>IF(A177=595,'Lijst duurzame leveringen'!D196,"")</f>
        <v/>
      </c>
      <c r="F177" s="253"/>
      <c r="G177" s="133" t="str">
        <f>IF(F177&lt;&gt;"",IFERROR(VLOOKUP($F177,NTA!$A$2:$B$214,2,FALSE),"NTA code komt niet voor"),"")</f>
        <v/>
      </c>
      <c r="H177" s="247"/>
      <c r="I177" s="201"/>
      <c r="K177" s="253"/>
      <c r="L177" s="255"/>
      <c r="M177" s="201"/>
      <c r="O177" s="253"/>
      <c r="P177" s="201"/>
      <c r="R177" s="253"/>
      <c r="S177" s="201"/>
      <c r="U177" s="253"/>
      <c r="V177" s="201"/>
      <c r="AC177" s="253"/>
      <c r="AD177" s="201"/>
    </row>
    <row r="178" spans="1:30" ht="30" customHeight="1" x14ac:dyDescent="0.25">
      <c r="A178" s="203" t="str">
        <f>IF('Lijst duurzame leveringen'!A197=595,'Lijst duurzame leveringen'!A197,"")</f>
        <v/>
      </c>
      <c r="B178" s="133" t="str">
        <f>IF(A178=595,'Lijst duurzame leveringen'!B197,"")</f>
        <v/>
      </c>
      <c r="C178" s="231" t="str">
        <f>IF(A178=595,'Lijst duurzame leveringen'!C197,"")</f>
        <v/>
      </c>
      <c r="D178" s="232" t="str">
        <f>IF(A178=595,'Lijst duurzame leveringen'!D197,"")</f>
        <v/>
      </c>
      <c r="F178" s="253"/>
      <c r="G178" s="133" t="str">
        <f>IF(F178&lt;&gt;"",IFERROR(VLOOKUP($F178,NTA!$A$2:$B$214,2,FALSE),"NTA code komt niet voor"),"")</f>
        <v/>
      </c>
      <c r="H178" s="247"/>
      <c r="I178" s="201"/>
      <c r="K178" s="253"/>
      <c r="L178" s="255"/>
      <c r="M178" s="201"/>
      <c r="O178" s="253"/>
      <c r="P178" s="201"/>
      <c r="R178" s="253"/>
      <c r="S178" s="201"/>
      <c r="U178" s="253"/>
      <c r="V178" s="201"/>
      <c r="AC178" s="253"/>
      <c r="AD178" s="201"/>
    </row>
    <row r="179" spans="1:30" ht="30" customHeight="1" x14ac:dyDescent="0.25">
      <c r="A179" s="203" t="str">
        <f>IF('Lijst duurzame leveringen'!A198=595,'Lijst duurzame leveringen'!A198,"")</f>
        <v/>
      </c>
      <c r="B179" s="133" t="str">
        <f>IF(A179=595,'Lijst duurzame leveringen'!B198,"")</f>
        <v/>
      </c>
      <c r="C179" s="231" t="str">
        <f>IF(A179=595,'Lijst duurzame leveringen'!C198,"")</f>
        <v/>
      </c>
      <c r="D179" s="232" t="str">
        <f>IF(A179=595,'Lijst duurzame leveringen'!D198,"")</f>
        <v/>
      </c>
      <c r="F179" s="253"/>
      <c r="G179" s="133" t="str">
        <f>IF(F179&lt;&gt;"",IFERROR(VLOOKUP($F179,NTA!$A$2:$B$214,2,FALSE),"NTA code komt niet voor"),"")</f>
        <v/>
      </c>
      <c r="H179" s="247"/>
      <c r="I179" s="201"/>
      <c r="K179" s="253"/>
      <c r="L179" s="255"/>
      <c r="M179" s="201"/>
      <c r="O179" s="253"/>
      <c r="P179" s="201"/>
      <c r="R179" s="253"/>
      <c r="S179" s="201"/>
      <c r="U179" s="253"/>
      <c r="V179" s="201"/>
      <c r="AC179" s="253"/>
      <c r="AD179" s="201"/>
    </row>
    <row r="180" spans="1:30" ht="30" customHeight="1" x14ac:dyDescent="0.25">
      <c r="A180" s="203" t="str">
        <f>IF('Lijst duurzame leveringen'!A199=595,'Lijst duurzame leveringen'!A199,"")</f>
        <v/>
      </c>
      <c r="B180" s="133" t="str">
        <f>IF(A180=595,'Lijst duurzame leveringen'!B199,"")</f>
        <v/>
      </c>
      <c r="C180" s="231" t="str">
        <f>IF(A180=595,'Lijst duurzame leveringen'!C199,"")</f>
        <v/>
      </c>
      <c r="D180" s="232" t="str">
        <f>IF(A180=595,'Lijst duurzame leveringen'!D199,"")</f>
        <v/>
      </c>
      <c r="F180" s="253"/>
      <c r="G180" s="133" t="str">
        <f>IF(F180&lt;&gt;"",IFERROR(VLOOKUP($F180,NTA!$A$2:$B$214,2,FALSE),"NTA code komt niet voor"),"")</f>
        <v/>
      </c>
      <c r="H180" s="247"/>
      <c r="I180" s="201"/>
      <c r="K180" s="253"/>
      <c r="L180" s="255"/>
      <c r="M180" s="201"/>
      <c r="O180" s="253"/>
      <c r="P180" s="201"/>
      <c r="R180" s="253"/>
      <c r="S180" s="201"/>
      <c r="U180" s="253"/>
      <c r="V180" s="201"/>
      <c r="AC180" s="253"/>
      <c r="AD180" s="201"/>
    </row>
    <row r="181" spans="1:30" ht="30" customHeight="1" x14ac:dyDescent="0.25">
      <c r="A181" s="203" t="str">
        <f>IF('Lijst duurzame leveringen'!A200=595,'Lijst duurzame leveringen'!A200,"")</f>
        <v/>
      </c>
      <c r="B181" s="133" t="str">
        <f>IF(A181=595,'Lijst duurzame leveringen'!B200,"")</f>
        <v/>
      </c>
      <c r="C181" s="231" t="str">
        <f>IF(A181=595,'Lijst duurzame leveringen'!C200,"")</f>
        <v/>
      </c>
      <c r="D181" s="232" t="str">
        <f>IF(A181=595,'Lijst duurzame leveringen'!D200,"")</f>
        <v/>
      </c>
      <c r="F181" s="253"/>
      <c r="G181" s="133" t="str">
        <f>IF(F181&lt;&gt;"",IFERROR(VLOOKUP($F181,NTA!$A$2:$B$214,2,FALSE),"NTA code komt niet voor"),"")</f>
        <v/>
      </c>
      <c r="H181" s="247"/>
      <c r="I181" s="201"/>
      <c r="K181" s="253"/>
      <c r="L181" s="255"/>
      <c r="M181" s="201"/>
      <c r="O181" s="253"/>
      <c r="P181" s="201"/>
      <c r="R181" s="253"/>
      <c r="S181" s="201"/>
      <c r="U181" s="253"/>
      <c r="V181" s="201"/>
      <c r="AC181" s="253"/>
      <c r="AD181" s="201"/>
    </row>
    <row r="182" spans="1:30" ht="30" customHeight="1" x14ac:dyDescent="0.25">
      <c r="A182" s="203" t="str">
        <f>IF('Lijst duurzame leveringen'!A201=595,'Lijst duurzame leveringen'!A201,"")</f>
        <v/>
      </c>
      <c r="B182" s="133" t="str">
        <f>IF(A182=595,'Lijst duurzame leveringen'!B201,"")</f>
        <v/>
      </c>
      <c r="C182" s="231" t="str">
        <f>IF(A182=595,'Lijst duurzame leveringen'!C201,"")</f>
        <v/>
      </c>
      <c r="D182" s="232" t="str">
        <f>IF(A182=595,'Lijst duurzame leveringen'!D201,"")</f>
        <v/>
      </c>
      <c r="F182" s="253"/>
      <c r="G182" s="133" t="str">
        <f>IF(F182&lt;&gt;"",IFERROR(VLOOKUP($F182,NTA!$A$2:$B$214,2,FALSE),"NTA code komt niet voor"),"")</f>
        <v/>
      </c>
      <c r="H182" s="247"/>
      <c r="I182" s="201"/>
      <c r="K182" s="253"/>
      <c r="L182" s="255"/>
      <c r="M182" s="201"/>
      <c r="O182" s="253"/>
      <c r="P182" s="201"/>
      <c r="R182" s="253"/>
      <c r="S182" s="201"/>
      <c r="U182" s="253"/>
      <c r="V182" s="201"/>
      <c r="AC182" s="253"/>
      <c r="AD182" s="201"/>
    </row>
    <row r="183" spans="1:30" ht="30" customHeight="1" x14ac:dyDescent="0.25">
      <c r="A183" s="203" t="str">
        <f>IF('Lijst duurzame leveringen'!A202=595,'Lijst duurzame leveringen'!A202,"")</f>
        <v/>
      </c>
      <c r="B183" s="133" t="str">
        <f>IF(A183=595,'Lijst duurzame leveringen'!B202,"")</f>
        <v/>
      </c>
      <c r="C183" s="231" t="str">
        <f>IF(A183=595,'Lijst duurzame leveringen'!C202,"")</f>
        <v/>
      </c>
      <c r="D183" s="232" t="str">
        <f>IF(A183=595,'Lijst duurzame leveringen'!D202,"")</f>
        <v/>
      </c>
      <c r="F183" s="253"/>
      <c r="G183" s="133" t="str">
        <f>IF(F183&lt;&gt;"",IFERROR(VLOOKUP($F183,NTA!$A$2:$B$214,2,FALSE),"NTA code komt niet voor"),"")</f>
        <v/>
      </c>
      <c r="H183" s="247"/>
      <c r="I183" s="201"/>
      <c r="K183" s="253"/>
      <c r="L183" s="255"/>
      <c r="M183" s="201"/>
      <c r="O183" s="253"/>
      <c r="P183" s="201"/>
      <c r="R183" s="253"/>
      <c r="S183" s="201"/>
      <c r="U183" s="253"/>
      <c r="V183" s="201"/>
      <c r="AC183" s="253"/>
      <c r="AD183" s="201"/>
    </row>
    <row r="184" spans="1:30" ht="30" customHeight="1" x14ac:dyDescent="0.25">
      <c r="A184" s="203" t="str">
        <f>IF('Lijst duurzame leveringen'!A203=595,'Lijst duurzame leveringen'!A203,"")</f>
        <v/>
      </c>
      <c r="B184" s="133" t="str">
        <f>IF(A184=595,'Lijst duurzame leveringen'!B203,"")</f>
        <v/>
      </c>
      <c r="C184" s="231" t="str">
        <f>IF(A184=595,'Lijst duurzame leveringen'!C203,"")</f>
        <v/>
      </c>
      <c r="D184" s="232" t="str">
        <f>IF(A184=595,'Lijst duurzame leveringen'!D203,"")</f>
        <v/>
      </c>
      <c r="F184" s="253"/>
      <c r="G184" s="133" t="str">
        <f>IF(F184&lt;&gt;"",IFERROR(VLOOKUP($F184,NTA!$A$2:$B$214,2,FALSE),"NTA code komt niet voor"),"")</f>
        <v/>
      </c>
      <c r="H184" s="247"/>
      <c r="I184" s="201"/>
      <c r="K184" s="253"/>
      <c r="L184" s="255"/>
      <c r="M184" s="201"/>
      <c r="O184" s="253"/>
      <c r="P184" s="201"/>
      <c r="R184" s="253"/>
      <c r="S184" s="201"/>
      <c r="U184" s="253"/>
      <c r="V184" s="201"/>
      <c r="AC184" s="253"/>
      <c r="AD184" s="201"/>
    </row>
    <row r="185" spans="1:30" ht="30" customHeight="1" x14ac:dyDescent="0.25">
      <c r="A185" s="203" t="str">
        <f>IF('Lijst duurzame leveringen'!A204=595,'Lijst duurzame leveringen'!A204,"")</f>
        <v/>
      </c>
      <c r="B185" s="133" t="str">
        <f>IF(A185=595,'Lijst duurzame leveringen'!B204,"")</f>
        <v/>
      </c>
      <c r="C185" s="231" t="str">
        <f>IF(A185=595,'Lijst duurzame leveringen'!C204,"")</f>
        <v/>
      </c>
      <c r="D185" s="232" t="str">
        <f>IF(A185=595,'Lijst duurzame leveringen'!D204,"")</f>
        <v/>
      </c>
      <c r="F185" s="253"/>
      <c r="G185" s="133" t="str">
        <f>IF(F185&lt;&gt;"",IFERROR(VLOOKUP($F185,NTA!$A$2:$B$214,2,FALSE),"NTA code komt niet voor"),"")</f>
        <v/>
      </c>
      <c r="H185" s="247"/>
      <c r="I185" s="201"/>
      <c r="K185" s="253"/>
      <c r="L185" s="255"/>
      <c r="M185" s="201"/>
      <c r="O185" s="253"/>
      <c r="P185" s="201"/>
      <c r="R185" s="253"/>
      <c r="S185" s="201"/>
      <c r="U185" s="253"/>
      <c r="V185" s="201"/>
      <c r="AC185" s="253"/>
      <c r="AD185" s="201"/>
    </row>
    <row r="186" spans="1:30" ht="30" customHeight="1" x14ac:dyDescent="0.25">
      <c r="A186" s="203" t="str">
        <f>IF('Lijst duurzame leveringen'!A205=595,'Lijst duurzame leveringen'!A205,"")</f>
        <v/>
      </c>
      <c r="B186" s="133" t="str">
        <f>IF(A186=595,'Lijst duurzame leveringen'!B205,"")</f>
        <v/>
      </c>
      <c r="C186" s="231" t="str">
        <f>IF(A186=595,'Lijst duurzame leveringen'!C205,"")</f>
        <v/>
      </c>
      <c r="D186" s="232" t="str">
        <f>IF(A186=595,'Lijst duurzame leveringen'!D205,"")</f>
        <v/>
      </c>
      <c r="F186" s="253"/>
      <c r="G186" s="133" t="str">
        <f>IF(F186&lt;&gt;"",IFERROR(VLOOKUP($F186,NTA!$A$2:$B$214,2,FALSE),"NTA code komt niet voor"),"")</f>
        <v/>
      </c>
      <c r="H186" s="247"/>
      <c r="I186" s="201"/>
      <c r="K186" s="253"/>
      <c r="L186" s="255"/>
      <c r="M186" s="201"/>
      <c r="O186" s="253"/>
      <c r="P186" s="201"/>
      <c r="R186" s="253"/>
      <c r="S186" s="201"/>
      <c r="U186" s="253"/>
      <c r="V186" s="201"/>
      <c r="AC186" s="253"/>
      <c r="AD186" s="201"/>
    </row>
    <row r="187" spans="1:30" ht="30" customHeight="1" x14ac:dyDescent="0.25">
      <c r="A187" s="203" t="str">
        <f>IF('Lijst duurzame leveringen'!A206=595,'Lijst duurzame leveringen'!A206,"")</f>
        <v/>
      </c>
      <c r="B187" s="133" t="str">
        <f>IF(A187=595,'Lijst duurzame leveringen'!B206,"")</f>
        <v/>
      </c>
      <c r="C187" s="231" t="str">
        <f>IF(A187=595,'Lijst duurzame leveringen'!C206,"")</f>
        <v/>
      </c>
      <c r="D187" s="232" t="str">
        <f>IF(A187=595,'Lijst duurzame leveringen'!D206,"")</f>
        <v/>
      </c>
      <c r="F187" s="253"/>
      <c r="G187" s="133" t="str">
        <f>IF(F187&lt;&gt;"",IFERROR(VLOOKUP($F187,NTA!$A$2:$B$214,2,FALSE),"NTA code komt niet voor"),"")</f>
        <v/>
      </c>
      <c r="H187" s="247"/>
      <c r="I187" s="201"/>
      <c r="K187" s="253"/>
      <c r="L187" s="255"/>
      <c r="M187" s="201"/>
      <c r="O187" s="253"/>
      <c r="P187" s="201"/>
      <c r="R187" s="253"/>
      <c r="S187" s="201"/>
      <c r="U187" s="253"/>
      <c r="V187" s="201"/>
      <c r="AC187" s="253"/>
      <c r="AD187" s="201"/>
    </row>
    <row r="188" spans="1:30" ht="30" customHeight="1" x14ac:dyDescent="0.25">
      <c r="A188" s="203" t="str">
        <f>IF('Lijst duurzame leveringen'!A207=595,'Lijst duurzame leveringen'!A207,"")</f>
        <v/>
      </c>
      <c r="B188" s="133" t="str">
        <f>IF(A188=595,'Lijst duurzame leveringen'!B207,"")</f>
        <v/>
      </c>
      <c r="C188" s="231" t="str">
        <f>IF(A188=595,'Lijst duurzame leveringen'!C207,"")</f>
        <v/>
      </c>
      <c r="D188" s="232" t="str">
        <f>IF(A188=595,'Lijst duurzame leveringen'!D207,"")</f>
        <v/>
      </c>
      <c r="F188" s="253"/>
      <c r="G188" s="133" t="str">
        <f>IF(F188&lt;&gt;"",IFERROR(VLOOKUP($F188,NTA!$A$2:$B$214,2,FALSE),"NTA code komt niet voor"),"")</f>
        <v/>
      </c>
      <c r="H188" s="247"/>
      <c r="I188" s="201"/>
      <c r="K188" s="253"/>
      <c r="L188" s="255"/>
      <c r="M188" s="201"/>
      <c r="O188" s="253"/>
      <c r="P188" s="201"/>
      <c r="R188" s="253"/>
      <c r="S188" s="201"/>
      <c r="U188" s="253"/>
      <c r="V188" s="201"/>
      <c r="AC188" s="253"/>
      <c r="AD188" s="201"/>
    </row>
    <row r="189" spans="1:30" ht="30" customHeight="1" x14ac:dyDescent="0.25">
      <c r="A189" s="203" t="str">
        <f>IF('Lijst duurzame leveringen'!A208=595,'Lijst duurzame leveringen'!A208,"")</f>
        <v/>
      </c>
      <c r="B189" s="133" t="str">
        <f>IF(A189=595,'Lijst duurzame leveringen'!B208,"")</f>
        <v/>
      </c>
      <c r="C189" s="231" t="str">
        <f>IF(A189=595,'Lijst duurzame leveringen'!C208,"")</f>
        <v/>
      </c>
      <c r="D189" s="232" t="str">
        <f>IF(A189=595,'Lijst duurzame leveringen'!D208,"")</f>
        <v/>
      </c>
      <c r="F189" s="253"/>
      <c r="G189" s="133" t="str">
        <f>IF(F189&lt;&gt;"",IFERROR(VLOOKUP($F189,NTA!$A$2:$B$214,2,FALSE),"NTA code komt niet voor"),"")</f>
        <v/>
      </c>
      <c r="H189" s="247"/>
      <c r="I189" s="201"/>
      <c r="K189" s="253"/>
      <c r="L189" s="255"/>
      <c r="M189" s="201"/>
      <c r="O189" s="253"/>
      <c r="P189" s="201"/>
      <c r="R189" s="253"/>
      <c r="S189" s="201"/>
      <c r="U189" s="253"/>
      <c r="V189" s="201"/>
      <c r="AC189" s="253"/>
      <c r="AD189" s="201"/>
    </row>
    <row r="190" spans="1:30" ht="30" customHeight="1" x14ac:dyDescent="0.25">
      <c r="A190" s="203" t="str">
        <f>IF('Lijst duurzame leveringen'!A209=595,'Lijst duurzame leveringen'!A209,"")</f>
        <v/>
      </c>
      <c r="B190" s="133" t="str">
        <f>IF(A190=595,'Lijst duurzame leveringen'!B209,"")</f>
        <v/>
      </c>
      <c r="C190" s="231" t="str">
        <f>IF(A190=595,'Lijst duurzame leveringen'!C209,"")</f>
        <v/>
      </c>
      <c r="D190" s="232" t="str">
        <f>IF(A190=595,'Lijst duurzame leveringen'!D209,"")</f>
        <v/>
      </c>
      <c r="F190" s="253"/>
      <c r="G190" s="133" t="str">
        <f>IF(F190&lt;&gt;"",IFERROR(VLOOKUP($F190,NTA!$A$2:$B$214,2,FALSE),"NTA code komt niet voor"),"")</f>
        <v/>
      </c>
      <c r="H190" s="247"/>
      <c r="I190" s="201"/>
      <c r="K190" s="253"/>
      <c r="L190" s="255"/>
      <c r="M190" s="201"/>
      <c r="O190" s="253"/>
      <c r="P190" s="201"/>
      <c r="R190" s="253"/>
      <c r="S190" s="201"/>
      <c r="U190" s="253"/>
      <c r="V190" s="201"/>
      <c r="AC190" s="253"/>
      <c r="AD190" s="201"/>
    </row>
    <row r="191" spans="1:30" ht="30" customHeight="1" x14ac:dyDescent="0.25">
      <c r="A191" s="203" t="str">
        <f>IF('Lijst duurzame leveringen'!A210=595,'Lijst duurzame leveringen'!A210,"")</f>
        <v/>
      </c>
      <c r="B191" s="133" t="str">
        <f>IF(A191=595,'Lijst duurzame leveringen'!B210,"")</f>
        <v/>
      </c>
      <c r="C191" s="231" t="str">
        <f>IF(A191=595,'Lijst duurzame leveringen'!C210,"")</f>
        <v/>
      </c>
      <c r="D191" s="232" t="str">
        <f>IF(A191=595,'Lijst duurzame leveringen'!D210,"")</f>
        <v/>
      </c>
      <c r="F191" s="253"/>
      <c r="G191" s="133" t="str">
        <f>IF(F191&lt;&gt;"",IFERROR(VLOOKUP($F191,NTA!$A$2:$B$214,2,FALSE),"NTA code komt niet voor"),"")</f>
        <v/>
      </c>
      <c r="H191" s="247"/>
      <c r="I191" s="201"/>
      <c r="K191" s="253"/>
      <c r="L191" s="255"/>
      <c r="M191" s="201"/>
      <c r="O191" s="253"/>
      <c r="P191" s="201"/>
      <c r="R191" s="253"/>
      <c r="S191" s="201"/>
      <c r="U191" s="253"/>
      <c r="V191" s="201"/>
      <c r="AC191" s="253"/>
      <c r="AD191" s="201"/>
    </row>
    <row r="192" spans="1:30" ht="30" customHeight="1" x14ac:dyDescent="0.25">
      <c r="A192" s="203" t="str">
        <f>IF('Lijst duurzame leveringen'!A211=595,'Lijst duurzame leveringen'!A211,"")</f>
        <v/>
      </c>
      <c r="B192" s="133" t="str">
        <f>IF(A192=595,'Lijst duurzame leveringen'!B211,"")</f>
        <v/>
      </c>
      <c r="C192" s="231" t="str">
        <f>IF(A192=595,'Lijst duurzame leveringen'!C211,"")</f>
        <v/>
      </c>
      <c r="D192" s="232" t="str">
        <f>IF(A192=595,'Lijst duurzame leveringen'!D211,"")</f>
        <v/>
      </c>
      <c r="F192" s="253"/>
      <c r="G192" s="133" t="str">
        <f>IF(F192&lt;&gt;"",IFERROR(VLOOKUP($F192,NTA!$A$2:$B$214,2,FALSE),"NTA code komt niet voor"),"")</f>
        <v/>
      </c>
      <c r="H192" s="247"/>
      <c r="I192" s="201"/>
      <c r="K192" s="253"/>
      <c r="L192" s="255"/>
      <c r="M192" s="201"/>
      <c r="O192" s="253"/>
      <c r="P192" s="201"/>
      <c r="R192" s="253"/>
      <c r="S192" s="201"/>
      <c r="U192" s="253"/>
      <c r="V192" s="201"/>
      <c r="AC192" s="253"/>
      <c r="AD192" s="201"/>
    </row>
    <row r="193" spans="1:30" ht="30" customHeight="1" x14ac:dyDescent="0.25">
      <c r="A193" s="203" t="str">
        <f>IF('Lijst duurzame leveringen'!A212=595,'Lijst duurzame leveringen'!A212,"")</f>
        <v/>
      </c>
      <c r="B193" s="133" t="str">
        <f>IF(A193=595,'Lijst duurzame leveringen'!B212,"")</f>
        <v/>
      </c>
      <c r="C193" s="231" t="str">
        <f>IF(A193=595,'Lijst duurzame leveringen'!C212,"")</f>
        <v/>
      </c>
      <c r="D193" s="232" t="str">
        <f>IF(A193=595,'Lijst duurzame leveringen'!D212,"")</f>
        <v/>
      </c>
      <c r="F193" s="253"/>
      <c r="G193" s="133" t="str">
        <f>IF(F193&lt;&gt;"",IFERROR(VLOOKUP($F193,NTA!$A$2:$B$214,2,FALSE),"NTA code komt niet voor"),"")</f>
        <v/>
      </c>
      <c r="H193" s="247"/>
      <c r="I193" s="201"/>
      <c r="K193" s="253"/>
      <c r="L193" s="255"/>
      <c r="M193" s="201"/>
      <c r="O193" s="253"/>
      <c r="P193" s="201"/>
      <c r="R193" s="253"/>
      <c r="S193" s="201"/>
      <c r="U193" s="253"/>
      <c r="V193" s="201"/>
      <c r="AC193" s="253"/>
      <c r="AD193" s="201"/>
    </row>
    <row r="194" spans="1:30" ht="30" customHeight="1" x14ac:dyDescent="0.25">
      <c r="A194" s="203" t="str">
        <f>IF('Lijst duurzame leveringen'!A213=595,'Lijst duurzame leveringen'!A213,"")</f>
        <v/>
      </c>
      <c r="B194" s="133" t="str">
        <f>IF(A194=595,'Lijst duurzame leveringen'!B213,"")</f>
        <v/>
      </c>
      <c r="C194" s="231" t="str">
        <f>IF(A194=595,'Lijst duurzame leveringen'!C213,"")</f>
        <v/>
      </c>
      <c r="D194" s="232" t="str">
        <f>IF(A194=595,'Lijst duurzame leveringen'!D213,"")</f>
        <v/>
      </c>
      <c r="F194" s="253"/>
      <c r="G194" s="133" t="str">
        <f>IF(F194&lt;&gt;"",IFERROR(VLOOKUP($F194,NTA!$A$2:$B$214,2,FALSE),"NTA code komt niet voor"),"")</f>
        <v/>
      </c>
      <c r="H194" s="247"/>
      <c r="I194" s="201"/>
      <c r="K194" s="253"/>
      <c r="L194" s="255"/>
      <c r="M194" s="201"/>
      <c r="O194" s="253"/>
      <c r="P194" s="201"/>
      <c r="R194" s="253"/>
      <c r="S194" s="201"/>
      <c r="U194" s="253"/>
      <c r="V194" s="201"/>
      <c r="AC194" s="253"/>
      <c r="AD194" s="201"/>
    </row>
    <row r="195" spans="1:30" ht="30" customHeight="1" x14ac:dyDescent="0.25">
      <c r="A195" s="203" t="str">
        <f>IF('Lijst duurzame leveringen'!A214=595,'Lijst duurzame leveringen'!A214,"")</f>
        <v/>
      </c>
      <c r="B195" s="133" t="str">
        <f>IF(A195=595,'Lijst duurzame leveringen'!B214,"")</f>
        <v/>
      </c>
      <c r="C195" s="231" t="str">
        <f>IF(A195=595,'Lijst duurzame leveringen'!C214,"")</f>
        <v/>
      </c>
      <c r="D195" s="232" t="str">
        <f>IF(A195=595,'Lijst duurzame leveringen'!D214,"")</f>
        <v/>
      </c>
      <c r="F195" s="253"/>
      <c r="G195" s="133" t="str">
        <f>IF(F195&lt;&gt;"",IFERROR(VLOOKUP($F195,NTA!$A$2:$B$214,2,FALSE),"NTA code komt niet voor"),"")</f>
        <v/>
      </c>
      <c r="H195" s="247"/>
      <c r="I195" s="201"/>
      <c r="K195" s="253"/>
      <c r="L195" s="255"/>
      <c r="M195" s="201"/>
      <c r="O195" s="253"/>
      <c r="P195" s="201"/>
      <c r="R195" s="253"/>
      <c r="S195" s="201"/>
      <c r="U195" s="253"/>
      <c r="V195" s="201"/>
      <c r="AC195" s="253"/>
      <c r="AD195" s="201"/>
    </row>
    <row r="196" spans="1:30" ht="30" customHeight="1" x14ac:dyDescent="0.25">
      <c r="A196" s="203" t="str">
        <f>IF('Lijst duurzame leveringen'!A215=595,'Lijst duurzame leveringen'!A215,"")</f>
        <v/>
      </c>
      <c r="B196" s="133" t="str">
        <f>IF(A196=595,'Lijst duurzame leveringen'!B215,"")</f>
        <v/>
      </c>
      <c r="C196" s="231" t="str">
        <f>IF(A196=595,'Lijst duurzame leveringen'!C215,"")</f>
        <v/>
      </c>
      <c r="D196" s="232" t="str">
        <f>IF(A196=595,'Lijst duurzame leveringen'!D215,"")</f>
        <v/>
      </c>
      <c r="F196" s="253"/>
      <c r="G196" s="133" t="str">
        <f>IF(F196&lt;&gt;"",IFERROR(VLOOKUP($F196,NTA!$A$2:$B$214,2,FALSE),"NTA code komt niet voor"),"")</f>
        <v/>
      </c>
      <c r="H196" s="247"/>
      <c r="I196" s="201"/>
      <c r="K196" s="253"/>
      <c r="L196" s="255"/>
      <c r="M196" s="201"/>
      <c r="O196" s="253"/>
      <c r="P196" s="201"/>
      <c r="R196" s="253"/>
      <c r="S196" s="201"/>
      <c r="U196" s="253"/>
      <c r="V196" s="201"/>
      <c r="AC196" s="253"/>
      <c r="AD196" s="201"/>
    </row>
    <row r="197" spans="1:30" ht="30" customHeight="1" x14ac:dyDescent="0.25">
      <c r="A197" s="203" t="str">
        <f>IF('Lijst duurzame leveringen'!A216=595,'Lijst duurzame leveringen'!A216,"")</f>
        <v/>
      </c>
      <c r="B197" s="133" t="str">
        <f>IF(A197=595,'Lijst duurzame leveringen'!B216,"")</f>
        <v/>
      </c>
      <c r="C197" s="231" t="str">
        <f>IF(A197=595,'Lijst duurzame leveringen'!C216,"")</f>
        <v/>
      </c>
      <c r="D197" s="232" t="str">
        <f>IF(A197=595,'Lijst duurzame leveringen'!D216,"")</f>
        <v/>
      </c>
      <c r="F197" s="253"/>
      <c r="G197" s="133" t="str">
        <f>IF(F197&lt;&gt;"",IFERROR(VLOOKUP($F197,NTA!$A$2:$B$214,2,FALSE),"NTA code komt niet voor"),"")</f>
        <v/>
      </c>
      <c r="H197" s="247"/>
      <c r="I197" s="201"/>
      <c r="K197" s="253"/>
      <c r="L197" s="255"/>
      <c r="M197" s="201"/>
      <c r="O197" s="253"/>
      <c r="P197" s="201"/>
      <c r="R197" s="253"/>
      <c r="S197" s="201"/>
      <c r="U197" s="253"/>
      <c r="V197" s="201"/>
      <c r="AC197" s="253"/>
      <c r="AD197" s="201"/>
    </row>
    <row r="198" spans="1:30" ht="30" customHeight="1" x14ac:dyDescent="0.25">
      <c r="A198" s="203" t="str">
        <f>IF('Lijst duurzame leveringen'!A217=595,'Lijst duurzame leveringen'!A217,"")</f>
        <v/>
      </c>
      <c r="B198" s="133" t="str">
        <f>IF(A198=595,'Lijst duurzame leveringen'!B217,"")</f>
        <v/>
      </c>
      <c r="C198" s="231" t="str">
        <f>IF(A198=595,'Lijst duurzame leveringen'!C217,"")</f>
        <v/>
      </c>
      <c r="D198" s="232" t="str">
        <f>IF(A198=595,'Lijst duurzame leveringen'!D217,"")</f>
        <v/>
      </c>
      <c r="F198" s="253"/>
      <c r="G198" s="133" t="str">
        <f>IF(F198&lt;&gt;"",IFERROR(VLOOKUP($F198,NTA!$A$2:$B$214,2,FALSE),"NTA code komt niet voor"),"")</f>
        <v/>
      </c>
      <c r="H198" s="247"/>
      <c r="I198" s="201"/>
      <c r="K198" s="253"/>
      <c r="L198" s="255"/>
      <c r="M198" s="201"/>
      <c r="O198" s="253"/>
      <c r="P198" s="201"/>
      <c r="R198" s="253"/>
      <c r="S198" s="201"/>
      <c r="U198" s="253"/>
      <c r="V198" s="201"/>
      <c r="AC198" s="253"/>
      <c r="AD198" s="201"/>
    </row>
    <row r="199" spans="1:30" ht="30" customHeight="1" x14ac:dyDescent="0.25">
      <c r="A199" s="203" t="str">
        <f>IF('Lijst duurzame leveringen'!A218=595,'Lijst duurzame leveringen'!A218,"")</f>
        <v/>
      </c>
      <c r="B199" s="133" t="str">
        <f>IF(A199=595,'Lijst duurzame leveringen'!B218,"")</f>
        <v/>
      </c>
      <c r="C199" s="231" t="str">
        <f>IF(A199=595,'Lijst duurzame leveringen'!C218,"")</f>
        <v/>
      </c>
      <c r="D199" s="232" t="str">
        <f>IF(A199=595,'Lijst duurzame leveringen'!D218,"")</f>
        <v/>
      </c>
      <c r="F199" s="253"/>
      <c r="G199" s="133" t="str">
        <f>IF(F199&lt;&gt;"",IFERROR(VLOOKUP($F199,NTA!$A$2:$B$214,2,FALSE),"NTA code komt niet voor"),"")</f>
        <v/>
      </c>
      <c r="H199" s="247"/>
      <c r="I199" s="201"/>
      <c r="K199" s="253"/>
      <c r="L199" s="255"/>
      <c r="M199" s="201"/>
      <c r="O199" s="253"/>
      <c r="P199" s="201"/>
      <c r="R199" s="253"/>
      <c r="S199" s="201"/>
      <c r="U199" s="253"/>
      <c r="V199" s="201"/>
      <c r="AC199" s="253"/>
      <c r="AD199" s="201"/>
    </row>
    <row r="200" spans="1:30" ht="30" customHeight="1" x14ac:dyDescent="0.25">
      <c r="A200" s="203" t="str">
        <f>IF('Lijst duurzame leveringen'!A219=595,'Lijst duurzame leveringen'!A219,"")</f>
        <v/>
      </c>
      <c r="B200" s="133" t="str">
        <f>IF(A200=595,'Lijst duurzame leveringen'!B219,"")</f>
        <v/>
      </c>
      <c r="C200" s="231" t="str">
        <f>IF(A200=595,'Lijst duurzame leveringen'!C219,"")</f>
        <v/>
      </c>
      <c r="D200" s="232" t="str">
        <f>IF(A200=595,'Lijst duurzame leveringen'!D219,"")</f>
        <v/>
      </c>
      <c r="F200" s="253"/>
      <c r="G200" s="133" t="str">
        <f>IF(F200&lt;&gt;"",IFERROR(VLOOKUP($F200,NTA!$A$2:$B$214,2,FALSE),"NTA code komt niet voor"),"")</f>
        <v/>
      </c>
      <c r="H200" s="247"/>
      <c r="I200" s="201"/>
      <c r="K200" s="253"/>
      <c r="L200" s="255"/>
      <c r="M200" s="201"/>
      <c r="O200" s="253"/>
      <c r="P200" s="201"/>
      <c r="R200" s="253"/>
      <c r="S200" s="201"/>
      <c r="U200" s="253"/>
      <c r="V200" s="201"/>
      <c r="AC200" s="253"/>
      <c r="AD200" s="201"/>
    </row>
    <row r="201" spans="1:30" ht="30" customHeight="1" x14ac:dyDescent="0.25">
      <c r="A201" s="203" t="str">
        <f>IF('Lijst duurzame leveringen'!A220=595,'Lijst duurzame leveringen'!A220,"")</f>
        <v/>
      </c>
      <c r="B201" s="133" t="str">
        <f>IF(A201=595,'Lijst duurzame leveringen'!B220,"")</f>
        <v/>
      </c>
      <c r="C201" s="231" t="str">
        <f>IF(A201=595,'Lijst duurzame leveringen'!C220,"")</f>
        <v/>
      </c>
      <c r="D201" s="232" t="str">
        <f>IF(A201=595,'Lijst duurzame leveringen'!D220,"")</f>
        <v/>
      </c>
      <c r="F201" s="253"/>
      <c r="G201" s="133" t="str">
        <f>IF(F201&lt;&gt;"",IFERROR(VLOOKUP($F201,NTA!$A$2:$B$214,2,FALSE),"NTA code komt niet voor"),"")</f>
        <v/>
      </c>
      <c r="H201" s="247"/>
      <c r="I201" s="201"/>
      <c r="K201" s="253"/>
      <c r="L201" s="255"/>
      <c r="M201" s="201"/>
      <c r="O201" s="253"/>
      <c r="P201" s="201"/>
      <c r="R201" s="253"/>
      <c r="S201" s="201"/>
      <c r="U201" s="253"/>
      <c r="V201" s="201"/>
      <c r="AC201" s="253"/>
      <c r="AD201" s="201"/>
    </row>
    <row r="202" spans="1:30" ht="30" customHeight="1" x14ac:dyDescent="0.25">
      <c r="A202" s="203" t="str">
        <f>IF('Lijst duurzame leveringen'!A221=595,'Lijst duurzame leveringen'!A221,"")</f>
        <v/>
      </c>
      <c r="B202" s="133" t="str">
        <f>IF(A202=595,'Lijst duurzame leveringen'!B221,"")</f>
        <v/>
      </c>
      <c r="C202" s="231" t="str">
        <f>IF(A202=595,'Lijst duurzame leveringen'!C221,"")</f>
        <v/>
      </c>
      <c r="D202" s="232" t="str">
        <f>IF(A202=595,'Lijst duurzame leveringen'!D221,"")</f>
        <v/>
      </c>
      <c r="F202" s="253"/>
      <c r="G202" s="133" t="str">
        <f>IF(F202&lt;&gt;"",IFERROR(VLOOKUP($F202,NTA!$A$2:$B$214,2,FALSE),"NTA code komt niet voor"),"")</f>
        <v/>
      </c>
      <c r="H202" s="247"/>
      <c r="I202" s="201"/>
      <c r="K202" s="253"/>
      <c r="L202" s="255"/>
      <c r="M202" s="201"/>
      <c r="O202" s="253"/>
      <c r="P202" s="201"/>
      <c r="R202" s="253"/>
      <c r="S202" s="201"/>
      <c r="U202" s="253"/>
      <c r="V202" s="201"/>
      <c r="AC202" s="253"/>
      <c r="AD202" s="201"/>
    </row>
    <row r="203" spans="1:30" ht="30" customHeight="1" x14ac:dyDescent="0.25">
      <c r="A203" s="203" t="str">
        <f>IF('Lijst duurzame leveringen'!A222=595,'Lijst duurzame leveringen'!A222,"")</f>
        <v/>
      </c>
      <c r="B203" s="133" t="str">
        <f>IF(A203=595,'Lijst duurzame leveringen'!B222,"")</f>
        <v/>
      </c>
      <c r="C203" s="231" t="str">
        <f>IF(A203=595,'Lijst duurzame leveringen'!C222,"")</f>
        <v/>
      </c>
      <c r="D203" s="232" t="str">
        <f>IF(A203=595,'Lijst duurzame leveringen'!D222,"")</f>
        <v/>
      </c>
      <c r="F203" s="253"/>
      <c r="G203" s="133" t="str">
        <f>IF(F203&lt;&gt;"",IFERROR(VLOOKUP($F203,NTA!$A$2:$B$214,2,FALSE),"NTA code komt niet voor"),"")</f>
        <v/>
      </c>
      <c r="H203" s="247"/>
      <c r="I203" s="201"/>
      <c r="K203" s="253"/>
      <c r="L203" s="255"/>
      <c r="M203" s="201"/>
      <c r="O203" s="253"/>
      <c r="P203" s="201"/>
      <c r="R203" s="253"/>
      <c r="S203" s="201"/>
      <c r="U203" s="253"/>
      <c r="V203" s="201"/>
      <c r="AC203" s="253"/>
      <c r="AD203" s="201"/>
    </row>
    <row r="204" spans="1:30" ht="30" customHeight="1" x14ac:dyDescent="0.25">
      <c r="A204" s="203" t="str">
        <f>IF('Lijst duurzame leveringen'!A223=595,'Lijst duurzame leveringen'!A223,"")</f>
        <v/>
      </c>
      <c r="B204" s="133" t="str">
        <f>IF(A204=595,'Lijst duurzame leveringen'!B223,"")</f>
        <v/>
      </c>
      <c r="C204" s="231" t="str">
        <f>IF(A204=595,'Lijst duurzame leveringen'!C223,"")</f>
        <v/>
      </c>
      <c r="D204" s="232" t="str">
        <f>IF(A204=595,'Lijst duurzame leveringen'!D223,"")</f>
        <v/>
      </c>
      <c r="F204" s="253"/>
      <c r="G204" s="133" t="str">
        <f>IF(F204&lt;&gt;"",IFERROR(VLOOKUP($F204,NTA!$A$2:$B$214,2,FALSE),"NTA code komt niet voor"),"")</f>
        <v/>
      </c>
      <c r="H204" s="247"/>
      <c r="I204" s="201"/>
      <c r="K204" s="253"/>
      <c r="L204" s="255"/>
      <c r="M204" s="201"/>
      <c r="O204" s="253"/>
      <c r="P204" s="201"/>
      <c r="R204" s="253"/>
      <c r="S204" s="201"/>
      <c r="U204" s="253"/>
      <c r="V204" s="201"/>
      <c r="AC204" s="253"/>
      <c r="AD204" s="201"/>
    </row>
    <row r="205" spans="1:30" ht="30" customHeight="1" x14ac:dyDescent="0.25">
      <c r="A205" s="203" t="str">
        <f>IF('Lijst duurzame leveringen'!A224=595,'Lijst duurzame leveringen'!A224,"")</f>
        <v/>
      </c>
      <c r="B205" s="133" t="str">
        <f>IF(A205=595,'Lijst duurzame leveringen'!B224,"")</f>
        <v/>
      </c>
      <c r="C205" s="231" t="str">
        <f>IF(A205=595,'Lijst duurzame leveringen'!C224,"")</f>
        <v/>
      </c>
      <c r="D205" s="232" t="str">
        <f>IF(A205=595,'Lijst duurzame leveringen'!D224,"")</f>
        <v/>
      </c>
      <c r="F205" s="253"/>
      <c r="G205" s="133" t="str">
        <f>IF(F205&lt;&gt;"",IFERROR(VLOOKUP($F205,NTA!$A$2:$B$214,2,FALSE),"NTA code komt niet voor"),"")</f>
        <v/>
      </c>
      <c r="H205" s="247"/>
      <c r="I205" s="201"/>
      <c r="K205" s="253"/>
      <c r="L205" s="255"/>
      <c r="M205" s="201"/>
      <c r="O205" s="253"/>
      <c r="P205" s="201"/>
      <c r="R205" s="253"/>
      <c r="S205" s="201"/>
      <c r="U205" s="253"/>
      <c r="V205" s="201"/>
      <c r="AC205" s="253"/>
      <c r="AD205" s="201"/>
    </row>
    <row r="206" spans="1:30" ht="30" customHeight="1" x14ac:dyDescent="0.25">
      <c r="A206" s="203" t="str">
        <f>IF('Lijst duurzame leveringen'!A225=595,'Lijst duurzame leveringen'!A225,"")</f>
        <v/>
      </c>
      <c r="B206" s="133" t="str">
        <f>IF(A206=595,'Lijst duurzame leveringen'!B225,"")</f>
        <v/>
      </c>
      <c r="C206" s="231" t="str">
        <f>IF(A206=595,'Lijst duurzame leveringen'!C225,"")</f>
        <v/>
      </c>
      <c r="D206" s="232" t="str">
        <f>IF(A206=595,'Lijst duurzame leveringen'!D225,"")</f>
        <v/>
      </c>
      <c r="F206" s="253"/>
      <c r="G206" s="133" t="str">
        <f>IF(F206&lt;&gt;"",IFERROR(VLOOKUP($F206,NTA!$A$2:$B$214,2,FALSE),"NTA code komt niet voor"),"")</f>
        <v/>
      </c>
      <c r="H206" s="247"/>
      <c r="I206" s="201"/>
      <c r="K206" s="253"/>
      <c r="L206" s="255"/>
      <c r="M206" s="201"/>
      <c r="O206" s="253"/>
      <c r="P206" s="201"/>
      <c r="R206" s="253"/>
      <c r="S206" s="201"/>
      <c r="U206" s="253"/>
      <c r="V206" s="201"/>
      <c r="AC206" s="253"/>
      <c r="AD206" s="201"/>
    </row>
    <row r="207" spans="1:30" ht="30" customHeight="1" x14ac:dyDescent="0.25">
      <c r="A207" s="203" t="str">
        <f>IF('Lijst duurzame leveringen'!A226=595,'Lijst duurzame leveringen'!A226,"")</f>
        <v/>
      </c>
      <c r="B207" s="133" t="str">
        <f>IF(A207=595,'Lijst duurzame leveringen'!B226,"")</f>
        <v/>
      </c>
      <c r="C207" s="231" t="str">
        <f>IF(A207=595,'Lijst duurzame leveringen'!C226,"")</f>
        <v/>
      </c>
      <c r="D207" s="232" t="str">
        <f>IF(A207=595,'Lijst duurzame leveringen'!D226,"")</f>
        <v/>
      </c>
      <c r="F207" s="253"/>
      <c r="G207" s="133" t="str">
        <f>IF(F207&lt;&gt;"",IFERROR(VLOOKUP($F207,NTA!$A$2:$B$214,2,FALSE),"NTA code komt niet voor"),"")</f>
        <v/>
      </c>
      <c r="H207" s="247"/>
      <c r="I207" s="201"/>
      <c r="K207" s="253"/>
      <c r="L207" s="255"/>
      <c r="M207" s="201"/>
      <c r="O207" s="253"/>
      <c r="P207" s="201"/>
      <c r="R207" s="253"/>
      <c r="S207" s="201"/>
      <c r="U207" s="253"/>
      <c r="V207" s="201"/>
      <c r="AC207" s="253"/>
      <c r="AD207" s="201"/>
    </row>
    <row r="208" spans="1:30" ht="30" customHeight="1" x14ac:dyDescent="0.25">
      <c r="A208" s="203" t="str">
        <f>IF('Lijst duurzame leveringen'!A227=595,'Lijst duurzame leveringen'!A227,"")</f>
        <v/>
      </c>
      <c r="B208" s="133" t="str">
        <f>IF(A208=595,'Lijst duurzame leveringen'!B227,"")</f>
        <v/>
      </c>
      <c r="C208" s="231" t="str">
        <f>IF(A208=595,'Lijst duurzame leveringen'!C227,"")</f>
        <v/>
      </c>
      <c r="D208" s="232" t="str">
        <f>IF(A208=595,'Lijst duurzame leveringen'!D227,"")</f>
        <v/>
      </c>
      <c r="F208" s="253"/>
      <c r="G208" s="133" t="str">
        <f>IF(F208&lt;&gt;"",IFERROR(VLOOKUP($F208,NTA!$A$2:$B$214,2,FALSE),"NTA code komt niet voor"),"")</f>
        <v/>
      </c>
      <c r="H208" s="247"/>
      <c r="I208" s="201"/>
      <c r="K208" s="253"/>
      <c r="L208" s="255"/>
      <c r="M208" s="201"/>
      <c r="O208" s="253"/>
      <c r="P208" s="201"/>
      <c r="R208" s="253"/>
      <c r="S208" s="201"/>
      <c r="U208" s="253"/>
      <c r="V208" s="201"/>
      <c r="AC208" s="253"/>
      <c r="AD208" s="201"/>
    </row>
    <row r="209" spans="1:30" ht="30" customHeight="1" x14ac:dyDescent="0.25">
      <c r="A209" s="203" t="str">
        <f>IF('Lijst duurzame leveringen'!A228=595,'Lijst duurzame leveringen'!A228,"")</f>
        <v/>
      </c>
      <c r="B209" s="133" t="str">
        <f>IF(A209=595,'Lijst duurzame leveringen'!B228,"")</f>
        <v/>
      </c>
      <c r="C209" s="231" t="str">
        <f>IF(A209=595,'Lijst duurzame leveringen'!C228,"")</f>
        <v/>
      </c>
      <c r="D209" s="232" t="str">
        <f>IF(A209=595,'Lijst duurzame leveringen'!D228,"")</f>
        <v/>
      </c>
      <c r="F209" s="253"/>
      <c r="G209" s="133" t="str">
        <f>IF(F209&lt;&gt;"",IFERROR(VLOOKUP($F209,NTA!$A$2:$B$214,2,FALSE),"NTA code komt niet voor"),"")</f>
        <v/>
      </c>
      <c r="H209" s="247"/>
      <c r="I209" s="201"/>
      <c r="K209" s="253"/>
      <c r="L209" s="255"/>
      <c r="M209" s="201"/>
      <c r="O209" s="253"/>
      <c r="P209" s="201"/>
      <c r="R209" s="253"/>
      <c r="S209" s="201"/>
      <c r="U209" s="253"/>
      <c r="V209" s="201"/>
      <c r="AC209" s="253"/>
      <c r="AD209" s="201"/>
    </row>
    <row r="210" spans="1:30" ht="30" customHeight="1" x14ac:dyDescent="0.25">
      <c r="A210" s="203" t="str">
        <f>IF('Lijst duurzame leveringen'!A229=595,'Lijst duurzame leveringen'!A229,"")</f>
        <v/>
      </c>
      <c r="B210" s="133" t="str">
        <f>IF(A210=595,'Lijst duurzame leveringen'!B229,"")</f>
        <v/>
      </c>
      <c r="C210" s="231" t="str">
        <f>IF(A210=595,'Lijst duurzame leveringen'!C229,"")</f>
        <v/>
      </c>
      <c r="D210" s="232" t="str">
        <f>IF(A210=595,'Lijst duurzame leveringen'!D229,"")</f>
        <v/>
      </c>
      <c r="F210" s="253"/>
      <c r="G210" s="133" t="str">
        <f>IF(F210&lt;&gt;"",IFERROR(VLOOKUP($F210,NTA!$A$2:$B$214,2,FALSE),"NTA code komt niet voor"),"")</f>
        <v/>
      </c>
      <c r="H210" s="247"/>
      <c r="I210" s="201"/>
      <c r="K210" s="253"/>
      <c r="L210" s="255"/>
      <c r="M210" s="201"/>
      <c r="O210" s="253"/>
      <c r="P210" s="201"/>
      <c r="R210" s="253"/>
      <c r="S210" s="201"/>
      <c r="U210" s="253"/>
      <c r="V210" s="201"/>
      <c r="AC210" s="253"/>
      <c r="AD210" s="201"/>
    </row>
    <row r="211" spans="1:30" ht="30" customHeight="1" x14ac:dyDescent="0.25">
      <c r="A211" s="203" t="str">
        <f>IF('Lijst duurzame leveringen'!A230=595,'Lijst duurzame leveringen'!A230,"")</f>
        <v/>
      </c>
      <c r="B211" s="133" t="str">
        <f>IF(A211=595,'Lijst duurzame leveringen'!B230,"")</f>
        <v/>
      </c>
      <c r="C211" s="231" t="str">
        <f>IF(A211=595,'Lijst duurzame leveringen'!C230,"")</f>
        <v/>
      </c>
      <c r="D211" s="232" t="str">
        <f>IF(A211=595,'Lijst duurzame leveringen'!D230,"")</f>
        <v/>
      </c>
      <c r="F211" s="253"/>
      <c r="G211" s="133" t="str">
        <f>IF(F211&lt;&gt;"",IFERROR(VLOOKUP($F211,NTA!$A$2:$B$214,2,FALSE),"NTA code komt niet voor"),"")</f>
        <v/>
      </c>
      <c r="H211" s="247"/>
      <c r="I211" s="201"/>
      <c r="K211" s="253"/>
      <c r="L211" s="255"/>
      <c r="M211" s="201"/>
      <c r="O211" s="253"/>
      <c r="P211" s="201"/>
      <c r="R211" s="253"/>
      <c r="S211" s="201"/>
      <c r="U211" s="253"/>
      <c r="V211" s="201"/>
      <c r="AC211" s="253"/>
      <c r="AD211" s="201"/>
    </row>
    <row r="212" spans="1:30" ht="30" customHeight="1" x14ac:dyDescent="0.25">
      <c r="A212" s="203" t="str">
        <f>IF('Lijst duurzame leveringen'!A231=595,'Lijst duurzame leveringen'!A231,"")</f>
        <v/>
      </c>
      <c r="B212" s="133" t="str">
        <f>IF(A212=595,'Lijst duurzame leveringen'!B231,"")</f>
        <v/>
      </c>
      <c r="C212" s="231" t="str">
        <f>IF(A212=595,'Lijst duurzame leveringen'!C231,"")</f>
        <v/>
      </c>
      <c r="D212" s="232" t="str">
        <f>IF(A212=595,'Lijst duurzame leveringen'!D231,"")</f>
        <v/>
      </c>
      <c r="F212" s="253"/>
      <c r="G212" s="133" t="str">
        <f>IF(F212&lt;&gt;"",IFERROR(VLOOKUP($F212,NTA!$A$2:$B$214,2,FALSE),"NTA code komt niet voor"),"")</f>
        <v/>
      </c>
      <c r="H212" s="247"/>
      <c r="I212" s="201"/>
      <c r="K212" s="253"/>
      <c r="L212" s="255"/>
      <c r="M212" s="201"/>
      <c r="O212" s="253"/>
      <c r="P212" s="201"/>
      <c r="R212" s="253"/>
      <c r="S212" s="201"/>
      <c r="U212" s="253"/>
      <c r="V212" s="201"/>
      <c r="AC212" s="253"/>
      <c r="AD212" s="201"/>
    </row>
    <row r="213" spans="1:30" ht="30" customHeight="1" x14ac:dyDescent="0.25">
      <c r="A213" s="203" t="str">
        <f>IF('Lijst duurzame leveringen'!A232=595,'Lijst duurzame leveringen'!A232,"")</f>
        <v/>
      </c>
      <c r="B213" s="133" t="str">
        <f>IF(A213=595,'Lijst duurzame leveringen'!B232,"")</f>
        <v/>
      </c>
      <c r="C213" s="231" t="str">
        <f>IF(A213=595,'Lijst duurzame leveringen'!C232,"")</f>
        <v/>
      </c>
      <c r="D213" s="232" t="str">
        <f>IF(A213=595,'Lijst duurzame leveringen'!D232,"")</f>
        <v/>
      </c>
      <c r="F213" s="253"/>
      <c r="G213" s="133" t="str">
        <f>IF(F213&lt;&gt;"",IFERROR(VLOOKUP($F213,NTA!$A$2:$B$214,2,FALSE),"NTA code komt niet voor"),"")</f>
        <v/>
      </c>
      <c r="H213" s="247"/>
      <c r="I213" s="201"/>
      <c r="K213" s="253"/>
      <c r="L213" s="255"/>
      <c r="M213" s="201"/>
      <c r="O213" s="253"/>
      <c r="P213" s="201"/>
      <c r="R213" s="253"/>
      <c r="S213" s="201"/>
      <c r="U213" s="253"/>
      <c r="V213" s="201"/>
      <c r="AC213" s="253"/>
      <c r="AD213" s="201"/>
    </row>
    <row r="214" spans="1:30" ht="30" customHeight="1" x14ac:dyDescent="0.25">
      <c r="A214" s="203" t="str">
        <f>IF('Lijst duurzame leveringen'!A233=595,'Lijst duurzame leveringen'!A233,"")</f>
        <v/>
      </c>
      <c r="B214" s="133" t="str">
        <f>IF(A214=595,'Lijst duurzame leveringen'!B233,"")</f>
        <v/>
      </c>
      <c r="C214" s="231" t="str">
        <f>IF(A214=595,'Lijst duurzame leveringen'!C233,"")</f>
        <v/>
      </c>
      <c r="D214" s="232" t="str">
        <f>IF(A214=595,'Lijst duurzame leveringen'!D233,"")</f>
        <v/>
      </c>
      <c r="F214" s="253"/>
      <c r="G214" s="133" t="str">
        <f>IF(F214&lt;&gt;"",IFERROR(VLOOKUP($F214,NTA!$A$2:$B$214,2,FALSE),"NTA code komt niet voor"),"")</f>
        <v/>
      </c>
      <c r="H214" s="247"/>
      <c r="I214" s="201"/>
      <c r="K214" s="253"/>
      <c r="L214" s="255"/>
      <c r="M214" s="201"/>
      <c r="O214" s="253"/>
      <c r="P214" s="201"/>
      <c r="R214" s="253"/>
      <c r="S214" s="201"/>
      <c r="U214" s="253"/>
      <c r="V214" s="201"/>
      <c r="AC214" s="253"/>
      <c r="AD214" s="201"/>
    </row>
    <row r="215" spans="1:30" ht="30" customHeight="1" x14ac:dyDescent="0.25">
      <c r="A215" s="203" t="str">
        <f>IF('Lijst duurzame leveringen'!A234=595,'Lijst duurzame leveringen'!A234,"")</f>
        <v/>
      </c>
      <c r="B215" s="133" t="str">
        <f>IF(A215=595,'Lijst duurzame leveringen'!B234,"")</f>
        <v/>
      </c>
      <c r="C215" s="231" t="str">
        <f>IF(A215=595,'Lijst duurzame leveringen'!C234,"")</f>
        <v/>
      </c>
      <c r="D215" s="232" t="str">
        <f>IF(A215=595,'Lijst duurzame leveringen'!D234,"")</f>
        <v/>
      </c>
      <c r="F215" s="253"/>
      <c r="G215" s="133" t="str">
        <f>IF(F215&lt;&gt;"",IFERROR(VLOOKUP($F215,NTA!$A$2:$B$214,2,FALSE),"NTA code komt niet voor"),"")</f>
        <v/>
      </c>
      <c r="H215" s="247"/>
      <c r="I215" s="201"/>
      <c r="K215" s="253"/>
      <c r="L215" s="255"/>
      <c r="M215" s="201"/>
      <c r="O215" s="253"/>
      <c r="P215" s="201"/>
      <c r="R215" s="253"/>
      <c r="S215" s="201"/>
      <c r="U215" s="253"/>
      <c r="V215" s="201"/>
      <c r="AC215" s="253"/>
      <c r="AD215" s="201"/>
    </row>
    <row r="216" spans="1:30" ht="30" customHeight="1" x14ac:dyDescent="0.25">
      <c r="A216" s="203" t="str">
        <f>IF('Lijst duurzame leveringen'!A235=595,'Lijst duurzame leveringen'!A235,"")</f>
        <v/>
      </c>
      <c r="B216" s="133" t="str">
        <f>IF(A216=595,'Lijst duurzame leveringen'!B235,"")</f>
        <v/>
      </c>
      <c r="C216" s="231" t="str">
        <f>IF(A216=595,'Lijst duurzame leveringen'!C235,"")</f>
        <v/>
      </c>
      <c r="D216" s="232" t="str">
        <f>IF(A216=595,'Lijst duurzame leveringen'!D235,"")</f>
        <v/>
      </c>
      <c r="F216" s="253"/>
      <c r="G216" s="133" t="str">
        <f>IF(F216&lt;&gt;"",IFERROR(VLOOKUP($F216,NTA!$A$2:$B$214,2,FALSE),"NTA code komt niet voor"),"")</f>
        <v/>
      </c>
      <c r="H216" s="247"/>
      <c r="I216" s="201"/>
      <c r="K216" s="253"/>
      <c r="L216" s="255"/>
      <c r="M216" s="201"/>
      <c r="O216" s="253"/>
      <c r="P216" s="201"/>
      <c r="R216" s="253"/>
      <c r="S216" s="201"/>
      <c r="U216" s="253"/>
      <c r="V216" s="201"/>
      <c r="AC216" s="253"/>
      <c r="AD216" s="201"/>
    </row>
    <row r="217" spans="1:30" ht="30" customHeight="1" x14ac:dyDescent="0.25">
      <c r="A217" s="203" t="str">
        <f>IF('Lijst duurzame leveringen'!A236=595,'Lijst duurzame leveringen'!A236,"")</f>
        <v/>
      </c>
      <c r="B217" s="133" t="str">
        <f>IF(A217=595,'Lijst duurzame leveringen'!B236,"")</f>
        <v/>
      </c>
      <c r="C217" s="231" t="str">
        <f>IF(A217=595,'Lijst duurzame leveringen'!C236,"")</f>
        <v/>
      </c>
      <c r="D217" s="232" t="str">
        <f>IF(A217=595,'Lijst duurzame leveringen'!D236,"")</f>
        <v/>
      </c>
      <c r="F217" s="253"/>
      <c r="G217" s="133" t="str">
        <f>IF(F217&lt;&gt;"",IFERROR(VLOOKUP($F217,NTA!$A$2:$B$214,2,FALSE),"NTA code komt niet voor"),"")</f>
        <v/>
      </c>
      <c r="H217" s="247"/>
      <c r="I217" s="201"/>
      <c r="K217" s="253"/>
      <c r="L217" s="255"/>
      <c r="M217" s="201"/>
      <c r="O217" s="253"/>
      <c r="P217" s="201"/>
      <c r="R217" s="253"/>
      <c r="S217" s="201"/>
      <c r="U217" s="253"/>
      <c r="V217" s="201"/>
      <c r="AC217" s="253"/>
      <c r="AD217" s="201"/>
    </row>
    <row r="218" spans="1:30" ht="30" customHeight="1" x14ac:dyDescent="0.25">
      <c r="A218" s="203" t="str">
        <f>IF('Lijst duurzame leveringen'!A237=595,'Lijst duurzame leveringen'!A237,"")</f>
        <v/>
      </c>
      <c r="B218" s="133" t="str">
        <f>IF(A218=595,'Lijst duurzame leveringen'!B237,"")</f>
        <v/>
      </c>
      <c r="C218" s="231" t="str">
        <f>IF(A218=595,'Lijst duurzame leveringen'!C237,"")</f>
        <v/>
      </c>
      <c r="D218" s="232" t="str">
        <f>IF(A218=595,'Lijst duurzame leveringen'!D237,"")</f>
        <v/>
      </c>
      <c r="F218" s="253"/>
      <c r="G218" s="133" t="str">
        <f>IF(F218&lt;&gt;"",IFERROR(VLOOKUP($F218,NTA!$A$2:$B$214,2,FALSE),"NTA code komt niet voor"),"")</f>
        <v/>
      </c>
      <c r="H218" s="247"/>
      <c r="I218" s="201"/>
      <c r="K218" s="253"/>
      <c r="L218" s="255"/>
      <c r="M218" s="201"/>
      <c r="O218" s="253"/>
      <c r="P218" s="201"/>
      <c r="R218" s="253"/>
      <c r="S218" s="201"/>
      <c r="U218" s="253"/>
      <c r="V218" s="201"/>
      <c r="AC218" s="253"/>
      <c r="AD218" s="201"/>
    </row>
    <row r="219" spans="1:30" ht="30" customHeight="1" x14ac:dyDescent="0.25">
      <c r="A219" s="203" t="str">
        <f>IF('Lijst duurzame leveringen'!A238=595,'Lijst duurzame leveringen'!A238,"")</f>
        <v/>
      </c>
      <c r="B219" s="133" t="str">
        <f>IF(A219=595,'Lijst duurzame leveringen'!B238,"")</f>
        <v/>
      </c>
      <c r="C219" s="231" t="str">
        <f>IF(A219=595,'Lijst duurzame leveringen'!C238,"")</f>
        <v/>
      </c>
      <c r="D219" s="232" t="str">
        <f>IF(A219=595,'Lijst duurzame leveringen'!D238,"")</f>
        <v/>
      </c>
      <c r="F219" s="253"/>
      <c r="G219" s="133" t="str">
        <f>IF(F219&lt;&gt;"",IFERROR(VLOOKUP($F219,NTA!$A$2:$B$214,2,FALSE),"NTA code komt niet voor"),"")</f>
        <v/>
      </c>
      <c r="H219" s="247"/>
      <c r="I219" s="201"/>
      <c r="K219" s="253"/>
      <c r="L219" s="255"/>
      <c r="M219" s="201"/>
      <c r="O219" s="253"/>
      <c r="P219" s="201"/>
      <c r="R219" s="253"/>
      <c r="S219" s="201"/>
      <c r="U219" s="253"/>
      <c r="V219" s="201"/>
      <c r="AC219" s="253"/>
      <c r="AD219" s="201"/>
    </row>
    <row r="220" spans="1:30" ht="30" customHeight="1" x14ac:dyDescent="0.25">
      <c r="A220" s="203" t="str">
        <f>IF('Lijst duurzame leveringen'!A239=595,'Lijst duurzame leveringen'!A239,"")</f>
        <v/>
      </c>
      <c r="B220" s="133" t="str">
        <f>IF(A220=595,'Lijst duurzame leveringen'!B239,"")</f>
        <v/>
      </c>
      <c r="C220" s="231" t="str">
        <f>IF(A220=595,'Lijst duurzame leveringen'!C239,"")</f>
        <v/>
      </c>
      <c r="D220" s="232" t="str">
        <f>IF(A220=595,'Lijst duurzame leveringen'!D239,"")</f>
        <v/>
      </c>
      <c r="F220" s="253"/>
      <c r="G220" s="133" t="str">
        <f>IF(F220&lt;&gt;"",IFERROR(VLOOKUP($F220,NTA!$A$2:$B$214,2,FALSE),"NTA code komt niet voor"),"")</f>
        <v/>
      </c>
      <c r="H220" s="247"/>
      <c r="I220" s="201"/>
      <c r="K220" s="253"/>
      <c r="L220" s="255"/>
      <c r="M220" s="201"/>
      <c r="O220" s="253"/>
      <c r="P220" s="201"/>
      <c r="R220" s="253"/>
      <c r="S220" s="201"/>
      <c r="U220" s="253"/>
      <c r="V220" s="201"/>
      <c r="AC220" s="253"/>
      <c r="AD220" s="201"/>
    </row>
    <row r="221" spans="1:30" ht="30" customHeight="1" x14ac:dyDescent="0.25">
      <c r="A221" s="203" t="str">
        <f>IF('Lijst duurzame leveringen'!A240=595,'Lijst duurzame leveringen'!A240,"")</f>
        <v/>
      </c>
      <c r="B221" s="133" t="str">
        <f>IF(A221=595,'Lijst duurzame leveringen'!B240,"")</f>
        <v/>
      </c>
      <c r="C221" s="231" t="str">
        <f>IF(A221=595,'Lijst duurzame leveringen'!C240,"")</f>
        <v/>
      </c>
      <c r="D221" s="232" t="str">
        <f>IF(A221=595,'Lijst duurzame leveringen'!D240,"")</f>
        <v/>
      </c>
      <c r="F221" s="253"/>
      <c r="G221" s="133" t="str">
        <f>IF(F221&lt;&gt;"",IFERROR(VLOOKUP($F221,NTA!$A$2:$B$214,2,FALSE),"NTA code komt niet voor"),"")</f>
        <v/>
      </c>
      <c r="H221" s="247"/>
      <c r="I221" s="201"/>
      <c r="K221" s="253"/>
      <c r="L221" s="255"/>
      <c r="M221" s="201"/>
      <c r="O221" s="253"/>
      <c r="P221" s="201"/>
      <c r="R221" s="253"/>
      <c r="S221" s="201"/>
      <c r="U221" s="253"/>
      <c r="V221" s="201"/>
      <c r="AC221" s="253"/>
      <c r="AD221" s="201"/>
    </row>
    <row r="222" spans="1:30" ht="30" customHeight="1" x14ac:dyDescent="0.25">
      <c r="A222" s="203" t="str">
        <f>IF('Lijst duurzame leveringen'!A241=595,'Lijst duurzame leveringen'!A241,"")</f>
        <v/>
      </c>
      <c r="B222" s="133" t="str">
        <f>IF(A222=595,'Lijst duurzame leveringen'!B241,"")</f>
        <v/>
      </c>
      <c r="C222" s="231" t="str">
        <f>IF(A222=595,'Lijst duurzame leveringen'!C241,"")</f>
        <v/>
      </c>
      <c r="D222" s="232" t="str">
        <f>IF(A222=595,'Lijst duurzame leveringen'!D241,"")</f>
        <v/>
      </c>
      <c r="F222" s="253"/>
      <c r="G222" s="133" t="str">
        <f>IF(F222&lt;&gt;"",IFERROR(VLOOKUP($F222,NTA!$A$2:$B$214,2,FALSE),"NTA code komt niet voor"),"")</f>
        <v/>
      </c>
      <c r="H222" s="247"/>
      <c r="I222" s="201"/>
      <c r="K222" s="253"/>
      <c r="L222" s="255"/>
      <c r="M222" s="201"/>
      <c r="O222" s="253"/>
      <c r="P222" s="201"/>
      <c r="R222" s="253"/>
      <c r="S222" s="201"/>
      <c r="U222" s="253"/>
      <c r="V222" s="201"/>
      <c r="AC222" s="253"/>
      <c r="AD222" s="201"/>
    </row>
    <row r="223" spans="1:30" ht="30" customHeight="1" x14ac:dyDescent="0.25">
      <c r="A223" s="203" t="str">
        <f>IF('Lijst duurzame leveringen'!A242=595,'Lijst duurzame leveringen'!A242,"")</f>
        <v/>
      </c>
      <c r="B223" s="133" t="str">
        <f>IF(A223=595,'Lijst duurzame leveringen'!B242,"")</f>
        <v/>
      </c>
      <c r="C223" s="231" t="str">
        <f>IF(A223=595,'Lijst duurzame leveringen'!C242,"")</f>
        <v/>
      </c>
      <c r="D223" s="232" t="str">
        <f>IF(A223=595,'Lijst duurzame leveringen'!D242,"")</f>
        <v/>
      </c>
      <c r="F223" s="253"/>
      <c r="G223" s="133" t="str">
        <f>IF(F223&lt;&gt;"",IFERROR(VLOOKUP($F223,NTA!$A$2:$B$214,2,FALSE),"NTA code komt niet voor"),"")</f>
        <v/>
      </c>
      <c r="H223" s="247"/>
      <c r="I223" s="201"/>
      <c r="K223" s="253"/>
      <c r="L223" s="255"/>
      <c r="M223" s="201"/>
      <c r="O223" s="253"/>
      <c r="P223" s="201"/>
      <c r="R223" s="253"/>
      <c r="S223" s="201"/>
      <c r="U223" s="253"/>
      <c r="V223" s="201"/>
      <c r="AC223" s="253"/>
      <c r="AD223" s="201"/>
    </row>
    <row r="224" spans="1:30" ht="30" customHeight="1" x14ac:dyDescent="0.25">
      <c r="A224" s="203" t="str">
        <f>IF('Lijst duurzame leveringen'!A243=595,'Lijst duurzame leveringen'!A243,"")</f>
        <v/>
      </c>
      <c r="B224" s="133" t="str">
        <f>IF(A224=595,'Lijst duurzame leveringen'!B243,"")</f>
        <v/>
      </c>
      <c r="C224" s="231" t="str">
        <f>IF(A224=595,'Lijst duurzame leveringen'!C243,"")</f>
        <v/>
      </c>
      <c r="D224" s="232" t="str">
        <f>IF(A224=595,'Lijst duurzame leveringen'!D243,"")</f>
        <v/>
      </c>
      <c r="F224" s="253"/>
      <c r="G224" s="133" t="str">
        <f>IF(F224&lt;&gt;"",IFERROR(VLOOKUP($F224,NTA!$A$2:$B$214,2,FALSE),"NTA code komt niet voor"),"")</f>
        <v/>
      </c>
      <c r="H224" s="247"/>
      <c r="I224" s="201"/>
      <c r="K224" s="253"/>
      <c r="L224" s="255"/>
      <c r="M224" s="201"/>
      <c r="O224" s="253"/>
      <c r="P224" s="201"/>
      <c r="R224" s="253"/>
      <c r="S224" s="201"/>
      <c r="U224" s="253"/>
      <c r="V224" s="201"/>
      <c r="AC224" s="253"/>
      <c r="AD224" s="201"/>
    </row>
    <row r="225" spans="1:30" ht="30" customHeight="1" x14ac:dyDescent="0.25">
      <c r="A225" s="203" t="str">
        <f>IF('Lijst duurzame leveringen'!A244=595,'Lijst duurzame leveringen'!A244,"")</f>
        <v/>
      </c>
      <c r="B225" s="133" t="str">
        <f>IF(A225=595,'Lijst duurzame leveringen'!B244,"")</f>
        <v/>
      </c>
      <c r="C225" s="231" t="str">
        <f>IF(A225=595,'Lijst duurzame leveringen'!C244,"")</f>
        <v/>
      </c>
      <c r="D225" s="232" t="str">
        <f>IF(A225=595,'Lijst duurzame leveringen'!D244,"")</f>
        <v/>
      </c>
      <c r="F225" s="253"/>
      <c r="G225" s="133" t="str">
        <f>IF(F225&lt;&gt;"",IFERROR(VLOOKUP($F225,NTA!$A$2:$B$214,2,FALSE),"NTA code komt niet voor"),"")</f>
        <v/>
      </c>
      <c r="H225" s="247"/>
      <c r="I225" s="201"/>
      <c r="K225" s="253"/>
      <c r="L225" s="255"/>
      <c r="M225" s="201"/>
      <c r="O225" s="253"/>
      <c r="P225" s="201"/>
      <c r="R225" s="253"/>
      <c r="S225" s="201"/>
      <c r="U225" s="253"/>
      <c r="V225" s="201"/>
      <c r="AC225" s="253"/>
      <c r="AD225" s="201"/>
    </row>
    <row r="226" spans="1:30" ht="30" customHeight="1" x14ac:dyDescent="0.25">
      <c r="A226" s="203" t="str">
        <f>IF('Lijst duurzame leveringen'!A245=595,'Lijst duurzame leveringen'!A245,"")</f>
        <v/>
      </c>
      <c r="B226" s="133" t="str">
        <f>IF(A226=595,'Lijst duurzame leveringen'!B245,"")</f>
        <v/>
      </c>
      <c r="C226" s="231" t="str">
        <f>IF(A226=595,'Lijst duurzame leveringen'!C245,"")</f>
        <v/>
      </c>
      <c r="D226" s="232" t="str">
        <f>IF(A226=595,'Lijst duurzame leveringen'!D245,"")</f>
        <v/>
      </c>
      <c r="F226" s="253"/>
      <c r="G226" s="133" t="str">
        <f>IF(F226&lt;&gt;"",IFERROR(VLOOKUP($F226,NTA!$A$2:$B$214,2,FALSE),"NTA code komt niet voor"),"")</f>
        <v/>
      </c>
      <c r="H226" s="247"/>
      <c r="I226" s="201"/>
      <c r="K226" s="253"/>
      <c r="L226" s="255"/>
      <c r="M226" s="201"/>
      <c r="O226" s="253"/>
      <c r="P226" s="201"/>
      <c r="R226" s="253"/>
      <c r="S226" s="201"/>
      <c r="U226" s="253"/>
      <c r="V226" s="201"/>
      <c r="AC226" s="253"/>
      <c r="AD226" s="201"/>
    </row>
    <row r="227" spans="1:30" ht="30" customHeight="1" x14ac:dyDescent="0.25">
      <c r="A227" s="203" t="str">
        <f>IF('Lijst duurzame leveringen'!A246=595,'Lijst duurzame leveringen'!A246,"")</f>
        <v/>
      </c>
      <c r="B227" s="133" t="str">
        <f>IF(A227=595,'Lijst duurzame leveringen'!B246,"")</f>
        <v/>
      </c>
      <c r="C227" s="231" t="str">
        <f>IF(A227=595,'Lijst duurzame leveringen'!C246,"")</f>
        <v/>
      </c>
      <c r="D227" s="232" t="str">
        <f>IF(A227=595,'Lijst duurzame leveringen'!D246,"")</f>
        <v/>
      </c>
      <c r="F227" s="253"/>
      <c r="G227" s="133" t="str">
        <f>IF(F227&lt;&gt;"",IFERROR(VLOOKUP($F227,NTA!$A$2:$B$214,2,FALSE),"NTA code komt niet voor"),"")</f>
        <v/>
      </c>
      <c r="H227" s="247"/>
      <c r="I227" s="201"/>
      <c r="K227" s="253"/>
      <c r="L227" s="255"/>
      <c r="M227" s="201"/>
      <c r="O227" s="253"/>
      <c r="P227" s="201"/>
      <c r="R227" s="253"/>
      <c r="S227" s="201"/>
      <c r="U227" s="253"/>
      <c r="V227" s="201"/>
      <c r="AC227" s="253"/>
      <c r="AD227" s="201"/>
    </row>
    <row r="228" spans="1:30" ht="30" customHeight="1" x14ac:dyDescent="0.25">
      <c r="A228" s="203" t="str">
        <f>IF('Lijst duurzame leveringen'!A247=595,'Lijst duurzame leveringen'!A247,"")</f>
        <v/>
      </c>
      <c r="B228" s="133" t="str">
        <f>IF(A228=595,'Lijst duurzame leveringen'!B247,"")</f>
        <v/>
      </c>
      <c r="C228" s="231" t="str">
        <f>IF(A228=595,'Lijst duurzame leveringen'!C247,"")</f>
        <v/>
      </c>
      <c r="D228" s="232" t="str">
        <f>IF(A228=595,'Lijst duurzame leveringen'!D247,"")</f>
        <v/>
      </c>
      <c r="F228" s="253"/>
      <c r="G228" s="133" t="str">
        <f>IF(F228&lt;&gt;"",IFERROR(VLOOKUP($F228,NTA!$A$2:$B$214,2,FALSE),"NTA code komt niet voor"),"")</f>
        <v/>
      </c>
      <c r="H228" s="247"/>
      <c r="I228" s="201"/>
      <c r="K228" s="253"/>
      <c r="L228" s="255"/>
      <c r="M228" s="201"/>
      <c r="O228" s="253"/>
      <c r="P228" s="201"/>
      <c r="R228" s="253"/>
      <c r="S228" s="201"/>
      <c r="U228" s="253"/>
      <c r="V228" s="201"/>
      <c r="AC228" s="253"/>
      <c r="AD228" s="201"/>
    </row>
    <row r="229" spans="1:30" ht="30" customHeight="1" x14ac:dyDescent="0.25">
      <c r="A229" s="203" t="str">
        <f>IF('Lijst duurzame leveringen'!A248=595,'Lijst duurzame leveringen'!A248,"")</f>
        <v/>
      </c>
      <c r="B229" s="133" t="str">
        <f>IF(A229=595,'Lijst duurzame leveringen'!B248,"")</f>
        <v/>
      </c>
      <c r="C229" s="231" t="str">
        <f>IF(A229=595,'Lijst duurzame leveringen'!C248,"")</f>
        <v/>
      </c>
      <c r="D229" s="232" t="str">
        <f>IF(A229=595,'Lijst duurzame leveringen'!D248,"")</f>
        <v/>
      </c>
      <c r="F229" s="253"/>
      <c r="G229" s="133" t="str">
        <f>IF(F229&lt;&gt;"",IFERROR(VLOOKUP($F229,NTA!$A$2:$B$214,2,FALSE),"NTA code komt niet voor"),"")</f>
        <v/>
      </c>
      <c r="H229" s="247"/>
      <c r="I229" s="201"/>
      <c r="K229" s="253"/>
      <c r="L229" s="255"/>
      <c r="M229" s="201"/>
      <c r="O229" s="253"/>
      <c r="P229" s="201"/>
      <c r="R229" s="253"/>
      <c r="S229" s="201"/>
      <c r="U229" s="253"/>
      <c r="V229" s="201"/>
      <c r="AC229" s="253"/>
      <c r="AD229" s="201"/>
    </row>
    <row r="230" spans="1:30" ht="30" customHeight="1" x14ac:dyDescent="0.25">
      <c r="A230" s="203" t="str">
        <f>IF('Lijst duurzame leveringen'!A249=595,'Lijst duurzame leveringen'!A249,"")</f>
        <v/>
      </c>
      <c r="B230" s="133" t="str">
        <f>IF(A230=595,'Lijst duurzame leveringen'!B249,"")</f>
        <v/>
      </c>
      <c r="C230" s="231" t="str">
        <f>IF(A230=595,'Lijst duurzame leveringen'!C249,"")</f>
        <v/>
      </c>
      <c r="D230" s="232" t="str">
        <f>IF(A230=595,'Lijst duurzame leveringen'!D249,"")</f>
        <v/>
      </c>
      <c r="F230" s="253"/>
      <c r="G230" s="133" t="str">
        <f>IF(F230&lt;&gt;"",IFERROR(VLOOKUP($F230,NTA!$A$2:$B$214,2,FALSE),"NTA code komt niet voor"),"")</f>
        <v/>
      </c>
      <c r="H230" s="247"/>
      <c r="I230" s="201"/>
      <c r="K230" s="253"/>
      <c r="L230" s="255"/>
      <c r="M230" s="201"/>
      <c r="O230" s="253"/>
      <c r="P230" s="201"/>
      <c r="R230" s="253"/>
      <c r="S230" s="201"/>
      <c r="U230" s="253"/>
      <c r="V230" s="201"/>
      <c r="AC230" s="253"/>
      <c r="AD230" s="201"/>
    </row>
    <row r="231" spans="1:30" ht="30" customHeight="1" x14ac:dyDescent="0.25">
      <c r="A231" s="203" t="str">
        <f>IF('Lijst duurzame leveringen'!A250=595,'Lijst duurzame leveringen'!A250,"")</f>
        <v/>
      </c>
      <c r="B231" s="133" t="str">
        <f>IF(A231=595,'Lijst duurzame leveringen'!B250,"")</f>
        <v/>
      </c>
      <c r="C231" s="231" t="str">
        <f>IF(A231=595,'Lijst duurzame leveringen'!C250,"")</f>
        <v/>
      </c>
      <c r="D231" s="232" t="str">
        <f>IF(A231=595,'Lijst duurzame leveringen'!D250,"")</f>
        <v/>
      </c>
      <c r="F231" s="253"/>
      <c r="G231" s="133" t="str">
        <f>IF(F231&lt;&gt;"",IFERROR(VLOOKUP($F231,NTA!$A$2:$B$214,2,FALSE),"NTA code komt niet voor"),"")</f>
        <v/>
      </c>
      <c r="H231" s="247"/>
      <c r="I231" s="201"/>
      <c r="K231" s="253"/>
      <c r="L231" s="255"/>
      <c r="M231" s="201"/>
      <c r="O231" s="253"/>
      <c r="P231" s="201"/>
      <c r="R231" s="253"/>
      <c r="S231" s="201"/>
      <c r="U231" s="253"/>
      <c r="V231" s="201"/>
      <c r="AC231" s="253"/>
      <c r="AD231" s="201"/>
    </row>
    <row r="232" spans="1:30" ht="30" customHeight="1" x14ac:dyDescent="0.25">
      <c r="A232" s="203" t="str">
        <f>IF('Lijst duurzame leveringen'!A251=595,'Lijst duurzame leveringen'!A251,"")</f>
        <v/>
      </c>
      <c r="B232" s="133" t="str">
        <f>IF(A232=595,'Lijst duurzame leveringen'!B251,"")</f>
        <v/>
      </c>
      <c r="C232" s="231" t="str">
        <f>IF(A232=595,'Lijst duurzame leveringen'!C251,"")</f>
        <v/>
      </c>
      <c r="D232" s="232" t="str">
        <f>IF(A232=595,'Lijst duurzame leveringen'!D251,"")</f>
        <v/>
      </c>
      <c r="F232" s="253"/>
      <c r="G232" s="133" t="str">
        <f>IF(F232&lt;&gt;"",IFERROR(VLOOKUP($F232,NTA!$A$2:$B$214,2,FALSE),"NTA code komt niet voor"),"")</f>
        <v/>
      </c>
      <c r="H232" s="247"/>
      <c r="I232" s="201"/>
      <c r="K232" s="253"/>
      <c r="L232" s="255"/>
      <c r="M232" s="201"/>
      <c r="O232" s="253"/>
      <c r="P232" s="201"/>
      <c r="R232" s="253"/>
      <c r="S232" s="201"/>
      <c r="U232" s="253"/>
      <c r="V232" s="201"/>
      <c r="AC232" s="253"/>
      <c r="AD232" s="201"/>
    </row>
    <row r="233" spans="1:30" ht="30" customHeight="1" x14ac:dyDescent="0.25">
      <c r="A233" s="203" t="str">
        <f>IF('Lijst duurzame leveringen'!A252=595,'Lijst duurzame leveringen'!A252,"")</f>
        <v/>
      </c>
      <c r="B233" s="133" t="str">
        <f>IF(A233=595,'Lijst duurzame leveringen'!B252,"")</f>
        <v/>
      </c>
      <c r="C233" s="231" t="str">
        <f>IF(A233=595,'Lijst duurzame leveringen'!C252,"")</f>
        <v/>
      </c>
      <c r="D233" s="232" t="str">
        <f>IF(A233=595,'Lijst duurzame leveringen'!D252,"")</f>
        <v/>
      </c>
      <c r="F233" s="253"/>
      <c r="G233" s="133" t="str">
        <f>IF(F233&lt;&gt;"",IFERROR(VLOOKUP($F233,NTA!$A$2:$B$214,2,FALSE),"NTA code komt niet voor"),"")</f>
        <v/>
      </c>
      <c r="H233" s="247"/>
      <c r="I233" s="201"/>
      <c r="K233" s="253"/>
      <c r="L233" s="255"/>
      <c r="M233" s="201"/>
      <c r="O233" s="253"/>
      <c r="P233" s="201"/>
      <c r="R233" s="253"/>
      <c r="S233" s="201"/>
      <c r="U233" s="253"/>
      <c r="V233" s="201"/>
      <c r="AC233" s="253"/>
      <c r="AD233" s="201"/>
    </row>
    <row r="234" spans="1:30" ht="30" customHeight="1" x14ac:dyDescent="0.25">
      <c r="A234" s="203" t="str">
        <f>IF('Lijst duurzame leveringen'!A253=595,'Lijst duurzame leveringen'!A253,"")</f>
        <v/>
      </c>
      <c r="B234" s="133" t="str">
        <f>IF(A234=595,'Lijst duurzame leveringen'!B253,"")</f>
        <v/>
      </c>
      <c r="C234" s="231" t="str">
        <f>IF(A234=595,'Lijst duurzame leveringen'!C253,"")</f>
        <v/>
      </c>
      <c r="D234" s="232" t="str">
        <f>IF(A234=595,'Lijst duurzame leveringen'!D253,"")</f>
        <v/>
      </c>
      <c r="F234" s="253"/>
      <c r="G234" s="133" t="str">
        <f>IF(F234&lt;&gt;"",IFERROR(VLOOKUP($F234,NTA!$A$2:$B$214,2,FALSE),"NTA code komt niet voor"),"")</f>
        <v/>
      </c>
      <c r="H234" s="247"/>
      <c r="I234" s="201"/>
      <c r="K234" s="253"/>
      <c r="L234" s="255"/>
      <c r="M234" s="201"/>
      <c r="O234" s="253"/>
      <c r="P234" s="201"/>
      <c r="R234" s="253"/>
      <c r="S234" s="201"/>
      <c r="U234" s="253"/>
      <c r="V234" s="201"/>
      <c r="AC234" s="253"/>
      <c r="AD234" s="201"/>
    </row>
    <row r="235" spans="1:30" ht="30" customHeight="1" x14ac:dyDescent="0.25">
      <c r="A235" s="203" t="str">
        <f>IF('Lijst duurzame leveringen'!A254=595,'Lijst duurzame leveringen'!A254,"")</f>
        <v/>
      </c>
      <c r="B235" s="133" t="str">
        <f>IF(A235=595,'Lijst duurzame leveringen'!B254,"")</f>
        <v/>
      </c>
      <c r="C235" s="231" t="str">
        <f>IF(A235=595,'Lijst duurzame leveringen'!C254,"")</f>
        <v/>
      </c>
      <c r="D235" s="232" t="str">
        <f>IF(A235=595,'Lijst duurzame leveringen'!D254,"")</f>
        <v/>
      </c>
      <c r="F235" s="253"/>
      <c r="G235" s="133" t="str">
        <f>IF(F235&lt;&gt;"",IFERROR(VLOOKUP($F235,NTA!$A$2:$B$214,2,FALSE),"NTA code komt niet voor"),"")</f>
        <v/>
      </c>
      <c r="H235" s="247"/>
      <c r="I235" s="201"/>
      <c r="K235" s="253"/>
      <c r="L235" s="255"/>
      <c r="M235" s="201"/>
      <c r="O235" s="253"/>
      <c r="P235" s="201"/>
      <c r="R235" s="253"/>
      <c r="S235" s="201"/>
      <c r="U235" s="253"/>
      <c r="V235" s="201"/>
      <c r="AC235" s="253"/>
      <c r="AD235" s="201"/>
    </row>
    <row r="236" spans="1:30" ht="30" customHeight="1" x14ac:dyDescent="0.25">
      <c r="A236" s="203" t="str">
        <f>IF('Lijst duurzame leveringen'!A255=595,'Lijst duurzame leveringen'!A255,"")</f>
        <v/>
      </c>
      <c r="B236" s="133" t="str">
        <f>IF(A236=595,'Lijst duurzame leveringen'!B255,"")</f>
        <v/>
      </c>
      <c r="C236" s="231" t="str">
        <f>IF(A236=595,'Lijst duurzame leveringen'!C255,"")</f>
        <v/>
      </c>
      <c r="D236" s="232" t="str">
        <f>IF(A236=595,'Lijst duurzame leveringen'!D255,"")</f>
        <v/>
      </c>
      <c r="F236" s="253"/>
      <c r="G236" s="133" t="str">
        <f>IF(F236&lt;&gt;"",IFERROR(VLOOKUP($F236,NTA!$A$2:$B$214,2,FALSE),"NTA code komt niet voor"),"")</f>
        <v/>
      </c>
      <c r="H236" s="247"/>
      <c r="I236" s="201"/>
      <c r="K236" s="253"/>
      <c r="L236" s="255"/>
      <c r="M236" s="201"/>
      <c r="O236" s="253"/>
      <c r="P236" s="201"/>
      <c r="R236" s="253"/>
      <c r="S236" s="201"/>
      <c r="U236" s="253"/>
      <c r="V236" s="201"/>
      <c r="AC236" s="253"/>
      <c r="AD236" s="201"/>
    </row>
    <row r="237" spans="1:30" ht="30" customHeight="1" x14ac:dyDescent="0.25">
      <c r="A237" s="203" t="str">
        <f>IF('Lijst duurzame leveringen'!A256=595,'Lijst duurzame leveringen'!A256,"")</f>
        <v/>
      </c>
      <c r="B237" s="133" t="str">
        <f>IF(A237=595,'Lijst duurzame leveringen'!B256,"")</f>
        <v/>
      </c>
      <c r="C237" s="231" t="str">
        <f>IF(A237=595,'Lijst duurzame leveringen'!C256,"")</f>
        <v/>
      </c>
      <c r="D237" s="232" t="str">
        <f>IF(A237=595,'Lijst duurzame leveringen'!D256,"")</f>
        <v/>
      </c>
      <c r="F237" s="253"/>
      <c r="G237" s="133" t="str">
        <f>IF(F237&lt;&gt;"",IFERROR(VLOOKUP($F237,NTA!$A$2:$B$214,2,FALSE),"NTA code komt niet voor"),"")</f>
        <v/>
      </c>
      <c r="H237" s="247"/>
      <c r="I237" s="201"/>
      <c r="K237" s="253"/>
      <c r="L237" s="255"/>
      <c r="M237" s="201"/>
      <c r="O237" s="253"/>
      <c r="P237" s="201"/>
      <c r="R237" s="253"/>
      <c r="S237" s="201"/>
      <c r="U237" s="253"/>
      <c r="V237" s="201"/>
      <c r="AC237" s="253"/>
      <c r="AD237" s="201"/>
    </row>
    <row r="238" spans="1:30" ht="30" customHeight="1" x14ac:dyDescent="0.25">
      <c r="A238" s="203" t="str">
        <f>IF('Lijst duurzame leveringen'!A257=595,'Lijst duurzame leveringen'!A257,"")</f>
        <v/>
      </c>
      <c r="B238" s="133" t="str">
        <f>IF(A238=595,'Lijst duurzame leveringen'!B257,"")</f>
        <v/>
      </c>
      <c r="C238" s="231" t="str">
        <f>IF(A238=595,'Lijst duurzame leveringen'!C257,"")</f>
        <v/>
      </c>
      <c r="D238" s="232" t="str">
        <f>IF(A238=595,'Lijst duurzame leveringen'!D257,"")</f>
        <v/>
      </c>
      <c r="F238" s="253"/>
      <c r="G238" s="133" t="str">
        <f>IF(F238&lt;&gt;"",IFERROR(VLOOKUP($F238,NTA!$A$2:$B$214,2,FALSE),"NTA code komt niet voor"),"")</f>
        <v/>
      </c>
      <c r="H238" s="247"/>
      <c r="I238" s="201"/>
      <c r="K238" s="253"/>
      <c r="L238" s="255"/>
      <c r="M238" s="201"/>
      <c r="O238" s="253"/>
      <c r="P238" s="201"/>
      <c r="R238" s="253"/>
      <c r="S238" s="201"/>
      <c r="U238" s="253"/>
      <c r="V238" s="201"/>
      <c r="AC238" s="253"/>
      <c r="AD238" s="201"/>
    </row>
    <row r="239" spans="1:30" ht="30" customHeight="1" x14ac:dyDescent="0.25">
      <c r="A239" s="203" t="str">
        <f>IF('Lijst duurzame leveringen'!A258=595,'Lijst duurzame leveringen'!A258,"")</f>
        <v/>
      </c>
      <c r="B239" s="133" t="str">
        <f>IF(A239=595,'Lijst duurzame leveringen'!B258,"")</f>
        <v/>
      </c>
      <c r="C239" s="231" t="str">
        <f>IF(A239=595,'Lijst duurzame leveringen'!C258,"")</f>
        <v/>
      </c>
      <c r="D239" s="232" t="str">
        <f>IF(A239=595,'Lijst duurzame leveringen'!D258,"")</f>
        <v/>
      </c>
      <c r="F239" s="253"/>
      <c r="G239" s="133" t="str">
        <f>IF(F239&lt;&gt;"",IFERROR(VLOOKUP($F239,NTA!$A$2:$B$214,2,FALSE),"NTA code komt niet voor"),"")</f>
        <v/>
      </c>
      <c r="H239" s="247"/>
      <c r="I239" s="201"/>
      <c r="K239" s="253"/>
      <c r="L239" s="255"/>
      <c r="M239" s="201"/>
      <c r="O239" s="253"/>
      <c r="P239" s="201"/>
      <c r="R239" s="253"/>
      <c r="S239" s="201"/>
      <c r="U239" s="253"/>
      <c r="V239" s="201"/>
      <c r="AC239" s="253"/>
      <c r="AD239" s="201"/>
    </row>
    <row r="240" spans="1:30" ht="30" customHeight="1" x14ac:dyDescent="0.25">
      <c r="A240" s="203" t="str">
        <f>IF('Lijst duurzame leveringen'!A259=595,'Lijst duurzame leveringen'!A259,"")</f>
        <v/>
      </c>
      <c r="B240" s="133" t="str">
        <f>IF(A240=595,'Lijst duurzame leveringen'!B259,"")</f>
        <v/>
      </c>
      <c r="C240" s="231" t="str">
        <f>IF(A240=595,'Lijst duurzame leveringen'!C259,"")</f>
        <v/>
      </c>
      <c r="D240" s="232" t="str">
        <f>IF(A240=595,'Lijst duurzame leveringen'!D259,"")</f>
        <v/>
      </c>
      <c r="F240" s="253"/>
      <c r="G240" s="133" t="str">
        <f>IF(F240&lt;&gt;"",IFERROR(VLOOKUP($F240,NTA!$A$2:$B$214,2,FALSE),"NTA code komt niet voor"),"")</f>
        <v/>
      </c>
      <c r="H240" s="247"/>
      <c r="I240" s="201"/>
      <c r="K240" s="253"/>
      <c r="L240" s="255"/>
      <c r="M240" s="201"/>
      <c r="O240" s="253"/>
      <c r="P240" s="201"/>
      <c r="R240" s="253"/>
      <c r="S240" s="201"/>
      <c r="U240" s="253"/>
      <c r="V240" s="201"/>
      <c r="AC240" s="253"/>
      <c r="AD240" s="201"/>
    </row>
    <row r="241" spans="1:30" ht="30" customHeight="1" x14ac:dyDescent="0.25">
      <c r="A241" s="203" t="str">
        <f>IF('Lijst duurzame leveringen'!A260=595,'Lijst duurzame leveringen'!A260,"")</f>
        <v/>
      </c>
      <c r="B241" s="133" t="str">
        <f>IF(A241=595,'Lijst duurzame leveringen'!B260,"")</f>
        <v/>
      </c>
      <c r="C241" s="231" t="str">
        <f>IF(A241=595,'Lijst duurzame leveringen'!C260,"")</f>
        <v/>
      </c>
      <c r="D241" s="232" t="str">
        <f>IF(A241=595,'Lijst duurzame leveringen'!D260,"")</f>
        <v/>
      </c>
      <c r="F241" s="253"/>
      <c r="G241" s="133" t="str">
        <f>IF(F241&lt;&gt;"",IFERROR(VLOOKUP($F241,NTA!$A$2:$B$214,2,FALSE),"NTA code komt niet voor"),"")</f>
        <v/>
      </c>
      <c r="H241" s="247"/>
      <c r="I241" s="201"/>
      <c r="K241" s="253"/>
      <c r="L241" s="255"/>
      <c r="M241" s="201"/>
      <c r="O241" s="253"/>
      <c r="P241" s="201"/>
      <c r="R241" s="253"/>
      <c r="S241" s="201"/>
      <c r="U241" s="253"/>
      <c r="V241" s="201"/>
      <c r="AC241" s="253"/>
      <c r="AD241" s="201"/>
    </row>
    <row r="242" spans="1:30" ht="30" customHeight="1" x14ac:dyDescent="0.25">
      <c r="A242" s="203" t="str">
        <f>IF('Lijst duurzame leveringen'!A261=595,'Lijst duurzame leveringen'!A261,"")</f>
        <v/>
      </c>
      <c r="B242" s="133" t="str">
        <f>IF(A242=595,'Lijst duurzame leveringen'!B261,"")</f>
        <v/>
      </c>
      <c r="C242" s="231" t="str">
        <f>IF(A242=595,'Lijst duurzame leveringen'!C261,"")</f>
        <v/>
      </c>
      <c r="D242" s="232" t="str">
        <f>IF(A242=595,'Lijst duurzame leveringen'!D261,"")</f>
        <v/>
      </c>
      <c r="F242" s="253"/>
      <c r="G242" s="133" t="str">
        <f>IF(F242&lt;&gt;"",IFERROR(VLOOKUP($F242,NTA!$A$2:$B$214,2,FALSE),"NTA code komt niet voor"),"")</f>
        <v/>
      </c>
      <c r="H242" s="247"/>
      <c r="I242" s="201"/>
      <c r="K242" s="253"/>
      <c r="L242" s="255"/>
      <c r="M242" s="201"/>
      <c r="O242" s="253"/>
      <c r="P242" s="201"/>
      <c r="R242" s="253"/>
      <c r="S242" s="201"/>
      <c r="U242" s="253"/>
      <c r="V242" s="201"/>
      <c r="AC242" s="253"/>
      <c r="AD242" s="201"/>
    </row>
    <row r="243" spans="1:30" ht="30" customHeight="1" x14ac:dyDescent="0.25">
      <c r="A243" s="203" t="str">
        <f>IF('Lijst duurzame leveringen'!A262=595,'Lijst duurzame leveringen'!A262,"")</f>
        <v/>
      </c>
      <c r="B243" s="133" t="str">
        <f>IF(A243=595,'Lijst duurzame leveringen'!B262,"")</f>
        <v/>
      </c>
      <c r="C243" s="231" t="str">
        <f>IF(A243=595,'Lijst duurzame leveringen'!C262,"")</f>
        <v/>
      </c>
      <c r="D243" s="232" t="str">
        <f>IF(A243=595,'Lijst duurzame leveringen'!D262,"")</f>
        <v/>
      </c>
      <c r="F243" s="253"/>
      <c r="G243" s="133" t="str">
        <f>IF(F243&lt;&gt;"",IFERROR(VLOOKUP($F243,NTA!$A$2:$B$214,2,FALSE),"NTA code komt niet voor"),"")</f>
        <v/>
      </c>
      <c r="H243" s="247"/>
      <c r="I243" s="201"/>
      <c r="K243" s="253"/>
      <c r="L243" s="255"/>
      <c r="M243" s="201"/>
      <c r="O243" s="253"/>
      <c r="P243" s="201"/>
      <c r="R243" s="253"/>
      <c r="S243" s="201"/>
      <c r="U243" s="253"/>
      <c r="V243" s="201"/>
      <c r="AC243" s="253"/>
      <c r="AD243" s="201"/>
    </row>
    <row r="244" spans="1:30" ht="30" customHeight="1" x14ac:dyDescent="0.25">
      <c r="A244" s="203" t="str">
        <f>IF('Lijst duurzame leveringen'!A263=595,'Lijst duurzame leveringen'!A263,"")</f>
        <v/>
      </c>
      <c r="B244" s="133" t="str">
        <f>IF(A244=595,'Lijst duurzame leveringen'!B263,"")</f>
        <v/>
      </c>
      <c r="C244" s="231" t="str">
        <f>IF(A244=595,'Lijst duurzame leveringen'!C263,"")</f>
        <v/>
      </c>
      <c r="D244" s="232" t="str">
        <f>IF(A244=595,'Lijst duurzame leveringen'!D263,"")</f>
        <v/>
      </c>
      <c r="F244" s="253"/>
      <c r="G244" s="133" t="str">
        <f>IF(F244&lt;&gt;"",IFERROR(VLOOKUP($F244,NTA!$A$2:$B$214,2,FALSE),"NTA code komt niet voor"),"")</f>
        <v/>
      </c>
      <c r="H244" s="247"/>
      <c r="I244" s="201"/>
      <c r="K244" s="253"/>
      <c r="L244" s="255"/>
      <c r="M244" s="201"/>
      <c r="O244" s="253"/>
      <c r="P244" s="201"/>
      <c r="R244" s="253"/>
      <c r="S244" s="201"/>
      <c r="U244" s="253"/>
      <c r="V244" s="201"/>
      <c r="AC244" s="253"/>
      <c r="AD244" s="201"/>
    </row>
    <row r="245" spans="1:30" ht="30" customHeight="1" x14ac:dyDescent="0.25">
      <c r="A245" s="203" t="str">
        <f>IF('Lijst duurzame leveringen'!A264=595,'Lijst duurzame leveringen'!A264,"")</f>
        <v/>
      </c>
      <c r="B245" s="133" t="str">
        <f>IF(A245=595,'Lijst duurzame leveringen'!B264,"")</f>
        <v/>
      </c>
      <c r="C245" s="231" t="str">
        <f>IF(A245=595,'Lijst duurzame leveringen'!C264,"")</f>
        <v/>
      </c>
      <c r="D245" s="232" t="str">
        <f>IF(A245=595,'Lijst duurzame leveringen'!D264,"")</f>
        <v/>
      </c>
      <c r="F245" s="253"/>
      <c r="G245" s="133" t="str">
        <f>IF(F245&lt;&gt;"",IFERROR(VLOOKUP($F245,NTA!$A$2:$B$214,2,FALSE),"NTA code komt niet voor"),"")</f>
        <v/>
      </c>
      <c r="H245" s="247"/>
      <c r="I245" s="201"/>
      <c r="K245" s="253"/>
      <c r="L245" s="255"/>
      <c r="M245" s="201"/>
      <c r="O245" s="253"/>
      <c r="P245" s="201"/>
      <c r="R245" s="253"/>
      <c r="S245" s="201"/>
      <c r="U245" s="253"/>
      <c r="V245" s="201"/>
      <c r="AC245" s="253"/>
      <c r="AD245" s="201"/>
    </row>
    <row r="246" spans="1:30" ht="30" customHeight="1" x14ac:dyDescent="0.25">
      <c r="A246" s="203" t="str">
        <f>IF('Lijst duurzame leveringen'!A265=595,'Lijst duurzame leveringen'!A265,"")</f>
        <v/>
      </c>
      <c r="B246" s="133" t="str">
        <f>IF(A246=595,'Lijst duurzame leveringen'!B265,"")</f>
        <v/>
      </c>
      <c r="C246" s="231" t="str">
        <f>IF(A246=595,'Lijst duurzame leveringen'!C265,"")</f>
        <v/>
      </c>
      <c r="D246" s="232" t="str">
        <f>IF(A246=595,'Lijst duurzame leveringen'!D265,"")</f>
        <v/>
      </c>
      <c r="F246" s="253"/>
      <c r="G246" s="133" t="str">
        <f>IF(F246&lt;&gt;"",IFERROR(VLOOKUP($F246,NTA!$A$2:$B$214,2,FALSE),"NTA code komt niet voor"),"")</f>
        <v/>
      </c>
      <c r="H246" s="247"/>
      <c r="I246" s="201"/>
      <c r="K246" s="253"/>
      <c r="L246" s="255"/>
      <c r="M246" s="201"/>
      <c r="O246" s="253"/>
      <c r="P246" s="201"/>
      <c r="R246" s="253"/>
      <c r="S246" s="201"/>
      <c r="U246" s="253"/>
      <c r="V246" s="201"/>
      <c r="AC246" s="253"/>
      <c r="AD246" s="201"/>
    </row>
    <row r="247" spans="1:30" ht="30" customHeight="1" x14ac:dyDescent="0.25">
      <c r="A247" s="203" t="str">
        <f>IF('Lijst duurzame leveringen'!A266=595,'Lijst duurzame leveringen'!A266,"")</f>
        <v/>
      </c>
      <c r="B247" s="133" t="str">
        <f>IF(A247=595,'Lijst duurzame leveringen'!B266,"")</f>
        <v/>
      </c>
      <c r="C247" s="231" t="str">
        <f>IF(A247=595,'Lijst duurzame leveringen'!C266,"")</f>
        <v/>
      </c>
      <c r="D247" s="232" t="str">
        <f>IF(A247=595,'Lijst duurzame leveringen'!D266,"")</f>
        <v/>
      </c>
      <c r="F247" s="253"/>
      <c r="G247" s="133" t="str">
        <f>IF(F247&lt;&gt;"",IFERROR(VLOOKUP($F247,NTA!$A$2:$B$214,2,FALSE),"NTA code komt niet voor"),"")</f>
        <v/>
      </c>
      <c r="H247" s="247"/>
      <c r="I247" s="201"/>
      <c r="K247" s="253"/>
      <c r="L247" s="255"/>
      <c r="M247" s="201"/>
      <c r="O247" s="253"/>
      <c r="P247" s="201"/>
      <c r="R247" s="253"/>
      <c r="S247" s="201"/>
      <c r="U247" s="253"/>
      <c r="V247" s="201"/>
      <c r="AC247" s="253"/>
      <c r="AD247" s="201"/>
    </row>
    <row r="248" spans="1:30" ht="30" customHeight="1" x14ac:dyDescent="0.25">
      <c r="A248" s="203" t="str">
        <f>IF('Lijst duurzame leveringen'!A267=595,'Lijst duurzame leveringen'!A267,"")</f>
        <v/>
      </c>
      <c r="B248" s="133" t="str">
        <f>IF(A248=595,'Lijst duurzame leveringen'!B267,"")</f>
        <v/>
      </c>
      <c r="C248" s="231" t="str">
        <f>IF(A248=595,'Lijst duurzame leveringen'!C267,"")</f>
        <v/>
      </c>
      <c r="D248" s="232" t="str">
        <f>IF(A248=595,'Lijst duurzame leveringen'!D267,"")</f>
        <v/>
      </c>
      <c r="F248" s="253"/>
      <c r="G248" s="133" t="str">
        <f>IF(F248&lt;&gt;"",IFERROR(VLOOKUP($F248,NTA!$A$2:$B$214,2,FALSE),"NTA code komt niet voor"),"")</f>
        <v/>
      </c>
      <c r="H248" s="247"/>
      <c r="I248" s="201"/>
      <c r="K248" s="253"/>
      <c r="L248" s="255"/>
      <c r="M248" s="201"/>
      <c r="O248" s="253"/>
      <c r="P248" s="201"/>
      <c r="R248" s="253"/>
      <c r="S248" s="201"/>
      <c r="U248" s="253"/>
      <c r="V248" s="201"/>
      <c r="AC248" s="253"/>
      <c r="AD248" s="201"/>
    </row>
    <row r="249" spans="1:30" ht="30" customHeight="1" x14ac:dyDescent="0.25">
      <c r="A249" s="203" t="str">
        <f>IF('Lijst duurzame leveringen'!A268=595,'Lijst duurzame leveringen'!A268,"")</f>
        <v/>
      </c>
      <c r="B249" s="133" t="str">
        <f>IF(A249=595,'Lijst duurzame leveringen'!B268,"")</f>
        <v/>
      </c>
      <c r="C249" s="231" t="str">
        <f>IF(A249=595,'Lijst duurzame leveringen'!C268,"")</f>
        <v/>
      </c>
      <c r="D249" s="232" t="str">
        <f>IF(A249=595,'Lijst duurzame leveringen'!D268,"")</f>
        <v/>
      </c>
      <c r="F249" s="253"/>
      <c r="G249" s="133" t="str">
        <f>IF(F249&lt;&gt;"",IFERROR(VLOOKUP($F249,NTA!$A$2:$B$214,2,FALSE),"NTA code komt niet voor"),"")</f>
        <v/>
      </c>
      <c r="H249" s="247"/>
      <c r="I249" s="201"/>
      <c r="K249" s="253"/>
      <c r="L249" s="255"/>
      <c r="M249" s="201"/>
      <c r="O249" s="253"/>
      <c r="P249" s="201"/>
      <c r="R249" s="253"/>
      <c r="S249" s="201"/>
      <c r="U249" s="253"/>
      <c r="V249" s="201"/>
      <c r="AC249" s="253"/>
      <c r="AD249" s="201"/>
    </row>
    <row r="250" spans="1:30" ht="30" customHeight="1" x14ac:dyDescent="0.25">
      <c r="A250" s="203" t="str">
        <f>IF('Lijst duurzame leveringen'!A269=595,'Lijst duurzame leveringen'!A269,"")</f>
        <v/>
      </c>
      <c r="B250" s="133" t="str">
        <f>IF(A250=595,'Lijst duurzame leveringen'!B269,"")</f>
        <v/>
      </c>
      <c r="C250" s="231" t="str">
        <f>IF(A250=595,'Lijst duurzame leveringen'!C269,"")</f>
        <v/>
      </c>
      <c r="D250" s="232" t="str">
        <f>IF(A250=595,'Lijst duurzame leveringen'!D269,"")</f>
        <v/>
      </c>
      <c r="F250" s="253"/>
      <c r="G250" s="133" t="str">
        <f>IF(F250&lt;&gt;"",IFERROR(VLOOKUP($F250,NTA!$A$2:$B$214,2,FALSE),"NTA code komt niet voor"),"")</f>
        <v/>
      </c>
      <c r="H250" s="247"/>
      <c r="I250" s="201"/>
      <c r="K250" s="253"/>
      <c r="L250" s="255"/>
      <c r="M250" s="201"/>
      <c r="O250" s="253"/>
      <c r="P250" s="201"/>
      <c r="R250" s="253"/>
      <c r="S250" s="201"/>
      <c r="U250" s="253"/>
      <c r="V250" s="201"/>
      <c r="AC250" s="253"/>
      <c r="AD250" s="201"/>
    </row>
    <row r="251" spans="1:30" ht="30" customHeight="1" x14ac:dyDescent="0.25">
      <c r="A251" s="203" t="str">
        <f>IF('Lijst duurzame leveringen'!A270=595,'Lijst duurzame leveringen'!A270,"")</f>
        <v/>
      </c>
      <c r="B251" s="133" t="str">
        <f>IF(A251=595,'Lijst duurzame leveringen'!B270,"")</f>
        <v/>
      </c>
      <c r="C251" s="231" t="str">
        <f>IF(A251=595,'Lijst duurzame leveringen'!C270,"")</f>
        <v/>
      </c>
      <c r="D251" s="232" t="str">
        <f>IF(A251=595,'Lijst duurzame leveringen'!D270,"")</f>
        <v/>
      </c>
      <c r="F251" s="253"/>
      <c r="G251" s="133" t="str">
        <f>IF(F251&lt;&gt;"",IFERROR(VLOOKUP($F251,NTA!$A$2:$B$214,2,FALSE),"NTA code komt niet voor"),"")</f>
        <v/>
      </c>
      <c r="H251" s="247"/>
      <c r="I251" s="201"/>
      <c r="K251" s="253"/>
      <c r="L251" s="255"/>
      <c r="M251" s="201"/>
      <c r="O251" s="253"/>
      <c r="P251" s="201"/>
      <c r="R251" s="253"/>
      <c r="S251" s="201"/>
      <c r="U251" s="253"/>
      <c r="V251" s="201"/>
      <c r="AC251" s="253"/>
      <c r="AD251" s="201"/>
    </row>
    <row r="252" spans="1:30" ht="30" customHeight="1" x14ac:dyDescent="0.25">
      <c r="A252" s="203" t="str">
        <f>IF('Lijst duurzame leveringen'!A271=595,'Lijst duurzame leveringen'!A271,"")</f>
        <v/>
      </c>
      <c r="B252" s="133" t="str">
        <f>IF(A252=595,'Lijst duurzame leveringen'!B271,"")</f>
        <v/>
      </c>
      <c r="C252" s="231" t="str">
        <f>IF(A252=595,'Lijst duurzame leveringen'!C271,"")</f>
        <v/>
      </c>
      <c r="D252" s="232" t="str">
        <f>IF(A252=595,'Lijst duurzame leveringen'!D271,"")</f>
        <v/>
      </c>
      <c r="F252" s="253"/>
      <c r="G252" s="133" t="str">
        <f>IF(F252&lt;&gt;"",IFERROR(VLOOKUP($F252,NTA!$A$2:$B$214,2,FALSE),"NTA code komt niet voor"),"")</f>
        <v/>
      </c>
      <c r="H252" s="247"/>
      <c r="I252" s="201"/>
      <c r="K252" s="253"/>
      <c r="L252" s="255"/>
      <c r="M252" s="201"/>
      <c r="O252" s="253"/>
      <c r="P252" s="201"/>
      <c r="R252" s="253"/>
      <c r="S252" s="201"/>
      <c r="U252" s="253"/>
      <c r="V252" s="201"/>
      <c r="AC252" s="253"/>
      <c r="AD252" s="201"/>
    </row>
    <row r="253" spans="1:30" ht="30" customHeight="1" x14ac:dyDescent="0.25">
      <c r="A253" s="203" t="str">
        <f>IF('Lijst duurzame leveringen'!A272=595,'Lijst duurzame leveringen'!A272,"")</f>
        <v/>
      </c>
      <c r="B253" s="133" t="str">
        <f>IF(A253=595,'Lijst duurzame leveringen'!B272,"")</f>
        <v/>
      </c>
      <c r="C253" s="231" t="str">
        <f>IF(A253=595,'Lijst duurzame leveringen'!C272,"")</f>
        <v/>
      </c>
      <c r="D253" s="232" t="str">
        <f>IF(A253=595,'Lijst duurzame leveringen'!D272,"")</f>
        <v/>
      </c>
      <c r="F253" s="253"/>
      <c r="G253" s="133" t="str">
        <f>IF(F253&lt;&gt;"",IFERROR(VLOOKUP($F253,NTA!$A$2:$B$214,2,FALSE),"NTA code komt niet voor"),"")</f>
        <v/>
      </c>
      <c r="H253" s="247"/>
      <c r="I253" s="201"/>
      <c r="K253" s="253"/>
      <c r="L253" s="255"/>
      <c r="M253" s="201"/>
      <c r="O253" s="253"/>
      <c r="P253" s="201"/>
      <c r="R253" s="253"/>
      <c r="S253" s="201"/>
      <c r="U253" s="253"/>
      <c r="V253" s="201"/>
      <c r="AC253" s="253"/>
      <c r="AD253" s="201"/>
    </row>
    <row r="254" spans="1:30" ht="30" customHeight="1" x14ac:dyDescent="0.25">
      <c r="A254" s="203" t="str">
        <f>IF('Lijst duurzame leveringen'!A273=595,'Lijst duurzame leveringen'!A273,"")</f>
        <v/>
      </c>
      <c r="B254" s="133" t="str">
        <f>IF(A254=595,'Lijst duurzame leveringen'!B273,"")</f>
        <v/>
      </c>
      <c r="C254" s="231" t="str">
        <f>IF(A254=595,'Lijst duurzame leveringen'!C273,"")</f>
        <v/>
      </c>
      <c r="D254" s="232" t="str">
        <f>IF(A254=595,'Lijst duurzame leveringen'!D273,"")</f>
        <v/>
      </c>
      <c r="F254" s="253"/>
      <c r="G254" s="133" t="str">
        <f>IF(F254&lt;&gt;"",IFERROR(VLOOKUP($F254,NTA!$A$2:$B$214,2,FALSE),"NTA code komt niet voor"),"")</f>
        <v/>
      </c>
      <c r="H254" s="247"/>
      <c r="I254" s="201"/>
      <c r="K254" s="253"/>
      <c r="L254" s="255"/>
      <c r="M254" s="201"/>
      <c r="O254" s="253"/>
      <c r="P254" s="201"/>
      <c r="R254" s="253"/>
      <c r="S254" s="201"/>
      <c r="U254" s="253"/>
      <c r="V254" s="201"/>
      <c r="AC254" s="253"/>
      <c r="AD254" s="201"/>
    </row>
    <row r="255" spans="1:30" ht="30" customHeight="1" x14ac:dyDescent="0.25">
      <c r="A255" s="203" t="str">
        <f>IF('Lijst duurzame leveringen'!A274=595,'Lijst duurzame leveringen'!A274,"")</f>
        <v/>
      </c>
      <c r="B255" s="133" t="str">
        <f>IF(A255=595,'Lijst duurzame leveringen'!B274,"")</f>
        <v/>
      </c>
      <c r="C255" s="231" t="str">
        <f>IF(A255=595,'Lijst duurzame leveringen'!C274,"")</f>
        <v/>
      </c>
      <c r="D255" s="232" t="str">
        <f>IF(A255=595,'Lijst duurzame leveringen'!D274,"")</f>
        <v/>
      </c>
      <c r="F255" s="253"/>
      <c r="G255" s="133" t="str">
        <f>IF(F255&lt;&gt;"",IFERROR(VLOOKUP($F255,NTA!$A$2:$B$214,2,FALSE),"NTA code komt niet voor"),"")</f>
        <v/>
      </c>
      <c r="H255" s="247"/>
      <c r="I255" s="201"/>
      <c r="K255" s="253"/>
      <c r="L255" s="255"/>
      <c r="M255" s="201"/>
      <c r="O255" s="253"/>
      <c r="P255" s="201"/>
      <c r="R255" s="253"/>
      <c r="S255" s="201"/>
      <c r="U255" s="253"/>
      <c r="V255" s="201"/>
      <c r="AC255" s="253"/>
      <c r="AD255" s="201"/>
    </row>
    <row r="256" spans="1:30" ht="30" customHeight="1" x14ac:dyDescent="0.25">
      <c r="A256" s="203" t="str">
        <f>IF('Lijst duurzame leveringen'!A275=595,'Lijst duurzame leveringen'!A275,"")</f>
        <v/>
      </c>
      <c r="B256" s="133" t="str">
        <f>IF(A256=595,'Lijst duurzame leveringen'!B275,"")</f>
        <v/>
      </c>
      <c r="C256" s="231" t="str">
        <f>IF(A256=595,'Lijst duurzame leveringen'!C275,"")</f>
        <v/>
      </c>
      <c r="D256" s="232" t="str">
        <f>IF(A256=595,'Lijst duurzame leveringen'!D275,"")</f>
        <v/>
      </c>
      <c r="F256" s="253"/>
      <c r="G256" s="133" t="str">
        <f>IF(F256&lt;&gt;"",IFERROR(VLOOKUP($F256,NTA!$A$2:$B$214,2,FALSE),"NTA code komt niet voor"),"")</f>
        <v/>
      </c>
      <c r="H256" s="247"/>
      <c r="I256" s="201"/>
      <c r="K256" s="253"/>
      <c r="L256" s="255"/>
      <c r="M256" s="201"/>
      <c r="O256" s="253"/>
      <c r="P256" s="201"/>
      <c r="R256" s="253"/>
      <c r="S256" s="201"/>
      <c r="U256" s="253"/>
      <c r="V256" s="201"/>
      <c r="AC256" s="253"/>
      <c r="AD256" s="201"/>
    </row>
    <row r="257" spans="1:30" ht="30" customHeight="1" x14ac:dyDescent="0.25">
      <c r="A257" s="203" t="str">
        <f>IF('Lijst duurzame leveringen'!A276=595,'Lijst duurzame leveringen'!A276,"")</f>
        <v/>
      </c>
      <c r="B257" s="133" t="str">
        <f>IF(A257=595,'Lijst duurzame leveringen'!B276,"")</f>
        <v/>
      </c>
      <c r="C257" s="231" t="str">
        <f>IF(A257=595,'Lijst duurzame leveringen'!C276,"")</f>
        <v/>
      </c>
      <c r="D257" s="232" t="str">
        <f>IF(A257=595,'Lijst duurzame leveringen'!D276,"")</f>
        <v/>
      </c>
      <c r="F257" s="253"/>
      <c r="G257" s="133" t="str">
        <f>IF(F257&lt;&gt;"",IFERROR(VLOOKUP($F257,NTA!$A$2:$B$214,2,FALSE),"NTA code komt niet voor"),"")</f>
        <v/>
      </c>
      <c r="H257" s="247"/>
      <c r="I257" s="201"/>
      <c r="K257" s="253"/>
      <c r="L257" s="255"/>
      <c r="M257" s="201"/>
      <c r="O257" s="253"/>
      <c r="P257" s="201"/>
      <c r="R257" s="253"/>
      <c r="S257" s="201"/>
      <c r="U257" s="253"/>
      <c r="V257" s="201"/>
      <c r="AC257" s="253"/>
      <c r="AD257" s="201"/>
    </row>
    <row r="258" spans="1:30" ht="30" customHeight="1" x14ac:dyDescent="0.25">
      <c r="A258" s="203" t="str">
        <f>IF('Lijst duurzame leveringen'!A277=595,'Lijst duurzame leveringen'!A277,"")</f>
        <v/>
      </c>
      <c r="B258" s="133" t="str">
        <f>IF(A258=595,'Lijst duurzame leveringen'!B277,"")</f>
        <v/>
      </c>
      <c r="C258" s="231" t="str">
        <f>IF(A258=595,'Lijst duurzame leveringen'!C277,"")</f>
        <v/>
      </c>
      <c r="D258" s="232" t="str">
        <f>IF(A258=595,'Lijst duurzame leveringen'!D277,"")</f>
        <v/>
      </c>
      <c r="F258" s="253"/>
      <c r="G258" s="133" t="str">
        <f>IF(F258&lt;&gt;"",IFERROR(VLOOKUP($F258,NTA!$A$2:$B$214,2,FALSE),"NTA code komt niet voor"),"")</f>
        <v/>
      </c>
      <c r="H258" s="247"/>
      <c r="I258" s="201"/>
      <c r="K258" s="253"/>
      <c r="L258" s="255"/>
      <c r="M258" s="201"/>
      <c r="O258" s="253"/>
      <c r="P258" s="201"/>
      <c r="R258" s="253"/>
      <c r="S258" s="201"/>
      <c r="U258" s="253"/>
      <c r="V258" s="201"/>
      <c r="AC258" s="253"/>
      <c r="AD258" s="201"/>
    </row>
    <row r="259" spans="1:30" ht="30" customHeight="1" x14ac:dyDescent="0.25">
      <c r="A259" s="203" t="str">
        <f>IF('Lijst duurzame leveringen'!A278=595,'Lijst duurzame leveringen'!A278,"")</f>
        <v/>
      </c>
      <c r="B259" s="133" t="str">
        <f>IF(A259=595,'Lijst duurzame leveringen'!B278,"")</f>
        <v/>
      </c>
      <c r="C259" s="231" t="str">
        <f>IF(A259=595,'Lijst duurzame leveringen'!C278,"")</f>
        <v/>
      </c>
      <c r="D259" s="232" t="str">
        <f>IF(A259=595,'Lijst duurzame leveringen'!D278,"")</f>
        <v/>
      </c>
      <c r="F259" s="253"/>
      <c r="G259" s="133" t="str">
        <f>IF(F259&lt;&gt;"",IFERROR(VLOOKUP($F259,NTA!$A$2:$B$214,2,FALSE),"NTA code komt niet voor"),"")</f>
        <v/>
      </c>
      <c r="H259" s="247"/>
      <c r="I259" s="201"/>
      <c r="K259" s="253"/>
      <c r="L259" s="255"/>
      <c r="M259" s="201"/>
      <c r="O259" s="253"/>
      <c r="P259" s="201"/>
      <c r="R259" s="253"/>
      <c r="S259" s="201"/>
      <c r="U259" s="253"/>
      <c r="V259" s="201"/>
      <c r="AC259" s="253"/>
      <c r="AD259" s="201"/>
    </row>
    <row r="260" spans="1:30" ht="30" customHeight="1" x14ac:dyDescent="0.25">
      <c r="A260" s="203" t="str">
        <f>IF('Lijst duurzame leveringen'!A279=595,'Lijst duurzame leveringen'!A279,"")</f>
        <v/>
      </c>
      <c r="B260" s="133" t="str">
        <f>IF(A260=595,'Lijst duurzame leveringen'!B279,"")</f>
        <v/>
      </c>
      <c r="C260" s="231" t="str">
        <f>IF(A260=595,'Lijst duurzame leveringen'!C279,"")</f>
        <v/>
      </c>
      <c r="D260" s="232" t="str">
        <f>IF(A260=595,'Lijst duurzame leveringen'!D279,"")</f>
        <v/>
      </c>
      <c r="F260" s="253"/>
      <c r="G260" s="133" t="str">
        <f>IF(F260&lt;&gt;"",IFERROR(VLOOKUP($F260,NTA!$A$2:$B$214,2,FALSE),"NTA code komt niet voor"),"")</f>
        <v/>
      </c>
      <c r="H260" s="247"/>
      <c r="I260" s="201"/>
      <c r="K260" s="253"/>
      <c r="L260" s="255"/>
      <c r="M260" s="201"/>
      <c r="O260" s="253"/>
      <c r="P260" s="201"/>
      <c r="R260" s="253"/>
      <c r="S260" s="201"/>
      <c r="U260" s="253"/>
      <c r="V260" s="201"/>
      <c r="AC260" s="253"/>
      <c r="AD260" s="201"/>
    </row>
    <row r="261" spans="1:30" ht="30" customHeight="1" x14ac:dyDescent="0.25">
      <c r="A261" s="203" t="str">
        <f>IF('Lijst duurzame leveringen'!A280=595,'Lijst duurzame leveringen'!A280,"")</f>
        <v/>
      </c>
      <c r="B261" s="133" t="str">
        <f>IF(A261=595,'Lijst duurzame leveringen'!B280,"")</f>
        <v/>
      </c>
      <c r="C261" s="231" t="str">
        <f>IF(A261=595,'Lijst duurzame leveringen'!C280,"")</f>
        <v/>
      </c>
      <c r="D261" s="232" t="str">
        <f>IF(A261=595,'Lijst duurzame leveringen'!D280,"")</f>
        <v/>
      </c>
      <c r="F261" s="253"/>
      <c r="G261" s="133" t="str">
        <f>IF(F261&lt;&gt;"",IFERROR(VLOOKUP($F261,NTA!$A$2:$B$214,2,FALSE),"NTA code komt niet voor"),"")</f>
        <v/>
      </c>
      <c r="H261" s="247"/>
      <c r="I261" s="201"/>
      <c r="K261" s="253"/>
      <c r="L261" s="255"/>
      <c r="M261" s="201"/>
      <c r="O261" s="253"/>
      <c r="P261" s="201"/>
      <c r="R261" s="253"/>
      <c r="S261" s="201"/>
      <c r="U261" s="253"/>
      <c r="V261" s="201"/>
      <c r="AC261" s="253"/>
      <c r="AD261" s="201"/>
    </row>
    <row r="262" spans="1:30" ht="30" customHeight="1" x14ac:dyDescent="0.25">
      <c r="A262" s="203" t="str">
        <f>IF('Lijst duurzame leveringen'!A281=595,'Lijst duurzame leveringen'!A281,"")</f>
        <v/>
      </c>
      <c r="B262" s="133" t="str">
        <f>IF(A262=595,'Lijst duurzame leveringen'!B281,"")</f>
        <v/>
      </c>
      <c r="C262" s="231" t="str">
        <f>IF(A262=595,'Lijst duurzame leveringen'!C281,"")</f>
        <v/>
      </c>
      <c r="D262" s="232" t="str">
        <f>IF(A262=595,'Lijst duurzame leveringen'!D281,"")</f>
        <v/>
      </c>
      <c r="F262" s="253"/>
      <c r="G262" s="133" t="str">
        <f>IF(F262&lt;&gt;"",IFERROR(VLOOKUP($F262,NTA!$A$2:$B$214,2,FALSE),"NTA code komt niet voor"),"")</f>
        <v/>
      </c>
      <c r="H262" s="247"/>
      <c r="I262" s="201"/>
      <c r="K262" s="253"/>
      <c r="L262" s="255"/>
      <c r="M262" s="201"/>
      <c r="O262" s="253"/>
      <c r="P262" s="201"/>
      <c r="R262" s="253"/>
      <c r="S262" s="201"/>
      <c r="U262" s="253"/>
      <c r="V262" s="201"/>
      <c r="AC262" s="253"/>
      <c r="AD262" s="201"/>
    </row>
    <row r="263" spans="1:30" ht="30" customHeight="1" x14ac:dyDescent="0.25">
      <c r="A263" s="203" t="str">
        <f>IF('Lijst duurzame leveringen'!A282=595,'Lijst duurzame leveringen'!A282,"")</f>
        <v/>
      </c>
      <c r="B263" s="133" t="str">
        <f>IF(A263=595,'Lijst duurzame leveringen'!B282,"")</f>
        <v/>
      </c>
      <c r="C263" s="231" t="str">
        <f>IF(A263=595,'Lijst duurzame leveringen'!C282,"")</f>
        <v/>
      </c>
      <c r="D263" s="232" t="str">
        <f>IF(A263=595,'Lijst duurzame leveringen'!D282,"")</f>
        <v/>
      </c>
      <c r="F263" s="253"/>
      <c r="G263" s="133" t="str">
        <f>IF(F263&lt;&gt;"",IFERROR(VLOOKUP($F263,NTA!$A$2:$B$214,2,FALSE),"NTA code komt niet voor"),"")</f>
        <v/>
      </c>
      <c r="H263" s="247"/>
      <c r="I263" s="201"/>
      <c r="K263" s="253"/>
      <c r="L263" s="255"/>
      <c r="M263" s="201"/>
      <c r="O263" s="253"/>
      <c r="P263" s="201"/>
      <c r="R263" s="253"/>
      <c r="S263" s="201"/>
      <c r="U263" s="253"/>
      <c r="V263" s="201"/>
      <c r="AC263" s="253"/>
      <c r="AD263" s="201"/>
    </row>
    <row r="264" spans="1:30" ht="30" customHeight="1" x14ac:dyDescent="0.25">
      <c r="A264" s="203" t="str">
        <f>IF('Lijst duurzame leveringen'!A283=595,'Lijst duurzame leveringen'!A283,"")</f>
        <v/>
      </c>
      <c r="B264" s="133" t="str">
        <f>IF(A264=595,'Lijst duurzame leveringen'!B283,"")</f>
        <v/>
      </c>
      <c r="C264" s="231" t="str">
        <f>IF(A264=595,'Lijst duurzame leveringen'!C283,"")</f>
        <v/>
      </c>
      <c r="D264" s="232" t="str">
        <f>IF(A264=595,'Lijst duurzame leveringen'!D283,"")</f>
        <v/>
      </c>
      <c r="F264" s="253"/>
      <c r="G264" s="133" t="str">
        <f>IF(F264&lt;&gt;"",IFERROR(VLOOKUP($F264,NTA!$A$2:$B$214,2,FALSE),"NTA code komt niet voor"),"")</f>
        <v/>
      </c>
      <c r="H264" s="247"/>
      <c r="I264" s="201"/>
      <c r="K264" s="253"/>
      <c r="L264" s="255"/>
      <c r="M264" s="201"/>
      <c r="O264" s="253"/>
      <c r="P264" s="201"/>
      <c r="R264" s="253"/>
      <c r="S264" s="201"/>
      <c r="U264" s="253"/>
      <c r="V264" s="201"/>
      <c r="AC264" s="253"/>
      <c r="AD264" s="201"/>
    </row>
    <row r="265" spans="1:30" ht="30" customHeight="1" x14ac:dyDescent="0.25">
      <c r="A265" s="203" t="str">
        <f>IF('Lijst duurzame leveringen'!A284=595,'Lijst duurzame leveringen'!A284,"")</f>
        <v/>
      </c>
      <c r="B265" s="133" t="str">
        <f>IF(A265=595,'Lijst duurzame leveringen'!B284,"")</f>
        <v/>
      </c>
      <c r="C265" s="231" t="str">
        <f>IF(A265=595,'Lijst duurzame leveringen'!C284,"")</f>
        <v/>
      </c>
      <c r="D265" s="232" t="str">
        <f>IF(A265=595,'Lijst duurzame leveringen'!D284,"")</f>
        <v/>
      </c>
      <c r="F265" s="253"/>
      <c r="G265" s="133" t="str">
        <f>IF(F265&lt;&gt;"",IFERROR(VLOOKUP($F265,NTA!$A$2:$B$214,2,FALSE),"NTA code komt niet voor"),"")</f>
        <v/>
      </c>
      <c r="H265" s="247"/>
      <c r="I265" s="201"/>
      <c r="K265" s="253"/>
      <c r="L265" s="255"/>
      <c r="M265" s="201"/>
      <c r="O265" s="253"/>
      <c r="P265" s="201"/>
      <c r="R265" s="253"/>
      <c r="S265" s="201"/>
      <c r="U265" s="253"/>
      <c r="V265" s="201"/>
      <c r="AC265" s="253"/>
      <c r="AD265" s="201"/>
    </row>
    <row r="266" spans="1:30" ht="30" customHeight="1" x14ac:dyDescent="0.25">
      <c r="A266" s="203" t="str">
        <f>IF('Lijst duurzame leveringen'!A285=595,'Lijst duurzame leveringen'!A285,"")</f>
        <v/>
      </c>
      <c r="B266" s="133" t="str">
        <f>IF(A266=595,'Lijst duurzame leveringen'!B285,"")</f>
        <v/>
      </c>
      <c r="C266" s="231" t="str">
        <f>IF(A266=595,'Lijst duurzame leveringen'!C285,"")</f>
        <v/>
      </c>
      <c r="D266" s="232" t="str">
        <f>IF(A266=595,'Lijst duurzame leveringen'!D285,"")</f>
        <v/>
      </c>
      <c r="F266" s="253"/>
      <c r="G266" s="133" t="str">
        <f>IF(F266&lt;&gt;"",IFERROR(VLOOKUP($F266,NTA!$A$2:$B$214,2,FALSE),"NTA code komt niet voor"),"")</f>
        <v/>
      </c>
      <c r="H266" s="247"/>
      <c r="I266" s="201"/>
      <c r="K266" s="253"/>
      <c r="L266" s="255"/>
      <c r="M266" s="201"/>
      <c r="O266" s="253"/>
      <c r="P266" s="201"/>
      <c r="R266" s="253"/>
      <c r="S266" s="201"/>
      <c r="U266" s="253"/>
      <c r="V266" s="201"/>
      <c r="AC266" s="253"/>
      <c r="AD266" s="201"/>
    </row>
    <row r="267" spans="1:30" ht="30" customHeight="1" x14ac:dyDescent="0.25">
      <c r="A267" s="203" t="str">
        <f>IF('Lijst duurzame leveringen'!A286=595,'Lijst duurzame leveringen'!A286,"")</f>
        <v/>
      </c>
      <c r="B267" s="133" t="str">
        <f>IF(A267=595,'Lijst duurzame leveringen'!B286,"")</f>
        <v/>
      </c>
      <c r="C267" s="231" t="str">
        <f>IF(A267=595,'Lijst duurzame leveringen'!C286,"")</f>
        <v/>
      </c>
      <c r="D267" s="232" t="str">
        <f>IF(A267=595,'Lijst duurzame leveringen'!D286,"")</f>
        <v/>
      </c>
      <c r="F267" s="253"/>
      <c r="G267" s="133" t="str">
        <f>IF(F267&lt;&gt;"",IFERROR(VLOOKUP($F267,NTA!$A$2:$B$214,2,FALSE),"NTA code komt niet voor"),"")</f>
        <v/>
      </c>
      <c r="H267" s="247"/>
      <c r="I267" s="201"/>
      <c r="K267" s="253"/>
      <c r="L267" s="255"/>
      <c r="M267" s="201"/>
      <c r="O267" s="253"/>
      <c r="P267" s="201"/>
      <c r="R267" s="253"/>
      <c r="S267" s="201"/>
      <c r="U267" s="253"/>
      <c r="V267" s="201"/>
      <c r="AC267" s="253"/>
      <c r="AD267" s="201"/>
    </row>
    <row r="268" spans="1:30" ht="30" customHeight="1" x14ac:dyDescent="0.25">
      <c r="A268" s="203" t="str">
        <f>IF('Lijst duurzame leveringen'!A287=595,'Lijst duurzame leveringen'!A287,"")</f>
        <v/>
      </c>
      <c r="B268" s="133" t="str">
        <f>IF(A268=595,'Lijst duurzame leveringen'!B287,"")</f>
        <v/>
      </c>
      <c r="C268" s="231" t="str">
        <f>IF(A268=595,'Lijst duurzame leveringen'!C287,"")</f>
        <v/>
      </c>
      <c r="D268" s="232" t="str">
        <f>IF(A268=595,'Lijst duurzame leveringen'!D287,"")</f>
        <v/>
      </c>
      <c r="F268" s="253"/>
      <c r="G268" s="133" t="str">
        <f>IF(F268&lt;&gt;"",IFERROR(VLOOKUP($F268,NTA!$A$2:$B$214,2,FALSE),"NTA code komt niet voor"),"")</f>
        <v/>
      </c>
      <c r="H268" s="247"/>
      <c r="I268" s="201"/>
      <c r="K268" s="253"/>
      <c r="L268" s="255"/>
      <c r="M268" s="201"/>
      <c r="O268" s="253"/>
      <c r="P268" s="201"/>
      <c r="R268" s="253"/>
      <c r="S268" s="201"/>
      <c r="U268" s="253"/>
      <c r="V268" s="201"/>
      <c r="AC268" s="253"/>
      <c r="AD268" s="201"/>
    </row>
    <row r="269" spans="1:30" ht="30" customHeight="1" x14ac:dyDescent="0.25">
      <c r="A269" s="203" t="str">
        <f>IF('Lijst duurzame leveringen'!A288=595,'Lijst duurzame leveringen'!A288,"")</f>
        <v/>
      </c>
      <c r="B269" s="133" t="str">
        <f>IF(A269=595,'Lijst duurzame leveringen'!B288,"")</f>
        <v/>
      </c>
      <c r="C269" s="231" t="str">
        <f>IF(A269=595,'Lijst duurzame leveringen'!C288,"")</f>
        <v/>
      </c>
      <c r="D269" s="232" t="str">
        <f>IF(A269=595,'Lijst duurzame leveringen'!D288,"")</f>
        <v/>
      </c>
      <c r="F269" s="253"/>
      <c r="G269" s="133" t="str">
        <f>IF(F269&lt;&gt;"",IFERROR(VLOOKUP($F269,NTA!$A$2:$B$214,2,FALSE),"NTA code komt niet voor"),"")</f>
        <v/>
      </c>
      <c r="H269" s="247"/>
      <c r="I269" s="201"/>
      <c r="K269" s="253"/>
      <c r="L269" s="255"/>
      <c r="M269" s="201"/>
      <c r="O269" s="253"/>
      <c r="P269" s="201"/>
      <c r="R269" s="253"/>
      <c r="S269" s="201"/>
      <c r="U269" s="253"/>
      <c r="V269" s="201"/>
      <c r="AC269" s="253"/>
      <c r="AD269" s="201"/>
    </row>
    <row r="270" spans="1:30" ht="30" customHeight="1" x14ac:dyDescent="0.25">
      <c r="A270" s="203" t="str">
        <f>IF('Lijst duurzame leveringen'!A289=595,'Lijst duurzame leveringen'!A289,"")</f>
        <v/>
      </c>
      <c r="B270" s="133" t="str">
        <f>IF(A270=595,'Lijst duurzame leveringen'!B289,"")</f>
        <v/>
      </c>
      <c r="C270" s="231" t="str">
        <f>IF(A270=595,'Lijst duurzame leveringen'!C289,"")</f>
        <v/>
      </c>
      <c r="D270" s="232" t="str">
        <f>IF(A270=595,'Lijst duurzame leveringen'!D289,"")</f>
        <v/>
      </c>
      <c r="F270" s="253"/>
      <c r="G270" s="133" t="str">
        <f>IF(F270&lt;&gt;"",IFERROR(VLOOKUP($F270,NTA!$A$2:$B$214,2,FALSE),"NTA code komt niet voor"),"")</f>
        <v/>
      </c>
      <c r="H270" s="247"/>
      <c r="I270" s="201"/>
      <c r="K270" s="253"/>
      <c r="L270" s="255"/>
      <c r="M270" s="201"/>
      <c r="O270" s="253"/>
      <c r="P270" s="201"/>
      <c r="R270" s="253"/>
      <c r="S270" s="201"/>
      <c r="U270" s="253"/>
      <c r="V270" s="201"/>
      <c r="AC270" s="253"/>
      <c r="AD270" s="201"/>
    </row>
    <row r="271" spans="1:30" ht="30" customHeight="1" x14ac:dyDescent="0.25">
      <c r="A271" s="203" t="str">
        <f>IF('Lijst duurzame leveringen'!A290=595,'Lijst duurzame leveringen'!A290,"")</f>
        <v/>
      </c>
      <c r="B271" s="133" t="str">
        <f>IF(A271=595,'Lijst duurzame leveringen'!B290,"")</f>
        <v/>
      </c>
      <c r="C271" s="231" t="str">
        <f>IF(A271=595,'Lijst duurzame leveringen'!C290,"")</f>
        <v/>
      </c>
      <c r="D271" s="232" t="str">
        <f>IF(A271=595,'Lijst duurzame leveringen'!D290,"")</f>
        <v/>
      </c>
      <c r="F271" s="253"/>
      <c r="G271" s="133" t="str">
        <f>IF(F271&lt;&gt;"",IFERROR(VLOOKUP($F271,NTA!$A$2:$B$214,2,FALSE),"NTA code komt niet voor"),"")</f>
        <v/>
      </c>
      <c r="H271" s="247"/>
      <c r="I271" s="201"/>
      <c r="K271" s="253"/>
      <c r="L271" s="255"/>
      <c r="M271" s="201"/>
      <c r="O271" s="253"/>
      <c r="P271" s="201"/>
      <c r="R271" s="253"/>
      <c r="S271" s="201"/>
      <c r="U271" s="253"/>
      <c r="V271" s="201"/>
      <c r="AC271" s="253"/>
      <c r="AD271" s="201"/>
    </row>
    <row r="272" spans="1:30" ht="30" customHeight="1" x14ac:dyDescent="0.25">
      <c r="A272" s="203" t="str">
        <f>IF('Lijst duurzame leveringen'!A291=595,'Lijst duurzame leveringen'!A291,"")</f>
        <v/>
      </c>
      <c r="B272" s="133" t="str">
        <f>IF(A272=595,'Lijst duurzame leveringen'!B291,"")</f>
        <v/>
      </c>
      <c r="C272" s="231" t="str">
        <f>IF(A272=595,'Lijst duurzame leveringen'!C291,"")</f>
        <v/>
      </c>
      <c r="D272" s="232" t="str">
        <f>IF(A272=595,'Lijst duurzame leveringen'!D291,"")</f>
        <v/>
      </c>
      <c r="F272" s="253"/>
      <c r="G272" s="133" t="str">
        <f>IF(F272&lt;&gt;"",IFERROR(VLOOKUP($F272,NTA!$A$2:$B$214,2,FALSE),"NTA code komt niet voor"),"")</f>
        <v/>
      </c>
      <c r="H272" s="247"/>
      <c r="I272" s="201"/>
      <c r="K272" s="253"/>
      <c r="L272" s="255"/>
      <c r="M272" s="201"/>
      <c r="O272" s="253"/>
      <c r="P272" s="201"/>
      <c r="R272" s="253"/>
      <c r="S272" s="201"/>
      <c r="U272" s="253"/>
      <c r="V272" s="201"/>
      <c r="AC272" s="253"/>
      <c r="AD272" s="201"/>
    </row>
    <row r="273" spans="1:30" ht="30" customHeight="1" x14ac:dyDescent="0.25">
      <c r="A273" s="203" t="str">
        <f>IF('Lijst duurzame leveringen'!A292=595,'Lijst duurzame leveringen'!A292,"")</f>
        <v/>
      </c>
      <c r="B273" s="133" t="str">
        <f>IF(A273=595,'Lijst duurzame leveringen'!B292,"")</f>
        <v/>
      </c>
      <c r="C273" s="231" t="str">
        <f>IF(A273=595,'Lijst duurzame leveringen'!C292,"")</f>
        <v/>
      </c>
      <c r="D273" s="232" t="str">
        <f>IF(A273=595,'Lijst duurzame leveringen'!D292,"")</f>
        <v/>
      </c>
      <c r="F273" s="253"/>
      <c r="G273" s="133" t="str">
        <f>IF(F273&lt;&gt;"",IFERROR(VLOOKUP($F273,NTA!$A$2:$B$214,2,FALSE),"NTA code komt niet voor"),"")</f>
        <v/>
      </c>
      <c r="H273" s="247"/>
      <c r="I273" s="201"/>
      <c r="K273" s="253"/>
      <c r="L273" s="255"/>
      <c r="M273" s="201"/>
      <c r="O273" s="253"/>
      <c r="P273" s="201"/>
      <c r="R273" s="253"/>
      <c r="S273" s="201"/>
      <c r="U273" s="253"/>
      <c r="V273" s="201"/>
      <c r="AC273" s="253"/>
      <c r="AD273" s="201"/>
    </row>
    <row r="274" spans="1:30" ht="30" customHeight="1" x14ac:dyDescent="0.25">
      <c r="A274" s="203" t="str">
        <f>IF('Lijst duurzame leveringen'!A293=595,'Lijst duurzame leveringen'!A293,"")</f>
        <v/>
      </c>
      <c r="B274" s="133" t="str">
        <f>IF(A274=595,'Lijst duurzame leveringen'!B293,"")</f>
        <v/>
      </c>
      <c r="C274" s="231" t="str">
        <f>IF(A274=595,'Lijst duurzame leveringen'!C293,"")</f>
        <v/>
      </c>
      <c r="D274" s="232" t="str">
        <f>IF(A274=595,'Lijst duurzame leveringen'!D293,"")</f>
        <v/>
      </c>
      <c r="F274" s="253"/>
      <c r="G274" s="133" t="str">
        <f>IF(F274&lt;&gt;"",IFERROR(VLOOKUP($F274,NTA!$A$2:$B$214,2,FALSE),"NTA code komt niet voor"),"")</f>
        <v/>
      </c>
      <c r="H274" s="247"/>
      <c r="I274" s="201"/>
      <c r="K274" s="253"/>
      <c r="L274" s="255"/>
      <c r="M274" s="201"/>
      <c r="O274" s="253"/>
      <c r="P274" s="201"/>
      <c r="R274" s="253"/>
      <c r="S274" s="201"/>
      <c r="U274" s="253"/>
      <c r="V274" s="201"/>
      <c r="AC274" s="253"/>
      <c r="AD274" s="201"/>
    </row>
    <row r="275" spans="1:30" ht="30" customHeight="1" x14ac:dyDescent="0.25">
      <c r="A275" s="203" t="str">
        <f>IF('Lijst duurzame leveringen'!A294=595,'Lijst duurzame leveringen'!A294,"")</f>
        <v/>
      </c>
      <c r="B275" s="133" t="str">
        <f>IF(A275=595,'Lijst duurzame leveringen'!B294,"")</f>
        <v/>
      </c>
      <c r="C275" s="231" t="str">
        <f>IF(A275=595,'Lijst duurzame leveringen'!C294,"")</f>
        <v/>
      </c>
      <c r="D275" s="232" t="str">
        <f>IF(A275=595,'Lijst duurzame leveringen'!D294,"")</f>
        <v/>
      </c>
      <c r="F275" s="253"/>
      <c r="G275" s="133" t="str">
        <f>IF(F275&lt;&gt;"",IFERROR(VLOOKUP($F275,NTA!$A$2:$B$214,2,FALSE),"NTA code komt niet voor"),"")</f>
        <v/>
      </c>
      <c r="H275" s="247"/>
      <c r="I275" s="201"/>
      <c r="K275" s="253"/>
      <c r="L275" s="255"/>
      <c r="M275" s="201"/>
      <c r="O275" s="253"/>
      <c r="P275" s="201"/>
      <c r="R275" s="253"/>
      <c r="S275" s="201"/>
      <c r="U275" s="253"/>
      <c r="V275" s="201"/>
      <c r="AC275" s="253"/>
      <c r="AD275" s="201"/>
    </row>
    <row r="276" spans="1:30" ht="30" customHeight="1" x14ac:dyDescent="0.25">
      <c r="A276" s="203" t="str">
        <f>IF('Lijst duurzame leveringen'!A295=595,'Lijst duurzame leveringen'!A295,"")</f>
        <v/>
      </c>
      <c r="B276" s="133" t="str">
        <f>IF(A276=595,'Lijst duurzame leveringen'!B295,"")</f>
        <v/>
      </c>
      <c r="C276" s="231" t="str">
        <f>IF(A276=595,'Lijst duurzame leveringen'!C295,"")</f>
        <v/>
      </c>
      <c r="D276" s="232" t="str">
        <f>IF(A276=595,'Lijst duurzame leveringen'!D295,"")</f>
        <v/>
      </c>
      <c r="F276" s="253"/>
      <c r="G276" s="133" t="str">
        <f>IF(F276&lt;&gt;"",IFERROR(VLOOKUP($F276,NTA!$A$2:$B$214,2,FALSE),"NTA code komt niet voor"),"")</f>
        <v/>
      </c>
      <c r="H276" s="247"/>
      <c r="I276" s="201"/>
      <c r="K276" s="253"/>
      <c r="L276" s="255"/>
      <c r="M276" s="201"/>
      <c r="O276" s="253"/>
      <c r="P276" s="201"/>
      <c r="R276" s="253"/>
      <c r="S276" s="201"/>
      <c r="U276" s="253"/>
      <c r="V276" s="201"/>
      <c r="AC276" s="253"/>
      <c r="AD276" s="201"/>
    </row>
    <row r="277" spans="1:30" ht="30" customHeight="1" x14ac:dyDescent="0.25">
      <c r="A277" s="203" t="str">
        <f>IF('Lijst duurzame leveringen'!A296=595,'Lijst duurzame leveringen'!A296,"")</f>
        <v/>
      </c>
      <c r="B277" s="133" t="str">
        <f>IF(A277=595,'Lijst duurzame leveringen'!B296,"")</f>
        <v/>
      </c>
      <c r="C277" s="231" t="str">
        <f>IF(A277=595,'Lijst duurzame leveringen'!C296,"")</f>
        <v/>
      </c>
      <c r="D277" s="232" t="str">
        <f>IF(A277=595,'Lijst duurzame leveringen'!D296,"")</f>
        <v/>
      </c>
      <c r="F277" s="253"/>
      <c r="G277" s="133" t="str">
        <f>IF(F277&lt;&gt;"",IFERROR(VLOOKUP($F277,NTA!$A$2:$B$214,2,FALSE),"NTA code komt niet voor"),"")</f>
        <v/>
      </c>
      <c r="H277" s="247"/>
      <c r="I277" s="201"/>
      <c r="K277" s="253"/>
      <c r="L277" s="255"/>
      <c r="M277" s="201"/>
      <c r="O277" s="253"/>
      <c r="P277" s="201"/>
      <c r="R277" s="253"/>
      <c r="S277" s="201"/>
      <c r="U277" s="253"/>
      <c r="V277" s="201"/>
      <c r="AC277" s="253"/>
      <c r="AD277" s="201"/>
    </row>
    <row r="278" spans="1:30" ht="30" customHeight="1" x14ac:dyDescent="0.25">
      <c r="A278" s="203" t="str">
        <f>IF('Lijst duurzame leveringen'!A297=595,'Lijst duurzame leveringen'!A297,"")</f>
        <v/>
      </c>
      <c r="B278" s="133" t="str">
        <f>IF(A278=595,'Lijst duurzame leveringen'!B297,"")</f>
        <v/>
      </c>
      <c r="C278" s="231" t="str">
        <f>IF(A278=595,'Lijst duurzame leveringen'!C297,"")</f>
        <v/>
      </c>
      <c r="D278" s="232" t="str">
        <f>IF(A278=595,'Lijst duurzame leveringen'!D297,"")</f>
        <v/>
      </c>
      <c r="F278" s="253"/>
      <c r="G278" s="133" t="str">
        <f>IF(F278&lt;&gt;"",IFERROR(VLOOKUP($F278,NTA!$A$2:$B$214,2,FALSE),"NTA code komt niet voor"),"")</f>
        <v/>
      </c>
      <c r="H278" s="247"/>
      <c r="I278" s="201"/>
      <c r="K278" s="253"/>
      <c r="L278" s="255"/>
      <c r="M278" s="201"/>
      <c r="O278" s="253"/>
      <c r="P278" s="201"/>
      <c r="R278" s="253"/>
      <c r="S278" s="201"/>
      <c r="U278" s="253"/>
      <c r="V278" s="201"/>
      <c r="AC278" s="253"/>
      <c r="AD278" s="201"/>
    </row>
    <row r="279" spans="1:30" ht="30" customHeight="1" x14ac:dyDescent="0.25">
      <c r="A279" s="203" t="str">
        <f>IF('Lijst duurzame leveringen'!A298=595,'Lijst duurzame leveringen'!A298,"")</f>
        <v/>
      </c>
      <c r="B279" s="133" t="str">
        <f>IF(A279=595,'Lijst duurzame leveringen'!B298,"")</f>
        <v/>
      </c>
      <c r="C279" s="231" t="str">
        <f>IF(A279=595,'Lijst duurzame leveringen'!C298,"")</f>
        <v/>
      </c>
      <c r="D279" s="232" t="str">
        <f>IF(A279=595,'Lijst duurzame leveringen'!D298,"")</f>
        <v/>
      </c>
      <c r="F279" s="253"/>
      <c r="G279" s="133" t="str">
        <f>IF(F279&lt;&gt;"",IFERROR(VLOOKUP($F279,NTA!$A$2:$B$214,2,FALSE),"NTA code komt niet voor"),"")</f>
        <v/>
      </c>
      <c r="H279" s="247"/>
      <c r="I279" s="201"/>
      <c r="K279" s="253"/>
      <c r="L279" s="255"/>
      <c r="M279" s="201"/>
      <c r="O279" s="253"/>
      <c r="P279" s="201"/>
      <c r="R279" s="253"/>
      <c r="S279" s="201"/>
      <c r="U279" s="253"/>
      <c r="V279" s="201"/>
      <c r="AC279" s="253"/>
      <c r="AD279" s="201"/>
    </row>
    <row r="280" spans="1:30" ht="30" customHeight="1" x14ac:dyDescent="0.25">
      <c r="A280" s="203" t="str">
        <f>IF('Lijst duurzame leveringen'!A299=595,'Lijst duurzame leveringen'!A299,"")</f>
        <v/>
      </c>
      <c r="B280" s="133" t="str">
        <f>IF(A280=595,'Lijst duurzame leveringen'!B299,"")</f>
        <v/>
      </c>
      <c r="C280" s="231" t="str">
        <f>IF(A280=595,'Lijst duurzame leveringen'!C299,"")</f>
        <v/>
      </c>
      <c r="D280" s="232" t="str">
        <f>IF(A280=595,'Lijst duurzame leveringen'!D299,"")</f>
        <v/>
      </c>
      <c r="F280" s="253"/>
      <c r="G280" s="133" t="str">
        <f>IF(F280&lt;&gt;"",IFERROR(VLOOKUP($F280,NTA!$A$2:$B$214,2,FALSE),"NTA code komt niet voor"),"")</f>
        <v/>
      </c>
      <c r="H280" s="247"/>
      <c r="I280" s="201"/>
      <c r="K280" s="253"/>
      <c r="L280" s="255"/>
      <c r="M280" s="201"/>
      <c r="O280" s="253"/>
      <c r="P280" s="201"/>
      <c r="R280" s="253"/>
      <c r="S280" s="201"/>
      <c r="U280" s="253"/>
      <c r="V280" s="201"/>
      <c r="AC280" s="253"/>
      <c r="AD280" s="201"/>
    </row>
    <row r="281" spans="1:30" ht="30" customHeight="1" x14ac:dyDescent="0.25">
      <c r="A281" s="203" t="str">
        <f>IF('Lijst duurzame leveringen'!A300=595,'Lijst duurzame leveringen'!A300,"")</f>
        <v/>
      </c>
      <c r="B281" s="133" t="str">
        <f>IF(A281=595,'Lijst duurzame leveringen'!B300,"")</f>
        <v/>
      </c>
      <c r="C281" s="231" t="str">
        <f>IF(A281=595,'Lijst duurzame leveringen'!C300,"")</f>
        <v/>
      </c>
      <c r="D281" s="232" t="str">
        <f>IF(A281=595,'Lijst duurzame leveringen'!D300,"")</f>
        <v/>
      </c>
      <c r="F281" s="253"/>
      <c r="G281" s="133" t="str">
        <f>IF(F281&lt;&gt;"",IFERROR(VLOOKUP($F281,NTA!$A$2:$B$214,2,FALSE),"NTA code komt niet voor"),"")</f>
        <v/>
      </c>
      <c r="H281" s="247"/>
      <c r="I281" s="201"/>
      <c r="K281" s="253"/>
      <c r="L281" s="255"/>
      <c r="M281" s="201"/>
      <c r="O281" s="253"/>
      <c r="P281" s="201"/>
      <c r="R281" s="253"/>
      <c r="S281" s="201"/>
      <c r="U281" s="253"/>
      <c r="V281" s="201"/>
      <c r="AC281" s="253"/>
      <c r="AD281" s="201"/>
    </row>
    <row r="282" spans="1:30" ht="30" customHeight="1" x14ac:dyDescent="0.25">
      <c r="A282" s="203" t="str">
        <f>IF('Lijst duurzame leveringen'!A301=595,'Lijst duurzame leveringen'!A301,"")</f>
        <v/>
      </c>
      <c r="B282" s="133" t="str">
        <f>IF(A282=595,'Lijst duurzame leveringen'!B301,"")</f>
        <v/>
      </c>
      <c r="C282" s="231" t="str">
        <f>IF(A282=595,'Lijst duurzame leveringen'!C301,"")</f>
        <v/>
      </c>
      <c r="D282" s="232" t="str">
        <f>IF(A282=595,'Lijst duurzame leveringen'!D301,"")</f>
        <v/>
      </c>
      <c r="F282" s="253"/>
      <c r="G282" s="133" t="str">
        <f>IF(F282&lt;&gt;"",IFERROR(VLOOKUP($F282,NTA!$A$2:$B$214,2,FALSE),"NTA code komt niet voor"),"")</f>
        <v/>
      </c>
      <c r="H282" s="247"/>
      <c r="I282" s="201"/>
      <c r="K282" s="253"/>
      <c r="L282" s="255"/>
      <c r="M282" s="201"/>
      <c r="O282" s="253"/>
      <c r="P282" s="201"/>
      <c r="R282" s="253"/>
      <c r="S282" s="201"/>
      <c r="U282" s="253"/>
      <c r="V282" s="201"/>
      <c r="AC282" s="253"/>
      <c r="AD282" s="201"/>
    </row>
    <row r="283" spans="1:30" ht="30" customHeight="1" x14ac:dyDescent="0.25">
      <c r="A283" s="203" t="str">
        <f>IF('Lijst duurzame leveringen'!A302=595,'Lijst duurzame leveringen'!A302,"")</f>
        <v/>
      </c>
      <c r="B283" s="133" t="str">
        <f>IF(A283=595,'Lijst duurzame leveringen'!B302,"")</f>
        <v/>
      </c>
      <c r="C283" s="231" t="str">
        <f>IF(A283=595,'Lijst duurzame leveringen'!C302,"")</f>
        <v/>
      </c>
      <c r="D283" s="232" t="str">
        <f>IF(A283=595,'Lijst duurzame leveringen'!D302,"")</f>
        <v/>
      </c>
      <c r="F283" s="253"/>
      <c r="G283" s="133" t="str">
        <f>IF(F283&lt;&gt;"",IFERROR(VLOOKUP($F283,NTA!$A$2:$B$214,2,FALSE),"NTA code komt niet voor"),"")</f>
        <v/>
      </c>
      <c r="H283" s="247"/>
      <c r="I283" s="201"/>
      <c r="K283" s="253"/>
      <c r="L283" s="255"/>
      <c r="M283" s="201"/>
      <c r="O283" s="253"/>
      <c r="P283" s="201"/>
      <c r="R283" s="253"/>
      <c r="S283" s="201"/>
      <c r="U283" s="253"/>
      <c r="V283" s="201"/>
      <c r="AC283" s="253"/>
      <c r="AD283" s="201"/>
    </row>
    <row r="284" spans="1:30" ht="30" customHeight="1" x14ac:dyDescent="0.25">
      <c r="A284" s="203" t="str">
        <f>IF('Lijst duurzame leveringen'!A303=595,'Lijst duurzame leveringen'!A303,"")</f>
        <v/>
      </c>
      <c r="B284" s="133" t="str">
        <f>IF(A284=595,'Lijst duurzame leveringen'!B303,"")</f>
        <v/>
      </c>
      <c r="C284" s="231" t="str">
        <f>IF(A284=595,'Lijst duurzame leveringen'!C303,"")</f>
        <v/>
      </c>
      <c r="D284" s="232" t="str">
        <f>IF(A284=595,'Lijst duurzame leveringen'!D303,"")</f>
        <v/>
      </c>
      <c r="F284" s="253"/>
      <c r="G284" s="133" t="str">
        <f>IF(F284&lt;&gt;"",IFERROR(VLOOKUP($F284,NTA!$A$2:$B$214,2,FALSE),"NTA code komt niet voor"),"")</f>
        <v/>
      </c>
      <c r="H284" s="247"/>
      <c r="I284" s="201"/>
      <c r="K284" s="253"/>
      <c r="L284" s="255"/>
      <c r="M284" s="201"/>
      <c r="O284" s="253"/>
      <c r="P284" s="201"/>
      <c r="R284" s="253"/>
      <c r="S284" s="201"/>
      <c r="U284" s="253"/>
      <c r="V284" s="201"/>
      <c r="AC284" s="253"/>
      <c r="AD284" s="201"/>
    </row>
    <row r="285" spans="1:30" ht="30" customHeight="1" x14ac:dyDescent="0.25">
      <c r="A285" s="203" t="str">
        <f>IF('Lijst duurzame leveringen'!A304=595,'Lijst duurzame leveringen'!A304,"")</f>
        <v/>
      </c>
      <c r="B285" s="133" t="str">
        <f>IF(A285=595,'Lijst duurzame leveringen'!B304,"")</f>
        <v/>
      </c>
      <c r="C285" s="231" t="str">
        <f>IF(A285=595,'Lijst duurzame leveringen'!C304,"")</f>
        <v/>
      </c>
      <c r="D285" s="232" t="str">
        <f>IF(A285=595,'Lijst duurzame leveringen'!D304,"")</f>
        <v/>
      </c>
      <c r="F285" s="253"/>
      <c r="G285" s="133" t="str">
        <f>IF(F285&lt;&gt;"",IFERROR(VLOOKUP($F285,NTA!$A$2:$B$214,2,FALSE),"NTA code komt niet voor"),"")</f>
        <v/>
      </c>
      <c r="H285" s="247"/>
      <c r="I285" s="201"/>
      <c r="K285" s="253"/>
      <c r="L285" s="255"/>
      <c r="M285" s="201"/>
      <c r="O285" s="253"/>
      <c r="P285" s="201"/>
      <c r="R285" s="253"/>
      <c r="S285" s="201"/>
      <c r="U285" s="253"/>
      <c r="V285" s="201"/>
      <c r="AC285" s="253"/>
      <c r="AD285" s="201"/>
    </row>
    <row r="286" spans="1:30" ht="30" customHeight="1" x14ac:dyDescent="0.25">
      <c r="A286" s="203" t="str">
        <f>IF('Lijst duurzame leveringen'!A305=595,'Lijst duurzame leveringen'!A305,"")</f>
        <v/>
      </c>
      <c r="B286" s="133" t="str">
        <f>IF(A286=595,'Lijst duurzame leveringen'!B305,"")</f>
        <v/>
      </c>
      <c r="C286" s="231" t="str">
        <f>IF(A286=595,'Lijst duurzame leveringen'!C305,"")</f>
        <v/>
      </c>
      <c r="D286" s="232" t="str">
        <f>IF(A286=595,'Lijst duurzame leveringen'!D305,"")</f>
        <v/>
      </c>
      <c r="F286" s="253"/>
      <c r="G286" s="133" t="str">
        <f>IF(F286&lt;&gt;"",IFERROR(VLOOKUP($F286,NTA!$A$2:$B$214,2,FALSE),"NTA code komt niet voor"),"")</f>
        <v/>
      </c>
      <c r="H286" s="247"/>
      <c r="I286" s="201"/>
      <c r="K286" s="253"/>
      <c r="L286" s="255"/>
      <c r="M286" s="201"/>
      <c r="O286" s="253"/>
      <c r="P286" s="201"/>
      <c r="R286" s="253"/>
      <c r="S286" s="201"/>
      <c r="U286" s="253"/>
      <c r="V286" s="201"/>
      <c r="AC286" s="253"/>
      <c r="AD286" s="201"/>
    </row>
    <row r="287" spans="1:30" ht="30" customHeight="1" x14ac:dyDescent="0.25">
      <c r="A287" s="203" t="str">
        <f>IF('Lijst duurzame leveringen'!A306=595,'Lijst duurzame leveringen'!A306,"")</f>
        <v/>
      </c>
      <c r="B287" s="133" t="str">
        <f>IF(A287=595,'Lijst duurzame leveringen'!B306,"")</f>
        <v/>
      </c>
      <c r="C287" s="231" t="str">
        <f>IF(A287=595,'Lijst duurzame leveringen'!C306,"")</f>
        <v/>
      </c>
      <c r="D287" s="232" t="str">
        <f>IF(A287=595,'Lijst duurzame leveringen'!D306,"")</f>
        <v/>
      </c>
      <c r="F287" s="253"/>
      <c r="G287" s="133" t="str">
        <f>IF(F287&lt;&gt;"",IFERROR(VLOOKUP($F287,NTA!$A$2:$B$214,2,FALSE),"NTA code komt niet voor"),"")</f>
        <v/>
      </c>
      <c r="H287" s="247"/>
      <c r="I287" s="201"/>
      <c r="K287" s="253"/>
      <c r="L287" s="255"/>
      <c r="M287" s="201"/>
      <c r="O287" s="253"/>
      <c r="P287" s="201"/>
      <c r="R287" s="253"/>
      <c r="S287" s="201"/>
      <c r="U287" s="253"/>
      <c r="V287" s="201"/>
      <c r="AC287" s="253"/>
      <c r="AD287" s="201"/>
    </row>
    <row r="288" spans="1:30" ht="30" customHeight="1" x14ac:dyDescent="0.25">
      <c r="A288" s="203" t="str">
        <f>IF('Lijst duurzame leveringen'!A307=595,'Lijst duurzame leveringen'!A307,"")</f>
        <v/>
      </c>
      <c r="B288" s="133" t="str">
        <f>IF(A288=595,'Lijst duurzame leveringen'!B307,"")</f>
        <v/>
      </c>
      <c r="C288" s="231" t="str">
        <f>IF(A288=595,'Lijst duurzame leveringen'!C307,"")</f>
        <v/>
      </c>
      <c r="D288" s="232" t="str">
        <f>IF(A288=595,'Lijst duurzame leveringen'!D307,"")</f>
        <v/>
      </c>
      <c r="F288" s="253"/>
      <c r="G288" s="133" t="str">
        <f>IF(F288&lt;&gt;"",IFERROR(VLOOKUP($F288,NTA!$A$2:$B$214,2,FALSE),"NTA code komt niet voor"),"")</f>
        <v/>
      </c>
      <c r="H288" s="247"/>
      <c r="I288" s="201"/>
      <c r="K288" s="253"/>
      <c r="L288" s="255"/>
      <c r="M288" s="201"/>
      <c r="O288" s="253"/>
      <c r="P288" s="201"/>
      <c r="R288" s="253"/>
      <c r="S288" s="201"/>
      <c r="U288" s="253"/>
      <c r="V288" s="201"/>
      <c r="AC288" s="253"/>
      <c r="AD288" s="201"/>
    </row>
    <row r="289" spans="1:30" ht="30" customHeight="1" x14ac:dyDescent="0.25">
      <c r="A289" s="203" t="str">
        <f>IF('Lijst duurzame leveringen'!A308=595,'Lijst duurzame leveringen'!A308,"")</f>
        <v/>
      </c>
      <c r="B289" s="133" t="str">
        <f>IF(A289=595,'Lijst duurzame leveringen'!B308,"")</f>
        <v/>
      </c>
      <c r="C289" s="231" t="str">
        <f>IF(A289=595,'Lijst duurzame leveringen'!C308,"")</f>
        <v/>
      </c>
      <c r="D289" s="232" t="str">
        <f>IF(A289=595,'Lijst duurzame leveringen'!D308,"")</f>
        <v/>
      </c>
      <c r="F289" s="253"/>
      <c r="G289" s="133" t="str">
        <f>IF(F289&lt;&gt;"",IFERROR(VLOOKUP($F289,NTA!$A$2:$B$214,2,FALSE),"NTA code komt niet voor"),"")</f>
        <v/>
      </c>
      <c r="H289" s="247"/>
      <c r="I289" s="201"/>
      <c r="K289" s="253"/>
      <c r="L289" s="255"/>
      <c r="M289" s="201"/>
      <c r="O289" s="253"/>
      <c r="P289" s="201"/>
      <c r="R289" s="253"/>
      <c r="S289" s="201"/>
      <c r="U289" s="253"/>
      <c r="V289" s="201"/>
      <c r="AC289" s="253"/>
      <c r="AD289" s="201"/>
    </row>
    <row r="290" spans="1:30" ht="30" customHeight="1" x14ac:dyDescent="0.25">
      <c r="A290" s="203" t="str">
        <f>IF('Lijst duurzame leveringen'!A309=595,'Lijst duurzame leveringen'!A309,"")</f>
        <v/>
      </c>
      <c r="B290" s="133" t="str">
        <f>IF(A290=595,'Lijst duurzame leveringen'!B309,"")</f>
        <v/>
      </c>
      <c r="C290" s="231" t="str">
        <f>IF(A290=595,'Lijst duurzame leveringen'!C309,"")</f>
        <v/>
      </c>
      <c r="D290" s="232" t="str">
        <f>IF(A290=595,'Lijst duurzame leveringen'!D309,"")</f>
        <v/>
      </c>
      <c r="F290" s="253"/>
      <c r="G290" s="133" t="str">
        <f>IF(F290&lt;&gt;"",IFERROR(VLOOKUP($F290,NTA!$A$2:$B$214,2,FALSE),"NTA code komt niet voor"),"")</f>
        <v/>
      </c>
      <c r="H290" s="247"/>
      <c r="I290" s="201"/>
      <c r="K290" s="253"/>
      <c r="L290" s="255"/>
      <c r="M290" s="201"/>
      <c r="O290" s="253"/>
      <c r="P290" s="201"/>
      <c r="R290" s="253"/>
      <c r="S290" s="201"/>
      <c r="U290" s="253"/>
      <c r="V290" s="201"/>
      <c r="AC290" s="253"/>
      <c r="AD290" s="201"/>
    </row>
    <row r="291" spans="1:30" ht="30" customHeight="1" x14ac:dyDescent="0.25">
      <c r="A291" s="203" t="str">
        <f>IF('Lijst duurzame leveringen'!A310=595,'Lijst duurzame leveringen'!A310,"")</f>
        <v/>
      </c>
      <c r="B291" s="133" t="str">
        <f>IF(A291=595,'Lijst duurzame leveringen'!B310,"")</f>
        <v/>
      </c>
      <c r="C291" s="231" t="str">
        <f>IF(A291=595,'Lijst duurzame leveringen'!C310,"")</f>
        <v/>
      </c>
      <c r="D291" s="232" t="str">
        <f>IF(A291=595,'Lijst duurzame leveringen'!D310,"")</f>
        <v/>
      </c>
      <c r="F291" s="253"/>
      <c r="G291" s="133" t="str">
        <f>IF(F291&lt;&gt;"",IFERROR(VLOOKUP($F291,NTA!$A$2:$B$214,2,FALSE),"NTA code komt niet voor"),"")</f>
        <v/>
      </c>
      <c r="H291" s="247"/>
      <c r="I291" s="201"/>
      <c r="K291" s="253"/>
      <c r="L291" s="255"/>
      <c r="M291" s="201"/>
      <c r="O291" s="253"/>
      <c r="P291" s="201"/>
      <c r="R291" s="253"/>
      <c r="S291" s="201"/>
      <c r="U291" s="253"/>
      <c r="V291" s="201"/>
      <c r="AC291" s="253"/>
      <c r="AD291" s="201"/>
    </row>
    <row r="292" spans="1:30" ht="30" customHeight="1" x14ac:dyDescent="0.25">
      <c r="A292" s="203" t="str">
        <f>IF('Lijst duurzame leveringen'!A311=595,'Lijst duurzame leveringen'!A311,"")</f>
        <v/>
      </c>
      <c r="B292" s="133" t="str">
        <f>IF(A292=595,'Lijst duurzame leveringen'!B311,"")</f>
        <v/>
      </c>
      <c r="C292" s="231" t="str">
        <f>IF(A292=595,'Lijst duurzame leveringen'!C311,"")</f>
        <v/>
      </c>
      <c r="D292" s="232" t="str">
        <f>IF(A292=595,'Lijst duurzame leveringen'!D311,"")</f>
        <v/>
      </c>
      <c r="F292" s="253"/>
      <c r="G292" s="133" t="str">
        <f>IF(F292&lt;&gt;"",IFERROR(VLOOKUP($F292,NTA!$A$2:$B$214,2,FALSE),"NTA code komt niet voor"),"")</f>
        <v/>
      </c>
      <c r="H292" s="247"/>
      <c r="I292" s="201"/>
      <c r="K292" s="253"/>
      <c r="L292" s="255"/>
      <c r="M292" s="201"/>
      <c r="O292" s="253"/>
      <c r="P292" s="201"/>
      <c r="R292" s="253"/>
      <c r="S292" s="201"/>
      <c r="U292" s="253"/>
      <c r="V292" s="201"/>
      <c r="AC292" s="253"/>
      <c r="AD292" s="201"/>
    </row>
    <row r="293" spans="1:30" ht="30" customHeight="1" x14ac:dyDescent="0.25">
      <c r="A293" s="203" t="str">
        <f>IF('Lijst duurzame leveringen'!A312=595,'Lijst duurzame leveringen'!A312,"")</f>
        <v/>
      </c>
      <c r="B293" s="133" t="str">
        <f>IF(A293=595,'Lijst duurzame leveringen'!B312,"")</f>
        <v/>
      </c>
      <c r="C293" s="231" t="str">
        <f>IF(A293=595,'Lijst duurzame leveringen'!C312,"")</f>
        <v/>
      </c>
      <c r="D293" s="232" t="str">
        <f>IF(A293=595,'Lijst duurzame leveringen'!D312,"")</f>
        <v/>
      </c>
      <c r="F293" s="253"/>
      <c r="G293" s="133" t="str">
        <f>IF(F293&lt;&gt;"",IFERROR(VLOOKUP($F293,NTA!$A$2:$B$214,2,FALSE),"NTA code komt niet voor"),"")</f>
        <v/>
      </c>
      <c r="H293" s="247"/>
      <c r="I293" s="201"/>
      <c r="K293" s="253"/>
      <c r="L293" s="255"/>
      <c r="M293" s="201"/>
      <c r="O293" s="253"/>
      <c r="P293" s="201"/>
      <c r="R293" s="253"/>
      <c r="S293" s="201"/>
      <c r="U293" s="253"/>
      <c r="V293" s="201"/>
      <c r="AC293" s="253"/>
      <c r="AD293" s="201"/>
    </row>
    <row r="294" spans="1:30" ht="30" customHeight="1" x14ac:dyDescent="0.25">
      <c r="A294" s="203" t="str">
        <f>IF('Lijst duurzame leveringen'!A313=595,'Lijst duurzame leveringen'!A313,"")</f>
        <v/>
      </c>
      <c r="B294" s="133" t="str">
        <f>IF(A294=595,'Lijst duurzame leveringen'!B313,"")</f>
        <v/>
      </c>
      <c r="C294" s="231" t="str">
        <f>IF(A294=595,'Lijst duurzame leveringen'!C313,"")</f>
        <v/>
      </c>
      <c r="D294" s="232" t="str">
        <f>IF(A294=595,'Lijst duurzame leveringen'!D313,"")</f>
        <v/>
      </c>
      <c r="F294" s="253"/>
      <c r="G294" s="133" t="str">
        <f>IF(F294&lt;&gt;"",IFERROR(VLOOKUP($F294,NTA!$A$2:$B$214,2,FALSE),"NTA code komt niet voor"),"")</f>
        <v/>
      </c>
      <c r="H294" s="247"/>
      <c r="I294" s="201"/>
      <c r="K294" s="253"/>
      <c r="L294" s="255"/>
      <c r="M294" s="201"/>
      <c r="O294" s="253"/>
      <c r="P294" s="201"/>
      <c r="R294" s="253"/>
      <c r="S294" s="201"/>
      <c r="U294" s="253"/>
      <c r="V294" s="201"/>
      <c r="AC294" s="253"/>
      <c r="AD294" s="201"/>
    </row>
    <row r="295" spans="1:30" ht="30" customHeight="1" x14ac:dyDescent="0.25">
      <c r="A295" s="203" t="str">
        <f>IF('Lijst duurzame leveringen'!A314=595,'Lijst duurzame leveringen'!A314,"")</f>
        <v/>
      </c>
      <c r="B295" s="133" t="str">
        <f>IF(A295=595,'Lijst duurzame leveringen'!B314,"")</f>
        <v/>
      </c>
      <c r="C295" s="231" t="str">
        <f>IF(A295=595,'Lijst duurzame leveringen'!C314,"")</f>
        <v/>
      </c>
      <c r="D295" s="232" t="str">
        <f>IF(A295=595,'Lijst duurzame leveringen'!D314,"")</f>
        <v/>
      </c>
      <c r="F295" s="253"/>
      <c r="G295" s="133" t="str">
        <f>IF(F295&lt;&gt;"",IFERROR(VLOOKUP($F295,NTA!$A$2:$B$214,2,FALSE),"NTA code komt niet voor"),"")</f>
        <v/>
      </c>
      <c r="H295" s="247"/>
      <c r="I295" s="201"/>
      <c r="K295" s="253"/>
      <c r="L295" s="255"/>
      <c r="M295" s="201"/>
      <c r="O295" s="253"/>
      <c r="P295" s="201"/>
      <c r="R295" s="253"/>
      <c r="S295" s="201"/>
      <c r="U295" s="253"/>
      <c r="V295" s="201"/>
      <c r="AC295" s="253"/>
      <c r="AD295" s="201"/>
    </row>
    <row r="296" spans="1:30" ht="30" customHeight="1" x14ac:dyDescent="0.25">
      <c r="A296" s="203" t="str">
        <f>IF('Lijst duurzame leveringen'!A315=595,'Lijst duurzame leveringen'!A315,"")</f>
        <v/>
      </c>
      <c r="B296" s="133" t="str">
        <f>IF(A296=595,'Lijst duurzame leveringen'!B315,"")</f>
        <v/>
      </c>
      <c r="C296" s="231" t="str">
        <f>IF(A296=595,'Lijst duurzame leveringen'!C315,"")</f>
        <v/>
      </c>
      <c r="D296" s="232" t="str">
        <f>IF(A296=595,'Lijst duurzame leveringen'!D315,"")</f>
        <v/>
      </c>
      <c r="F296" s="253"/>
      <c r="G296" s="133" t="str">
        <f>IF(F296&lt;&gt;"",IFERROR(VLOOKUP($F296,NTA!$A$2:$B$214,2,FALSE),"NTA code komt niet voor"),"")</f>
        <v/>
      </c>
      <c r="H296" s="247"/>
      <c r="I296" s="201"/>
      <c r="K296" s="253"/>
      <c r="L296" s="255"/>
      <c r="M296" s="201"/>
      <c r="O296" s="253"/>
      <c r="P296" s="201"/>
      <c r="R296" s="253"/>
      <c r="S296" s="201"/>
      <c r="U296" s="253"/>
      <c r="V296" s="201"/>
      <c r="AC296" s="253"/>
      <c r="AD296" s="201"/>
    </row>
    <row r="297" spans="1:30" ht="30" customHeight="1" x14ac:dyDescent="0.25">
      <c r="A297" s="203" t="str">
        <f>IF('Lijst duurzame leveringen'!A316=595,'Lijst duurzame leveringen'!A316,"")</f>
        <v/>
      </c>
      <c r="B297" s="133" t="str">
        <f>IF(A297=595,'Lijst duurzame leveringen'!B316,"")</f>
        <v/>
      </c>
      <c r="C297" s="231" t="str">
        <f>IF(A297=595,'Lijst duurzame leveringen'!C316,"")</f>
        <v/>
      </c>
      <c r="D297" s="232" t="str">
        <f>IF(A297=595,'Lijst duurzame leveringen'!D316,"")</f>
        <v/>
      </c>
      <c r="F297" s="253"/>
      <c r="G297" s="133" t="str">
        <f>IF(F297&lt;&gt;"",IFERROR(VLOOKUP($F297,NTA!$A$2:$B$214,2,FALSE),"NTA code komt niet voor"),"")</f>
        <v/>
      </c>
      <c r="H297" s="247"/>
      <c r="I297" s="201"/>
      <c r="K297" s="253"/>
      <c r="L297" s="255"/>
      <c r="M297" s="201"/>
      <c r="O297" s="253"/>
      <c r="P297" s="201"/>
      <c r="R297" s="253"/>
      <c r="S297" s="201"/>
      <c r="U297" s="253"/>
      <c r="V297" s="201"/>
      <c r="AC297" s="253"/>
      <c r="AD297" s="201"/>
    </row>
    <row r="298" spans="1:30" ht="30" customHeight="1" x14ac:dyDescent="0.25">
      <c r="A298" s="203" t="str">
        <f>IF('Lijst duurzame leveringen'!A317=595,'Lijst duurzame leveringen'!A317,"")</f>
        <v/>
      </c>
      <c r="B298" s="133" t="str">
        <f>IF(A298=595,'Lijst duurzame leveringen'!B317,"")</f>
        <v/>
      </c>
      <c r="C298" s="231" t="str">
        <f>IF(A298=595,'Lijst duurzame leveringen'!C317,"")</f>
        <v/>
      </c>
      <c r="D298" s="232" t="str">
        <f>IF(A298=595,'Lijst duurzame leveringen'!D317,"")</f>
        <v/>
      </c>
      <c r="F298" s="253"/>
      <c r="G298" s="133" t="str">
        <f>IF(F298&lt;&gt;"",IFERROR(VLOOKUP($F298,NTA!$A$2:$B$214,2,FALSE),"NTA code komt niet voor"),"")</f>
        <v/>
      </c>
      <c r="H298" s="247"/>
      <c r="I298" s="201"/>
      <c r="K298" s="253"/>
      <c r="L298" s="255"/>
      <c r="M298" s="201"/>
      <c r="O298" s="253"/>
      <c r="P298" s="201"/>
      <c r="R298" s="253"/>
      <c r="S298" s="201"/>
      <c r="U298" s="253"/>
      <c r="V298" s="201"/>
      <c r="AC298" s="253"/>
      <c r="AD298" s="201"/>
    </row>
    <row r="299" spans="1:30" ht="30" customHeight="1" x14ac:dyDescent="0.25">
      <c r="A299" s="203" t="str">
        <f>IF('Lijst duurzame leveringen'!A318=595,'Lijst duurzame leveringen'!A318,"")</f>
        <v/>
      </c>
      <c r="B299" s="133" t="str">
        <f>IF(A299=595,'Lijst duurzame leveringen'!B318,"")</f>
        <v/>
      </c>
      <c r="C299" s="231" t="str">
        <f>IF(A299=595,'Lijst duurzame leveringen'!C318,"")</f>
        <v/>
      </c>
      <c r="D299" s="232" t="str">
        <f>IF(A299=595,'Lijst duurzame leveringen'!D318,"")</f>
        <v/>
      </c>
      <c r="F299" s="253"/>
      <c r="G299" s="133" t="str">
        <f>IF(F299&lt;&gt;"",IFERROR(VLOOKUP($F299,NTA!$A$2:$B$214,2,FALSE),"NTA code komt niet voor"),"")</f>
        <v/>
      </c>
      <c r="H299" s="247"/>
      <c r="I299" s="201"/>
      <c r="K299" s="253"/>
      <c r="L299" s="255"/>
      <c r="M299" s="201"/>
      <c r="O299" s="253"/>
      <c r="P299" s="201"/>
      <c r="R299" s="253"/>
      <c r="S299" s="201"/>
      <c r="U299" s="253"/>
      <c r="V299" s="201"/>
      <c r="AC299" s="253"/>
      <c r="AD299" s="201"/>
    </row>
    <row r="300" spans="1:30" ht="30" customHeight="1" x14ac:dyDescent="0.25">
      <c r="A300" s="203" t="str">
        <f>IF('Lijst duurzame leveringen'!A319=595,'Lijst duurzame leveringen'!A319,"")</f>
        <v/>
      </c>
      <c r="B300" s="133" t="str">
        <f>IF(A300=595,'Lijst duurzame leveringen'!B319,"")</f>
        <v/>
      </c>
      <c r="C300" s="231" t="str">
        <f>IF(A300=595,'Lijst duurzame leveringen'!C319,"")</f>
        <v/>
      </c>
      <c r="D300" s="232" t="str">
        <f>IF(A300=595,'Lijst duurzame leveringen'!D319,"")</f>
        <v/>
      </c>
      <c r="F300" s="253"/>
      <c r="G300" s="133" t="str">
        <f>IF(F300&lt;&gt;"",IFERROR(VLOOKUP($F300,NTA!$A$2:$B$214,2,FALSE),"NTA code komt niet voor"),"")</f>
        <v/>
      </c>
      <c r="H300" s="247"/>
      <c r="I300" s="201"/>
      <c r="K300" s="253"/>
      <c r="L300" s="255"/>
      <c r="M300" s="201"/>
      <c r="O300" s="253"/>
      <c r="P300" s="201"/>
      <c r="R300" s="253"/>
      <c r="S300" s="201"/>
      <c r="U300" s="253"/>
      <c r="V300" s="201"/>
      <c r="AC300" s="253"/>
      <c r="AD300" s="201"/>
    </row>
    <row r="301" spans="1:30" ht="30" customHeight="1" x14ac:dyDescent="0.25">
      <c r="A301" s="203" t="str">
        <f>IF('Lijst duurzame leveringen'!A320=595,'Lijst duurzame leveringen'!A320,"")</f>
        <v/>
      </c>
      <c r="B301" s="133" t="str">
        <f>IF(A301=595,'Lijst duurzame leveringen'!B320,"")</f>
        <v/>
      </c>
      <c r="C301" s="231" t="str">
        <f>IF(A301=595,'Lijst duurzame leveringen'!C320,"")</f>
        <v/>
      </c>
      <c r="D301" s="232" t="str">
        <f>IF(A301=595,'Lijst duurzame leveringen'!D320,"")</f>
        <v/>
      </c>
      <c r="F301" s="253"/>
      <c r="G301" s="133" t="str">
        <f>IF(F301&lt;&gt;"",IFERROR(VLOOKUP($F301,NTA!$A$2:$B$214,2,FALSE),"NTA code komt niet voor"),"")</f>
        <v/>
      </c>
      <c r="H301" s="247"/>
      <c r="I301" s="201"/>
      <c r="K301" s="253"/>
      <c r="L301" s="255"/>
      <c r="M301" s="201"/>
      <c r="O301" s="253"/>
      <c r="P301" s="201"/>
      <c r="R301" s="253"/>
      <c r="S301" s="201"/>
      <c r="U301" s="253"/>
      <c r="V301" s="201"/>
      <c r="AC301" s="253"/>
      <c r="AD301" s="201"/>
    </row>
    <row r="302" spans="1:30" ht="30" customHeight="1" x14ac:dyDescent="0.25">
      <c r="A302" s="203" t="str">
        <f>IF('Lijst duurzame leveringen'!A321=595,'Lijst duurzame leveringen'!A321,"")</f>
        <v/>
      </c>
      <c r="B302" s="133" t="str">
        <f>IF(A302=595,'Lijst duurzame leveringen'!B321,"")</f>
        <v/>
      </c>
      <c r="C302" s="231" t="str">
        <f>IF(A302=595,'Lijst duurzame leveringen'!C321,"")</f>
        <v/>
      </c>
      <c r="D302" s="232" t="str">
        <f>IF(A302=595,'Lijst duurzame leveringen'!D321,"")</f>
        <v/>
      </c>
      <c r="F302" s="253"/>
      <c r="G302" s="133" t="str">
        <f>IF(F302&lt;&gt;"",IFERROR(VLOOKUP($F302,NTA!$A$2:$B$214,2,FALSE),"NTA code komt niet voor"),"")</f>
        <v/>
      </c>
      <c r="H302" s="247"/>
      <c r="I302" s="201"/>
      <c r="K302" s="253"/>
      <c r="L302" s="255"/>
      <c r="M302" s="201"/>
      <c r="O302" s="253"/>
      <c r="P302" s="201"/>
      <c r="R302" s="253"/>
      <c r="S302" s="201"/>
      <c r="U302" s="253"/>
      <c r="V302" s="201"/>
      <c r="AC302" s="253"/>
      <c r="AD302" s="201"/>
    </row>
    <row r="303" spans="1:30" ht="30" customHeight="1" x14ac:dyDescent="0.25">
      <c r="A303" s="203" t="str">
        <f>IF('Lijst duurzame leveringen'!A322=595,'Lijst duurzame leveringen'!A322,"")</f>
        <v/>
      </c>
      <c r="B303" s="133" t="str">
        <f>IF(A303=595,'Lijst duurzame leveringen'!B322,"")</f>
        <v/>
      </c>
      <c r="C303" s="231" t="str">
        <f>IF(A303=595,'Lijst duurzame leveringen'!C322,"")</f>
        <v/>
      </c>
      <c r="D303" s="232" t="str">
        <f>IF(A303=595,'Lijst duurzame leveringen'!D322,"")</f>
        <v/>
      </c>
      <c r="F303" s="253"/>
      <c r="G303" s="133" t="str">
        <f>IF(F303&lt;&gt;"",IFERROR(VLOOKUP($F303,NTA!$A$2:$B$214,2,FALSE),"NTA code komt niet voor"),"")</f>
        <v/>
      </c>
      <c r="H303" s="247"/>
      <c r="I303" s="201"/>
      <c r="K303" s="253"/>
      <c r="L303" s="255"/>
      <c r="M303" s="201"/>
      <c r="O303" s="253"/>
      <c r="P303" s="201"/>
      <c r="R303" s="253"/>
      <c r="S303" s="201"/>
      <c r="U303" s="253"/>
      <c r="V303" s="201"/>
      <c r="AC303" s="253"/>
      <c r="AD303" s="201"/>
    </row>
    <row r="304" spans="1:30" ht="30" customHeight="1" x14ac:dyDescent="0.25">
      <c r="A304" s="203" t="str">
        <f>IF('Lijst duurzame leveringen'!A323=595,'Lijst duurzame leveringen'!A323,"")</f>
        <v/>
      </c>
      <c r="B304" s="133" t="str">
        <f>IF(A304=595,'Lijst duurzame leveringen'!B323,"")</f>
        <v/>
      </c>
      <c r="C304" s="231" t="str">
        <f>IF(A304=595,'Lijst duurzame leveringen'!C323,"")</f>
        <v/>
      </c>
      <c r="D304" s="232" t="str">
        <f>IF(A304=595,'Lijst duurzame leveringen'!D323,"")</f>
        <v/>
      </c>
      <c r="F304" s="253"/>
      <c r="G304" s="133" t="str">
        <f>IF(F304&lt;&gt;"",IFERROR(VLOOKUP($F304,NTA!$A$2:$B$214,2,FALSE),"NTA code komt niet voor"),"")</f>
        <v/>
      </c>
      <c r="H304" s="247"/>
      <c r="I304" s="201"/>
      <c r="K304" s="253"/>
      <c r="L304" s="255"/>
      <c r="M304" s="201"/>
      <c r="O304" s="253"/>
      <c r="P304" s="201"/>
      <c r="R304" s="253"/>
      <c r="S304" s="201"/>
      <c r="U304" s="253"/>
      <c r="V304" s="201"/>
      <c r="AC304" s="253"/>
      <c r="AD304" s="201"/>
    </row>
    <row r="305" spans="1:30" ht="30" customHeight="1" x14ac:dyDescent="0.25">
      <c r="A305" s="203" t="str">
        <f>IF('Lijst duurzame leveringen'!A324=595,'Lijst duurzame leveringen'!A324,"")</f>
        <v/>
      </c>
      <c r="B305" s="133" t="str">
        <f>IF(A305=595,'Lijst duurzame leveringen'!B324,"")</f>
        <v/>
      </c>
      <c r="C305" s="231" t="str">
        <f>IF(A305=595,'Lijst duurzame leveringen'!C324,"")</f>
        <v/>
      </c>
      <c r="D305" s="232" t="str">
        <f>IF(A305=595,'Lijst duurzame leveringen'!D324,"")</f>
        <v/>
      </c>
      <c r="F305" s="253"/>
      <c r="G305" s="133" t="str">
        <f>IF(F305&lt;&gt;"",IFERROR(VLOOKUP($F305,NTA!$A$2:$B$214,2,FALSE),"NTA code komt niet voor"),"")</f>
        <v/>
      </c>
      <c r="H305" s="247"/>
      <c r="I305" s="201"/>
      <c r="K305" s="253"/>
      <c r="L305" s="255"/>
      <c r="M305" s="201"/>
      <c r="O305" s="253"/>
      <c r="P305" s="201"/>
      <c r="R305" s="253"/>
      <c r="S305" s="201"/>
      <c r="U305" s="253"/>
      <c r="V305" s="201"/>
      <c r="AC305" s="253"/>
      <c r="AD305" s="201"/>
    </row>
    <row r="306" spans="1:30" ht="30" customHeight="1" x14ac:dyDescent="0.25">
      <c r="A306" s="203" t="str">
        <f>IF('Lijst duurzame leveringen'!A325=595,'Lijst duurzame leveringen'!A325,"")</f>
        <v/>
      </c>
      <c r="B306" s="133" t="str">
        <f>IF(A306=595,'Lijst duurzame leveringen'!B325,"")</f>
        <v/>
      </c>
      <c r="C306" s="231" t="str">
        <f>IF(A306=595,'Lijst duurzame leveringen'!C325,"")</f>
        <v/>
      </c>
      <c r="D306" s="232" t="str">
        <f>IF(A306=595,'Lijst duurzame leveringen'!D325,"")</f>
        <v/>
      </c>
      <c r="F306" s="253"/>
      <c r="G306" s="133" t="str">
        <f>IF(F306&lt;&gt;"",IFERROR(VLOOKUP($F306,NTA!$A$2:$B$214,2,FALSE),"NTA code komt niet voor"),"")</f>
        <v/>
      </c>
      <c r="H306" s="247"/>
      <c r="I306" s="201"/>
      <c r="K306" s="253"/>
      <c r="L306" s="255"/>
      <c r="M306" s="201"/>
      <c r="O306" s="253"/>
      <c r="P306" s="201"/>
      <c r="R306" s="253"/>
      <c r="S306" s="201"/>
      <c r="U306" s="253"/>
      <c r="V306" s="201"/>
      <c r="AC306" s="253"/>
      <c r="AD306" s="201"/>
    </row>
    <row r="307" spans="1:30" ht="30" customHeight="1" x14ac:dyDescent="0.25">
      <c r="A307" s="203" t="str">
        <f>IF('Lijst duurzame leveringen'!A326=595,'Lijst duurzame leveringen'!A326,"")</f>
        <v/>
      </c>
      <c r="B307" s="133" t="str">
        <f>IF(A307=595,'Lijst duurzame leveringen'!B326,"")</f>
        <v/>
      </c>
      <c r="C307" s="231" t="str">
        <f>IF(A307=595,'Lijst duurzame leveringen'!C326,"")</f>
        <v/>
      </c>
      <c r="D307" s="232" t="str">
        <f>IF(A307=595,'Lijst duurzame leveringen'!D326,"")</f>
        <v/>
      </c>
      <c r="F307" s="253"/>
      <c r="G307" s="133" t="str">
        <f>IF(F307&lt;&gt;"",IFERROR(VLOOKUP($F307,NTA!$A$2:$B$214,2,FALSE),"NTA code komt niet voor"),"")</f>
        <v/>
      </c>
      <c r="H307" s="247"/>
      <c r="I307" s="201"/>
      <c r="K307" s="253"/>
      <c r="L307" s="255"/>
      <c r="M307" s="201"/>
      <c r="O307" s="253"/>
      <c r="P307" s="201"/>
      <c r="R307" s="253"/>
      <c r="S307" s="201"/>
      <c r="U307" s="253"/>
      <c r="V307" s="201"/>
      <c r="AC307" s="253"/>
      <c r="AD307" s="201"/>
    </row>
    <row r="308" spans="1:30" ht="30" customHeight="1" x14ac:dyDescent="0.25">
      <c r="A308" s="203" t="str">
        <f>IF('Lijst duurzame leveringen'!A327=595,'Lijst duurzame leveringen'!A327,"")</f>
        <v/>
      </c>
      <c r="B308" s="133" t="str">
        <f>IF(A308=595,'Lijst duurzame leveringen'!B327,"")</f>
        <v/>
      </c>
      <c r="C308" s="231" t="str">
        <f>IF(A308=595,'Lijst duurzame leveringen'!C327,"")</f>
        <v/>
      </c>
      <c r="D308" s="232" t="str">
        <f>IF(A308=595,'Lijst duurzame leveringen'!D327,"")</f>
        <v/>
      </c>
      <c r="F308" s="253"/>
      <c r="G308" s="133" t="str">
        <f>IF(F308&lt;&gt;"",IFERROR(VLOOKUP($F308,NTA!$A$2:$B$214,2,FALSE),"NTA code komt niet voor"),"")</f>
        <v/>
      </c>
      <c r="H308" s="247"/>
      <c r="I308" s="201"/>
      <c r="K308" s="253"/>
      <c r="L308" s="255"/>
      <c r="M308" s="201"/>
      <c r="O308" s="253"/>
      <c r="P308" s="201"/>
      <c r="R308" s="253"/>
      <c r="S308" s="201"/>
      <c r="U308" s="253"/>
      <c r="V308" s="201"/>
      <c r="AC308" s="253"/>
      <c r="AD308" s="201"/>
    </row>
    <row r="309" spans="1:30" ht="30" customHeight="1" x14ac:dyDescent="0.25">
      <c r="A309" s="203" t="str">
        <f>IF('Lijst duurzame leveringen'!A328=595,'Lijst duurzame leveringen'!A328,"")</f>
        <v/>
      </c>
      <c r="B309" s="133" t="str">
        <f>IF(A309=595,'Lijst duurzame leveringen'!B328,"")</f>
        <v/>
      </c>
      <c r="C309" s="231" t="str">
        <f>IF(A309=595,'Lijst duurzame leveringen'!C328,"")</f>
        <v/>
      </c>
      <c r="D309" s="232" t="str">
        <f>IF(A309=595,'Lijst duurzame leveringen'!D328,"")</f>
        <v/>
      </c>
      <c r="F309" s="253"/>
      <c r="G309" s="133" t="str">
        <f>IF(F309&lt;&gt;"",IFERROR(VLOOKUP($F309,NTA!$A$2:$B$214,2,FALSE),"NTA code komt niet voor"),"")</f>
        <v/>
      </c>
      <c r="H309" s="247"/>
      <c r="I309" s="201"/>
      <c r="K309" s="253"/>
      <c r="L309" s="255"/>
      <c r="M309" s="201"/>
      <c r="O309" s="253"/>
      <c r="P309" s="201"/>
      <c r="R309" s="253"/>
      <c r="S309" s="201"/>
      <c r="U309" s="253"/>
      <c r="V309" s="201"/>
      <c r="AC309" s="253"/>
      <c r="AD309" s="201"/>
    </row>
    <row r="310" spans="1:30" ht="30" customHeight="1" x14ac:dyDescent="0.25">
      <c r="A310" s="203" t="str">
        <f>IF('Lijst duurzame leveringen'!A329=595,'Lijst duurzame leveringen'!A329,"")</f>
        <v/>
      </c>
      <c r="B310" s="133" t="str">
        <f>IF(A310=595,'Lijst duurzame leveringen'!B329,"")</f>
        <v/>
      </c>
      <c r="C310" s="231" t="str">
        <f>IF(A310=595,'Lijst duurzame leveringen'!C329,"")</f>
        <v/>
      </c>
      <c r="D310" s="232" t="str">
        <f>IF(A310=595,'Lijst duurzame leveringen'!D329,"")</f>
        <v/>
      </c>
      <c r="F310" s="253"/>
      <c r="G310" s="133" t="str">
        <f>IF(F310&lt;&gt;"",IFERROR(VLOOKUP($F310,NTA!$A$2:$B$214,2,FALSE),"NTA code komt niet voor"),"")</f>
        <v/>
      </c>
      <c r="H310" s="247"/>
      <c r="I310" s="201"/>
      <c r="K310" s="253"/>
      <c r="L310" s="255"/>
      <c r="M310" s="201"/>
      <c r="O310" s="253"/>
      <c r="P310" s="201"/>
      <c r="R310" s="253"/>
      <c r="S310" s="201"/>
      <c r="U310" s="253"/>
      <c r="V310" s="201"/>
      <c r="AC310" s="253"/>
      <c r="AD310" s="201"/>
    </row>
    <row r="311" spans="1:30" ht="30" customHeight="1" x14ac:dyDescent="0.25">
      <c r="A311" s="203" t="str">
        <f>IF('Lijst duurzame leveringen'!A330=595,'Lijst duurzame leveringen'!A330,"")</f>
        <v/>
      </c>
      <c r="B311" s="133" t="str">
        <f>IF(A311=595,'Lijst duurzame leveringen'!B330,"")</f>
        <v/>
      </c>
      <c r="C311" s="231" t="str">
        <f>IF(A311=595,'Lijst duurzame leveringen'!C330,"")</f>
        <v/>
      </c>
      <c r="D311" s="232" t="str">
        <f>IF(A311=595,'Lijst duurzame leveringen'!D330,"")</f>
        <v/>
      </c>
      <c r="F311" s="253"/>
      <c r="G311" s="133" t="str">
        <f>IF(F311&lt;&gt;"",IFERROR(VLOOKUP($F311,NTA!$A$2:$B$214,2,FALSE),"NTA code komt niet voor"),"")</f>
        <v/>
      </c>
      <c r="H311" s="247"/>
      <c r="I311" s="201"/>
      <c r="K311" s="253"/>
      <c r="L311" s="255"/>
      <c r="M311" s="201"/>
      <c r="O311" s="253"/>
      <c r="P311" s="201"/>
      <c r="R311" s="253"/>
      <c r="S311" s="201"/>
      <c r="U311" s="253"/>
      <c r="V311" s="201"/>
      <c r="AC311" s="253"/>
      <c r="AD311" s="201"/>
    </row>
    <row r="312" spans="1:30" ht="30" customHeight="1" x14ac:dyDescent="0.25">
      <c r="A312" s="203" t="str">
        <f>IF('Lijst duurzame leveringen'!A331=595,'Lijst duurzame leveringen'!A331,"")</f>
        <v/>
      </c>
      <c r="B312" s="133" t="str">
        <f>IF(A312=595,'Lijst duurzame leveringen'!B331,"")</f>
        <v/>
      </c>
      <c r="C312" s="231" t="str">
        <f>IF(A312=595,'Lijst duurzame leveringen'!C331,"")</f>
        <v/>
      </c>
      <c r="D312" s="232" t="str">
        <f>IF(A312=595,'Lijst duurzame leveringen'!D331,"")</f>
        <v/>
      </c>
      <c r="F312" s="253"/>
      <c r="G312" s="133" t="str">
        <f>IF(F312&lt;&gt;"",IFERROR(VLOOKUP($F312,NTA!$A$2:$B$214,2,FALSE),"NTA code komt niet voor"),"")</f>
        <v/>
      </c>
      <c r="H312" s="247"/>
      <c r="I312" s="201"/>
      <c r="K312" s="253"/>
      <c r="L312" s="255"/>
      <c r="M312" s="201"/>
      <c r="O312" s="253"/>
      <c r="P312" s="201"/>
      <c r="R312" s="253"/>
      <c r="S312" s="201"/>
      <c r="U312" s="253"/>
      <c r="V312" s="201"/>
      <c r="AC312" s="253"/>
      <c r="AD312" s="201"/>
    </row>
    <row r="313" spans="1:30" ht="30" customHeight="1" x14ac:dyDescent="0.25">
      <c r="A313" s="203" t="str">
        <f>IF('Lijst duurzame leveringen'!A332=595,'Lijst duurzame leveringen'!A332,"")</f>
        <v/>
      </c>
      <c r="B313" s="133" t="str">
        <f>IF(A313=595,'Lijst duurzame leveringen'!B332,"")</f>
        <v/>
      </c>
      <c r="C313" s="231" t="str">
        <f>IF(A313=595,'Lijst duurzame leveringen'!C332,"")</f>
        <v/>
      </c>
      <c r="D313" s="232" t="str">
        <f>IF(A313=595,'Lijst duurzame leveringen'!D332,"")</f>
        <v/>
      </c>
      <c r="F313" s="253"/>
      <c r="G313" s="133" t="str">
        <f>IF(F313&lt;&gt;"",IFERROR(VLOOKUP($F313,NTA!$A$2:$B$214,2,FALSE),"NTA code komt niet voor"),"")</f>
        <v/>
      </c>
      <c r="H313" s="247"/>
      <c r="I313" s="201"/>
      <c r="K313" s="253"/>
      <c r="L313" s="255"/>
      <c r="M313" s="201"/>
      <c r="O313" s="253"/>
      <c r="P313" s="201"/>
      <c r="R313" s="253"/>
      <c r="S313" s="201"/>
      <c r="U313" s="253"/>
      <c r="V313" s="201"/>
      <c r="AC313" s="253"/>
      <c r="AD313" s="201"/>
    </row>
    <row r="314" spans="1:30" ht="30" customHeight="1" x14ac:dyDescent="0.25">
      <c r="A314" s="203" t="str">
        <f>IF('Lijst duurzame leveringen'!A333=595,'Lijst duurzame leveringen'!A333,"")</f>
        <v/>
      </c>
      <c r="B314" s="133" t="str">
        <f>IF(A314=595,'Lijst duurzame leveringen'!B333,"")</f>
        <v/>
      </c>
      <c r="C314" s="231" t="str">
        <f>IF(A314=595,'Lijst duurzame leveringen'!C333,"")</f>
        <v/>
      </c>
      <c r="D314" s="232" t="str">
        <f>IF(A314=595,'Lijst duurzame leveringen'!D333,"")</f>
        <v/>
      </c>
      <c r="F314" s="253"/>
      <c r="G314" s="133" t="str">
        <f>IF(F314&lt;&gt;"",IFERROR(VLOOKUP($F314,NTA!$A$2:$B$214,2,FALSE),"NTA code komt niet voor"),"")</f>
        <v/>
      </c>
      <c r="H314" s="247"/>
      <c r="I314" s="201"/>
      <c r="K314" s="253"/>
      <c r="L314" s="255"/>
      <c r="M314" s="201"/>
      <c r="O314" s="253"/>
      <c r="P314" s="201"/>
      <c r="R314" s="253"/>
      <c r="S314" s="201"/>
      <c r="U314" s="253"/>
      <c r="V314" s="201"/>
      <c r="AC314" s="253"/>
      <c r="AD314" s="201"/>
    </row>
    <row r="315" spans="1:30" ht="30" customHeight="1" x14ac:dyDescent="0.25">
      <c r="A315" s="203" t="str">
        <f>IF('Lijst duurzame leveringen'!A334=595,'Lijst duurzame leveringen'!A334,"")</f>
        <v/>
      </c>
      <c r="B315" s="133" t="str">
        <f>IF(A315=595,'Lijst duurzame leveringen'!B334,"")</f>
        <v/>
      </c>
      <c r="C315" s="231" t="str">
        <f>IF(A315=595,'Lijst duurzame leveringen'!C334,"")</f>
        <v/>
      </c>
      <c r="D315" s="232" t="str">
        <f>IF(A315=595,'Lijst duurzame leveringen'!D334,"")</f>
        <v/>
      </c>
      <c r="F315" s="253"/>
      <c r="G315" s="133" t="str">
        <f>IF(F315&lt;&gt;"",IFERROR(VLOOKUP($F315,NTA!$A$2:$B$214,2,FALSE),"NTA code komt niet voor"),"")</f>
        <v/>
      </c>
      <c r="H315" s="247"/>
      <c r="I315" s="201"/>
      <c r="K315" s="253"/>
      <c r="L315" s="255"/>
      <c r="M315" s="201"/>
      <c r="O315" s="253"/>
      <c r="P315" s="201"/>
      <c r="R315" s="253"/>
      <c r="S315" s="201"/>
      <c r="U315" s="253"/>
      <c r="V315" s="201"/>
      <c r="AC315" s="253"/>
      <c r="AD315" s="201"/>
    </row>
    <row r="316" spans="1:30" ht="30" customHeight="1" x14ac:dyDescent="0.25">
      <c r="A316" s="203" t="str">
        <f>IF('Lijst duurzame leveringen'!A335=595,'Lijst duurzame leveringen'!A335,"")</f>
        <v/>
      </c>
      <c r="B316" s="133" t="str">
        <f>IF(A316=595,'Lijst duurzame leveringen'!B335,"")</f>
        <v/>
      </c>
      <c r="C316" s="231" t="str">
        <f>IF(A316=595,'Lijst duurzame leveringen'!C335,"")</f>
        <v/>
      </c>
      <c r="D316" s="232" t="str">
        <f>IF(A316=595,'Lijst duurzame leveringen'!D335,"")</f>
        <v/>
      </c>
      <c r="F316" s="253"/>
      <c r="G316" s="133" t="str">
        <f>IF(F316&lt;&gt;"",IFERROR(VLOOKUP($F316,NTA!$A$2:$B$214,2,FALSE),"NTA code komt niet voor"),"")</f>
        <v/>
      </c>
      <c r="H316" s="247"/>
      <c r="I316" s="201"/>
      <c r="K316" s="253"/>
      <c r="L316" s="255"/>
      <c r="M316" s="201"/>
      <c r="O316" s="253"/>
      <c r="P316" s="201"/>
      <c r="R316" s="253"/>
      <c r="S316" s="201"/>
      <c r="U316" s="253"/>
      <c r="V316" s="201"/>
      <c r="AC316" s="253"/>
      <c r="AD316" s="201"/>
    </row>
    <row r="317" spans="1:30" ht="30" customHeight="1" x14ac:dyDescent="0.25">
      <c r="A317" s="203" t="str">
        <f>IF('Lijst duurzame leveringen'!A336=595,'Lijst duurzame leveringen'!A336,"")</f>
        <v/>
      </c>
      <c r="B317" s="133" t="str">
        <f>IF(A317=595,'Lijst duurzame leveringen'!B336,"")</f>
        <v/>
      </c>
      <c r="C317" s="231" t="str">
        <f>IF(A317=595,'Lijst duurzame leveringen'!C336,"")</f>
        <v/>
      </c>
      <c r="D317" s="232" t="str">
        <f>IF(A317=595,'Lijst duurzame leveringen'!D336,"")</f>
        <v/>
      </c>
      <c r="F317" s="253"/>
      <c r="G317" s="133" t="str">
        <f>IF(F317&lt;&gt;"",IFERROR(VLOOKUP($F317,NTA!$A$2:$B$214,2,FALSE),"NTA code komt niet voor"),"")</f>
        <v/>
      </c>
      <c r="H317" s="247"/>
      <c r="I317" s="201"/>
      <c r="K317" s="253"/>
      <c r="L317" s="255"/>
      <c r="M317" s="201"/>
      <c r="O317" s="253"/>
      <c r="P317" s="201"/>
      <c r="R317" s="253"/>
      <c r="S317" s="201"/>
      <c r="U317" s="253"/>
      <c r="V317" s="201"/>
      <c r="AC317" s="253"/>
      <c r="AD317" s="201"/>
    </row>
    <row r="318" spans="1:30" ht="30" customHeight="1" x14ac:dyDescent="0.25">
      <c r="A318" s="203" t="str">
        <f>IF('Lijst duurzame leveringen'!A337=595,'Lijst duurzame leveringen'!A337,"")</f>
        <v/>
      </c>
      <c r="B318" s="133" t="str">
        <f>IF(A318=595,'Lijst duurzame leveringen'!B337,"")</f>
        <v/>
      </c>
      <c r="C318" s="231" t="str">
        <f>IF(A318=595,'Lijst duurzame leveringen'!C337,"")</f>
        <v/>
      </c>
      <c r="D318" s="232" t="str">
        <f>IF(A318=595,'Lijst duurzame leveringen'!D337,"")</f>
        <v/>
      </c>
      <c r="F318" s="253"/>
      <c r="G318" s="133" t="str">
        <f>IF(F318&lt;&gt;"",IFERROR(VLOOKUP($F318,NTA!$A$2:$B$214,2,FALSE),"NTA code komt niet voor"),"")</f>
        <v/>
      </c>
      <c r="H318" s="247"/>
      <c r="I318" s="201"/>
      <c r="K318" s="253"/>
      <c r="L318" s="255"/>
      <c r="M318" s="201"/>
      <c r="O318" s="253"/>
      <c r="P318" s="201"/>
      <c r="R318" s="253"/>
      <c r="S318" s="201"/>
      <c r="U318" s="253"/>
      <c r="V318" s="201"/>
      <c r="AC318" s="253"/>
      <c r="AD318" s="201"/>
    </row>
    <row r="319" spans="1:30" ht="30" customHeight="1" x14ac:dyDescent="0.25">
      <c r="A319" s="203" t="str">
        <f>IF('Lijst duurzame leveringen'!A338=595,'Lijst duurzame leveringen'!A338,"")</f>
        <v/>
      </c>
      <c r="B319" s="133" t="str">
        <f>IF(A319=595,'Lijst duurzame leveringen'!B338,"")</f>
        <v/>
      </c>
      <c r="C319" s="231" t="str">
        <f>IF(A319=595,'Lijst duurzame leveringen'!C338,"")</f>
        <v/>
      </c>
      <c r="D319" s="232" t="str">
        <f>IF(A319=595,'Lijst duurzame leveringen'!D338,"")</f>
        <v/>
      </c>
      <c r="F319" s="253"/>
      <c r="G319" s="133" t="str">
        <f>IF(F319&lt;&gt;"",IFERROR(VLOOKUP($F319,NTA!$A$2:$B$214,2,FALSE),"NTA code komt niet voor"),"")</f>
        <v/>
      </c>
      <c r="H319" s="247"/>
      <c r="I319" s="201"/>
      <c r="K319" s="253"/>
      <c r="L319" s="255"/>
      <c r="M319" s="201"/>
      <c r="O319" s="253"/>
      <c r="P319" s="201"/>
      <c r="R319" s="253"/>
      <c r="S319" s="201"/>
      <c r="U319" s="253"/>
      <c r="V319" s="201"/>
      <c r="AC319" s="253"/>
      <c r="AD319" s="201"/>
    </row>
    <row r="320" spans="1:30" ht="30" customHeight="1" x14ac:dyDescent="0.25">
      <c r="A320" s="203" t="str">
        <f>IF('Lijst duurzame leveringen'!A339=595,'Lijst duurzame leveringen'!A339,"")</f>
        <v/>
      </c>
      <c r="B320" s="133" t="str">
        <f>IF(A320=595,'Lijst duurzame leveringen'!B339,"")</f>
        <v/>
      </c>
      <c r="C320" s="231" t="str">
        <f>IF(A320=595,'Lijst duurzame leveringen'!C339,"")</f>
        <v/>
      </c>
      <c r="D320" s="232" t="str">
        <f>IF(A320=595,'Lijst duurzame leveringen'!D339,"")</f>
        <v/>
      </c>
      <c r="F320" s="253"/>
      <c r="G320" s="133" t="str">
        <f>IF(F320&lt;&gt;"",IFERROR(VLOOKUP($F320,NTA!$A$2:$B$214,2,FALSE),"NTA code komt niet voor"),"")</f>
        <v/>
      </c>
      <c r="H320" s="247"/>
      <c r="I320" s="201"/>
      <c r="K320" s="253"/>
      <c r="L320" s="255"/>
      <c r="M320" s="201"/>
      <c r="O320" s="253"/>
      <c r="P320" s="201"/>
      <c r="R320" s="253"/>
      <c r="S320" s="201"/>
      <c r="U320" s="253"/>
      <c r="V320" s="201"/>
      <c r="AC320" s="253"/>
      <c r="AD320" s="201"/>
    </row>
    <row r="321" spans="1:30" ht="30" customHeight="1" x14ac:dyDescent="0.25">
      <c r="A321" s="203" t="str">
        <f>IF('Lijst duurzame leveringen'!A340=595,'Lijst duurzame leveringen'!A340,"")</f>
        <v/>
      </c>
      <c r="B321" s="133" t="str">
        <f>IF(A321=595,'Lijst duurzame leveringen'!B340,"")</f>
        <v/>
      </c>
      <c r="C321" s="231" t="str">
        <f>IF(A321=595,'Lijst duurzame leveringen'!C340,"")</f>
        <v/>
      </c>
      <c r="D321" s="232" t="str">
        <f>IF(A321=595,'Lijst duurzame leveringen'!D340,"")</f>
        <v/>
      </c>
      <c r="F321" s="253"/>
      <c r="G321" s="133" t="str">
        <f>IF(F321&lt;&gt;"",IFERROR(VLOOKUP($F321,NTA!$A$2:$B$214,2,FALSE),"NTA code komt niet voor"),"")</f>
        <v/>
      </c>
      <c r="H321" s="247"/>
      <c r="I321" s="201"/>
      <c r="K321" s="253"/>
      <c r="L321" s="255"/>
      <c r="M321" s="201"/>
      <c r="O321" s="253"/>
      <c r="P321" s="201"/>
      <c r="R321" s="253"/>
      <c r="S321" s="201"/>
      <c r="U321" s="253"/>
      <c r="V321" s="201"/>
      <c r="AC321" s="253"/>
      <c r="AD321" s="201"/>
    </row>
    <row r="322" spans="1:30" ht="30" customHeight="1" x14ac:dyDescent="0.25">
      <c r="A322" s="203" t="str">
        <f>IF('Lijst duurzame leveringen'!A341=595,'Lijst duurzame leveringen'!A341,"")</f>
        <v/>
      </c>
      <c r="B322" s="133" t="str">
        <f>IF(A322=595,'Lijst duurzame leveringen'!B341,"")</f>
        <v/>
      </c>
      <c r="C322" s="231" t="str">
        <f>IF(A322=595,'Lijst duurzame leveringen'!C341,"")</f>
        <v/>
      </c>
      <c r="D322" s="232" t="str">
        <f>IF(A322=595,'Lijst duurzame leveringen'!D341,"")</f>
        <v/>
      </c>
      <c r="F322" s="253"/>
      <c r="G322" s="133" t="str">
        <f>IF(F322&lt;&gt;"",IFERROR(VLOOKUP($F322,NTA!$A$2:$B$214,2,FALSE),"NTA code komt niet voor"),"")</f>
        <v/>
      </c>
      <c r="H322" s="247"/>
      <c r="I322" s="201"/>
      <c r="K322" s="253"/>
      <c r="L322" s="255"/>
      <c r="M322" s="201"/>
      <c r="O322" s="253"/>
      <c r="P322" s="201"/>
      <c r="R322" s="253"/>
      <c r="S322" s="201"/>
      <c r="U322" s="253"/>
      <c r="V322" s="201"/>
      <c r="AC322" s="253"/>
      <c r="AD322" s="201"/>
    </row>
    <row r="323" spans="1:30" ht="30" customHeight="1" x14ac:dyDescent="0.25">
      <c r="A323" s="203" t="str">
        <f>IF('Lijst duurzame leveringen'!A342=595,'Lijst duurzame leveringen'!A342,"")</f>
        <v/>
      </c>
      <c r="B323" s="133" t="str">
        <f>IF(A323=595,'Lijst duurzame leveringen'!B342,"")</f>
        <v/>
      </c>
      <c r="C323" s="231" t="str">
        <f>IF(A323=595,'Lijst duurzame leveringen'!C342,"")</f>
        <v/>
      </c>
      <c r="D323" s="232" t="str">
        <f>IF(A323=595,'Lijst duurzame leveringen'!D342,"")</f>
        <v/>
      </c>
      <c r="F323" s="253"/>
      <c r="G323" s="133" t="str">
        <f>IF(F323&lt;&gt;"",IFERROR(VLOOKUP($F323,NTA!$A$2:$B$214,2,FALSE),"NTA code komt niet voor"),"")</f>
        <v/>
      </c>
      <c r="H323" s="247"/>
      <c r="I323" s="201"/>
      <c r="K323" s="253"/>
      <c r="L323" s="255"/>
      <c r="M323" s="201"/>
      <c r="O323" s="253"/>
      <c r="P323" s="201"/>
      <c r="R323" s="253"/>
      <c r="S323" s="201"/>
      <c r="U323" s="253"/>
      <c r="V323" s="201"/>
      <c r="AC323" s="253"/>
      <c r="AD323" s="201"/>
    </row>
    <row r="324" spans="1:30" ht="30" customHeight="1" x14ac:dyDescent="0.25">
      <c r="A324" s="203" t="str">
        <f>IF('Lijst duurzame leveringen'!A343=595,'Lijst duurzame leveringen'!A343,"")</f>
        <v/>
      </c>
      <c r="B324" s="133" t="str">
        <f>IF(A324=595,'Lijst duurzame leveringen'!B343,"")</f>
        <v/>
      </c>
      <c r="C324" s="231" t="str">
        <f>IF(A324=595,'Lijst duurzame leveringen'!C343,"")</f>
        <v/>
      </c>
      <c r="D324" s="232" t="str">
        <f>IF(A324=595,'Lijst duurzame leveringen'!D343,"")</f>
        <v/>
      </c>
      <c r="F324" s="253"/>
      <c r="G324" s="133" t="str">
        <f>IF(F324&lt;&gt;"",IFERROR(VLOOKUP($F324,NTA!$A$2:$B$214,2,FALSE),"NTA code komt niet voor"),"")</f>
        <v/>
      </c>
      <c r="H324" s="247"/>
      <c r="I324" s="201"/>
      <c r="K324" s="253"/>
      <c r="L324" s="255"/>
      <c r="M324" s="201"/>
      <c r="O324" s="253"/>
      <c r="P324" s="201"/>
      <c r="R324" s="253"/>
      <c r="S324" s="201"/>
      <c r="U324" s="253"/>
      <c r="V324" s="201"/>
      <c r="AC324" s="253"/>
      <c r="AD324" s="201"/>
    </row>
    <row r="325" spans="1:30" ht="30" customHeight="1" thickBot="1" x14ac:dyDescent="0.3">
      <c r="A325" s="235" t="str">
        <f>IF('Lijst duurzame leveringen'!A344=595,'Lijst duurzame leveringen'!A344,"")</f>
        <v/>
      </c>
      <c r="B325" s="134" t="str">
        <f>IF(A325=595,'Lijst duurzame leveringen'!B344,"")</f>
        <v/>
      </c>
      <c r="C325" s="233" t="str">
        <f>IF(A325=595,'Lijst duurzame leveringen'!C344,"")</f>
        <v/>
      </c>
      <c r="D325" s="234" t="str">
        <f>IF(A325=595,'Lijst duurzame leveringen'!D344,"")</f>
        <v/>
      </c>
      <c r="F325" s="254"/>
      <c r="G325" s="134" t="str">
        <f>IF(F325&lt;&gt;"",IFERROR(VLOOKUP($F325,NTA!$A$2:$B$214,2,FALSE),"NTA code komt niet voor"),"")</f>
        <v/>
      </c>
      <c r="H325" s="246"/>
      <c r="I325" s="257"/>
      <c r="K325" s="254"/>
      <c r="L325" s="256"/>
      <c r="M325" s="257"/>
      <c r="O325" s="254"/>
      <c r="P325" s="257"/>
      <c r="R325" s="254"/>
      <c r="S325" s="257"/>
      <c r="U325" s="254"/>
      <c r="V325" s="257"/>
      <c r="AC325" s="254"/>
      <c r="AD325" s="257"/>
    </row>
  </sheetData>
  <sheetProtection algorithmName="SHA-512" hashValue="pJXOjvjQ2bmROoCERH6z4K9Ge66Dnbyav8ZlaOw7yvNrcEEnWpuDfPMlmtny/V+9w98K5Y/ir0ed4lZ3ncmMkQ==" saltValue="gaSh7KioVY2hPw47xIOtRg==" spinCount="100000" sheet="1" objects="1" scenarios="1"/>
  <mergeCells count="27">
    <mergeCell ref="L9:M9"/>
    <mergeCell ref="K4:L4"/>
    <mergeCell ref="L5:M5"/>
    <mergeCell ref="L6:M6"/>
    <mergeCell ref="L7:M7"/>
    <mergeCell ref="L8:M8"/>
    <mergeCell ref="L21:M21"/>
    <mergeCell ref="L10:M10"/>
    <mergeCell ref="L11:M11"/>
    <mergeCell ref="L12:M12"/>
    <mergeCell ref="L13:M13"/>
    <mergeCell ref="L14:M14"/>
    <mergeCell ref="L15:M15"/>
    <mergeCell ref="L16:M16"/>
    <mergeCell ref="L17:M17"/>
    <mergeCell ref="L18:M18"/>
    <mergeCell ref="L19:M19"/>
    <mergeCell ref="L20:M20"/>
    <mergeCell ref="L28:M28"/>
    <mergeCell ref="L29:M29"/>
    <mergeCell ref="L30:M30"/>
    <mergeCell ref="L22:M22"/>
    <mergeCell ref="L23:M23"/>
    <mergeCell ref="L24:M24"/>
    <mergeCell ref="L25:M25"/>
    <mergeCell ref="L26:M26"/>
    <mergeCell ref="L27:M27"/>
  </mergeCells>
  <dataValidations count="11">
    <dataValidation allowBlank="1" showInputMessage="1" showErrorMessage="1" promptTitle="Leveringscode" prompt="Het is mogelijk dat een levering uit meerdere scheepsladingen of gevulde vrachtwagens bestaat, die wel allemaal dezelfde oorsprong hebben. Elke levering moet daarom een unieke administratieve code krijgen. " sqref="C5" xr:uid="{00000000-0002-0000-0300-000000000000}"/>
    <dataValidation allowBlank="1" showInputMessage="1" showErrorMessage="1" promptTitle="Certificaat" prompt="Vul het certificaat in" sqref="S5" xr:uid="{00000000-0002-0000-0300-000001000000}"/>
    <dataValidation allowBlank="1" showInputMessage="1" showErrorMessage="1" promptTitle="Code verificatieverklaring" prompt="unieke code met opbouw: AAA-CXXXXX-20zz:_x000a_- AAA code verstrekt door RVO.nl en verwijst naar de conformiteitsbeoordelingsinstantie die de verklaring afgeeft;_x000a_- C duidt op het type verklaring;_x000a_- XXXXX is een uniek volgnummer;_x000a_- 20zz is het jaartal;_x000a_" sqref="AD5" xr:uid="{00000000-0002-0000-0300-000002000000}"/>
    <dataValidation allowBlank="1" showInputMessage="1" showErrorMessage="1" promptTitle="Aantonen" prompt="Vul het certificaat" sqref="L5:M5" xr:uid="{00000000-0002-0000-0300-000003000000}"/>
    <dataValidation allowBlank="1" showInputMessage="1" showErrorMessage="1" promptTitle="Aantonen" prompt="Vul het certificaat in " sqref="P5" xr:uid="{00000000-0002-0000-0300-000004000000}"/>
    <dataValidation allowBlank="1" showInputMessage="1" showErrorMessage="1" promptTitle="Duurzaamheidseisen" prompt="Vul hier de code's in van de duurzaamheisen die u hebt geverifieerd (niet gedekt door certificaten)" sqref="AC5" xr:uid="{00000000-0002-0000-0300-000005000000}"/>
    <dataValidation allowBlank="1" showInputMessage="1" showErrorMessage="1" promptTitle="Certificaat" prompt="Vul het certificaat in " sqref="V5" xr:uid="{00000000-0002-0000-0300-000006000000}"/>
    <dataValidation allowBlank="1" showInputMessage="1" showErrorMessage="1" promptTitle="vrij invulbaar" prompt="Indien certificaat niet op de lijst voorkomt kunt u hier het type certificaat vermelden" sqref="R5 U5 AC7 O5" xr:uid="{00000000-0002-0000-0300-000007000000}"/>
    <dataValidation allowBlank="1" showInputMessage="1" showErrorMessage="1" promptTitle="Categorie biomassa" prompt="Selecteer categorie biomassa" sqref="H5:J5" xr:uid="{00000000-0002-0000-0300-000008000000}"/>
    <dataValidation type="list" allowBlank="1" showInputMessage="1" showErrorMessage="1" sqref="H6:H325" xr:uid="{00000000-0002-0000-0300-000009000000}">
      <formula1>Categorie_biomassa</formula1>
    </dataValidation>
    <dataValidation type="list" allowBlank="1" showInputMessage="1" showErrorMessage="1" sqref="F6:F30" xr:uid="{00000000-0002-0000-0300-00000A000000}">
      <formula1>NTA</formula1>
    </dataValidation>
  </dataValidations>
  <pageMargins left="0.7" right="0.7" top="0.75" bottom="0.75" header="0.3" footer="0.3"/>
  <pageSetup paperSize="8" scale="39" orientation="landscape" r:id="rId1"/>
  <ignoredErrors>
    <ignoredError sqref="A6 C6:D6 A7:A8 C8 C7 D7:D8" unlockedFormula="1"/>
  </ignoredErrors>
  <extLst>
    <ext xmlns:x14="http://schemas.microsoft.com/office/spreadsheetml/2009/9/main" uri="{78C0D931-6437-407d-A8EE-F0AAD7539E65}">
      <x14:conditionalFormattings>
        <x14:conditionalFormatting xmlns:xm="http://schemas.microsoft.com/office/excel/2006/main">
          <x14:cfRule type="expression" priority="146" id="{C40E4F64-F1D6-41DD-8648-3B2BDDC3EB3E}">
            <xm:f>'Lijst duurzame leveringen'!#REF!&lt;&gt;"overig"</xm:f>
            <x14:dxf>
              <fill>
                <patternFill>
                  <bgColor theme="1"/>
                </patternFill>
              </fill>
            </x14:dxf>
          </x14:cfRule>
          <xm:sqref>AC8</xm:sqref>
        </x14:conditionalFormatting>
        <x14:conditionalFormatting xmlns:xm="http://schemas.microsoft.com/office/excel/2006/main">
          <x14:cfRule type="expression" priority="145" id="{E732105D-9B54-418D-A58E-AD53A4D2CE88}">
            <xm:f>'Lijst duurzame leveringen'!#REF!&lt;&gt;"overig"</xm:f>
            <x14:dxf>
              <fill>
                <patternFill>
                  <bgColor theme="1"/>
                </patternFill>
              </fill>
            </x14:dxf>
          </x14:cfRule>
          <xm:sqref>AC9</xm:sqref>
        </x14:conditionalFormatting>
        <x14:conditionalFormatting xmlns:xm="http://schemas.microsoft.com/office/excel/2006/main">
          <x14:cfRule type="expression" priority="144" id="{BDD9BA2F-8796-4485-9116-6CEE457569F6}">
            <xm:f>'Lijst duurzame leveringen'!#REF!&lt;&gt;"overig"</xm:f>
            <x14:dxf>
              <fill>
                <patternFill>
                  <bgColor theme="1"/>
                </patternFill>
              </fill>
            </x14:dxf>
          </x14:cfRule>
          <xm:sqref>AC10</xm:sqref>
        </x14:conditionalFormatting>
        <x14:conditionalFormatting xmlns:xm="http://schemas.microsoft.com/office/excel/2006/main">
          <x14:cfRule type="expression" priority="143" id="{B4E05C86-036A-4E9A-9D7C-09E04CB8F787}">
            <xm:f>'Lijst duurzame leveringen'!#REF!&lt;&gt;"overig"</xm:f>
            <x14:dxf>
              <fill>
                <patternFill>
                  <bgColor theme="1"/>
                </patternFill>
              </fill>
            </x14:dxf>
          </x14:cfRule>
          <xm:sqref>AC11</xm:sqref>
        </x14:conditionalFormatting>
        <x14:conditionalFormatting xmlns:xm="http://schemas.microsoft.com/office/excel/2006/main">
          <x14:cfRule type="expression" priority="142" id="{F71F6402-4229-4A97-B2A7-735565CF004C}">
            <xm:f>'Lijst duurzame leveringen'!#REF!&lt;&gt;"overig"</xm:f>
            <x14:dxf>
              <fill>
                <patternFill>
                  <bgColor theme="1"/>
                </patternFill>
              </fill>
            </x14:dxf>
          </x14:cfRule>
          <xm:sqref>AC12</xm:sqref>
        </x14:conditionalFormatting>
        <x14:conditionalFormatting xmlns:xm="http://schemas.microsoft.com/office/excel/2006/main">
          <x14:cfRule type="expression" priority="141" id="{5BB44A63-603F-4E9F-B8BB-2B7F803A04EB}">
            <xm:f>'Lijst duurzame leveringen'!#REF!&lt;&gt;"overig"</xm:f>
            <x14:dxf>
              <fill>
                <patternFill>
                  <bgColor theme="1"/>
                </patternFill>
              </fill>
            </x14:dxf>
          </x14:cfRule>
          <xm:sqref>AC13</xm:sqref>
        </x14:conditionalFormatting>
        <x14:conditionalFormatting xmlns:xm="http://schemas.microsoft.com/office/excel/2006/main">
          <x14:cfRule type="expression" priority="140" id="{1B059BB9-F8CB-4F75-B32E-8558AE33D78B}">
            <xm:f>'Lijst duurzame leveringen'!#REF!&lt;&gt;"overig"</xm:f>
            <x14:dxf>
              <fill>
                <patternFill>
                  <bgColor theme="1"/>
                </patternFill>
              </fill>
            </x14:dxf>
          </x14:cfRule>
          <xm:sqref>AC14</xm:sqref>
        </x14:conditionalFormatting>
        <x14:conditionalFormatting xmlns:xm="http://schemas.microsoft.com/office/excel/2006/main">
          <x14:cfRule type="expression" priority="139" id="{CDF5F840-1F03-491B-91AE-C25FB3727E9E}">
            <xm:f>'Lijst duurzame leveringen'!#REF!&lt;&gt;"overig"</xm:f>
            <x14:dxf>
              <fill>
                <patternFill>
                  <bgColor theme="1"/>
                </patternFill>
              </fill>
            </x14:dxf>
          </x14:cfRule>
          <xm:sqref>AC15</xm:sqref>
        </x14:conditionalFormatting>
        <x14:conditionalFormatting xmlns:xm="http://schemas.microsoft.com/office/excel/2006/main">
          <x14:cfRule type="expression" priority="138" id="{02D62B9E-0F11-4066-94D4-55858B1CAD67}">
            <xm:f>'Lijst duurzame leveringen'!#REF!&lt;&gt;"overig"</xm:f>
            <x14:dxf>
              <fill>
                <patternFill>
                  <bgColor theme="1"/>
                </patternFill>
              </fill>
            </x14:dxf>
          </x14:cfRule>
          <xm:sqref>AC16</xm:sqref>
        </x14:conditionalFormatting>
        <x14:conditionalFormatting xmlns:xm="http://schemas.microsoft.com/office/excel/2006/main">
          <x14:cfRule type="expression" priority="137" id="{47225E9A-FB17-4DCA-A5FE-BB2F85223963}">
            <xm:f>'Lijst duurzame leveringen'!#REF!&lt;&gt;"overig"</xm:f>
            <x14:dxf>
              <fill>
                <patternFill>
                  <bgColor theme="1"/>
                </patternFill>
              </fill>
            </x14:dxf>
          </x14:cfRule>
          <xm:sqref>AC17</xm:sqref>
        </x14:conditionalFormatting>
        <x14:conditionalFormatting xmlns:xm="http://schemas.microsoft.com/office/excel/2006/main">
          <x14:cfRule type="expression" priority="136" id="{728BA9E2-9F19-4827-955E-4E0A629BD3A4}">
            <xm:f>'Lijst duurzame leveringen'!#REF!&lt;&gt;"overig"</xm:f>
            <x14:dxf>
              <fill>
                <patternFill>
                  <bgColor theme="1"/>
                </patternFill>
              </fill>
            </x14:dxf>
          </x14:cfRule>
          <xm:sqref>AC18</xm:sqref>
        </x14:conditionalFormatting>
        <x14:conditionalFormatting xmlns:xm="http://schemas.microsoft.com/office/excel/2006/main">
          <x14:cfRule type="expression" priority="135" id="{D093AB8C-D649-4A56-831A-B53FD883B112}">
            <xm:f>'Lijst duurzame leveringen'!#REF!&lt;&gt;"overig"</xm:f>
            <x14:dxf>
              <fill>
                <patternFill>
                  <bgColor theme="1"/>
                </patternFill>
              </fill>
            </x14:dxf>
          </x14:cfRule>
          <xm:sqref>AC19</xm:sqref>
        </x14:conditionalFormatting>
        <x14:conditionalFormatting xmlns:xm="http://schemas.microsoft.com/office/excel/2006/main">
          <x14:cfRule type="expression" priority="134" id="{14A96F2C-40FC-42DD-AF05-A27CCA1B85F0}">
            <xm:f>'Lijst duurzame leveringen'!#REF!&lt;&gt;"overig"</xm:f>
            <x14:dxf>
              <fill>
                <patternFill>
                  <bgColor theme="1"/>
                </patternFill>
              </fill>
            </x14:dxf>
          </x14:cfRule>
          <xm:sqref>AC20</xm:sqref>
        </x14:conditionalFormatting>
        <x14:conditionalFormatting xmlns:xm="http://schemas.microsoft.com/office/excel/2006/main">
          <x14:cfRule type="expression" priority="133" id="{2D15356D-865E-4A02-AA4B-7A5C790D0CDF}">
            <xm:f>'Lijst duurzame leveringen'!#REF!&lt;&gt;"overig"</xm:f>
            <x14:dxf>
              <fill>
                <patternFill>
                  <bgColor theme="1"/>
                </patternFill>
              </fill>
            </x14:dxf>
          </x14:cfRule>
          <xm:sqref>AC21</xm:sqref>
        </x14:conditionalFormatting>
        <x14:conditionalFormatting xmlns:xm="http://schemas.microsoft.com/office/excel/2006/main">
          <x14:cfRule type="expression" priority="132" id="{E65A1DA7-3CDD-478F-A159-1BD3ADE8ABF3}">
            <xm:f>'Lijst duurzame leveringen'!#REF!&lt;&gt;"overig"</xm:f>
            <x14:dxf>
              <fill>
                <patternFill>
                  <bgColor theme="1"/>
                </patternFill>
              </fill>
            </x14:dxf>
          </x14:cfRule>
          <xm:sqref>AC22</xm:sqref>
        </x14:conditionalFormatting>
        <x14:conditionalFormatting xmlns:xm="http://schemas.microsoft.com/office/excel/2006/main">
          <x14:cfRule type="expression" priority="131" id="{CFCD94F1-47FF-4EB6-9CB6-BE42E5982B41}">
            <xm:f>'Lijst duurzame leveringen'!#REF!&lt;&gt;"overig"</xm:f>
            <x14:dxf>
              <fill>
                <patternFill>
                  <bgColor theme="1"/>
                </patternFill>
              </fill>
            </x14:dxf>
          </x14:cfRule>
          <xm:sqref>AC23</xm:sqref>
        </x14:conditionalFormatting>
        <x14:conditionalFormatting xmlns:xm="http://schemas.microsoft.com/office/excel/2006/main">
          <x14:cfRule type="expression" priority="130" id="{9C955D51-7F43-42D2-8426-967871282EBB}">
            <xm:f>'Lijst duurzame leveringen'!#REF!&lt;&gt;"overig"</xm:f>
            <x14:dxf>
              <fill>
                <patternFill>
                  <bgColor theme="1"/>
                </patternFill>
              </fill>
            </x14:dxf>
          </x14:cfRule>
          <xm:sqref>AC24</xm:sqref>
        </x14:conditionalFormatting>
        <x14:conditionalFormatting xmlns:xm="http://schemas.microsoft.com/office/excel/2006/main">
          <x14:cfRule type="expression" priority="129" id="{46DCDD9D-983E-4507-9BD9-D152025A9B59}">
            <xm:f>'Lijst duurzame leveringen'!#REF!&lt;&gt;"overig"</xm:f>
            <x14:dxf>
              <fill>
                <patternFill>
                  <bgColor theme="1"/>
                </patternFill>
              </fill>
            </x14:dxf>
          </x14:cfRule>
          <xm:sqref>AC25</xm:sqref>
        </x14:conditionalFormatting>
        <x14:conditionalFormatting xmlns:xm="http://schemas.microsoft.com/office/excel/2006/main">
          <x14:cfRule type="expression" priority="128" id="{E5787050-5CDE-4861-896B-BB25583776EC}">
            <xm:f>'Lijst duurzame leveringen'!#REF!&lt;&gt;"overig"</xm:f>
            <x14:dxf>
              <fill>
                <patternFill>
                  <bgColor theme="1"/>
                </patternFill>
              </fill>
            </x14:dxf>
          </x14:cfRule>
          <xm:sqref>AC26</xm:sqref>
        </x14:conditionalFormatting>
        <x14:conditionalFormatting xmlns:xm="http://schemas.microsoft.com/office/excel/2006/main">
          <x14:cfRule type="expression" priority="127" id="{58A15CE0-59E3-4747-B570-A5358FDBB78B}">
            <xm:f>'Lijst duurzame leveringen'!#REF!&lt;&gt;"overig"</xm:f>
            <x14:dxf>
              <fill>
                <patternFill>
                  <bgColor theme="1"/>
                </patternFill>
              </fill>
            </x14:dxf>
          </x14:cfRule>
          <xm:sqref>AC27</xm:sqref>
        </x14:conditionalFormatting>
        <x14:conditionalFormatting xmlns:xm="http://schemas.microsoft.com/office/excel/2006/main">
          <x14:cfRule type="expression" priority="126" id="{6B313381-1DD8-424F-882E-36EBE2EE3F5D}">
            <xm:f>'Lijst duurzame leveringen'!#REF!&lt;&gt;"overig"</xm:f>
            <x14:dxf>
              <fill>
                <patternFill>
                  <bgColor theme="1"/>
                </patternFill>
              </fill>
            </x14:dxf>
          </x14:cfRule>
          <xm:sqref>AC28</xm:sqref>
        </x14:conditionalFormatting>
        <x14:conditionalFormatting xmlns:xm="http://schemas.microsoft.com/office/excel/2006/main">
          <x14:cfRule type="expression" priority="125" id="{1EC46FB1-03C1-4395-A255-67D1212C22E9}">
            <xm:f>'Lijst duurzame leveringen'!#REF!&lt;&gt;"overig"</xm:f>
            <x14:dxf>
              <fill>
                <patternFill>
                  <bgColor theme="1"/>
                </patternFill>
              </fill>
            </x14:dxf>
          </x14:cfRule>
          <xm:sqref>AC29</xm:sqref>
        </x14:conditionalFormatting>
        <x14:conditionalFormatting xmlns:xm="http://schemas.microsoft.com/office/excel/2006/main">
          <x14:cfRule type="expression" priority="124" id="{81E19795-9FD9-482A-A777-123C8CA4D513}">
            <xm:f>'Lijst duurzame leveringen'!#REF!&lt;&gt;"overig"</xm:f>
            <x14:dxf>
              <fill>
                <patternFill>
                  <bgColor theme="1"/>
                </patternFill>
              </fill>
            </x14:dxf>
          </x14:cfRule>
          <xm:sqref>AC30</xm:sqref>
        </x14:conditionalFormatting>
        <x14:conditionalFormatting xmlns:xm="http://schemas.microsoft.com/office/excel/2006/main">
          <x14:cfRule type="expression" priority="98" id="{C03F8979-D522-4C45-B0BA-3DB098C7BF96}">
            <xm:f>'Lijst duurzame leveringen'!#REF!&lt;&gt;"overig"</xm:f>
            <x14:dxf>
              <fill>
                <patternFill>
                  <bgColor theme="1"/>
                </patternFill>
              </fill>
            </x14:dxf>
          </x14:cfRule>
          <xm:sqref>AD8</xm:sqref>
        </x14:conditionalFormatting>
        <x14:conditionalFormatting xmlns:xm="http://schemas.microsoft.com/office/excel/2006/main">
          <x14:cfRule type="expression" priority="97" id="{FAD8ADF5-09A4-4CAA-B14C-71BDDCF58BB3}">
            <xm:f>'Lijst duurzame leveringen'!#REF!&lt;&gt;"overig"</xm:f>
            <x14:dxf>
              <fill>
                <patternFill>
                  <bgColor theme="1"/>
                </patternFill>
              </fill>
            </x14:dxf>
          </x14:cfRule>
          <xm:sqref>AD9</xm:sqref>
        </x14:conditionalFormatting>
        <x14:conditionalFormatting xmlns:xm="http://schemas.microsoft.com/office/excel/2006/main">
          <x14:cfRule type="expression" priority="96" id="{41E8B223-097A-4CFF-9A8F-27572C7FC24A}">
            <xm:f>'Lijst duurzame leveringen'!#REF!&lt;&gt;"overig"</xm:f>
            <x14:dxf>
              <fill>
                <patternFill>
                  <bgColor theme="1"/>
                </patternFill>
              </fill>
            </x14:dxf>
          </x14:cfRule>
          <xm:sqref>AD10</xm:sqref>
        </x14:conditionalFormatting>
        <x14:conditionalFormatting xmlns:xm="http://schemas.microsoft.com/office/excel/2006/main">
          <x14:cfRule type="expression" priority="95" id="{A7618D1D-2BCB-4454-8093-B7B81D32FA80}">
            <xm:f>'Lijst duurzame leveringen'!#REF!&lt;&gt;"overig"</xm:f>
            <x14:dxf>
              <fill>
                <patternFill>
                  <bgColor theme="1"/>
                </patternFill>
              </fill>
            </x14:dxf>
          </x14:cfRule>
          <xm:sqref>AD11</xm:sqref>
        </x14:conditionalFormatting>
        <x14:conditionalFormatting xmlns:xm="http://schemas.microsoft.com/office/excel/2006/main">
          <x14:cfRule type="expression" priority="94" id="{199B19C8-BA54-438F-B2A8-155E31F4B9E0}">
            <xm:f>'Lijst duurzame leveringen'!#REF!&lt;&gt;"overig"</xm:f>
            <x14:dxf>
              <fill>
                <patternFill>
                  <bgColor theme="1"/>
                </patternFill>
              </fill>
            </x14:dxf>
          </x14:cfRule>
          <xm:sqref>AD12</xm:sqref>
        </x14:conditionalFormatting>
        <x14:conditionalFormatting xmlns:xm="http://schemas.microsoft.com/office/excel/2006/main">
          <x14:cfRule type="expression" priority="93" id="{B496808D-4E58-4089-8878-145C7A074F2E}">
            <xm:f>'Lijst duurzame leveringen'!#REF!&lt;&gt;"overig"</xm:f>
            <x14:dxf>
              <fill>
                <patternFill>
                  <bgColor theme="1"/>
                </patternFill>
              </fill>
            </x14:dxf>
          </x14:cfRule>
          <xm:sqref>AD13</xm:sqref>
        </x14:conditionalFormatting>
        <x14:conditionalFormatting xmlns:xm="http://schemas.microsoft.com/office/excel/2006/main">
          <x14:cfRule type="expression" priority="92" id="{347D6842-E57D-4D41-BF47-8AB298646C6D}">
            <xm:f>'Lijst duurzame leveringen'!#REF!&lt;&gt;"overig"</xm:f>
            <x14:dxf>
              <fill>
                <patternFill>
                  <bgColor theme="1"/>
                </patternFill>
              </fill>
            </x14:dxf>
          </x14:cfRule>
          <xm:sqref>AD14</xm:sqref>
        </x14:conditionalFormatting>
        <x14:conditionalFormatting xmlns:xm="http://schemas.microsoft.com/office/excel/2006/main">
          <x14:cfRule type="expression" priority="91" id="{31436B40-B502-4F97-8941-F9682C2261CC}">
            <xm:f>'Lijst duurzame leveringen'!#REF!&lt;&gt;"overig"</xm:f>
            <x14:dxf>
              <fill>
                <patternFill>
                  <bgColor theme="1"/>
                </patternFill>
              </fill>
            </x14:dxf>
          </x14:cfRule>
          <xm:sqref>AD15</xm:sqref>
        </x14:conditionalFormatting>
        <x14:conditionalFormatting xmlns:xm="http://schemas.microsoft.com/office/excel/2006/main">
          <x14:cfRule type="expression" priority="90" id="{0F238BE2-F554-4901-9CFB-CE603346DEA2}">
            <xm:f>'Lijst duurzame leveringen'!#REF!&lt;&gt;"overig"</xm:f>
            <x14:dxf>
              <fill>
                <patternFill>
                  <bgColor theme="1"/>
                </patternFill>
              </fill>
            </x14:dxf>
          </x14:cfRule>
          <xm:sqref>AD16</xm:sqref>
        </x14:conditionalFormatting>
        <x14:conditionalFormatting xmlns:xm="http://schemas.microsoft.com/office/excel/2006/main">
          <x14:cfRule type="expression" priority="89" id="{981DEC4E-FE36-42AA-8F75-D701BEB1FCAB}">
            <xm:f>'Lijst duurzame leveringen'!#REF!&lt;&gt;"overig"</xm:f>
            <x14:dxf>
              <fill>
                <patternFill>
                  <bgColor theme="1"/>
                </patternFill>
              </fill>
            </x14:dxf>
          </x14:cfRule>
          <xm:sqref>AD17</xm:sqref>
        </x14:conditionalFormatting>
        <x14:conditionalFormatting xmlns:xm="http://schemas.microsoft.com/office/excel/2006/main">
          <x14:cfRule type="expression" priority="88" id="{A73B3DC0-7A57-40CA-9E1F-DAA3D2BD7DE7}">
            <xm:f>'Lijst duurzame leveringen'!#REF!&lt;&gt;"overig"</xm:f>
            <x14:dxf>
              <fill>
                <patternFill>
                  <bgColor theme="1"/>
                </patternFill>
              </fill>
            </x14:dxf>
          </x14:cfRule>
          <xm:sqref>AD18</xm:sqref>
        </x14:conditionalFormatting>
        <x14:conditionalFormatting xmlns:xm="http://schemas.microsoft.com/office/excel/2006/main">
          <x14:cfRule type="expression" priority="87" id="{A90A8007-513B-42C7-9E5C-31A241233A68}">
            <xm:f>'Lijst duurzame leveringen'!#REF!&lt;&gt;"overig"</xm:f>
            <x14:dxf>
              <fill>
                <patternFill>
                  <bgColor theme="1"/>
                </patternFill>
              </fill>
            </x14:dxf>
          </x14:cfRule>
          <xm:sqref>AD19</xm:sqref>
        </x14:conditionalFormatting>
        <x14:conditionalFormatting xmlns:xm="http://schemas.microsoft.com/office/excel/2006/main">
          <x14:cfRule type="expression" priority="86" id="{9F03B084-C0A9-473A-87CA-C21911F56392}">
            <xm:f>'Lijst duurzame leveringen'!#REF!&lt;&gt;"overig"</xm:f>
            <x14:dxf>
              <fill>
                <patternFill>
                  <bgColor theme="1"/>
                </patternFill>
              </fill>
            </x14:dxf>
          </x14:cfRule>
          <xm:sqref>AD20</xm:sqref>
        </x14:conditionalFormatting>
        <x14:conditionalFormatting xmlns:xm="http://schemas.microsoft.com/office/excel/2006/main">
          <x14:cfRule type="expression" priority="85" id="{A3AF87D2-9358-4191-A89D-AAFE8F9449C4}">
            <xm:f>'Lijst duurzame leveringen'!#REF!&lt;&gt;"overig"</xm:f>
            <x14:dxf>
              <fill>
                <patternFill>
                  <bgColor theme="1"/>
                </patternFill>
              </fill>
            </x14:dxf>
          </x14:cfRule>
          <xm:sqref>AD21</xm:sqref>
        </x14:conditionalFormatting>
        <x14:conditionalFormatting xmlns:xm="http://schemas.microsoft.com/office/excel/2006/main">
          <x14:cfRule type="expression" priority="84" id="{C18465E7-E571-4F21-B6E6-3510D7988B17}">
            <xm:f>'Lijst duurzame leveringen'!#REF!&lt;&gt;"overig"</xm:f>
            <x14:dxf>
              <fill>
                <patternFill>
                  <bgColor theme="1"/>
                </patternFill>
              </fill>
            </x14:dxf>
          </x14:cfRule>
          <xm:sqref>AD22</xm:sqref>
        </x14:conditionalFormatting>
        <x14:conditionalFormatting xmlns:xm="http://schemas.microsoft.com/office/excel/2006/main">
          <x14:cfRule type="expression" priority="83" id="{CE6D198F-8D2E-4530-B889-09B6DAB48684}">
            <xm:f>'Lijst duurzame leveringen'!#REF!&lt;&gt;"overig"</xm:f>
            <x14:dxf>
              <fill>
                <patternFill>
                  <bgColor theme="1"/>
                </patternFill>
              </fill>
            </x14:dxf>
          </x14:cfRule>
          <xm:sqref>AD23</xm:sqref>
        </x14:conditionalFormatting>
        <x14:conditionalFormatting xmlns:xm="http://schemas.microsoft.com/office/excel/2006/main">
          <x14:cfRule type="expression" priority="82" id="{893DA21A-15F0-4C7D-9C62-6327A68543AC}">
            <xm:f>'Lijst duurzame leveringen'!#REF!&lt;&gt;"overig"</xm:f>
            <x14:dxf>
              <fill>
                <patternFill>
                  <bgColor theme="1"/>
                </patternFill>
              </fill>
            </x14:dxf>
          </x14:cfRule>
          <xm:sqref>AD24</xm:sqref>
        </x14:conditionalFormatting>
        <x14:conditionalFormatting xmlns:xm="http://schemas.microsoft.com/office/excel/2006/main">
          <x14:cfRule type="expression" priority="81" id="{7DB96551-8DDF-4E06-BA24-C0D2F1D0F27F}">
            <xm:f>'Lijst duurzame leveringen'!#REF!&lt;&gt;"overig"</xm:f>
            <x14:dxf>
              <fill>
                <patternFill>
                  <bgColor theme="1"/>
                </patternFill>
              </fill>
            </x14:dxf>
          </x14:cfRule>
          <xm:sqref>AD25</xm:sqref>
        </x14:conditionalFormatting>
        <x14:conditionalFormatting xmlns:xm="http://schemas.microsoft.com/office/excel/2006/main">
          <x14:cfRule type="expression" priority="80" id="{25467C3C-FA90-4053-B3EC-4BADB1B9FE58}">
            <xm:f>'Lijst duurzame leveringen'!#REF!&lt;&gt;"overig"</xm:f>
            <x14:dxf>
              <fill>
                <patternFill>
                  <bgColor theme="1"/>
                </patternFill>
              </fill>
            </x14:dxf>
          </x14:cfRule>
          <xm:sqref>AD26</xm:sqref>
        </x14:conditionalFormatting>
        <x14:conditionalFormatting xmlns:xm="http://schemas.microsoft.com/office/excel/2006/main">
          <x14:cfRule type="expression" priority="79" id="{7C4561BB-FDD0-49A9-9505-8420B5CE32FE}">
            <xm:f>'Lijst duurzame leveringen'!#REF!&lt;&gt;"overig"</xm:f>
            <x14:dxf>
              <fill>
                <patternFill>
                  <bgColor theme="1"/>
                </patternFill>
              </fill>
            </x14:dxf>
          </x14:cfRule>
          <xm:sqref>AD27</xm:sqref>
        </x14:conditionalFormatting>
        <x14:conditionalFormatting xmlns:xm="http://schemas.microsoft.com/office/excel/2006/main">
          <x14:cfRule type="expression" priority="78" id="{205D4BCD-13AE-4060-8334-4D74409C6971}">
            <xm:f>'Lijst duurzame leveringen'!#REF!&lt;&gt;"overig"</xm:f>
            <x14:dxf>
              <fill>
                <patternFill>
                  <bgColor theme="1"/>
                </patternFill>
              </fill>
            </x14:dxf>
          </x14:cfRule>
          <xm:sqref>AD28</xm:sqref>
        </x14:conditionalFormatting>
        <x14:conditionalFormatting xmlns:xm="http://schemas.microsoft.com/office/excel/2006/main">
          <x14:cfRule type="expression" priority="77" id="{EA9893A3-985E-408B-A751-30A12855C3C7}">
            <xm:f>'Lijst duurzame leveringen'!#REF!&lt;&gt;"overig"</xm:f>
            <x14:dxf>
              <fill>
                <patternFill>
                  <bgColor theme="1"/>
                </patternFill>
              </fill>
            </x14:dxf>
          </x14:cfRule>
          <xm:sqref>AD29</xm:sqref>
        </x14:conditionalFormatting>
        <x14:conditionalFormatting xmlns:xm="http://schemas.microsoft.com/office/excel/2006/main">
          <x14:cfRule type="expression" priority="76" id="{56B59016-4A09-4552-A5B1-C31C372CE575}">
            <xm:f>'Lijst duurzame leveringen'!#REF!&lt;&gt;"overig"</xm:f>
            <x14:dxf>
              <fill>
                <patternFill>
                  <bgColor theme="1"/>
                </patternFill>
              </fill>
            </x14:dxf>
          </x14:cfRule>
          <xm:sqref>AD30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B000000}">
          <x14:formula1>
            <xm:f>Stam!$D$12:$D$13</xm:f>
          </x14:formula1>
          <xm:sqref>K6:K325</xm:sqref>
        </x14:dataValidation>
        <x14:dataValidation type="list" allowBlank="1" showInputMessage="1" showErrorMessage="1" xr:uid="{00000000-0002-0000-0300-00000C000000}">
          <x14:formula1>
            <xm:f>Stam!$B$17</xm:f>
          </x14:formula1>
          <xm:sqref>O6:O325</xm:sqref>
        </x14:dataValidation>
        <x14:dataValidation type="list" allowBlank="1" showInputMessage="1" showErrorMessage="1" xr:uid="{00000000-0002-0000-0300-00000D000000}">
          <x14:formula1>
            <xm:f>Stam!$C$13:$C$14</xm:f>
          </x14:formula1>
          <xm:sqref>R6:R325</xm:sqref>
        </x14:dataValidation>
        <x14:dataValidation type="list" allowBlank="1" showInputMessage="1" showErrorMessage="1" xr:uid="{00000000-0002-0000-0300-00000E000000}">
          <x14:formula1>
            <xm:f>Stam!$E$12</xm:f>
          </x14:formula1>
          <xm:sqref>U6:U325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8"/>
  <sheetViews>
    <sheetView topLeftCell="A182" zoomScale="115" zoomScaleNormal="115" workbookViewId="0">
      <selection activeCell="B212" sqref="B212"/>
    </sheetView>
  </sheetViews>
  <sheetFormatPr defaultColWidth="14.7109375" defaultRowHeight="15" x14ac:dyDescent="0.25"/>
  <cols>
    <col min="1" max="1" width="5.28515625" style="46" customWidth="1"/>
    <col min="2" max="2" width="59.5703125" style="46" customWidth="1"/>
    <col min="3" max="3" width="6.42578125" style="54" customWidth="1"/>
    <col min="4" max="5" width="6.7109375" style="55" customWidth="1"/>
    <col min="6" max="6" width="11" style="45" customWidth="1"/>
    <col min="7" max="256" width="14.7109375" style="46"/>
    <col min="257" max="257" width="6.42578125" style="46" customWidth="1"/>
    <col min="258" max="258" width="52.28515625" style="46" customWidth="1"/>
    <col min="259" max="259" width="6.42578125" style="46" customWidth="1"/>
    <col min="260" max="261" width="6.7109375" style="46" customWidth="1"/>
    <col min="262" max="262" width="11" style="46" customWidth="1"/>
    <col min="263" max="512" width="14.7109375" style="46"/>
    <col min="513" max="513" width="6.42578125" style="46" customWidth="1"/>
    <col min="514" max="514" width="52.28515625" style="46" customWidth="1"/>
    <col min="515" max="515" width="6.42578125" style="46" customWidth="1"/>
    <col min="516" max="517" width="6.7109375" style="46" customWidth="1"/>
    <col min="518" max="518" width="11" style="46" customWidth="1"/>
    <col min="519" max="768" width="14.7109375" style="46"/>
    <col min="769" max="769" width="6.42578125" style="46" customWidth="1"/>
    <col min="770" max="770" width="52.28515625" style="46" customWidth="1"/>
    <col min="771" max="771" width="6.42578125" style="46" customWidth="1"/>
    <col min="772" max="773" width="6.7109375" style="46" customWidth="1"/>
    <col min="774" max="774" width="11" style="46" customWidth="1"/>
    <col min="775" max="1024" width="14.7109375" style="46"/>
    <col min="1025" max="1025" width="6.42578125" style="46" customWidth="1"/>
    <col min="1026" max="1026" width="52.28515625" style="46" customWidth="1"/>
    <col min="1027" max="1027" width="6.42578125" style="46" customWidth="1"/>
    <col min="1028" max="1029" width="6.7109375" style="46" customWidth="1"/>
    <col min="1030" max="1030" width="11" style="46" customWidth="1"/>
    <col min="1031" max="1280" width="14.7109375" style="46"/>
    <col min="1281" max="1281" width="6.42578125" style="46" customWidth="1"/>
    <col min="1282" max="1282" width="52.28515625" style="46" customWidth="1"/>
    <col min="1283" max="1283" width="6.42578125" style="46" customWidth="1"/>
    <col min="1284" max="1285" width="6.7109375" style="46" customWidth="1"/>
    <col min="1286" max="1286" width="11" style="46" customWidth="1"/>
    <col min="1287" max="1536" width="14.7109375" style="46"/>
    <col min="1537" max="1537" width="6.42578125" style="46" customWidth="1"/>
    <col min="1538" max="1538" width="52.28515625" style="46" customWidth="1"/>
    <col min="1539" max="1539" width="6.42578125" style="46" customWidth="1"/>
    <col min="1540" max="1541" width="6.7109375" style="46" customWidth="1"/>
    <col min="1542" max="1542" width="11" style="46" customWidth="1"/>
    <col min="1543" max="1792" width="14.7109375" style="46"/>
    <col min="1793" max="1793" width="6.42578125" style="46" customWidth="1"/>
    <col min="1794" max="1794" width="52.28515625" style="46" customWidth="1"/>
    <col min="1795" max="1795" width="6.42578125" style="46" customWidth="1"/>
    <col min="1796" max="1797" width="6.7109375" style="46" customWidth="1"/>
    <col min="1798" max="1798" width="11" style="46" customWidth="1"/>
    <col min="1799" max="2048" width="14.7109375" style="46"/>
    <col min="2049" max="2049" width="6.42578125" style="46" customWidth="1"/>
    <col min="2050" max="2050" width="52.28515625" style="46" customWidth="1"/>
    <col min="2051" max="2051" width="6.42578125" style="46" customWidth="1"/>
    <col min="2052" max="2053" width="6.7109375" style="46" customWidth="1"/>
    <col min="2054" max="2054" width="11" style="46" customWidth="1"/>
    <col min="2055" max="2304" width="14.7109375" style="46"/>
    <col min="2305" max="2305" width="6.42578125" style="46" customWidth="1"/>
    <col min="2306" max="2306" width="52.28515625" style="46" customWidth="1"/>
    <col min="2307" max="2307" width="6.42578125" style="46" customWidth="1"/>
    <col min="2308" max="2309" width="6.7109375" style="46" customWidth="1"/>
    <col min="2310" max="2310" width="11" style="46" customWidth="1"/>
    <col min="2311" max="2560" width="14.7109375" style="46"/>
    <col min="2561" max="2561" width="6.42578125" style="46" customWidth="1"/>
    <col min="2562" max="2562" width="52.28515625" style="46" customWidth="1"/>
    <col min="2563" max="2563" width="6.42578125" style="46" customWidth="1"/>
    <col min="2564" max="2565" width="6.7109375" style="46" customWidth="1"/>
    <col min="2566" max="2566" width="11" style="46" customWidth="1"/>
    <col min="2567" max="2816" width="14.7109375" style="46"/>
    <col min="2817" max="2817" width="6.42578125" style="46" customWidth="1"/>
    <col min="2818" max="2818" width="52.28515625" style="46" customWidth="1"/>
    <col min="2819" max="2819" width="6.42578125" style="46" customWidth="1"/>
    <col min="2820" max="2821" width="6.7109375" style="46" customWidth="1"/>
    <col min="2822" max="2822" width="11" style="46" customWidth="1"/>
    <col min="2823" max="3072" width="14.7109375" style="46"/>
    <col min="3073" max="3073" width="6.42578125" style="46" customWidth="1"/>
    <col min="3074" max="3074" width="52.28515625" style="46" customWidth="1"/>
    <col min="3075" max="3075" width="6.42578125" style="46" customWidth="1"/>
    <col min="3076" max="3077" width="6.7109375" style="46" customWidth="1"/>
    <col min="3078" max="3078" width="11" style="46" customWidth="1"/>
    <col min="3079" max="3328" width="14.7109375" style="46"/>
    <col min="3329" max="3329" width="6.42578125" style="46" customWidth="1"/>
    <col min="3330" max="3330" width="52.28515625" style="46" customWidth="1"/>
    <col min="3331" max="3331" width="6.42578125" style="46" customWidth="1"/>
    <col min="3332" max="3333" width="6.7109375" style="46" customWidth="1"/>
    <col min="3334" max="3334" width="11" style="46" customWidth="1"/>
    <col min="3335" max="3584" width="14.7109375" style="46"/>
    <col min="3585" max="3585" width="6.42578125" style="46" customWidth="1"/>
    <col min="3586" max="3586" width="52.28515625" style="46" customWidth="1"/>
    <col min="3587" max="3587" width="6.42578125" style="46" customWidth="1"/>
    <col min="3588" max="3589" width="6.7109375" style="46" customWidth="1"/>
    <col min="3590" max="3590" width="11" style="46" customWidth="1"/>
    <col min="3591" max="3840" width="14.7109375" style="46"/>
    <col min="3841" max="3841" width="6.42578125" style="46" customWidth="1"/>
    <col min="3842" max="3842" width="52.28515625" style="46" customWidth="1"/>
    <col min="3843" max="3843" width="6.42578125" style="46" customWidth="1"/>
    <col min="3844" max="3845" width="6.7109375" style="46" customWidth="1"/>
    <col min="3846" max="3846" width="11" style="46" customWidth="1"/>
    <col min="3847" max="4096" width="14.7109375" style="46"/>
    <col min="4097" max="4097" width="6.42578125" style="46" customWidth="1"/>
    <col min="4098" max="4098" width="52.28515625" style="46" customWidth="1"/>
    <col min="4099" max="4099" width="6.42578125" style="46" customWidth="1"/>
    <col min="4100" max="4101" width="6.7109375" style="46" customWidth="1"/>
    <col min="4102" max="4102" width="11" style="46" customWidth="1"/>
    <col min="4103" max="4352" width="14.7109375" style="46"/>
    <col min="4353" max="4353" width="6.42578125" style="46" customWidth="1"/>
    <col min="4354" max="4354" width="52.28515625" style="46" customWidth="1"/>
    <col min="4355" max="4355" width="6.42578125" style="46" customWidth="1"/>
    <col min="4356" max="4357" width="6.7109375" style="46" customWidth="1"/>
    <col min="4358" max="4358" width="11" style="46" customWidth="1"/>
    <col min="4359" max="4608" width="14.7109375" style="46"/>
    <col min="4609" max="4609" width="6.42578125" style="46" customWidth="1"/>
    <col min="4610" max="4610" width="52.28515625" style="46" customWidth="1"/>
    <col min="4611" max="4611" width="6.42578125" style="46" customWidth="1"/>
    <col min="4612" max="4613" width="6.7109375" style="46" customWidth="1"/>
    <col min="4614" max="4614" width="11" style="46" customWidth="1"/>
    <col min="4615" max="4864" width="14.7109375" style="46"/>
    <col min="4865" max="4865" width="6.42578125" style="46" customWidth="1"/>
    <col min="4866" max="4866" width="52.28515625" style="46" customWidth="1"/>
    <col min="4867" max="4867" width="6.42578125" style="46" customWidth="1"/>
    <col min="4868" max="4869" width="6.7109375" style="46" customWidth="1"/>
    <col min="4870" max="4870" width="11" style="46" customWidth="1"/>
    <col min="4871" max="5120" width="14.7109375" style="46"/>
    <col min="5121" max="5121" width="6.42578125" style="46" customWidth="1"/>
    <col min="5122" max="5122" width="52.28515625" style="46" customWidth="1"/>
    <col min="5123" max="5123" width="6.42578125" style="46" customWidth="1"/>
    <col min="5124" max="5125" width="6.7109375" style="46" customWidth="1"/>
    <col min="5126" max="5126" width="11" style="46" customWidth="1"/>
    <col min="5127" max="5376" width="14.7109375" style="46"/>
    <col min="5377" max="5377" width="6.42578125" style="46" customWidth="1"/>
    <col min="5378" max="5378" width="52.28515625" style="46" customWidth="1"/>
    <col min="5379" max="5379" width="6.42578125" style="46" customWidth="1"/>
    <col min="5380" max="5381" width="6.7109375" style="46" customWidth="1"/>
    <col min="5382" max="5382" width="11" style="46" customWidth="1"/>
    <col min="5383" max="5632" width="14.7109375" style="46"/>
    <col min="5633" max="5633" width="6.42578125" style="46" customWidth="1"/>
    <col min="5634" max="5634" width="52.28515625" style="46" customWidth="1"/>
    <col min="5635" max="5635" width="6.42578125" style="46" customWidth="1"/>
    <col min="5636" max="5637" width="6.7109375" style="46" customWidth="1"/>
    <col min="5638" max="5638" width="11" style="46" customWidth="1"/>
    <col min="5639" max="5888" width="14.7109375" style="46"/>
    <col min="5889" max="5889" width="6.42578125" style="46" customWidth="1"/>
    <col min="5890" max="5890" width="52.28515625" style="46" customWidth="1"/>
    <col min="5891" max="5891" width="6.42578125" style="46" customWidth="1"/>
    <col min="5892" max="5893" width="6.7109375" style="46" customWidth="1"/>
    <col min="5894" max="5894" width="11" style="46" customWidth="1"/>
    <col min="5895" max="6144" width="14.7109375" style="46"/>
    <col min="6145" max="6145" width="6.42578125" style="46" customWidth="1"/>
    <col min="6146" max="6146" width="52.28515625" style="46" customWidth="1"/>
    <col min="6147" max="6147" width="6.42578125" style="46" customWidth="1"/>
    <col min="6148" max="6149" width="6.7109375" style="46" customWidth="1"/>
    <col min="6150" max="6150" width="11" style="46" customWidth="1"/>
    <col min="6151" max="6400" width="14.7109375" style="46"/>
    <col min="6401" max="6401" width="6.42578125" style="46" customWidth="1"/>
    <col min="6402" max="6402" width="52.28515625" style="46" customWidth="1"/>
    <col min="6403" max="6403" width="6.42578125" style="46" customWidth="1"/>
    <col min="6404" max="6405" width="6.7109375" style="46" customWidth="1"/>
    <col min="6406" max="6406" width="11" style="46" customWidth="1"/>
    <col min="6407" max="6656" width="14.7109375" style="46"/>
    <col min="6657" max="6657" width="6.42578125" style="46" customWidth="1"/>
    <col min="6658" max="6658" width="52.28515625" style="46" customWidth="1"/>
    <col min="6659" max="6659" width="6.42578125" style="46" customWidth="1"/>
    <col min="6660" max="6661" width="6.7109375" style="46" customWidth="1"/>
    <col min="6662" max="6662" width="11" style="46" customWidth="1"/>
    <col min="6663" max="6912" width="14.7109375" style="46"/>
    <col min="6913" max="6913" width="6.42578125" style="46" customWidth="1"/>
    <col min="6914" max="6914" width="52.28515625" style="46" customWidth="1"/>
    <col min="6915" max="6915" width="6.42578125" style="46" customWidth="1"/>
    <col min="6916" max="6917" width="6.7109375" style="46" customWidth="1"/>
    <col min="6918" max="6918" width="11" style="46" customWidth="1"/>
    <col min="6919" max="7168" width="14.7109375" style="46"/>
    <col min="7169" max="7169" width="6.42578125" style="46" customWidth="1"/>
    <col min="7170" max="7170" width="52.28515625" style="46" customWidth="1"/>
    <col min="7171" max="7171" width="6.42578125" style="46" customWidth="1"/>
    <col min="7172" max="7173" width="6.7109375" style="46" customWidth="1"/>
    <col min="7174" max="7174" width="11" style="46" customWidth="1"/>
    <col min="7175" max="7424" width="14.7109375" style="46"/>
    <col min="7425" max="7425" width="6.42578125" style="46" customWidth="1"/>
    <col min="7426" max="7426" width="52.28515625" style="46" customWidth="1"/>
    <col min="7427" max="7427" width="6.42578125" style="46" customWidth="1"/>
    <col min="7428" max="7429" width="6.7109375" style="46" customWidth="1"/>
    <col min="7430" max="7430" width="11" style="46" customWidth="1"/>
    <col min="7431" max="7680" width="14.7109375" style="46"/>
    <col min="7681" max="7681" width="6.42578125" style="46" customWidth="1"/>
    <col min="7682" max="7682" width="52.28515625" style="46" customWidth="1"/>
    <col min="7683" max="7683" width="6.42578125" style="46" customWidth="1"/>
    <col min="7684" max="7685" width="6.7109375" style="46" customWidth="1"/>
    <col min="7686" max="7686" width="11" style="46" customWidth="1"/>
    <col min="7687" max="7936" width="14.7109375" style="46"/>
    <col min="7937" max="7937" width="6.42578125" style="46" customWidth="1"/>
    <col min="7938" max="7938" width="52.28515625" style="46" customWidth="1"/>
    <col min="7939" max="7939" width="6.42578125" style="46" customWidth="1"/>
    <col min="7940" max="7941" width="6.7109375" style="46" customWidth="1"/>
    <col min="7942" max="7942" width="11" style="46" customWidth="1"/>
    <col min="7943" max="8192" width="14.7109375" style="46"/>
    <col min="8193" max="8193" width="6.42578125" style="46" customWidth="1"/>
    <col min="8194" max="8194" width="52.28515625" style="46" customWidth="1"/>
    <col min="8195" max="8195" width="6.42578125" style="46" customWidth="1"/>
    <col min="8196" max="8197" width="6.7109375" style="46" customWidth="1"/>
    <col min="8198" max="8198" width="11" style="46" customWidth="1"/>
    <col min="8199" max="8448" width="14.7109375" style="46"/>
    <col min="8449" max="8449" width="6.42578125" style="46" customWidth="1"/>
    <col min="8450" max="8450" width="52.28515625" style="46" customWidth="1"/>
    <col min="8451" max="8451" width="6.42578125" style="46" customWidth="1"/>
    <col min="8452" max="8453" width="6.7109375" style="46" customWidth="1"/>
    <col min="8454" max="8454" width="11" style="46" customWidth="1"/>
    <col min="8455" max="8704" width="14.7109375" style="46"/>
    <col min="8705" max="8705" width="6.42578125" style="46" customWidth="1"/>
    <col min="8706" max="8706" width="52.28515625" style="46" customWidth="1"/>
    <col min="8707" max="8707" width="6.42578125" style="46" customWidth="1"/>
    <col min="8708" max="8709" width="6.7109375" style="46" customWidth="1"/>
    <col min="8710" max="8710" width="11" style="46" customWidth="1"/>
    <col min="8711" max="8960" width="14.7109375" style="46"/>
    <col min="8961" max="8961" width="6.42578125" style="46" customWidth="1"/>
    <col min="8962" max="8962" width="52.28515625" style="46" customWidth="1"/>
    <col min="8963" max="8963" width="6.42578125" style="46" customWidth="1"/>
    <col min="8964" max="8965" width="6.7109375" style="46" customWidth="1"/>
    <col min="8966" max="8966" width="11" style="46" customWidth="1"/>
    <col min="8967" max="9216" width="14.7109375" style="46"/>
    <col min="9217" max="9217" width="6.42578125" style="46" customWidth="1"/>
    <col min="9218" max="9218" width="52.28515625" style="46" customWidth="1"/>
    <col min="9219" max="9219" width="6.42578125" style="46" customWidth="1"/>
    <col min="9220" max="9221" width="6.7109375" style="46" customWidth="1"/>
    <col min="9222" max="9222" width="11" style="46" customWidth="1"/>
    <col min="9223" max="9472" width="14.7109375" style="46"/>
    <col min="9473" max="9473" width="6.42578125" style="46" customWidth="1"/>
    <col min="9474" max="9474" width="52.28515625" style="46" customWidth="1"/>
    <col min="9475" max="9475" width="6.42578125" style="46" customWidth="1"/>
    <col min="9476" max="9477" width="6.7109375" style="46" customWidth="1"/>
    <col min="9478" max="9478" width="11" style="46" customWidth="1"/>
    <col min="9479" max="9728" width="14.7109375" style="46"/>
    <col min="9729" max="9729" width="6.42578125" style="46" customWidth="1"/>
    <col min="9730" max="9730" width="52.28515625" style="46" customWidth="1"/>
    <col min="9731" max="9731" width="6.42578125" style="46" customWidth="1"/>
    <col min="9732" max="9733" width="6.7109375" style="46" customWidth="1"/>
    <col min="9734" max="9734" width="11" style="46" customWidth="1"/>
    <col min="9735" max="9984" width="14.7109375" style="46"/>
    <col min="9985" max="9985" width="6.42578125" style="46" customWidth="1"/>
    <col min="9986" max="9986" width="52.28515625" style="46" customWidth="1"/>
    <col min="9987" max="9987" width="6.42578125" style="46" customWidth="1"/>
    <col min="9988" max="9989" width="6.7109375" style="46" customWidth="1"/>
    <col min="9990" max="9990" width="11" style="46" customWidth="1"/>
    <col min="9991" max="10240" width="14.7109375" style="46"/>
    <col min="10241" max="10241" width="6.42578125" style="46" customWidth="1"/>
    <col min="10242" max="10242" width="52.28515625" style="46" customWidth="1"/>
    <col min="10243" max="10243" width="6.42578125" style="46" customWidth="1"/>
    <col min="10244" max="10245" width="6.7109375" style="46" customWidth="1"/>
    <col min="10246" max="10246" width="11" style="46" customWidth="1"/>
    <col min="10247" max="10496" width="14.7109375" style="46"/>
    <col min="10497" max="10497" width="6.42578125" style="46" customWidth="1"/>
    <col min="10498" max="10498" width="52.28515625" style="46" customWidth="1"/>
    <col min="10499" max="10499" width="6.42578125" style="46" customWidth="1"/>
    <col min="10500" max="10501" width="6.7109375" style="46" customWidth="1"/>
    <col min="10502" max="10502" width="11" style="46" customWidth="1"/>
    <col min="10503" max="10752" width="14.7109375" style="46"/>
    <col min="10753" max="10753" width="6.42578125" style="46" customWidth="1"/>
    <col min="10754" max="10754" width="52.28515625" style="46" customWidth="1"/>
    <col min="10755" max="10755" width="6.42578125" style="46" customWidth="1"/>
    <col min="10756" max="10757" width="6.7109375" style="46" customWidth="1"/>
    <col min="10758" max="10758" width="11" style="46" customWidth="1"/>
    <col min="10759" max="11008" width="14.7109375" style="46"/>
    <col min="11009" max="11009" width="6.42578125" style="46" customWidth="1"/>
    <col min="11010" max="11010" width="52.28515625" style="46" customWidth="1"/>
    <col min="11011" max="11011" width="6.42578125" style="46" customWidth="1"/>
    <col min="11012" max="11013" width="6.7109375" style="46" customWidth="1"/>
    <col min="11014" max="11014" width="11" style="46" customWidth="1"/>
    <col min="11015" max="11264" width="14.7109375" style="46"/>
    <col min="11265" max="11265" width="6.42578125" style="46" customWidth="1"/>
    <col min="11266" max="11266" width="52.28515625" style="46" customWidth="1"/>
    <col min="11267" max="11267" width="6.42578125" style="46" customWidth="1"/>
    <col min="11268" max="11269" width="6.7109375" style="46" customWidth="1"/>
    <col min="11270" max="11270" width="11" style="46" customWidth="1"/>
    <col min="11271" max="11520" width="14.7109375" style="46"/>
    <col min="11521" max="11521" width="6.42578125" style="46" customWidth="1"/>
    <col min="11522" max="11522" width="52.28515625" style="46" customWidth="1"/>
    <col min="11523" max="11523" width="6.42578125" style="46" customWidth="1"/>
    <col min="11524" max="11525" width="6.7109375" style="46" customWidth="1"/>
    <col min="11526" max="11526" width="11" style="46" customWidth="1"/>
    <col min="11527" max="11776" width="14.7109375" style="46"/>
    <col min="11777" max="11777" width="6.42578125" style="46" customWidth="1"/>
    <col min="11778" max="11778" width="52.28515625" style="46" customWidth="1"/>
    <col min="11779" max="11779" width="6.42578125" style="46" customWidth="1"/>
    <col min="11780" max="11781" width="6.7109375" style="46" customWidth="1"/>
    <col min="11782" max="11782" width="11" style="46" customWidth="1"/>
    <col min="11783" max="12032" width="14.7109375" style="46"/>
    <col min="12033" max="12033" width="6.42578125" style="46" customWidth="1"/>
    <col min="12034" max="12034" width="52.28515625" style="46" customWidth="1"/>
    <col min="12035" max="12035" width="6.42578125" style="46" customWidth="1"/>
    <col min="12036" max="12037" width="6.7109375" style="46" customWidth="1"/>
    <col min="12038" max="12038" width="11" style="46" customWidth="1"/>
    <col min="12039" max="12288" width="14.7109375" style="46"/>
    <col min="12289" max="12289" width="6.42578125" style="46" customWidth="1"/>
    <col min="12290" max="12290" width="52.28515625" style="46" customWidth="1"/>
    <col min="12291" max="12291" width="6.42578125" style="46" customWidth="1"/>
    <col min="12292" max="12293" width="6.7109375" style="46" customWidth="1"/>
    <col min="12294" max="12294" width="11" style="46" customWidth="1"/>
    <col min="12295" max="12544" width="14.7109375" style="46"/>
    <col min="12545" max="12545" width="6.42578125" style="46" customWidth="1"/>
    <col min="12546" max="12546" width="52.28515625" style="46" customWidth="1"/>
    <col min="12547" max="12547" width="6.42578125" style="46" customWidth="1"/>
    <col min="12548" max="12549" width="6.7109375" style="46" customWidth="1"/>
    <col min="12550" max="12550" width="11" style="46" customWidth="1"/>
    <col min="12551" max="12800" width="14.7109375" style="46"/>
    <col min="12801" max="12801" width="6.42578125" style="46" customWidth="1"/>
    <col min="12802" max="12802" width="52.28515625" style="46" customWidth="1"/>
    <col min="12803" max="12803" width="6.42578125" style="46" customWidth="1"/>
    <col min="12804" max="12805" width="6.7109375" style="46" customWidth="1"/>
    <col min="12806" max="12806" width="11" style="46" customWidth="1"/>
    <col min="12807" max="13056" width="14.7109375" style="46"/>
    <col min="13057" max="13057" width="6.42578125" style="46" customWidth="1"/>
    <col min="13058" max="13058" width="52.28515625" style="46" customWidth="1"/>
    <col min="13059" max="13059" width="6.42578125" style="46" customWidth="1"/>
    <col min="13060" max="13061" width="6.7109375" style="46" customWidth="1"/>
    <col min="13062" max="13062" width="11" style="46" customWidth="1"/>
    <col min="13063" max="13312" width="14.7109375" style="46"/>
    <col min="13313" max="13313" width="6.42578125" style="46" customWidth="1"/>
    <col min="13314" max="13314" width="52.28515625" style="46" customWidth="1"/>
    <col min="13315" max="13315" width="6.42578125" style="46" customWidth="1"/>
    <col min="13316" max="13317" width="6.7109375" style="46" customWidth="1"/>
    <col min="13318" max="13318" width="11" style="46" customWidth="1"/>
    <col min="13319" max="13568" width="14.7109375" style="46"/>
    <col min="13569" max="13569" width="6.42578125" style="46" customWidth="1"/>
    <col min="13570" max="13570" width="52.28515625" style="46" customWidth="1"/>
    <col min="13571" max="13571" width="6.42578125" style="46" customWidth="1"/>
    <col min="13572" max="13573" width="6.7109375" style="46" customWidth="1"/>
    <col min="13574" max="13574" width="11" style="46" customWidth="1"/>
    <col min="13575" max="13824" width="14.7109375" style="46"/>
    <col min="13825" max="13825" width="6.42578125" style="46" customWidth="1"/>
    <col min="13826" max="13826" width="52.28515625" style="46" customWidth="1"/>
    <col min="13827" max="13827" width="6.42578125" style="46" customWidth="1"/>
    <col min="13828" max="13829" width="6.7109375" style="46" customWidth="1"/>
    <col min="13830" max="13830" width="11" style="46" customWidth="1"/>
    <col min="13831" max="14080" width="14.7109375" style="46"/>
    <col min="14081" max="14081" width="6.42578125" style="46" customWidth="1"/>
    <col min="14082" max="14082" width="52.28515625" style="46" customWidth="1"/>
    <col min="14083" max="14083" width="6.42578125" style="46" customWidth="1"/>
    <col min="14084" max="14085" width="6.7109375" style="46" customWidth="1"/>
    <col min="14086" max="14086" width="11" style="46" customWidth="1"/>
    <col min="14087" max="14336" width="14.7109375" style="46"/>
    <col min="14337" max="14337" width="6.42578125" style="46" customWidth="1"/>
    <col min="14338" max="14338" width="52.28515625" style="46" customWidth="1"/>
    <col min="14339" max="14339" width="6.42578125" style="46" customWidth="1"/>
    <col min="14340" max="14341" width="6.7109375" style="46" customWidth="1"/>
    <col min="14342" max="14342" width="11" style="46" customWidth="1"/>
    <col min="14343" max="14592" width="14.7109375" style="46"/>
    <col min="14593" max="14593" width="6.42578125" style="46" customWidth="1"/>
    <col min="14594" max="14594" width="52.28515625" style="46" customWidth="1"/>
    <col min="14595" max="14595" width="6.42578125" style="46" customWidth="1"/>
    <col min="14596" max="14597" width="6.7109375" style="46" customWidth="1"/>
    <col min="14598" max="14598" width="11" style="46" customWidth="1"/>
    <col min="14599" max="14848" width="14.7109375" style="46"/>
    <col min="14849" max="14849" width="6.42578125" style="46" customWidth="1"/>
    <col min="14850" max="14850" width="52.28515625" style="46" customWidth="1"/>
    <col min="14851" max="14851" width="6.42578125" style="46" customWidth="1"/>
    <col min="14852" max="14853" width="6.7109375" style="46" customWidth="1"/>
    <col min="14854" max="14854" width="11" style="46" customWidth="1"/>
    <col min="14855" max="15104" width="14.7109375" style="46"/>
    <col min="15105" max="15105" width="6.42578125" style="46" customWidth="1"/>
    <col min="15106" max="15106" width="52.28515625" style="46" customWidth="1"/>
    <col min="15107" max="15107" width="6.42578125" style="46" customWidth="1"/>
    <col min="15108" max="15109" width="6.7109375" style="46" customWidth="1"/>
    <col min="15110" max="15110" width="11" style="46" customWidth="1"/>
    <col min="15111" max="15360" width="14.7109375" style="46"/>
    <col min="15361" max="15361" width="6.42578125" style="46" customWidth="1"/>
    <col min="15362" max="15362" width="52.28515625" style="46" customWidth="1"/>
    <col min="15363" max="15363" width="6.42578125" style="46" customWidth="1"/>
    <col min="15364" max="15365" width="6.7109375" style="46" customWidth="1"/>
    <col min="15366" max="15366" width="11" style="46" customWidth="1"/>
    <col min="15367" max="15616" width="14.7109375" style="46"/>
    <col min="15617" max="15617" width="6.42578125" style="46" customWidth="1"/>
    <col min="15618" max="15618" width="52.28515625" style="46" customWidth="1"/>
    <col min="15619" max="15619" width="6.42578125" style="46" customWidth="1"/>
    <col min="15620" max="15621" width="6.7109375" style="46" customWidth="1"/>
    <col min="15622" max="15622" width="11" style="46" customWidth="1"/>
    <col min="15623" max="15872" width="14.7109375" style="46"/>
    <col min="15873" max="15873" width="6.42578125" style="46" customWidth="1"/>
    <col min="15874" max="15874" width="52.28515625" style="46" customWidth="1"/>
    <col min="15875" max="15875" width="6.42578125" style="46" customWidth="1"/>
    <col min="15876" max="15877" width="6.7109375" style="46" customWidth="1"/>
    <col min="15878" max="15878" width="11" style="46" customWidth="1"/>
    <col min="15879" max="16128" width="14.7109375" style="46"/>
    <col min="16129" max="16129" width="6.42578125" style="46" customWidth="1"/>
    <col min="16130" max="16130" width="52.28515625" style="46" customWidth="1"/>
    <col min="16131" max="16131" width="6.42578125" style="46" customWidth="1"/>
    <col min="16132" max="16133" width="6.7109375" style="46" customWidth="1"/>
    <col min="16134" max="16134" width="11" style="46" customWidth="1"/>
    <col min="16135" max="16384" width="14.7109375" style="46"/>
  </cols>
  <sheetData>
    <row r="1" spans="1:6" s="39" customFormat="1" ht="15.75" thickBot="1" x14ac:dyDescent="0.3">
      <c r="A1" s="39" t="s">
        <v>19</v>
      </c>
      <c r="B1" s="39" t="s">
        <v>20</v>
      </c>
      <c r="C1" s="40" t="s">
        <v>19</v>
      </c>
      <c r="D1" s="41"/>
      <c r="E1" s="41"/>
      <c r="F1" s="42"/>
    </row>
    <row r="2" spans="1:6" x14ac:dyDescent="0.25">
      <c r="A2" s="81">
        <v>101</v>
      </c>
      <c r="B2" s="82" t="s">
        <v>21</v>
      </c>
      <c r="C2" s="71">
        <v>101</v>
      </c>
      <c r="D2" s="44"/>
      <c r="E2" s="44"/>
    </row>
    <row r="3" spans="1:6" x14ac:dyDescent="0.25">
      <c r="A3" s="48">
        <v>110</v>
      </c>
      <c r="B3" s="69" t="s">
        <v>23</v>
      </c>
      <c r="C3" s="72">
        <v>110</v>
      </c>
      <c r="D3" s="44"/>
      <c r="E3" s="44"/>
    </row>
    <row r="4" spans="1:6" x14ac:dyDescent="0.25">
      <c r="A4" s="48">
        <v>111</v>
      </c>
      <c r="B4" s="69" t="s">
        <v>24</v>
      </c>
      <c r="C4" s="72">
        <v>111</v>
      </c>
      <c r="D4" s="44"/>
      <c r="E4" s="44"/>
    </row>
    <row r="5" spans="1:6" x14ac:dyDescent="0.25">
      <c r="A5" s="48">
        <v>112</v>
      </c>
      <c r="B5" s="69" t="s">
        <v>22</v>
      </c>
      <c r="C5" s="72">
        <v>112</v>
      </c>
      <c r="D5" s="44"/>
      <c r="E5" s="44"/>
    </row>
    <row r="6" spans="1:6" x14ac:dyDescent="0.25">
      <c r="A6" s="48">
        <v>113</v>
      </c>
      <c r="B6" s="69" t="s">
        <v>235</v>
      </c>
      <c r="C6" s="72">
        <v>113</v>
      </c>
      <c r="D6" s="44"/>
      <c r="E6" s="44"/>
    </row>
    <row r="7" spans="1:6" x14ac:dyDescent="0.25">
      <c r="A7" s="48">
        <v>114</v>
      </c>
      <c r="B7" s="69" t="s">
        <v>233</v>
      </c>
      <c r="C7" s="72">
        <v>114</v>
      </c>
      <c r="D7" s="44"/>
      <c r="E7" s="44"/>
    </row>
    <row r="8" spans="1:6" x14ac:dyDescent="0.25">
      <c r="A8" s="48">
        <v>115</v>
      </c>
      <c r="B8" s="69" t="s">
        <v>142</v>
      </c>
      <c r="C8" s="72">
        <v>115</v>
      </c>
      <c r="D8" s="44"/>
      <c r="E8" s="44"/>
    </row>
    <row r="9" spans="1:6" x14ac:dyDescent="0.25">
      <c r="A9" s="48">
        <v>116</v>
      </c>
      <c r="B9" s="69" t="s">
        <v>234</v>
      </c>
      <c r="C9" s="72">
        <v>116</v>
      </c>
      <c r="D9" s="44"/>
      <c r="E9" s="44"/>
    </row>
    <row r="10" spans="1:6" x14ac:dyDescent="0.25">
      <c r="A10" s="48">
        <v>117</v>
      </c>
      <c r="B10" s="69" t="s">
        <v>236</v>
      </c>
      <c r="C10" s="72">
        <v>117</v>
      </c>
      <c r="D10" s="44"/>
      <c r="E10" s="44"/>
    </row>
    <row r="11" spans="1:6" x14ac:dyDescent="0.25">
      <c r="A11" s="48">
        <v>118</v>
      </c>
      <c r="B11" s="69" t="s">
        <v>237</v>
      </c>
      <c r="C11" s="72">
        <v>118</v>
      </c>
      <c r="D11" s="44"/>
      <c r="E11" s="44"/>
    </row>
    <row r="12" spans="1:6" x14ac:dyDescent="0.25">
      <c r="A12" s="48">
        <v>119</v>
      </c>
      <c r="B12" s="69" t="s">
        <v>238</v>
      </c>
      <c r="C12" s="72">
        <v>119</v>
      </c>
      <c r="D12" s="44"/>
      <c r="E12" s="44"/>
    </row>
    <row r="13" spans="1:6" x14ac:dyDescent="0.25">
      <c r="A13" s="48">
        <v>120</v>
      </c>
      <c r="B13" s="69" t="s">
        <v>239</v>
      </c>
      <c r="C13" s="72">
        <v>120</v>
      </c>
      <c r="D13" s="44"/>
      <c r="E13" s="44"/>
    </row>
    <row r="14" spans="1:6" x14ac:dyDescent="0.25">
      <c r="A14" s="48">
        <v>121</v>
      </c>
      <c r="B14" s="69" t="s">
        <v>25</v>
      </c>
      <c r="C14" s="72">
        <v>121</v>
      </c>
      <c r="D14" s="44"/>
      <c r="E14" s="44"/>
    </row>
    <row r="15" spans="1:6" x14ac:dyDescent="0.25">
      <c r="A15" s="48">
        <v>122</v>
      </c>
      <c r="B15" s="69" t="s">
        <v>240</v>
      </c>
      <c r="C15" s="72">
        <v>122</v>
      </c>
      <c r="D15" s="44"/>
      <c r="E15" s="44"/>
    </row>
    <row r="16" spans="1:6" x14ac:dyDescent="0.25">
      <c r="A16" s="48">
        <v>124</v>
      </c>
      <c r="B16" s="69" t="s">
        <v>77</v>
      </c>
      <c r="C16" s="72">
        <v>124</v>
      </c>
      <c r="D16" s="44"/>
      <c r="E16" s="44"/>
    </row>
    <row r="17" spans="1:5" x14ac:dyDescent="0.25">
      <c r="A17" s="48">
        <v>125</v>
      </c>
      <c r="B17" s="69" t="s">
        <v>78</v>
      </c>
      <c r="C17" s="72">
        <v>125</v>
      </c>
      <c r="D17" s="44"/>
      <c r="E17" s="44"/>
    </row>
    <row r="18" spans="1:5" x14ac:dyDescent="0.25">
      <c r="A18" s="48">
        <v>126</v>
      </c>
      <c r="B18" s="69" t="s">
        <v>79</v>
      </c>
      <c r="C18" s="72">
        <v>126</v>
      </c>
      <c r="D18" s="44"/>
      <c r="E18" s="44"/>
    </row>
    <row r="19" spans="1:5" x14ac:dyDescent="0.25">
      <c r="A19" s="48">
        <v>127</v>
      </c>
      <c r="B19" s="69" t="s">
        <v>241</v>
      </c>
      <c r="C19" s="72">
        <v>127</v>
      </c>
      <c r="D19" s="44"/>
      <c r="E19" s="44"/>
    </row>
    <row r="20" spans="1:5" x14ac:dyDescent="0.25">
      <c r="A20" s="48">
        <v>128</v>
      </c>
      <c r="B20" s="69" t="s">
        <v>242</v>
      </c>
      <c r="C20" s="72">
        <v>128</v>
      </c>
      <c r="D20" s="44"/>
      <c r="E20" s="44"/>
    </row>
    <row r="21" spans="1:5" x14ac:dyDescent="0.25">
      <c r="A21" s="48">
        <v>129</v>
      </c>
      <c r="B21" s="69" t="s">
        <v>243</v>
      </c>
      <c r="C21" s="72">
        <v>129</v>
      </c>
      <c r="D21" s="44"/>
      <c r="E21" s="44"/>
    </row>
    <row r="22" spans="1:5" x14ac:dyDescent="0.25">
      <c r="A22" s="48">
        <v>130</v>
      </c>
      <c r="B22" s="69" t="s">
        <v>244</v>
      </c>
      <c r="C22" s="72">
        <v>130</v>
      </c>
      <c r="D22" s="44"/>
      <c r="E22" s="44"/>
    </row>
    <row r="23" spans="1:5" x14ac:dyDescent="0.25">
      <c r="A23" s="48">
        <v>131</v>
      </c>
      <c r="B23" s="69" t="s">
        <v>245</v>
      </c>
      <c r="C23" s="72">
        <v>131</v>
      </c>
      <c r="D23" s="44"/>
      <c r="E23" s="44"/>
    </row>
    <row r="24" spans="1:5" x14ac:dyDescent="0.25">
      <c r="A24" s="48">
        <v>132</v>
      </c>
      <c r="B24" s="69" t="s">
        <v>80</v>
      </c>
      <c r="C24" s="72">
        <v>132</v>
      </c>
      <c r="D24" s="44"/>
      <c r="E24" s="44"/>
    </row>
    <row r="25" spans="1:5" x14ac:dyDescent="0.25">
      <c r="A25" s="48">
        <v>136</v>
      </c>
      <c r="B25" s="69" t="s">
        <v>246</v>
      </c>
      <c r="C25" s="72">
        <v>136</v>
      </c>
      <c r="D25" s="44"/>
      <c r="E25" s="44"/>
    </row>
    <row r="26" spans="1:5" x14ac:dyDescent="0.25">
      <c r="A26" s="48">
        <v>137</v>
      </c>
      <c r="B26" s="69" t="s">
        <v>247</v>
      </c>
      <c r="C26" s="72">
        <v>137</v>
      </c>
      <c r="D26" s="44"/>
      <c r="E26" s="44"/>
    </row>
    <row r="27" spans="1:5" x14ac:dyDescent="0.25">
      <c r="A27" s="48">
        <v>138</v>
      </c>
      <c r="B27" s="69" t="s">
        <v>248</v>
      </c>
      <c r="C27" s="72">
        <v>138</v>
      </c>
      <c r="D27" s="44"/>
      <c r="E27" s="44"/>
    </row>
    <row r="28" spans="1:5" x14ac:dyDescent="0.25">
      <c r="A28" s="48">
        <v>150</v>
      </c>
      <c r="B28" s="69" t="s">
        <v>249</v>
      </c>
      <c r="C28" s="72">
        <v>150</v>
      </c>
      <c r="D28" s="44"/>
      <c r="E28" s="44"/>
    </row>
    <row r="29" spans="1:5" x14ac:dyDescent="0.25">
      <c r="A29" s="48">
        <v>160</v>
      </c>
      <c r="B29" s="69" t="s">
        <v>81</v>
      </c>
      <c r="C29" s="72">
        <v>160</v>
      </c>
      <c r="D29" s="44"/>
      <c r="E29" s="44"/>
    </row>
    <row r="30" spans="1:5" x14ac:dyDescent="0.25">
      <c r="A30" s="48">
        <v>161</v>
      </c>
      <c r="B30" s="69" t="s">
        <v>26</v>
      </c>
      <c r="C30" s="72">
        <v>161</v>
      </c>
      <c r="D30" s="44"/>
      <c r="E30" s="44"/>
    </row>
    <row r="31" spans="1:5" x14ac:dyDescent="0.25">
      <c r="A31" s="48">
        <v>162</v>
      </c>
      <c r="B31" s="69" t="s">
        <v>27</v>
      </c>
      <c r="C31" s="72">
        <v>162</v>
      </c>
      <c r="D31" s="44"/>
      <c r="E31" s="44"/>
    </row>
    <row r="32" spans="1:5" x14ac:dyDescent="0.25">
      <c r="A32" s="48">
        <v>169</v>
      </c>
      <c r="B32" s="69" t="s">
        <v>28</v>
      </c>
      <c r="C32" s="72">
        <v>169</v>
      </c>
      <c r="D32" s="44"/>
      <c r="E32" s="44"/>
    </row>
    <row r="33" spans="1:5" x14ac:dyDescent="0.25">
      <c r="A33" s="48">
        <v>170</v>
      </c>
      <c r="B33" s="69" t="s">
        <v>82</v>
      </c>
      <c r="C33" s="72">
        <v>170</v>
      </c>
      <c r="D33" s="44"/>
      <c r="E33" s="44"/>
    </row>
    <row r="34" spans="1:5" x14ac:dyDescent="0.25">
      <c r="A34" s="48">
        <v>171</v>
      </c>
      <c r="B34" s="69" t="s">
        <v>29</v>
      </c>
      <c r="C34" s="72">
        <v>171</v>
      </c>
      <c r="D34" s="44"/>
      <c r="E34" s="44"/>
    </row>
    <row r="35" spans="1:5" x14ac:dyDescent="0.25">
      <c r="A35" s="48">
        <v>172</v>
      </c>
      <c r="B35" s="69" t="s">
        <v>30</v>
      </c>
      <c r="C35" s="72">
        <v>172</v>
      </c>
      <c r="D35" s="44"/>
      <c r="E35" s="44"/>
    </row>
    <row r="36" spans="1:5" x14ac:dyDescent="0.25">
      <c r="A36" s="48">
        <v>179</v>
      </c>
      <c r="B36" s="69" t="s">
        <v>31</v>
      </c>
      <c r="C36" s="72">
        <v>179</v>
      </c>
      <c r="D36" s="44"/>
      <c r="E36" s="44"/>
    </row>
    <row r="37" spans="1:5" x14ac:dyDescent="0.25">
      <c r="A37" s="48">
        <v>180</v>
      </c>
      <c r="B37" s="69" t="s">
        <v>83</v>
      </c>
      <c r="C37" s="72">
        <v>180</v>
      </c>
      <c r="D37" s="44"/>
      <c r="E37" s="44"/>
    </row>
    <row r="38" spans="1:5" x14ac:dyDescent="0.25">
      <c r="A38" s="47">
        <v>181</v>
      </c>
      <c r="B38" s="50" t="s">
        <v>250</v>
      </c>
      <c r="C38" s="72">
        <v>181</v>
      </c>
      <c r="D38" s="44"/>
      <c r="E38" s="44"/>
    </row>
    <row r="39" spans="1:5" x14ac:dyDescent="0.25">
      <c r="A39" s="47">
        <v>182</v>
      </c>
      <c r="B39" s="50" t="s">
        <v>32</v>
      </c>
      <c r="C39" s="72">
        <v>182</v>
      </c>
      <c r="D39" s="44"/>
      <c r="E39" s="44"/>
    </row>
    <row r="40" spans="1:5" x14ac:dyDescent="0.25">
      <c r="A40" s="47">
        <v>183</v>
      </c>
      <c r="B40" s="50" t="s">
        <v>33</v>
      </c>
      <c r="C40" s="72">
        <v>183</v>
      </c>
      <c r="D40" s="44"/>
      <c r="E40" s="44"/>
    </row>
    <row r="41" spans="1:5" ht="17.25" customHeight="1" x14ac:dyDescent="0.25">
      <c r="A41" s="47">
        <v>184</v>
      </c>
      <c r="B41" s="50" t="s">
        <v>34</v>
      </c>
      <c r="C41" s="72">
        <v>184</v>
      </c>
      <c r="D41" s="44"/>
      <c r="E41" s="44"/>
    </row>
    <row r="42" spans="1:5" ht="17.25" customHeight="1" x14ac:dyDescent="0.25">
      <c r="A42" s="47">
        <v>189</v>
      </c>
      <c r="B42" s="50" t="s">
        <v>35</v>
      </c>
      <c r="C42" s="72">
        <v>189</v>
      </c>
      <c r="D42" s="44"/>
      <c r="E42" s="44"/>
    </row>
    <row r="43" spans="1:5" x14ac:dyDescent="0.25">
      <c r="A43" s="48">
        <v>190</v>
      </c>
      <c r="B43" s="69" t="s">
        <v>36</v>
      </c>
      <c r="C43" s="72">
        <v>190</v>
      </c>
      <c r="D43" s="44"/>
      <c r="E43" s="44"/>
    </row>
    <row r="44" spans="1:5" x14ac:dyDescent="0.25">
      <c r="A44" s="47">
        <v>191</v>
      </c>
      <c r="B44" s="50" t="s">
        <v>37</v>
      </c>
      <c r="C44" s="72">
        <v>191</v>
      </c>
      <c r="D44" s="44"/>
      <c r="E44" s="44"/>
    </row>
    <row r="45" spans="1:5" x14ac:dyDescent="0.25">
      <c r="A45" s="47">
        <v>192</v>
      </c>
      <c r="B45" s="50" t="s">
        <v>251</v>
      </c>
      <c r="C45" s="72">
        <v>192</v>
      </c>
      <c r="D45" s="44"/>
      <c r="E45" s="44"/>
    </row>
    <row r="46" spans="1:5" x14ac:dyDescent="0.25">
      <c r="A46" s="47">
        <v>193</v>
      </c>
      <c r="B46" s="50" t="s">
        <v>252</v>
      </c>
      <c r="C46" s="72">
        <v>193</v>
      </c>
      <c r="D46" s="44"/>
      <c r="E46" s="44"/>
    </row>
    <row r="47" spans="1:5" x14ac:dyDescent="0.25">
      <c r="A47" s="47">
        <v>194</v>
      </c>
      <c r="B47" s="50" t="s">
        <v>38</v>
      </c>
      <c r="C47" s="72">
        <v>194</v>
      </c>
      <c r="D47" s="44"/>
      <c r="E47" s="44"/>
    </row>
    <row r="48" spans="1:5" x14ac:dyDescent="0.25">
      <c r="A48" s="220">
        <v>195</v>
      </c>
      <c r="B48" s="221" t="s">
        <v>253</v>
      </c>
      <c r="C48" s="222"/>
      <c r="D48" s="44"/>
      <c r="E48" s="44"/>
    </row>
    <row r="49" spans="1:5" ht="15.75" thickBot="1" x14ac:dyDescent="0.3">
      <c r="A49" s="49">
        <v>199</v>
      </c>
      <c r="B49" s="73" t="s">
        <v>84</v>
      </c>
      <c r="C49" s="74">
        <v>199</v>
      </c>
      <c r="D49" s="44"/>
      <c r="E49" s="44"/>
    </row>
    <row r="50" spans="1:5" x14ac:dyDescent="0.25">
      <c r="A50" s="43">
        <v>200</v>
      </c>
      <c r="B50" s="70" t="s">
        <v>254</v>
      </c>
      <c r="C50" s="71">
        <v>200</v>
      </c>
      <c r="D50" s="44"/>
      <c r="E50" s="44"/>
    </row>
    <row r="51" spans="1:5" x14ac:dyDescent="0.25">
      <c r="A51" s="48">
        <v>210</v>
      </c>
      <c r="B51" s="69" t="s">
        <v>39</v>
      </c>
      <c r="C51" s="72">
        <v>210</v>
      </c>
      <c r="D51" s="44"/>
      <c r="E51" s="44"/>
    </row>
    <row r="52" spans="1:5" x14ac:dyDescent="0.25">
      <c r="A52" s="48">
        <v>211</v>
      </c>
      <c r="B52" s="69" t="s">
        <v>40</v>
      </c>
      <c r="C52" s="72">
        <v>211</v>
      </c>
      <c r="D52" s="44"/>
      <c r="E52" s="44"/>
    </row>
    <row r="53" spans="1:5" x14ac:dyDescent="0.25">
      <c r="A53" s="48">
        <v>212</v>
      </c>
      <c r="B53" s="69" t="s">
        <v>85</v>
      </c>
      <c r="C53" s="72">
        <v>212</v>
      </c>
      <c r="D53" s="44"/>
      <c r="E53" s="44"/>
    </row>
    <row r="54" spans="1:5" x14ac:dyDescent="0.25">
      <c r="A54" s="48">
        <v>213</v>
      </c>
      <c r="B54" s="69" t="s">
        <v>41</v>
      </c>
      <c r="C54" s="72">
        <v>213</v>
      </c>
      <c r="D54" s="44"/>
      <c r="E54" s="44"/>
    </row>
    <row r="55" spans="1:5" x14ac:dyDescent="0.25">
      <c r="A55" s="48">
        <v>219</v>
      </c>
      <c r="B55" s="69" t="s">
        <v>42</v>
      </c>
      <c r="C55" s="72">
        <v>219</v>
      </c>
      <c r="D55" s="44"/>
      <c r="E55" s="44"/>
    </row>
    <row r="56" spans="1:5" x14ac:dyDescent="0.25">
      <c r="A56" s="48">
        <v>220</v>
      </c>
      <c r="B56" s="69" t="s">
        <v>43</v>
      </c>
      <c r="C56" s="72">
        <v>220</v>
      </c>
      <c r="D56" s="44"/>
      <c r="E56" s="44"/>
    </row>
    <row r="57" spans="1:5" x14ac:dyDescent="0.25">
      <c r="A57" s="48">
        <v>221</v>
      </c>
      <c r="B57" s="69" t="s">
        <v>44</v>
      </c>
      <c r="C57" s="72">
        <v>221</v>
      </c>
      <c r="D57" s="44"/>
      <c r="E57" s="44"/>
    </row>
    <row r="58" spans="1:5" x14ac:dyDescent="0.25">
      <c r="A58" s="48">
        <v>222</v>
      </c>
      <c r="B58" s="69" t="s">
        <v>86</v>
      </c>
      <c r="C58" s="72">
        <v>222</v>
      </c>
      <c r="D58" s="44"/>
      <c r="E58" s="44"/>
    </row>
    <row r="59" spans="1:5" x14ac:dyDescent="0.25">
      <c r="A59" s="47">
        <v>223</v>
      </c>
      <c r="B59" s="50" t="s">
        <v>87</v>
      </c>
      <c r="C59" s="72">
        <v>223</v>
      </c>
      <c r="D59" s="44"/>
      <c r="E59" s="44"/>
    </row>
    <row r="60" spans="1:5" x14ac:dyDescent="0.25">
      <c r="A60" s="47">
        <v>224</v>
      </c>
      <c r="B60" s="50" t="s">
        <v>45</v>
      </c>
      <c r="C60" s="72">
        <v>224</v>
      </c>
      <c r="D60" s="44"/>
      <c r="E60" s="44"/>
    </row>
    <row r="61" spans="1:5" x14ac:dyDescent="0.25">
      <c r="A61" s="47">
        <v>225</v>
      </c>
      <c r="B61" s="50" t="s">
        <v>46</v>
      </c>
      <c r="C61" s="72">
        <v>225</v>
      </c>
      <c r="D61" s="44"/>
      <c r="E61" s="44"/>
    </row>
    <row r="62" spans="1:5" x14ac:dyDescent="0.25">
      <c r="A62" s="47">
        <v>229</v>
      </c>
      <c r="B62" s="50" t="s">
        <v>47</v>
      </c>
      <c r="C62" s="72">
        <v>229</v>
      </c>
      <c r="D62" s="44"/>
      <c r="E62" s="44"/>
    </row>
    <row r="63" spans="1:5" x14ac:dyDescent="0.25">
      <c r="A63" s="47">
        <v>230</v>
      </c>
      <c r="B63" s="50" t="s">
        <v>88</v>
      </c>
      <c r="C63" s="72">
        <v>230</v>
      </c>
      <c r="D63" s="44"/>
      <c r="E63" s="44"/>
    </row>
    <row r="64" spans="1:5" x14ac:dyDescent="0.25">
      <c r="A64" s="47">
        <v>231</v>
      </c>
      <c r="B64" s="50" t="s">
        <v>143</v>
      </c>
      <c r="C64" s="72">
        <v>231</v>
      </c>
      <c r="D64" s="44"/>
      <c r="E64" s="44"/>
    </row>
    <row r="65" spans="1:5" x14ac:dyDescent="0.25">
      <c r="A65" s="47">
        <v>232</v>
      </c>
      <c r="B65" s="50" t="s">
        <v>89</v>
      </c>
      <c r="C65" s="72">
        <v>232</v>
      </c>
      <c r="D65" s="44"/>
      <c r="E65" s="44"/>
    </row>
    <row r="66" spans="1:5" x14ac:dyDescent="0.25">
      <c r="A66" s="47">
        <v>233</v>
      </c>
      <c r="B66" s="50" t="s">
        <v>90</v>
      </c>
      <c r="C66" s="72">
        <v>233</v>
      </c>
      <c r="D66" s="44"/>
      <c r="E66" s="44"/>
    </row>
    <row r="67" spans="1:5" x14ac:dyDescent="0.25">
      <c r="A67" s="47">
        <v>234</v>
      </c>
      <c r="B67" s="50" t="s">
        <v>59</v>
      </c>
      <c r="C67" s="72">
        <v>234</v>
      </c>
      <c r="D67" s="44"/>
      <c r="E67" s="44"/>
    </row>
    <row r="68" spans="1:5" x14ac:dyDescent="0.25">
      <c r="A68" s="47">
        <v>235</v>
      </c>
      <c r="B68" s="50" t="s">
        <v>91</v>
      </c>
      <c r="C68" s="72">
        <v>235</v>
      </c>
      <c r="D68" s="44"/>
      <c r="E68" s="44"/>
    </row>
    <row r="69" spans="1:5" x14ac:dyDescent="0.25">
      <c r="A69" s="47">
        <v>236</v>
      </c>
      <c r="B69" s="50" t="s">
        <v>92</v>
      </c>
      <c r="C69" s="72">
        <v>236</v>
      </c>
      <c r="D69" s="44"/>
      <c r="E69" s="44"/>
    </row>
    <row r="70" spans="1:5" x14ac:dyDescent="0.25">
      <c r="A70" s="47">
        <v>237</v>
      </c>
      <c r="B70" s="50" t="s">
        <v>255</v>
      </c>
      <c r="C70" s="72">
        <v>237</v>
      </c>
      <c r="D70" s="44"/>
      <c r="E70" s="44"/>
    </row>
    <row r="71" spans="1:5" x14ac:dyDescent="0.25">
      <c r="A71" s="47">
        <v>239</v>
      </c>
      <c r="B71" s="50" t="s">
        <v>60</v>
      </c>
      <c r="C71" s="72">
        <v>239</v>
      </c>
      <c r="D71" s="44"/>
      <c r="E71" s="44"/>
    </row>
    <row r="72" spans="1:5" x14ac:dyDescent="0.25">
      <c r="A72" s="78">
        <v>240</v>
      </c>
      <c r="B72" s="50" t="s">
        <v>93</v>
      </c>
      <c r="C72" s="72">
        <v>240</v>
      </c>
      <c r="D72" s="44"/>
      <c r="E72" s="44"/>
    </row>
    <row r="73" spans="1:5" x14ac:dyDescent="0.25">
      <c r="A73" s="47">
        <v>241</v>
      </c>
      <c r="B73" s="50" t="s">
        <v>94</v>
      </c>
      <c r="C73" s="72">
        <v>241</v>
      </c>
      <c r="D73" s="44"/>
      <c r="E73" s="44"/>
    </row>
    <row r="74" spans="1:5" x14ac:dyDescent="0.25">
      <c r="A74" s="47">
        <v>242</v>
      </c>
      <c r="B74" s="50" t="s">
        <v>95</v>
      </c>
      <c r="C74" s="72">
        <v>242</v>
      </c>
      <c r="D74" s="44"/>
      <c r="E74" s="44"/>
    </row>
    <row r="75" spans="1:5" x14ac:dyDescent="0.25">
      <c r="A75" s="47">
        <v>244</v>
      </c>
      <c r="B75" s="50" t="s">
        <v>256</v>
      </c>
      <c r="C75" s="72">
        <v>244</v>
      </c>
      <c r="D75" s="44"/>
      <c r="E75" s="44"/>
    </row>
    <row r="76" spans="1:5" x14ac:dyDescent="0.25">
      <c r="A76" s="47">
        <v>248</v>
      </c>
      <c r="B76" s="50" t="s">
        <v>257</v>
      </c>
      <c r="C76" s="72">
        <v>248</v>
      </c>
      <c r="D76" s="44"/>
      <c r="E76" s="44"/>
    </row>
    <row r="77" spans="1:5" x14ac:dyDescent="0.25">
      <c r="A77" s="47">
        <v>249</v>
      </c>
      <c r="B77" s="50" t="s">
        <v>96</v>
      </c>
      <c r="C77" s="72">
        <v>249</v>
      </c>
      <c r="D77" s="44"/>
      <c r="E77" s="44"/>
    </row>
    <row r="78" spans="1:5" x14ac:dyDescent="0.25">
      <c r="A78" s="47">
        <v>250</v>
      </c>
      <c r="B78" s="50" t="s">
        <v>97</v>
      </c>
      <c r="C78" s="72">
        <v>250</v>
      </c>
      <c r="D78" s="44"/>
      <c r="E78" s="44"/>
    </row>
    <row r="79" spans="1:5" x14ac:dyDescent="0.25">
      <c r="A79" s="47">
        <v>251</v>
      </c>
      <c r="B79" s="50" t="s">
        <v>69</v>
      </c>
      <c r="C79" s="72">
        <v>251</v>
      </c>
      <c r="D79" s="44"/>
      <c r="E79" s="44"/>
    </row>
    <row r="80" spans="1:5" x14ac:dyDescent="0.25">
      <c r="A80" s="47">
        <v>252</v>
      </c>
      <c r="B80" s="50" t="s">
        <v>70</v>
      </c>
      <c r="C80" s="72">
        <v>252</v>
      </c>
      <c r="D80" s="44"/>
      <c r="E80" s="44"/>
    </row>
    <row r="81" spans="1:5" x14ac:dyDescent="0.25">
      <c r="A81" s="47">
        <v>253</v>
      </c>
      <c r="B81" s="50" t="s">
        <v>71</v>
      </c>
      <c r="C81" s="72">
        <v>253</v>
      </c>
      <c r="D81" s="44"/>
      <c r="E81" s="44"/>
    </row>
    <row r="82" spans="1:5" x14ac:dyDescent="0.25">
      <c r="A82" s="47">
        <v>254</v>
      </c>
      <c r="B82" s="50" t="s">
        <v>72</v>
      </c>
      <c r="C82" s="72">
        <v>254</v>
      </c>
      <c r="D82" s="44"/>
      <c r="E82" s="44"/>
    </row>
    <row r="83" spans="1:5" ht="15.75" thickBot="1" x14ac:dyDescent="0.3">
      <c r="A83" s="49">
        <v>255</v>
      </c>
      <c r="B83" s="73" t="s">
        <v>258</v>
      </c>
      <c r="C83" s="74">
        <v>255</v>
      </c>
      <c r="D83" s="44"/>
      <c r="E83" s="44"/>
    </row>
    <row r="84" spans="1:5" x14ac:dyDescent="0.25">
      <c r="A84" s="223">
        <v>256</v>
      </c>
      <c r="B84" s="224" t="s">
        <v>259</v>
      </c>
      <c r="C84" s="225">
        <v>256</v>
      </c>
      <c r="D84" s="44"/>
      <c r="E84" s="44"/>
    </row>
    <row r="85" spans="1:5" x14ac:dyDescent="0.25">
      <c r="A85" s="223">
        <v>258</v>
      </c>
      <c r="B85" s="224" t="s">
        <v>260</v>
      </c>
      <c r="C85" s="225">
        <v>258</v>
      </c>
      <c r="D85" s="44"/>
      <c r="E85" s="44"/>
    </row>
    <row r="86" spans="1:5" ht="15.75" thickBot="1" x14ac:dyDescent="0.3">
      <c r="A86" s="223">
        <v>259</v>
      </c>
      <c r="B86" s="224" t="s">
        <v>261</v>
      </c>
      <c r="C86" s="225">
        <v>259</v>
      </c>
      <c r="D86" s="44"/>
      <c r="E86" s="44"/>
    </row>
    <row r="87" spans="1:5" x14ac:dyDescent="0.25">
      <c r="A87" s="43">
        <v>300</v>
      </c>
      <c r="B87" s="70" t="s">
        <v>48</v>
      </c>
      <c r="C87" s="71">
        <v>300</v>
      </c>
      <c r="D87" s="44"/>
      <c r="E87" s="44"/>
    </row>
    <row r="88" spans="1:5" x14ac:dyDescent="0.25">
      <c r="A88" s="47">
        <v>311</v>
      </c>
      <c r="B88" s="50" t="s">
        <v>49</v>
      </c>
      <c r="C88" s="72">
        <v>311</v>
      </c>
      <c r="D88" s="44"/>
      <c r="E88" s="44"/>
    </row>
    <row r="89" spans="1:5" x14ac:dyDescent="0.25">
      <c r="A89" s="47">
        <v>312</v>
      </c>
      <c r="B89" s="50" t="s">
        <v>51</v>
      </c>
      <c r="C89" s="72">
        <v>312</v>
      </c>
      <c r="D89" s="44"/>
      <c r="E89" s="44"/>
    </row>
    <row r="90" spans="1:5" x14ac:dyDescent="0.25">
      <c r="A90" s="47">
        <v>313</v>
      </c>
      <c r="B90" s="50" t="s">
        <v>52</v>
      </c>
      <c r="C90" s="72">
        <v>313</v>
      </c>
      <c r="D90" s="44"/>
      <c r="E90" s="44"/>
    </row>
    <row r="91" spans="1:5" x14ac:dyDescent="0.25">
      <c r="A91" s="47">
        <v>314</v>
      </c>
      <c r="B91" s="50" t="s">
        <v>53</v>
      </c>
      <c r="C91" s="72">
        <v>314</v>
      </c>
      <c r="D91" s="44"/>
      <c r="E91" s="44"/>
    </row>
    <row r="92" spans="1:5" x14ac:dyDescent="0.25">
      <c r="A92" s="47">
        <v>315</v>
      </c>
      <c r="B92" s="50" t="s">
        <v>54</v>
      </c>
      <c r="C92" s="72">
        <v>315</v>
      </c>
      <c r="D92" s="44"/>
      <c r="E92" s="44"/>
    </row>
    <row r="93" spans="1:5" x14ac:dyDescent="0.25">
      <c r="A93" s="47">
        <v>319</v>
      </c>
      <c r="B93" s="50" t="s">
        <v>50</v>
      </c>
      <c r="C93" s="72">
        <v>319</v>
      </c>
      <c r="D93" s="44"/>
      <c r="E93" s="44"/>
    </row>
    <row r="94" spans="1:5" x14ac:dyDescent="0.25">
      <c r="A94" s="47">
        <v>320</v>
      </c>
      <c r="B94" s="50" t="s">
        <v>98</v>
      </c>
      <c r="C94" s="72">
        <v>350</v>
      </c>
      <c r="D94" s="44"/>
      <c r="E94" s="44"/>
    </row>
    <row r="95" spans="1:5" x14ac:dyDescent="0.25">
      <c r="A95" s="47">
        <v>321</v>
      </c>
      <c r="B95" s="50" t="s">
        <v>99</v>
      </c>
      <c r="C95" s="72">
        <v>321</v>
      </c>
      <c r="D95" s="44"/>
      <c r="E95" s="44"/>
    </row>
    <row r="96" spans="1:5" x14ac:dyDescent="0.25">
      <c r="A96" s="47">
        <v>322</v>
      </c>
      <c r="B96" s="50" t="s">
        <v>100</v>
      </c>
      <c r="C96" s="72">
        <v>322</v>
      </c>
      <c r="D96" s="44"/>
      <c r="E96" s="44"/>
    </row>
    <row r="97" spans="1:5" ht="15.75" thickBot="1" x14ac:dyDescent="0.3">
      <c r="A97" s="49">
        <v>329</v>
      </c>
      <c r="B97" s="73" t="s">
        <v>101</v>
      </c>
      <c r="C97" s="74">
        <v>329</v>
      </c>
      <c r="D97" s="44"/>
      <c r="E97" s="44"/>
    </row>
    <row r="98" spans="1:5" x14ac:dyDescent="0.25">
      <c r="A98" s="43">
        <v>400</v>
      </c>
      <c r="B98" s="70" t="s">
        <v>55</v>
      </c>
      <c r="C98" s="71">
        <v>400</v>
      </c>
      <c r="D98" s="44"/>
      <c r="E98" s="44"/>
    </row>
    <row r="99" spans="1:5" x14ac:dyDescent="0.25">
      <c r="A99" s="47">
        <v>401</v>
      </c>
      <c r="B99" s="50" t="s">
        <v>56</v>
      </c>
      <c r="C99" s="72">
        <v>401</v>
      </c>
      <c r="D99" s="44"/>
      <c r="E99" s="44"/>
    </row>
    <row r="100" spans="1:5" x14ac:dyDescent="0.25">
      <c r="A100" s="47">
        <v>409</v>
      </c>
      <c r="B100" s="50" t="s">
        <v>262</v>
      </c>
      <c r="C100" s="72">
        <v>409</v>
      </c>
      <c r="D100" s="44"/>
      <c r="E100" s="44"/>
    </row>
    <row r="101" spans="1:5" x14ac:dyDescent="0.25">
      <c r="A101" s="47">
        <v>410</v>
      </c>
      <c r="B101" s="50" t="s">
        <v>263</v>
      </c>
      <c r="C101" s="72">
        <v>410</v>
      </c>
      <c r="D101" s="44"/>
      <c r="E101" s="44"/>
    </row>
    <row r="102" spans="1:5" x14ac:dyDescent="0.25">
      <c r="A102" s="47">
        <v>420</v>
      </c>
      <c r="B102" s="50" t="s">
        <v>57</v>
      </c>
      <c r="C102" s="72">
        <v>420</v>
      </c>
      <c r="D102" s="44"/>
      <c r="E102" s="44"/>
    </row>
    <row r="103" spans="1:5" x14ac:dyDescent="0.25">
      <c r="A103" s="47">
        <v>430</v>
      </c>
      <c r="B103" s="50" t="s">
        <v>58</v>
      </c>
      <c r="C103" s="72">
        <v>430</v>
      </c>
      <c r="D103" s="44"/>
      <c r="E103" s="44"/>
    </row>
    <row r="104" spans="1:5" ht="15.75" thickBot="1" x14ac:dyDescent="0.3">
      <c r="A104" s="49">
        <v>440</v>
      </c>
      <c r="B104" s="73" t="s">
        <v>264</v>
      </c>
      <c r="C104" s="74">
        <v>440</v>
      </c>
      <c r="D104" s="44"/>
      <c r="E104" s="44"/>
    </row>
    <row r="105" spans="1:5" x14ac:dyDescent="0.25">
      <c r="A105" s="223">
        <v>441</v>
      </c>
      <c r="B105" s="224" t="s">
        <v>265</v>
      </c>
      <c r="C105" s="225">
        <v>441</v>
      </c>
      <c r="D105" s="44"/>
      <c r="E105" s="44"/>
    </row>
    <row r="106" spans="1:5" x14ac:dyDescent="0.25">
      <c r="A106" s="223">
        <v>442</v>
      </c>
      <c r="B106" s="224" t="s">
        <v>266</v>
      </c>
      <c r="C106" s="225">
        <v>442</v>
      </c>
      <c r="D106" s="44"/>
      <c r="E106" s="44"/>
    </row>
    <row r="107" spans="1:5" x14ac:dyDescent="0.25">
      <c r="A107" s="223">
        <v>443</v>
      </c>
      <c r="B107" s="224" t="s">
        <v>267</v>
      </c>
      <c r="C107" s="225">
        <v>443</v>
      </c>
      <c r="D107" s="44"/>
      <c r="E107" s="44"/>
    </row>
    <row r="108" spans="1:5" x14ac:dyDescent="0.25">
      <c r="A108" s="223">
        <v>444</v>
      </c>
      <c r="B108" s="224" t="s">
        <v>268</v>
      </c>
      <c r="C108" s="225">
        <v>444</v>
      </c>
      <c r="D108" s="44"/>
      <c r="E108" s="44"/>
    </row>
    <row r="109" spans="1:5" x14ac:dyDescent="0.25">
      <c r="A109" s="223">
        <v>445</v>
      </c>
      <c r="B109" s="224" t="s">
        <v>269</v>
      </c>
      <c r="C109" s="225">
        <v>445</v>
      </c>
      <c r="D109" s="44"/>
      <c r="E109" s="44"/>
    </row>
    <row r="110" spans="1:5" x14ac:dyDescent="0.25">
      <c r="A110" s="223">
        <v>446</v>
      </c>
      <c r="B110" s="224" t="s">
        <v>270</v>
      </c>
      <c r="C110" s="225">
        <v>446</v>
      </c>
      <c r="D110" s="44"/>
      <c r="E110" s="44"/>
    </row>
    <row r="111" spans="1:5" ht="15.75" thickBot="1" x14ac:dyDescent="0.3">
      <c r="A111" s="223">
        <v>449</v>
      </c>
      <c r="B111" s="224" t="s">
        <v>271</v>
      </c>
      <c r="C111" s="225">
        <v>449</v>
      </c>
      <c r="D111" s="44"/>
      <c r="E111" s="44"/>
    </row>
    <row r="112" spans="1:5" x14ac:dyDescent="0.25">
      <c r="A112" s="43">
        <v>500</v>
      </c>
      <c r="B112" s="70" t="s">
        <v>144</v>
      </c>
      <c r="C112" s="71">
        <v>500</v>
      </c>
      <c r="D112" s="44"/>
      <c r="E112" s="44"/>
    </row>
    <row r="113" spans="1:5" x14ac:dyDescent="0.25">
      <c r="A113" s="47">
        <v>510</v>
      </c>
      <c r="B113" s="50" t="s">
        <v>272</v>
      </c>
      <c r="C113" s="72">
        <v>510</v>
      </c>
      <c r="D113" s="44"/>
      <c r="E113" s="44"/>
    </row>
    <row r="114" spans="1:5" x14ac:dyDescent="0.25">
      <c r="A114" s="47">
        <v>511</v>
      </c>
      <c r="B114" s="50" t="s">
        <v>273</v>
      </c>
      <c r="C114" s="72">
        <v>511</v>
      </c>
      <c r="D114" s="44"/>
      <c r="E114" s="44"/>
    </row>
    <row r="115" spans="1:5" x14ac:dyDescent="0.25">
      <c r="A115" s="47">
        <v>512</v>
      </c>
      <c r="B115" s="50" t="s">
        <v>274</v>
      </c>
      <c r="C115" s="72">
        <v>512</v>
      </c>
      <c r="D115" s="44"/>
      <c r="E115" s="44"/>
    </row>
    <row r="116" spans="1:5" x14ac:dyDescent="0.25">
      <c r="A116" s="47">
        <v>513</v>
      </c>
      <c r="B116" s="50" t="s">
        <v>275</v>
      </c>
      <c r="C116" s="72">
        <v>513</v>
      </c>
      <c r="D116" s="44"/>
      <c r="E116" s="44"/>
    </row>
    <row r="117" spans="1:5" x14ac:dyDescent="0.25">
      <c r="A117" s="47">
        <v>514</v>
      </c>
      <c r="B117" s="50" t="s">
        <v>276</v>
      </c>
      <c r="C117" s="72">
        <v>514</v>
      </c>
      <c r="D117" s="44"/>
      <c r="E117" s="44"/>
    </row>
    <row r="118" spans="1:5" x14ac:dyDescent="0.25">
      <c r="A118" s="47">
        <v>515</v>
      </c>
      <c r="B118" s="50" t="s">
        <v>277</v>
      </c>
      <c r="C118" s="72">
        <v>515</v>
      </c>
      <c r="D118" s="44"/>
      <c r="E118" s="44"/>
    </row>
    <row r="119" spans="1:5" x14ac:dyDescent="0.25">
      <c r="A119" s="47">
        <v>516</v>
      </c>
      <c r="B119" s="50" t="s">
        <v>278</v>
      </c>
      <c r="C119" s="72">
        <v>516</v>
      </c>
      <c r="D119" s="44"/>
      <c r="E119" s="44"/>
    </row>
    <row r="120" spans="1:5" x14ac:dyDescent="0.25">
      <c r="A120" s="47">
        <v>517</v>
      </c>
      <c r="B120" s="50" t="s">
        <v>279</v>
      </c>
      <c r="C120" s="72">
        <v>517</v>
      </c>
      <c r="D120" s="44"/>
      <c r="E120" s="44"/>
    </row>
    <row r="121" spans="1:5" ht="30" x14ac:dyDescent="0.25">
      <c r="A121" s="47">
        <v>518</v>
      </c>
      <c r="B121" s="50" t="s">
        <v>117</v>
      </c>
      <c r="C121" s="72">
        <v>518</v>
      </c>
      <c r="D121" s="44"/>
      <c r="E121" s="44"/>
    </row>
    <row r="122" spans="1:5" x14ac:dyDescent="0.25">
      <c r="A122" s="47">
        <v>519</v>
      </c>
      <c r="B122" s="50" t="s">
        <v>280</v>
      </c>
      <c r="C122" s="72">
        <v>519</v>
      </c>
      <c r="D122" s="44"/>
      <c r="E122" s="44"/>
    </row>
    <row r="123" spans="1:5" x14ac:dyDescent="0.25">
      <c r="A123" s="47">
        <v>520</v>
      </c>
      <c r="B123" s="50" t="s">
        <v>103</v>
      </c>
      <c r="C123" s="72">
        <v>520</v>
      </c>
      <c r="D123" s="44"/>
      <c r="E123" s="44"/>
    </row>
    <row r="124" spans="1:5" x14ac:dyDescent="0.25">
      <c r="A124" s="47">
        <v>521</v>
      </c>
      <c r="B124" s="50" t="s">
        <v>61</v>
      </c>
      <c r="C124" s="72">
        <v>521</v>
      </c>
      <c r="D124" s="44"/>
      <c r="E124" s="44"/>
    </row>
    <row r="125" spans="1:5" x14ac:dyDescent="0.25">
      <c r="A125" s="47">
        <v>522</v>
      </c>
      <c r="B125" s="50" t="s">
        <v>102</v>
      </c>
      <c r="C125" s="72">
        <v>522</v>
      </c>
      <c r="D125" s="44"/>
      <c r="E125" s="44"/>
    </row>
    <row r="126" spans="1:5" x14ac:dyDescent="0.25">
      <c r="A126" s="47">
        <v>523</v>
      </c>
      <c r="B126" s="50" t="s">
        <v>92</v>
      </c>
      <c r="C126" s="72">
        <v>523</v>
      </c>
      <c r="D126" s="44"/>
      <c r="E126" s="44"/>
    </row>
    <row r="127" spans="1:5" x14ac:dyDescent="0.25">
      <c r="A127" s="47">
        <v>524</v>
      </c>
      <c r="B127" s="50" t="s">
        <v>62</v>
      </c>
      <c r="C127" s="72">
        <v>524</v>
      </c>
      <c r="D127" s="44"/>
      <c r="E127" s="44"/>
    </row>
    <row r="128" spans="1:5" x14ac:dyDescent="0.25">
      <c r="A128" s="47">
        <v>525</v>
      </c>
      <c r="B128" s="50" t="s">
        <v>255</v>
      </c>
      <c r="C128" s="72">
        <v>525</v>
      </c>
      <c r="D128" s="44"/>
      <c r="E128" s="44"/>
    </row>
    <row r="129" spans="1:5" x14ac:dyDescent="0.25">
      <c r="A129" s="47">
        <v>529</v>
      </c>
      <c r="B129" s="50" t="s">
        <v>63</v>
      </c>
      <c r="C129" s="72">
        <v>529</v>
      </c>
      <c r="D129" s="44"/>
      <c r="E129" s="44"/>
    </row>
    <row r="130" spans="1:5" x14ac:dyDescent="0.25">
      <c r="A130" s="47">
        <v>530</v>
      </c>
      <c r="B130" s="50" t="s">
        <v>104</v>
      </c>
      <c r="C130" s="72">
        <v>530</v>
      </c>
      <c r="D130" s="44"/>
      <c r="E130" s="44"/>
    </row>
    <row r="131" spans="1:5" x14ac:dyDescent="0.25">
      <c r="A131" s="47">
        <v>531</v>
      </c>
      <c r="B131" s="50" t="s">
        <v>64</v>
      </c>
      <c r="C131" s="72">
        <v>531</v>
      </c>
      <c r="D131" s="44"/>
      <c r="E131" s="44"/>
    </row>
    <row r="132" spans="1:5" x14ac:dyDescent="0.25">
      <c r="A132" s="47">
        <v>532</v>
      </c>
      <c r="B132" s="50" t="s">
        <v>65</v>
      </c>
      <c r="C132" s="72">
        <v>532</v>
      </c>
      <c r="D132" s="44"/>
      <c r="E132" s="44"/>
    </row>
    <row r="133" spans="1:5" x14ac:dyDescent="0.25">
      <c r="A133" s="47">
        <v>533</v>
      </c>
      <c r="B133" s="50" t="s">
        <v>281</v>
      </c>
      <c r="C133" s="72">
        <v>533</v>
      </c>
      <c r="D133" s="44"/>
      <c r="E133" s="44"/>
    </row>
    <row r="134" spans="1:5" x14ac:dyDescent="0.25">
      <c r="A134" s="47">
        <v>534</v>
      </c>
      <c r="B134" s="50" t="s">
        <v>66</v>
      </c>
      <c r="C134" s="72">
        <v>534</v>
      </c>
      <c r="D134" s="44"/>
      <c r="E134" s="44"/>
    </row>
    <row r="135" spans="1:5" x14ac:dyDescent="0.25">
      <c r="A135" s="47">
        <v>535</v>
      </c>
      <c r="B135" s="50" t="s">
        <v>67</v>
      </c>
      <c r="C135" s="72">
        <v>535</v>
      </c>
      <c r="D135" s="44"/>
      <c r="E135" s="44"/>
    </row>
    <row r="136" spans="1:5" x14ac:dyDescent="0.25">
      <c r="A136" s="47">
        <v>536</v>
      </c>
      <c r="B136" s="50" t="s">
        <v>105</v>
      </c>
      <c r="C136" s="72">
        <v>536</v>
      </c>
      <c r="D136" s="44"/>
      <c r="E136" s="44"/>
    </row>
    <row r="137" spans="1:5" x14ac:dyDescent="0.25">
      <c r="A137" s="47">
        <v>539</v>
      </c>
      <c r="B137" s="50" t="s">
        <v>68</v>
      </c>
      <c r="C137" s="72">
        <v>539</v>
      </c>
      <c r="D137" s="44"/>
      <c r="E137" s="44"/>
    </row>
    <row r="138" spans="1:5" x14ac:dyDescent="0.25">
      <c r="A138" s="47">
        <v>540</v>
      </c>
      <c r="B138" s="50" t="s">
        <v>282</v>
      </c>
      <c r="C138" s="72">
        <v>540</v>
      </c>
      <c r="D138" s="44"/>
      <c r="E138" s="44"/>
    </row>
    <row r="139" spans="1:5" x14ac:dyDescent="0.25">
      <c r="A139" s="47">
        <v>541</v>
      </c>
      <c r="B139" s="50" t="s">
        <v>283</v>
      </c>
      <c r="C139" s="72">
        <v>541</v>
      </c>
      <c r="D139" s="44"/>
      <c r="E139" s="44"/>
    </row>
    <row r="140" spans="1:5" x14ac:dyDescent="0.25">
      <c r="A140" s="47">
        <v>542</v>
      </c>
      <c r="B140" s="50" t="s">
        <v>284</v>
      </c>
      <c r="C140" s="72">
        <v>542</v>
      </c>
      <c r="D140" s="44"/>
      <c r="E140" s="44"/>
    </row>
    <row r="141" spans="1:5" x14ac:dyDescent="0.25">
      <c r="A141" s="47">
        <v>543</v>
      </c>
      <c r="B141" s="50" t="s">
        <v>285</v>
      </c>
      <c r="C141" s="72">
        <v>543</v>
      </c>
      <c r="D141" s="44"/>
      <c r="E141" s="44"/>
    </row>
    <row r="142" spans="1:5" x14ac:dyDescent="0.25">
      <c r="A142" s="47">
        <v>544</v>
      </c>
      <c r="B142" s="50" t="s">
        <v>286</v>
      </c>
      <c r="C142" s="72">
        <v>544</v>
      </c>
      <c r="D142" s="44"/>
      <c r="E142" s="44"/>
    </row>
    <row r="143" spans="1:5" x14ac:dyDescent="0.25">
      <c r="A143" s="47">
        <v>545</v>
      </c>
      <c r="B143" s="50" t="s">
        <v>287</v>
      </c>
      <c r="C143" s="72">
        <v>545</v>
      </c>
      <c r="D143" s="44"/>
      <c r="E143" s="44"/>
    </row>
    <row r="144" spans="1:5" x14ac:dyDescent="0.25">
      <c r="A144" s="47">
        <v>549</v>
      </c>
      <c r="B144" s="50" t="s">
        <v>288</v>
      </c>
      <c r="C144" s="72">
        <v>549</v>
      </c>
      <c r="D144" s="44"/>
      <c r="E144" s="44"/>
    </row>
    <row r="145" spans="1:5" x14ac:dyDescent="0.25">
      <c r="A145" s="47">
        <v>550</v>
      </c>
      <c r="B145" s="50" t="s">
        <v>106</v>
      </c>
      <c r="C145" s="72">
        <v>550</v>
      </c>
      <c r="D145" s="44"/>
      <c r="E145" s="44"/>
    </row>
    <row r="146" spans="1:5" x14ac:dyDescent="0.25">
      <c r="A146" s="47">
        <v>551</v>
      </c>
      <c r="B146" s="50" t="s">
        <v>118</v>
      </c>
      <c r="C146" s="72">
        <v>551</v>
      </c>
      <c r="D146" s="44"/>
      <c r="E146" s="44"/>
    </row>
    <row r="147" spans="1:5" x14ac:dyDescent="0.25">
      <c r="A147" s="47">
        <v>552</v>
      </c>
      <c r="B147" s="50" t="s">
        <v>107</v>
      </c>
      <c r="C147" s="72">
        <v>552</v>
      </c>
      <c r="D147" s="44"/>
      <c r="E147" s="44"/>
    </row>
    <row r="148" spans="1:5" x14ac:dyDescent="0.25">
      <c r="A148" s="47">
        <v>553</v>
      </c>
      <c r="B148" s="50" t="s">
        <v>108</v>
      </c>
      <c r="C148" s="72">
        <v>553</v>
      </c>
      <c r="D148" s="44"/>
      <c r="E148" s="44"/>
    </row>
    <row r="149" spans="1:5" x14ac:dyDescent="0.25">
      <c r="A149" s="47">
        <v>554</v>
      </c>
      <c r="B149" s="50" t="s">
        <v>109</v>
      </c>
      <c r="C149" s="72">
        <v>554</v>
      </c>
      <c r="D149" s="44"/>
      <c r="E149" s="44"/>
    </row>
    <row r="150" spans="1:5" x14ac:dyDescent="0.25">
      <c r="A150" s="47">
        <v>555</v>
      </c>
      <c r="B150" s="50" t="s">
        <v>110</v>
      </c>
      <c r="C150" s="72">
        <v>555</v>
      </c>
      <c r="D150" s="44"/>
      <c r="E150" s="44"/>
    </row>
    <row r="151" spans="1:5" x14ac:dyDescent="0.25">
      <c r="A151" s="47">
        <v>556</v>
      </c>
      <c r="B151" s="50" t="s">
        <v>111</v>
      </c>
      <c r="C151" s="72">
        <v>556</v>
      </c>
      <c r="D151" s="44"/>
      <c r="E151" s="44"/>
    </row>
    <row r="152" spans="1:5" x14ac:dyDescent="0.25">
      <c r="A152" s="47">
        <v>557</v>
      </c>
      <c r="B152" s="50" t="s">
        <v>123</v>
      </c>
      <c r="C152" s="72">
        <v>557</v>
      </c>
      <c r="D152" s="44"/>
      <c r="E152" s="44"/>
    </row>
    <row r="153" spans="1:5" ht="17.25" x14ac:dyDescent="0.3">
      <c r="A153" s="47">
        <v>559</v>
      </c>
      <c r="B153" s="50" t="s">
        <v>290</v>
      </c>
      <c r="C153" s="72">
        <v>559</v>
      </c>
      <c r="D153" s="44"/>
      <c r="E153" s="44"/>
    </row>
    <row r="154" spans="1:5" x14ac:dyDescent="0.25">
      <c r="A154" s="47">
        <v>560</v>
      </c>
      <c r="B154" s="50" t="s">
        <v>147</v>
      </c>
      <c r="C154" s="72">
        <v>560</v>
      </c>
      <c r="D154" s="44"/>
      <c r="E154" s="44"/>
    </row>
    <row r="155" spans="1:5" x14ac:dyDescent="0.25">
      <c r="A155" s="47">
        <v>561</v>
      </c>
      <c r="B155" s="50" t="s">
        <v>119</v>
      </c>
      <c r="C155" s="72">
        <v>561</v>
      </c>
      <c r="D155" s="44"/>
      <c r="E155" s="44"/>
    </row>
    <row r="156" spans="1:5" x14ac:dyDescent="0.25">
      <c r="A156" s="47">
        <v>562</v>
      </c>
      <c r="B156" s="50" t="s">
        <v>113</v>
      </c>
      <c r="C156" s="72">
        <v>562</v>
      </c>
      <c r="D156" s="44"/>
      <c r="E156" s="44"/>
    </row>
    <row r="157" spans="1:5" x14ac:dyDescent="0.25">
      <c r="A157" s="47">
        <v>563</v>
      </c>
      <c r="B157" s="50" t="s">
        <v>114</v>
      </c>
      <c r="C157" s="72">
        <v>563</v>
      </c>
      <c r="D157" s="44"/>
      <c r="E157" s="44"/>
    </row>
    <row r="158" spans="1:5" x14ac:dyDescent="0.25">
      <c r="A158" s="47">
        <v>569</v>
      </c>
      <c r="B158" s="50" t="s">
        <v>289</v>
      </c>
      <c r="C158" s="72">
        <v>569</v>
      </c>
      <c r="D158" s="44"/>
      <c r="E158" s="44"/>
    </row>
    <row r="159" spans="1:5" x14ac:dyDescent="0.25">
      <c r="A159" s="47">
        <v>570</v>
      </c>
      <c r="B159" s="50" t="s">
        <v>145</v>
      </c>
      <c r="C159" s="72">
        <v>570</v>
      </c>
      <c r="D159" s="44"/>
      <c r="E159" s="44"/>
    </row>
    <row r="160" spans="1:5" x14ac:dyDescent="0.25">
      <c r="A160" s="47">
        <v>571</v>
      </c>
      <c r="B160" s="50" t="s">
        <v>146</v>
      </c>
      <c r="C160" s="72">
        <v>571</v>
      </c>
      <c r="D160" s="44"/>
      <c r="E160" s="44"/>
    </row>
    <row r="161" spans="1:5" x14ac:dyDescent="0.25">
      <c r="A161" s="47">
        <v>572</v>
      </c>
      <c r="B161" s="50" t="s">
        <v>120</v>
      </c>
      <c r="C161" s="72">
        <v>572</v>
      </c>
      <c r="D161" s="44"/>
      <c r="E161" s="44"/>
    </row>
    <row r="162" spans="1:5" ht="17.25" x14ac:dyDescent="0.3">
      <c r="A162" s="47">
        <v>573</v>
      </c>
      <c r="B162" s="50" t="s">
        <v>291</v>
      </c>
      <c r="C162" s="72">
        <v>573</v>
      </c>
      <c r="D162" s="44"/>
      <c r="E162" s="44"/>
    </row>
    <row r="163" spans="1:5" x14ac:dyDescent="0.25">
      <c r="A163" s="47">
        <v>580</v>
      </c>
      <c r="B163" s="50" t="s">
        <v>292</v>
      </c>
      <c r="C163" s="72">
        <v>580</v>
      </c>
      <c r="D163" s="44"/>
      <c r="E163" s="44"/>
    </row>
    <row r="164" spans="1:5" x14ac:dyDescent="0.25">
      <c r="A164" s="47">
        <v>581</v>
      </c>
      <c r="B164" s="50" t="s">
        <v>293</v>
      </c>
      <c r="C164" s="72">
        <v>581</v>
      </c>
      <c r="D164" s="44"/>
      <c r="E164" s="44"/>
    </row>
    <row r="165" spans="1:5" x14ac:dyDescent="0.25">
      <c r="A165" s="47">
        <v>582</v>
      </c>
      <c r="B165" s="50" t="s">
        <v>148</v>
      </c>
      <c r="C165" s="72">
        <v>582</v>
      </c>
      <c r="D165" s="44"/>
      <c r="E165" s="44"/>
    </row>
    <row r="166" spans="1:5" ht="30" x14ac:dyDescent="0.25">
      <c r="A166" s="47">
        <v>583</v>
      </c>
      <c r="B166" s="50" t="s">
        <v>294</v>
      </c>
      <c r="C166" s="72">
        <v>583</v>
      </c>
      <c r="D166" s="44"/>
      <c r="E166" s="44"/>
    </row>
    <row r="167" spans="1:5" x14ac:dyDescent="0.25">
      <c r="A167" s="47">
        <v>584</v>
      </c>
      <c r="B167" s="50" t="s">
        <v>149</v>
      </c>
      <c r="C167" s="72">
        <v>584</v>
      </c>
      <c r="D167" s="44"/>
      <c r="E167" s="44"/>
    </row>
    <row r="168" spans="1:5" x14ac:dyDescent="0.25">
      <c r="A168" s="47">
        <v>585</v>
      </c>
      <c r="B168" s="50" t="s">
        <v>115</v>
      </c>
      <c r="C168" s="72">
        <v>585</v>
      </c>
      <c r="D168" s="44"/>
      <c r="E168" s="44"/>
    </row>
    <row r="169" spans="1:5" x14ac:dyDescent="0.25">
      <c r="A169" s="47">
        <v>586</v>
      </c>
      <c r="B169" s="50" t="s">
        <v>116</v>
      </c>
      <c r="C169" s="72">
        <v>586</v>
      </c>
      <c r="D169" s="44"/>
      <c r="E169" s="44"/>
    </row>
    <row r="170" spans="1:5" x14ac:dyDescent="0.25">
      <c r="A170" s="47">
        <v>587</v>
      </c>
      <c r="B170" s="50" t="s">
        <v>121</v>
      </c>
      <c r="C170" s="72">
        <v>587</v>
      </c>
      <c r="D170" s="44"/>
      <c r="E170" s="44"/>
    </row>
    <row r="171" spans="1:5" x14ac:dyDescent="0.25">
      <c r="A171" s="47">
        <v>588</v>
      </c>
      <c r="B171" s="50" t="s">
        <v>295</v>
      </c>
      <c r="C171" s="72">
        <v>588</v>
      </c>
      <c r="D171" s="44"/>
      <c r="E171" s="44"/>
    </row>
    <row r="172" spans="1:5" x14ac:dyDescent="0.25">
      <c r="A172" s="47">
        <v>589</v>
      </c>
      <c r="B172" s="50" t="s">
        <v>112</v>
      </c>
      <c r="C172" s="72">
        <v>589</v>
      </c>
      <c r="D172" s="44"/>
      <c r="E172" s="44"/>
    </row>
    <row r="173" spans="1:5" ht="17.25" x14ac:dyDescent="0.3">
      <c r="A173" s="47">
        <v>590</v>
      </c>
      <c r="B173" s="50" t="s">
        <v>296</v>
      </c>
      <c r="C173" s="72">
        <v>590</v>
      </c>
      <c r="D173" s="44"/>
      <c r="E173" s="44"/>
    </row>
    <row r="174" spans="1:5" x14ac:dyDescent="0.25">
      <c r="A174" s="47">
        <v>591</v>
      </c>
      <c r="B174" s="50" t="s">
        <v>297</v>
      </c>
      <c r="C174" s="72">
        <v>591</v>
      </c>
      <c r="D174" s="44"/>
      <c r="E174" s="44"/>
    </row>
    <row r="175" spans="1:5" x14ac:dyDescent="0.25">
      <c r="A175" s="47">
        <v>592</v>
      </c>
      <c r="B175" s="50" t="s">
        <v>298</v>
      </c>
      <c r="C175" s="72">
        <v>592</v>
      </c>
      <c r="D175" s="44"/>
      <c r="E175" s="44"/>
    </row>
    <row r="176" spans="1:5" x14ac:dyDescent="0.25">
      <c r="A176" s="47">
        <v>593</v>
      </c>
      <c r="B176" s="50" t="s">
        <v>299</v>
      </c>
      <c r="C176" s="72">
        <v>593</v>
      </c>
      <c r="D176" s="44"/>
      <c r="E176" s="44"/>
    </row>
    <row r="177" spans="1:5" x14ac:dyDescent="0.25">
      <c r="A177" s="47">
        <v>594</v>
      </c>
      <c r="B177" s="50" t="s">
        <v>300</v>
      </c>
      <c r="C177" s="72">
        <v>594</v>
      </c>
      <c r="D177" s="44"/>
      <c r="E177" s="44"/>
    </row>
    <row r="178" spans="1:5" x14ac:dyDescent="0.25">
      <c r="A178" s="47">
        <v>595</v>
      </c>
      <c r="B178" s="50" t="s">
        <v>301</v>
      </c>
      <c r="C178" s="72">
        <v>595</v>
      </c>
      <c r="D178" s="44"/>
      <c r="E178" s="44"/>
    </row>
    <row r="179" spans="1:5" ht="15.75" thickBot="1" x14ac:dyDescent="0.3">
      <c r="A179" s="75">
        <v>599</v>
      </c>
      <c r="B179" s="73" t="s">
        <v>302</v>
      </c>
      <c r="C179" s="74">
        <v>599</v>
      </c>
      <c r="D179" s="44"/>
      <c r="E179" s="44"/>
    </row>
    <row r="180" spans="1:5" x14ac:dyDescent="0.25">
      <c r="A180" s="43">
        <v>600</v>
      </c>
      <c r="B180" s="70" t="s">
        <v>303</v>
      </c>
      <c r="C180" s="71">
        <v>600</v>
      </c>
      <c r="D180" s="44"/>
      <c r="E180" s="44"/>
    </row>
    <row r="181" spans="1:5" x14ac:dyDescent="0.25">
      <c r="A181" s="47">
        <v>610</v>
      </c>
      <c r="B181" s="50" t="s">
        <v>304</v>
      </c>
      <c r="C181" s="72">
        <v>610</v>
      </c>
      <c r="D181" s="44"/>
      <c r="E181" s="44"/>
    </row>
    <row r="182" spans="1:5" ht="15.75" thickBot="1" x14ac:dyDescent="0.3">
      <c r="A182" s="49">
        <v>620</v>
      </c>
      <c r="B182" s="73" t="s">
        <v>305</v>
      </c>
      <c r="C182" s="74">
        <v>602</v>
      </c>
      <c r="D182" s="44"/>
      <c r="E182" s="44"/>
    </row>
    <row r="183" spans="1:5" x14ac:dyDescent="0.25">
      <c r="A183" s="223">
        <v>621</v>
      </c>
      <c r="B183" s="224" t="s">
        <v>306</v>
      </c>
      <c r="C183" s="225">
        <v>621</v>
      </c>
      <c r="D183" s="44"/>
      <c r="E183" s="44"/>
    </row>
    <row r="184" spans="1:5" x14ac:dyDescent="0.25">
      <c r="A184" s="223">
        <v>622</v>
      </c>
      <c r="B184" s="224" t="s">
        <v>307</v>
      </c>
      <c r="C184" s="225">
        <v>622</v>
      </c>
      <c r="D184" s="44"/>
      <c r="E184" s="44"/>
    </row>
    <row r="185" spans="1:5" x14ac:dyDescent="0.25">
      <c r="A185" s="223">
        <v>629</v>
      </c>
      <c r="B185" s="224" t="s">
        <v>308</v>
      </c>
      <c r="C185" s="225">
        <v>629</v>
      </c>
      <c r="D185" s="44"/>
      <c r="E185" s="44"/>
    </row>
    <row r="186" spans="1:5" ht="15.75" thickBot="1" x14ac:dyDescent="0.3">
      <c r="A186" s="223">
        <v>630</v>
      </c>
      <c r="B186" s="224" t="s">
        <v>309</v>
      </c>
      <c r="C186" s="225">
        <v>630</v>
      </c>
      <c r="D186" s="44"/>
      <c r="E186" s="44"/>
    </row>
    <row r="187" spans="1:5" x14ac:dyDescent="0.25">
      <c r="A187" s="43">
        <v>700</v>
      </c>
      <c r="B187" s="70" t="s">
        <v>112</v>
      </c>
      <c r="C187" s="71">
        <v>700</v>
      </c>
      <c r="D187" s="44"/>
      <c r="E187" s="44"/>
    </row>
    <row r="188" spans="1:5" x14ac:dyDescent="0.25">
      <c r="A188" s="47">
        <v>701</v>
      </c>
      <c r="B188" s="50" t="s">
        <v>73</v>
      </c>
      <c r="C188" s="72">
        <v>701</v>
      </c>
      <c r="D188" s="44"/>
      <c r="E188" s="44"/>
    </row>
    <row r="189" spans="1:5" x14ac:dyDescent="0.25">
      <c r="A189" s="47">
        <v>709</v>
      </c>
      <c r="B189" s="50" t="s">
        <v>310</v>
      </c>
      <c r="C189" s="72">
        <v>709</v>
      </c>
      <c r="D189" s="44"/>
      <c r="E189" s="44"/>
    </row>
    <row r="190" spans="1:5" x14ac:dyDescent="0.25">
      <c r="A190" s="47">
        <v>710</v>
      </c>
      <c r="B190" s="50" t="s">
        <v>74</v>
      </c>
      <c r="C190" s="72">
        <v>710</v>
      </c>
      <c r="D190" s="44"/>
      <c r="E190" s="44"/>
    </row>
    <row r="191" spans="1:5" x14ac:dyDescent="0.25">
      <c r="A191" s="47">
        <v>720</v>
      </c>
      <c r="B191" s="50" t="s">
        <v>75</v>
      </c>
      <c r="C191" s="72">
        <v>720</v>
      </c>
      <c r="D191" s="44"/>
      <c r="E191" s="44"/>
    </row>
    <row r="192" spans="1:5" x14ac:dyDescent="0.25">
      <c r="A192" s="47">
        <v>721</v>
      </c>
      <c r="B192" s="50" t="s">
        <v>311</v>
      </c>
      <c r="C192" s="72">
        <v>721</v>
      </c>
      <c r="D192" s="44"/>
      <c r="E192" s="44"/>
    </row>
    <row r="193" spans="1:5" ht="15.75" thickBot="1" x14ac:dyDescent="0.3">
      <c r="A193" s="49">
        <v>729</v>
      </c>
      <c r="B193" s="73" t="s">
        <v>122</v>
      </c>
      <c r="C193" s="74">
        <v>729</v>
      </c>
      <c r="D193" s="44"/>
      <c r="E193" s="44"/>
    </row>
    <row r="194" spans="1:5" x14ac:dyDescent="0.25">
      <c r="A194" s="43">
        <v>800</v>
      </c>
      <c r="B194" s="70" t="s">
        <v>312</v>
      </c>
      <c r="C194" s="71">
        <v>800</v>
      </c>
      <c r="D194" s="44"/>
      <c r="E194" s="44"/>
    </row>
    <row r="195" spans="1:5" x14ac:dyDescent="0.25">
      <c r="A195" s="47">
        <v>805</v>
      </c>
      <c r="B195" s="50" t="s">
        <v>313</v>
      </c>
      <c r="C195" s="72">
        <v>805</v>
      </c>
      <c r="D195" s="44"/>
      <c r="E195" s="44"/>
    </row>
    <row r="196" spans="1:5" x14ac:dyDescent="0.25">
      <c r="A196" s="47">
        <v>806</v>
      </c>
      <c r="B196" s="50" t="s">
        <v>314</v>
      </c>
      <c r="C196" s="72">
        <v>806</v>
      </c>
      <c r="D196" s="44"/>
      <c r="E196" s="44"/>
    </row>
    <row r="197" spans="1:5" ht="15.75" thickBot="1" x14ac:dyDescent="0.3">
      <c r="A197" s="49">
        <v>809</v>
      </c>
      <c r="B197" s="73" t="s">
        <v>315</v>
      </c>
      <c r="C197" s="74">
        <v>809</v>
      </c>
      <c r="D197" s="44"/>
      <c r="E197" s="44"/>
    </row>
    <row r="198" spans="1:5" x14ac:dyDescent="0.25">
      <c r="A198" s="51">
        <v>900</v>
      </c>
      <c r="B198" s="76" t="s">
        <v>316</v>
      </c>
      <c r="C198" s="77">
        <v>900</v>
      </c>
      <c r="D198" s="44"/>
      <c r="E198" s="44"/>
    </row>
    <row r="199" spans="1:5" x14ac:dyDescent="0.25">
      <c r="A199" s="78">
        <v>901</v>
      </c>
      <c r="B199" s="67" t="s">
        <v>317</v>
      </c>
      <c r="C199" s="79">
        <v>901</v>
      </c>
      <c r="D199" s="44"/>
      <c r="E199" s="44"/>
    </row>
    <row r="200" spans="1:5" x14ac:dyDescent="0.25">
      <c r="A200" s="80">
        <v>902</v>
      </c>
      <c r="B200" s="67" t="s">
        <v>318</v>
      </c>
      <c r="C200" s="79">
        <v>902</v>
      </c>
      <c r="D200" s="44"/>
      <c r="E200" s="44"/>
    </row>
    <row r="201" spans="1:5" x14ac:dyDescent="0.25">
      <c r="A201" s="80">
        <v>909</v>
      </c>
      <c r="B201" s="68" t="s">
        <v>319</v>
      </c>
      <c r="C201" s="79">
        <v>909</v>
      </c>
      <c r="D201" s="44"/>
      <c r="E201" s="44"/>
    </row>
    <row r="203" spans="1:5" x14ac:dyDescent="0.25">
      <c r="A203" s="52"/>
      <c r="B203" s="53"/>
    </row>
    <row r="204" spans="1:5" x14ac:dyDescent="0.25">
      <c r="A204" s="56"/>
      <c r="B204" s="57"/>
    </row>
    <row r="205" spans="1:5" x14ac:dyDescent="0.25">
      <c r="A205" s="56"/>
      <c r="B205" s="57"/>
    </row>
    <row r="206" spans="1:5" x14ac:dyDescent="0.25">
      <c r="A206" s="56"/>
      <c r="B206" s="57"/>
    </row>
    <row r="207" spans="1:5" x14ac:dyDescent="0.25">
      <c r="A207" s="56"/>
      <c r="B207" s="57"/>
    </row>
    <row r="208" spans="1:5" x14ac:dyDescent="0.25">
      <c r="A208" s="56"/>
      <c r="B208" s="57"/>
    </row>
  </sheetData>
  <conditionalFormatting sqref="F2:F201">
    <cfRule type="cellIs" dxfId="1" priority="1" stopIfTrue="1" operator="equal">
      <formula>FALSE</formula>
    </cfRule>
    <cfRule type="cellIs" dxfId="0" priority="2" stopIfTrue="1"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K61"/>
  <sheetViews>
    <sheetView topLeftCell="B1" zoomScale="91" zoomScaleNormal="91" workbookViewId="0">
      <selection activeCell="C1" sqref="C1:D1"/>
    </sheetView>
  </sheetViews>
  <sheetFormatPr defaultRowHeight="15" x14ac:dyDescent="0.25"/>
  <cols>
    <col min="3" max="3" width="19.28515625" customWidth="1"/>
    <col min="4" max="4" width="80.42578125" customWidth="1"/>
    <col min="5" max="5" width="17.85546875" customWidth="1"/>
    <col min="7" max="7" width="94.42578125" customWidth="1"/>
    <col min="10" max="10" width="9" customWidth="1"/>
  </cols>
  <sheetData>
    <row r="1" spans="3:7" ht="39" customHeight="1" thickBot="1" x14ac:dyDescent="0.3">
      <c r="C1" s="385" t="s">
        <v>134</v>
      </c>
      <c r="D1" s="386"/>
      <c r="E1" s="175" t="s">
        <v>333</v>
      </c>
    </row>
    <row r="2" spans="3:7" ht="33" customHeight="1" thickBot="1" x14ac:dyDescent="0.3">
      <c r="C2" s="176" t="s">
        <v>137</v>
      </c>
      <c r="D2" s="191" t="s">
        <v>208</v>
      </c>
      <c r="E2" s="177"/>
    </row>
    <row r="3" spans="3:7" x14ac:dyDescent="0.25">
      <c r="C3" s="139"/>
      <c r="D3" s="184"/>
      <c r="E3" s="185"/>
    </row>
    <row r="4" spans="3:7" ht="21" customHeight="1" x14ac:dyDescent="0.25">
      <c r="C4" s="123">
        <f>'Gegevens aanvrager'!B46</f>
        <v>0</v>
      </c>
      <c r="D4" s="115" t="s">
        <v>156</v>
      </c>
      <c r="E4" s="114"/>
    </row>
    <row r="5" spans="3:7" x14ac:dyDescent="0.25">
      <c r="C5" s="98"/>
      <c r="D5" s="113"/>
      <c r="E5" s="114"/>
    </row>
    <row r="6" spans="3:7" x14ac:dyDescent="0.25">
      <c r="C6" s="98"/>
      <c r="D6" s="116">
        <f>'Gegevens aanvrager'!B21</f>
        <v>0</v>
      </c>
      <c r="E6" s="114"/>
      <c r="G6" s="9"/>
    </row>
    <row r="7" spans="3:7" x14ac:dyDescent="0.25">
      <c r="C7" s="98"/>
      <c r="D7" s="90">
        <f>'Gegevens aanvrager'!B23</f>
        <v>0</v>
      </c>
      <c r="E7" s="114"/>
      <c r="G7" s="9"/>
    </row>
    <row r="8" spans="3:7" x14ac:dyDescent="0.25">
      <c r="C8" s="98"/>
      <c r="D8" s="90">
        <f>'Gegevens aanvrager'!B24</f>
        <v>0</v>
      </c>
      <c r="E8" s="114"/>
      <c r="G8" s="9"/>
    </row>
    <row r="9" spans="3:7" x14ac:dyDescent="0.25">
      <c r="C9" s="98"/>
      <c r="D9" s="9"/>
      <c r="E9" s="99"/>
      <c r="G9" s="9"/>
    </row>
    <row r="10" spans="3:7" ht="37.700000000000003" customHeight="1" x14ac:dyDescent="0.25">
      <c r="C10" s="370" t="s">
        <v>209</v>
      </c>
      <c r="D10" s="371"/>
      <c r="E10" s="193">
        <f>'Gegevens aanvrager'!B16</f>
        <v>0</v>
      </c>
      <c r="G10" s="9"/>
    </row>
    <row r="11" spans="3:7" ht="0.75" customHeight="1" x14ac:dyDescent="0.25">
      <c r="C11" s="117"/>
      <c r="D11" s="113"/>
      <c r="E11" s="114"/>
      <c r="G11" s="9"/>
    </row>
    <row r="12" spans="3:7" ht="65.25" customHeight="1" x14ac:dyDescent="0.25">
      <c r="C12" s="376" t="s">
        <v>210</v>
      </c>
      <c r="D12" s="377"/>
      <c r="E12" s="389"/>
      <c r="G12" s="126"/>
    </row>
    <row r="13" spans="3:7" ht="14.25" customHeight="1" x14ac:dyDescent="0.25">
      <c r="C13" s="117"/>
      <c r="D13" s="113"/>
      <c r="E13" s="114"/>
      <c r="G13" s="9"/>
    </row>
    <row r="14" spans="3:7" ht="15" hidden="1" customHeight="1" x14ac:dyDescent="0.25">
      <c r="C14" s="117"/>
      <c r="D14" s="113"/>
      <c r="E14" s="114"/>
    </row>
    <row r="15" spans="3:7" x14ac:dyDescent="0.25">
      <c r="C15" s="372" t="s">
        <v>154</v>
      </c>
      <c r="D15" s="373"/>
      <c r="E15" s="114"/>
    </row>
    <row r="16" spans="3:7" x14ac:dyDescent="0.25">
      <c r="C16" s="323"/>
      <c r="D16" s="324"/>
      <c r="E16" s="114"/>
    </row>
    <row r="17" spans="3:11" x14ac:dyDescent="0.25">
      <c r="C17" s="323">
        <v>1</v>
      </c>
      <c r="D17" s="390" t="s">
        <v>161</v>
      </c>
      <c r="E17" s="391"/>
    </row>
    <row r="18" spans="3:11" x14ac:dyDescent="0.25">
      <c r="C18" s="323"/>
      <c r="D18" s="324"/>
      <c r="E18" s="114"/>
    </row>
    <row r="19" spans="3:11" ht="30" customHeight="1" x14ac:dyDescent="0.25">
      <c r="C19" s="323">
        <v>2</v>
      </c>
      <c r="D19" s="387" t="s">
        <v>155</v>
      </c>
      <c r="E19" s="388"/>
    </row>
    <row r="20" spans="3:11" x14ac:dyDescent="0.25">
      <c r="C20" s="111"/>
      <c r="D20" s="112"/>
      <c r="E20" s="99"/>
    </row>
    <row r="21" spans="3:11" x14ac:dyDescent="0.25">
      <c r="C21" s="111">
        <v>3</v>
      </c>
      <c r="D21" s="392"/>
      <c r="E21" s="393"/>
    </row>
    <row r="22" spans="3:11" x14ac:dyDescent="0.25">
      <c r="C22" s="111"/>
      <c r="D22" s="112"/>
      <c r="E22" s="99"/>
    </row>
    <row r="23" spans="3:11" x14ac:dyDescent="0.25">
      <c r="C23" s="111">
        <v>4</v>
      </c>
      <c r="D23" s="392"/>
      <c r="E23" s="393"/>
    </row>
    <row r="24" spans="3:11" x14ac:dyDescent="0.25">
      <c r="C24" s="111"/>
      <c r="D24" s="112"/>
      <c r="E24" s="99"/>
    </row>
    <row r="25" spans="3:11" x14ac:dyDescent="0.25">
      <c r="C25" s="111">
        <v>5</v>
      </c>
      <c r="D25" s="392"/>
      <c r="E25" s="393"/>
    </row>
    <row r="26" spans="3:11" x14ac:dyDescent="0.25">
      <c r="C26" s="111"/>
      <c r="D26" s="112"/>
      <c r="E26" s="99"/>
    </row>
    <row r="27" spans="3:11" ht="16.5" customHeight="1" x14ac:dyDescent="0.25">
      <c r="C27" s="374"/>
      <c r="D27" s="375"/>
      <c r="E27" s="99"/>
    </row>
    <row r="28" spans="3:11" x14ac:dyDescent="0.25">
      <c r="C28" s="374"/>
      <c r="D28" s="375"/>
      <c r="E28" s="99"/>
    </row>
    <row r="29" spans="3:11" ht="15" customHeight="1" x14ac:dyDescent="0.25">
      <c r="C29" s="378"/>
      <c r="D29" s="379"/>
      <c r="E29" s="99"/>
      <c r="J29" s="384"/>
      <c r="K29" s="384"/>
    </row>
    <row r="30" spans="3:11" ht="27.75" customHeight="1" x14ac:dyDescent="0.25">
      <c r="C30" s="370" t="s">
        <v>220</v>
      </c>
      <c r="D30" s="371"/>
      <c r="E30" s="192">
        <f>'Gegevens aanvrager'!B16</f>
        <v>0</v>
      </c>
      <c r="F30" s="9"/>
      <c r="J30" s="384"/>
      <c r="K30" s="384"/>
    </row>
    <row r="31" spans="3:11" ht="57.75" customHeight="1" x14ac:dyDescent="0.25">
      <c r="C31" s="376" t="s">
        <v>211</v>
      </c>
      <c r="D31" s="377"/>
      <c r="E31" s="183"/>
      <c r="F31" s="9"/>
      <c r="J31" s="384"/>
      <c r="K31" s="384"/>
    </row>
    <row r="32" spans="3:11" ht="27.2" customHeight="1" x14ac:dyDescent="0.25">
      <c r="C32" s="382" t="s">
        <v>329</v>
      </c>
      <c r="D32" s="383"/>
      <c r="E32" s="183"/>
      <c r="F32" s="9"/>
      <c r="J32" s="226"/>
      <c r="K32" s="226"/>
    </row>
    <row r="33" spans="3:11" ht="20.65" customHeight="1" x14ac:dyDescent="0.25">
      <c r="C33" s="380" t="s">
        <v>330</v>
      </c>
      <c r="D33" s="381"/>
      <c r="E33" s="100"/>
      <c r="J33" s="384"/>
      <c r="K33" s="384"/>
    </row>
    <row r="34" spans="3:11" ht="5.45" customHeight="1" x14ac:dyDescent="0.25">
      <c r="C34" s="321"/>
      <c r="D34" s="322"/>
      <c r="E34" s="100"/>
      <c r="J34" s="226"/>
      <c r="K34" s="226"/>
    </row>
    <row r="35" spans="3:11" ht="27.2" customHeight="1" x14ac:dyDescent="0.25">
      <c r="C35" s="376" t="s">
        <v>204</v>
      </c>
      <c r="D35" s="377"/>
      <c r="E35" s="186">
        <f>'Gegevens aanvrager'!B16</f>
        <v>0</v>
      </c>
      <c r="J35" s="384"/>
      <c r="K35" s="384"/>
    </row>
    <row r="36" spans="3:11" ht="19.7" customHeight="1" x14ac:dyDescent="0.25">
      <c r="C36" s="376" t="s">
        <v>212</v>
      </c>
      <c r="D36" s="377"/>
      <c r="E36" s="187">
        <f>'Lijst duurzame leveringen'!J21</f>
        <v>0</v>
      </c>
      <c r="J36" s="384"/>
      <c r="K36" s="384"/>
    </row>
    <row r="37" spans="3:11" ht="32.25" customHeight="1" x14ac:dyDescent="0.25">
      <c r="C37" s="376" t="s">
        <v>221</v>
      </c>
      <c r="D37" s="377"/>
      <c r="E37" s="188">
        <f>'Gegevens aanvrager'!B21</f>
        <v>0</v>
      </c>
      <c r="J37" s="384"/>
      <c r="K37" s="384"/>
    </row>
    <row r="38" spans="3:11" ht="21.75" customHeight="1" x14ac:dyDescent="0.25">
      <c r="C38" s="376" t="s">
        <v>222</v>
      </c>
      <c r="D38" s="377"/>
      <c r="E38" s="335" t="s">
        <v>213</v>
      </c>
    </row>
    <row r="39" spans="3:11" hidden="1" x14ac:dyDescent="0.25">
      <c r="C39" s="117"/>
      <c r="D39" s="113"/>
      <c r="E39" s="335"/>
    </row>
    <row r="40" spans="3:11" ht="14.25" customHeight="1" x14ac:dyDescent="0.25">
      <c r="C40" s="98" t="s">
        <v>157</v>
      </c>
      <c r="D40" s="9"/>
      <c r="E40" s="335" t="s">
        <v>214</v>
      </c>
    </row>
    <row r="41" spans="3:11" x14ac:dyDescent="0.25">
      <c r="C41" s="98"/>
      <c r="D41" s="9"/>
      <c r="E41" s="189"/>
    </row>
    <row r="42" spans="3:11" ht="43.5" customHeight="1" x14ac:dyDescent="0.25">
      <c r="C42" s="366" t="s">
        <v>205</v>
      </c>
      <c r="D42" s="367"/>
      <c r="E42" s="190" t="e">
        <f>'Lijst duurzame leveringen'!AA20</f>
        <v>#VALUE!</v>
      </c>
    </row>
    <row r="43" spans="3:11" ht="51.95" customHeight="1" x14ac:dyDescent="0.25">
      <c r="C43" s="366" t="s">
        <v>206</v>
      </c>
      <c r="D43" s="367"/>
      <c r="E43" s="190" t="e">
        <f>'Lijst duurzame leveringen'!AA21</f>
        <v>#VALUE!</v>
      </c>
    </row>
    <row r="44" spans="3:11" ht="41.45" customHeight="1" x14ac:dyDescent="0.25">
      <c r="C44" s="366" t="s">
        <v>224</v>
      </c>
      <c r="D44" s="367"/>
      <c r="E44" s="190">
        <f>'Lijst duurzame leveringen'!Z17</f>
        <v>0</v>
      </c>
    </row>
    <row r="45" spans="3:11" ht="27.2" customHeight="1" x14ac:dyDescent="0.25">
      <c r="C45" s="368" t="s">
        <v>207</v>
      </c>
      <c r="D45" s="369"/>
      <c r="E45" s="99"/>
    </row>
    <row r="46" spans="3:11" x14ac:dyDescent="0.25">
      <c r="C46" s="98"/>
      <c r="D46" s="9"/>
      <c r="E46" s="99"/>
    </row>
    <row r="47" spans="3:11" x14ac:dyDescent="0.25">
      <c r="C47" s="98"/>
      <c r="D47" s="9"/>
      <c r="E47" s="99"/>
    </row>
    <row r="48" spans="3:11" ht="30" x14ac:dyDescent="0.25">
      <c r="C48" s="121" t="s">
        <v>159</v>
      </c>
      <c r="D48" s="90">
        <f>'Gegevens aanvrager'!B46</f>
        <v>0</v>
      </c>
      <c r="E48" s="114"/>
    </row>
    <row r="49" spans="3:5" x14ac:dyDescent="0.25">
      <c r="C49" s="117"/>
      <c r="D49" s="113"/>
      <c r="E49" s="114"/>
    </row>
    <row r="50" spans="3:5" x14ac:dyDescent="0.25">
      <c r="C50" s="117"/>
      <c r="D50" s="118" t="s">
        <v>334</v>
      </c>
      <c r="E50" s="124" t="s">
        <v>160</v>
      </c>
    </row>
    <row r="51" spans="3:5" x14ac:dyDescent="0.25">
      <c r="C51" s="117"/>
      <c r="D51" s="131"/>
      <c r="E51" s="331"/>
    </row>
    <row r="52" spans="3:5" x14ac:dyDescent="0.25">
      <c r="C52" s="117"/>
      <c r="D52" s="325"/>
      <c r="E52" s="335" t="s">
        <v>213</v>
      </c>
    </row>
    <row r="53" spans="3:5" x14ac:dyDescent="0.25">
      <c r="C53" s="117"/>
      <c r="D53" s="325"/>
      <c r="E53" s="332"/>
    </row>
    <row r="54" spans="3:5" x14ac:dyDescent="0.25">
      <c r="C54" s="117"/>
      <c r="D54" s="122">
        <f>'Gegevens aanvrager'!B47</f>
        <v>0</v>
      </c>
      <c r="E54" s="333"/>
    </row>
    <row r="55" spans="3:5" x14ac:dyDescent="0.25">
      <c r="C55" s="117"/>
      <c r="D55" s="116"/>
      <c r="E55" s="189"/>
    </row>
    <row r="56" spans="3:5" x14ac:dyDescent="0.25">
      <c r="C56" s="117"/>
      <c r="D56" s="327" t="s">
        <v>331</v>
      </c>
      <c r="E56" s="334" t="s">
        <v>160</v>
      </c>
    </row>
    <row r="57" spans="3:5" x14ac:dyDescent="0.25">
      <c r="C57" s="117"/>
      <c r="D57" s="326"/>
      <c r="E57" s="189"/>
    </row>
    <row r="58" spans="3:5" x14ac:dyDescent="0.25">
      <c r="C58" s="117"/>
      <c r="D58" s="326"/>
      <c r="E58" s="335" t="s">
        <v>213</v>
      </c>
    </row>
    <row r="59" spans="3:5" x14ac:dyDescent="0.25">
      <c r="C59" s="117"/>
      <c r="D59" s="326"/>
      <c r="E59" s="189"/>
    </row>
    <row r="60" spans="3:5" x14ac:dyDescent="0.25">
      <c r="C60" s="117"/>
      <c r="D60" s="122">
        <f>'Gegevens aanvrager'!B53</f>
        <v>0</v>
      </c>
      <c r="E60" s="333"/>
    </row>
    <row r="61" spans="3:5" ht="15.75" thickBot="1" x14ac:dyDescent="0.3">
      <c r="C61" s="119" t="s">
        <v>223</v>
      </c>
      <c r="D61" s="120"/>
      <c r="E61" s="125"/>
    </row>
  </sheetData>
  <mergeCells count="31">
    <mergeCell ref="C1:D1"/>
    <mergeCell ref="C27:D27"/>
    <mergeCell ref="D19:E19"/>
    <mergeCell ref="C12:E12"/>
    <mergeCell ref="D17:E17"/>
    <mergeCell ref="D21:E21"/>
    <mergeCell ref="D23:E23"/>
    <mergeCell ref="D25:E25"/>
    <mergeCell ref="J36:K36"/>
    <mergeCell ref="J37:K37"/>
    <mergeCell ref="J29:K29"/>
    <mergeCell ref="J30:K30"/>
    <mergeCell ref="J31:K31"/>
    <mergeCell ref="J33:K33"/>
    <mergeCell ref="J35:K35"/>
    <mergeCell ref="C42:D42"/>
    <mergeCell ref="C43:D43"/>
    <mergeCell ref="C44:D44"/>
    <mergeCell ref="C45:D45"/>
    <mergeCell ref="C10:D10"/>
    <mergeCell ref="C15:D15"/>
    <mergeCell ref="C28:D28"/>
    <mergeCell ref="C38:D38"/>
    <mergeCell ref="C29:D29"/>
    <mergeCell ref="C30:D30"/>
    <mergeCell ref="C31:D31"/>
    <mergeCell ref="C33:D33"/>
    <mergeCell ref="C35:D35"/>
    <mergeCell ref="C36:D36"/>
    <mergeCell ref="C37:D37"/>
    <mergeCell ref="C32:D32"/>
  </mergeCells>
  <dataValidations xWindow="572" yWindow="351" count="10">
    <dataValidation allowBlank="1" showInputMessage="1" showErrorMessage="1" prompt="unieke code met opbouw: AAA-CXXXXX-20zz:_x000a_- AAA code verstrekt door RVO.nl en verwijst naar de conformiteitsbeoordelingsinstantie die de verklaring afgeeft;_x000a_- C duidt op het type verklaring;_x000a_- XXXXX is een uniek volgnummer;_x000a_- 20zz is het jaartal;_x000a_" sqref="D2:E2" xr:uid="{00000000-0002-0000-0500-000000000000}"/>
    <dataValidation type="decimal" allowBlank="1" showInputMessage="1" showErrorMessage="1" error="De waarde moet tussen de 70 en 100 % liggen." prompt="Verschijnt automatisch uit het tabblad 'Rapportage vast'" sqref="E42" xr:uid="{00000000-0002-0000-0500-000001000000}">
      <formula1>70</formula1>
      <formula2>100</formula2>
    </dataValidation>
    <dataValidation allowBlank="1" showInputMessage="1" showErrorMessage="1" prompt="Verschijnt automatisch zodra het nummer op tabblad Conformiteitsjaarverklaring is ingevuld." sqref="E36" xr:uid="{00000000-0002-0000-0500-000002000000}"/>
    <dataValidation allowBlank="1" showInputMessage="1" showErrorMessage="1" prompt="Verschijnt automatisch zodra de naam van de Conformiteitsbeoordelingsinstantie (bedrijf) op tabblad 'gegevens aanvrager' is ingevuld." sqref="C4 D48" xr:uid="{00000000-0002-0000-0500-000003000000}"/>
    <dataValidation allowBlank="1" showInputMessage="1" showErrorMessage="1" prompt="Verschijnt automatisch zodra de bedrijfsnaam op tabblad 'Gegevens aanvrager' is ingevuld." sqref="D6 E37" xr:uid="{00000000-0002-0000-0500-000004000000}"/>
    <dataValidation allowBlank="1" showInputMessage="1" showErrorMessage="1" prompt="Verschijnt automatisch zodra het adres van het bedrijf op tabblad 'gegevens aanvrager' is ingevuld." sqref="D7" xr:uid="{00000000-0002-0000-0500-000005000000}"/>
    <dataValidation allowBlank="1" showInputMessage="1" showErrorMessage="1" prompt="Verschijnt automatisch zodra de adresgegevens op tabblad 'Gegevens aanvrager' is ingevuld." sqref="D8" xr:uid="{00000000-0002-0000-0500-000006000000}"/>
    <dataValidation allowBlank="1" showInputMessage="1" showErrorMessage="1" prompt="Verschijnt automatisch zodra het jaar op tabblad 'Gegevens aanvrager' is ingevuld." sqref="E30 E35" xr:uid="{00000000-0002-0000-0500-000007000000}"/>
    <dataValidation allowBlank="1" showInputMessage="1" showErrorMessage="1" prompt="Verschijnt automatisch uit het tabblad 'Rapportage vast'" sqref="E43:E44" xr:uid="{00000000-0002-0000-0500-000008000000}"/>
    <dataValidation allowBlank="1" showInputMessage="1" showErrorMessage="1" prompt="Verschijnt automatisch zodra de naam van de verificateur op tabblad 'Gegevens aanvrager' is ingevuld." sqref="D54:D55 D57:D60" xr:uid="{00000000-0002-0000-0500-000009000000}"/>
  </dataValidations>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17"/>
  <sheetViews>
    <sheetView workbookViewId="0">
      <selection activeCell="F8" sqref="F8"/>
    </sheetView>
  </sheetViews>
  <sheetFormatPr defaultRowHeight="15" x14ac:dyDescent="0.25"/>
  <cols>
    <col min="1" max="1" width="3.5703125" customWidth="1"/>
    <col min="2" max="2" width="93.5703125" customWidth="1"/>
    <col min="3" max="3" width="20.5703125" customWidth="1"/>
    <col min="4" max="4" width="14.85546875" customWidth="1"/>
    <col min="5" max="5" width="16" customWidth="1"/>
    <col min="6" max="6" width="26.5703125" customWidth="1"/>
    <col min="7" max="7" width="15.28515625" customWidth="1"/>
  </cols>
  <sheetData>
    <row r="2" spans="1:7" ht="15.75" thickBot="1" x14ac:dyDescent="0.3"/>
    <row r="3" spans="1:7" ht="15.75" thickBot="1" x14ac:dyDescent="0.3">
      <c r="C3" s="394" t="s">
        <v>174</v>
      </c>
      <c r="D3" s="395"/>
      <c r="E3" s="395"/>
      <c r="F3" s="395"/>
      <c r="G3" s="396"/>
    </row>
    <row r="4" spans="1:7" x14ac:dyDescent="0.25">
      <c r="A4" s="139"/>
      <c r="B4" s="140"/>
      <c r="C4" s="397" t="s">
        <v>175</v>
      </c>
      <c r="D4" s="400" t="s">
        <v>176</v>
      </c>
      <c r="E4" s="400" t="s">
        <v>177</v>
      </c>
      <c r="F4" s="400" t="s">
        <v>5</v>
      </c>
      <c r="G4" s="403" t="s">
        <v>178</v>
      </c>
    </row>
    <row r="5" spans="1:7" x14ac:dyDescent="0.25">
      <c r="A5" s="98"/>
      <c r="B5" s="141"/>
      <c r="C5" s="398"/>
      <c r="D5" s="401"/>
      <c r="E5" s="401"/>
      <c r="F5" s="401"/>
      <c r="G5" s="404"/>
    </row>
    <row r="6" spans="1:7" ht="24" customHeight="1" thickBot="1" x14ac:dyDescent="0.3">
      <c r="A6" s="142"/>
      <c r="B6" s="143" t="s">
        <v>179</v>
      </c>
      <c r="C6" s="399"/>
      <c r="D6" s="402"/>
      <c r="E6" s="402"/>
      <c r="F6" s="402"/>
      <c r="G6" s="405"/>
    </row>
    <row r="7" spans="1:7" ht="15" customHeight="1" thickBot="1" x14ac:dyDescent="0.3">
      <c r="A7" s="144">
        <v>1</v>
      </c>
      <c r="B7" s="145" t="s">
        <v>180</v>
      </c>
      <c r="C7" s="146" t="s">
        <v>170</v>
      </c>
      <c r="D7" s="147"/>
      <c r="E7" s="145" t="s">
        <v>181</v>
      </c>
      <c r="F7" s="145" t="s">
        <v>182</v>
      </c>
      <c r="G7" s="148" t="s">
        <v>183</v>
      </c>
    </row>
    <row r="8" spans="1:7" ht="14.25" customHeight="1" x14ac:dyDescent="0.25">
      <c r="A8" s="149">
        <v>1</v>
      </c>
      <c r="B8" s="145" t="s">
        <v>192</v>
      </c>
      <c r="C8" s="151" t="s">
        <v>170</v>
      </c>
      <c r="D8" s="152"/>
      <c r="E8" s="150" t="s">
        <v>181</v>
      </c>
      <c r="F8" s="150" t="s">
        <v>184</v>
      </c>
      <c r="G8" s="153" t="s">
        <v>183</v>
      </c>
    </row>
    <row r="9" spans="1:7" ht="14.25" customHeight="1" x14ac:dyDescent="0.25">
      <c r="A9" s="149">
        <v>2</v>
      </c>
      <c r="B9" s="150" t="s">
        <v>185</v>
      </c>
      <c r="C9" s="151" t="s">
        <v>170</v>
      </c>
      <c r="D9" s="152"/>
      <c r="E9" s="150" t="s">
        <v>186</v>
      </c>
      <c r="F9" s="150" t="s">
        <v>182</v>
      </c>
      <c r="G9" s="153" t="s">
        <v>183</v>
      </c>
    </row>
    <row r="10" spans="1:7" ht="14.25" customHeight="1" x14ac:dyDescent="0.25">
      <c r="A10" s="149">
        <v>2</v>
      </c>
      <c r="B10" s="150" t="s">
        <v>187</v>
      </c>
      <c r="C10" s="151" t="s">
        <v>170</v>
      </c>
      <c r="D10" s="152"/>
      <c r="E10" s="150" t="s">
        <v>186</v>
      </c>
      <c r="F10" s="150" t="s">
        <v>182</v>
      </c>
      <c r="G10" s="153" t="s">
        <v>183</v>
      </c>
    </row>
    <row r="11" spans="1:7" ht="12.75" customHeight="1" x14ac:dyDescent="0.25">
      <c r="A11" s="149">
        <v>2</v>
      </c>
      <c r="B11" s="150" t="s">
        <v>193</v>
      </c>
      <c r="C11" s="151" t="s">
        <v>170</v>
      </c>
      <c r="D11" s="152"/>
      <c r="E11" s="150" t="s">
        <v>186</v>
      </c>
      <c r="F11" s="150" t="s">
        <v>218</v>
      </c>
      <c r="G11" s="153" t="s">
        <v>183</v>
      </c>
    </row>
    <row r="12" spans="1:7" ht="12.75" customHeight="1" x14ac:dyDescent="0.25">
      <c r="A12" s="149">
        <v>3</v>
      </c>
      <c r="B12" s="150" t="s">
        <v>188</v>
      </c>
      <c r="C12" s="151" t="s">
        <v>170</v>
      </c>
      <c r="D12" s="150" t="s">
        <v>189</v>
      </c>
      <c r="E12" s="152"/>
      <c r="F12" s="152"/>
      <c r="G12" s="153" t="s">
        <v>183</v>
      </c>
    </row>
    <row r="13" spans="1:7" x14ac:dyDescent="0.25">
      <c r="A13" s="149">
        <v>4</v>
      </c>
      <c r="B13" s="160" t="s">
        <v>190</v>
      </c>
      <c r="C13" s="160" t="s">
        <v>170</v>
      </c>
      <c r="D13" s="160" t="s">
        <v>189</v>
      </c>
      <c r="E13" s="161"/>
      <c r="F13" s="161"/>
      <c r="G13" s="153" t="s">
        <v>183</v>
      </c>
    </row>
    <row r="14" spans="1:7" ht="15" customHeight="1" thickBot="1" x14ac:dyDescent="0.3">
      <c r="A14" s="154">
        <v>5</v>
      </c>
      <c r="B14" s="155" t="s">
        <v>191</v>
      </c>
      <c r="C14" s="156" t="s">
        <v>170</v>
      </c>
      <c r="D14" s="157"/>
      <c r="E14" s="157"/>
      <c r="F14" s="157"/>
      <c r="G14" s="158" t="s">
        <v>183</v>
      </c>
    </row>
    <row r="17" spans="2:2" x14ac:dyDescent="0.25">
      <c r="B17" s="159"/>
    </row>
  </sheetData>
  <mergeCells count="6">
    <mergeCell ref="C3:G3"/>
    <mergeCell ref="C4:C6"/>
    <mergeCell ref="D4:D6"/>
    <mergeCell ref="E4:E6"/>
    <mergeCell ref="F4:F6"/>
    <mergeCell ref="G4:G6"/>
  </mergeCells>
  <pageMargins left="0.7" right="0.7" top="0.75" bottom="0.75" header="0.3" footer="0.3"/>
  <pageSetup paperSize="9"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5</vt:i4>
      </vt:variant>
    </vt:vector>
  </HeadingPairs>
  <TitlesOfParts>
    <vt:vector size="13" baseType="lpstr">
      <vt:lpstr>Gegevens aanvrager</vt:lpstr>
      <vt:lpstr>Lijst duurzame leveringen</vt:lpstr>
      <vt:lpstr>Stam</vt:lpstr>
      <vt:lpstr>Lijst duurzaamheid bioraffinage</vt:lpstr>
      <vt:lpstr>NTA</vt:lpstr>
      <vt:lpstr>ConformiteitsJaarVerklaring</vt:lpstr>
      <vt:lpstr>Duurzaamheidseisen Principe</vt:lpstr>
      <vt:lpstr>Blad1</vt:lpstr>
      <vt:lpstr>ConformiteitsJaarVerklaring!Afdrukbereik</vt:lpstr>
      <vt:lpstr>'Gegevens aanvrager'!Afdrukbereik</vt:lpstr>
      <vt:lpstr>Categorie_biomassa</vt:lpstr>
      <vt:lpstr>NTA</vt:lpstr>
      <vt:lpstr>Type_installatie</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Thuijl, ir. E. van (Elke)</dc:creator>
  <cp:lastModifiedBy>RVO</cp:lastModifiedBy>
  <cp:lastPrinted>2020-11-04T13:20:33Z</cp:lastPrinted>
  <dcterms:created xsi:type="dcterms:W3CDTF">2014-10-24T12:10:51Z</dcterms:created>
  <dcterms:modified xsi:type="dcterms:W3CDTF">2020-12-04T12:03:16Z</dcterms:modified>
</cp:coreProperties>
</file>