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kai\Communicatie en Analyse 2\Combinatieteam\ACT Stikstof en Natuur\Stikstof Erika\OVK Ongedekte Vaste Kosten Q3\mijn.rvo.nl\Rekentool\"/>
    </mc:Choice>
  </mc:AlternateContent>
  <xr:revisionPtr revIDLastSave="0" documentId="8_{75C3F19D-2F08-418C-8A5A-50EADBA802A4}" xr6:coauthVersionLast="46" xr6:coauthVersionMax="46" xr10:uidLastSave="{00000000-0000-0000-0000-000000000000}"/>
  <workbookProtection workbookAlgorithmName="SHA-512" workbookHashValue="UlkfswuAyC2QVHesMqZbhyPywg2XEAtadcDKqg5aZ8NfIG/3xs63B5zxTUF25A2O4cLMGMYARL5yMC5/iEUfag==" workbookSaltValue="IfaM5/bO8SQJDhUPxYahkg==" workbookSpinCount="100000" lockStructure="1"/>
  <bookViews>
    <workbookView xWindow="13185" yWindow="0" windowWidth="22095" windowHeight="19995" xr2:uid="{25588650-EEC7-457D-9BAD-225390FF48AC}"/>
  </bookViews>
  <sheets>
    <sheet name="TVL-OVK" sheetId="1" r:id="rId1"/>
    <sheet name="params" sheetId="2" state="hidden" r:id="rId2"/>
  </sheets>
  <definedNames>
    <definedName name="_xlnm.Print_Area" localSheetId="0">'TVL-OVK'!$A$1:$D$34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F17" i="1" l="1"/>
  <c r="F18" i="1" l="1"/>
  <c r="F19" i="1" l="1"/>
  <c r="F20" i="1" s="1"/>
  <c r="F13" i="1"/>
  <c r="C27" i="1" l="1"/>
  <c r="C29" i="1" s="1"/>
  <c r="C30" i="1"/>
  <c r="C32" i="1" l="1"/>
  <c r="C38" i="1" s="1"/>
</calcChain>
</file>

<file path=xl/sharedStrings.xml><?xml version="1.0" encoding="utf-8"?>
<sst xmlns="http://schemas.openxmlformats.org/spreadsheetml/2006/main" count="25" uniqueCount="23">
  <si>
    <t>Ja</t>
  </si>
  <si>
    <t>MKB</t>
  </si>
  <si>
    <t>Nee</t>
  </si>
  <si>
    <t>maxq4</t>
  </si>
  <si>
    <t>maxqov</t>
  </si>
  <si>
    <t>Max bedragen</t>
  </si>
  <si>
    <t>Omzetverlies perc</t>
  </si>
  <si>
    <t>formulier-code:</t>
  </si>
  <si>
    <t>Is uw bedrijf een mkb-onderneming?</t>
  </si>
  <si>
    <t>Bereken uw OVK</t>
  </si>
  <si>
    <t>Door u aangevraagde TVL</t>
  </si>
  <si>
    <r>
      <t>Aangevraagde TVL 2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</si>
  <si>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Aangevraagde TVL 1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</si>
  <si>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Aangevraagde TVL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2020</t>
    </r>
  </si>
  <si>
    <t>Totaal aangevraagde TVL</t>
  </si>
  <si>
    <r>
      <t>Uw vaste kosten 3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</si>
  <si>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Berekening OVK 3</t>
    </r>
    <r>
      <rPr>
        <b/>
        <vertAlign val="superscript"/>
        <sz val="9"/>
        <rFont val="Verdana"/>
        <family val="2"/>
      </rPr>
      <t>e</t>
    </r>
    <r>
      <rPr>
        <b/>
        <sz val="9"/>
        <rFont val="Verdana"/>
        <family val="2"/>
      </rPr>
      <t xml:space="preserve"> kwartaal 2021</t>
    </r>
  </si>
  <si>
    <r>
      <t>Aangevraagde TVL 3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</si>
  <si>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Uw winstbijdrage 3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</si>
  <si>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Andere ontvangen steun 3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</si>
  <si>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Uw ongedekte vaste kosten 3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</si>
  <si>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Maximum OVK 3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</si>
  <si>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Door u aan te vragen OVK 3</t>
    </r>
    <r>
      <rPr>
        <b/>
        <vertAlign val="superscript"/>
        <sz val="9"/>
        <rFont val="Verdana"/>
        <family val="2"/>
      </rPr>
      <t>e</t>
    </r>
    <r>
      <rPr>
        <b/>
        <sz val="9"/>
        <rFont val="Verdana"/>
        <family val="2"/>
      </rPr>
      <t xml:space="preserve"> kwartaal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</si>
</sst>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11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Verdana"/>
      <family val="2"/>
    </font>
    <font>
      <b/>
      <vertAlign val="superscript"/>
      <sz val="9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sz val="6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5" borderId="1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/>
    <xf numFmtId="9" fontId="0" fillId="0" borderId="0" xfId="0" applyNumberFormat="1"/>
    <xf numFmtId="0" fontId="0" fillId="2" borderId="0" xfId="0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2" xfId="0" applyFont="1" applyFill="1" applyBorder="1"/>
    <xf numFmtId="0" fontId="2" fillId="3" borderId="6" xfId="0" applyFont="1" applyFill="1" applyBorder="1" applyProtection="1">
      <protection locked="0"/>
    </xf>
    <xf numFmtId="0" fontId="3" fillId="2" borderId="8" xfId="0" applyFont="1" applyFill="1" applyBorder="1"/>
    <xf numFmtId="42" fontId="2" fillId="3" borderId="9" xfId="0" applyNumberFormat="1" applyFont="1" applyFill="1" applyBorder="1" applyProtection="1">
      <protection locked="0"/>
    </xf>
    <xf numFmtId="42" fontId="2" fillId="3" borderId="6" xfId="0" applyNumberFormat="1" applyFont="1" applyFill="1" applyBorder="1" applyProtection="1">
      <protection locked="0"/>
    </xf>
    <xf numFmtId="42" fontId="2" fillId="4" borderId="2" xfId="0" applyNumberFormat="1" applyFont="1" applyFill="1" applyBorder="1"/>
    <xf numFmtId="42" fontId="2" fillId="4" borderId="7" xfId="0" applyNumberFormat="1" applyFont="1" applyFill="1" applyBorder="1"/>
    <xf numFmtId="0" fontId="2" fillId="2" borderId="8" xfId="0" applyFont="1" applyFill="1" applyBorder="1"/>
    <xf numFmtId="42" fontId="2" fillId="6" borderId="7" xfId="0" applyNumberFormat="1" applyFont="1" applyFill="1" applyBorder="1"/>
    <xf numFmtId="0" fontId="4" fillId="0" borderId="0" xfId="0" applyFont="1"/>
    <xf numFmtId="0" fontId="4" fillId="0" borderId="8" xfId="0" applyFont="1" applyBorder="1"/>
    <xf numFmtId="0" fontId="6" fillId="0" borderId="0" xfId="0" applyFont="1"/>
    <xf numFmtId="0" fontId="7" fillId="2" borderId="0" xfId="0" applyFont="1" applyFill="1" applyBorder="1"/>
    <xf numFmtId="0" fontId="8" fillId="2" borderId="8" xfId="0" applyFont="1" applyFill="1" applyBorder="1"/>
    <xf numFmtId="0" fontId="8" fillId="2" borderId="0" xfId="0" applyFont="1" applyFill="1" applyBorder="1"/>
    <xf numFmtId="0" fontId="7" fillId="2" borderId="2" xfId="0" applyFont="1" applyFill="1" applyBorder="1"/>
    <xf numFmtId="0" fontId="7" fillId="0" borderId="0" xfId="0" applyFont="1" applyBorder="1"/>
    <xf numFmtId="0" fontId="10" fillId="2" borderId="8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</cellXfs>
  <cellStyles count="1">
    <cellStyle name="Standaard" xfId="0" builtinId="0"/>
  </cellStyles>
  <dxfs count="3">
    <dxf>
      <font>
        <strike/>
      </font>
      <fill>
        <patternFill>
          <bgColor theme="4" tint="0.79998168889431442"/>
        </patternFill>
      </fill>
    </dxf>
    <dxf>
      <font>
        <strike/>
      </font>
      <fill>
        <patternFill>
          <bgColor theme="4" tint="0.79998168889431442"/>
        </patternFill>
      </fill>
    </dxf>
    <dxf>
      <font>
        <strike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3000375</xdr:colOff>
      <xdr:row>0</xdr:row>
      <xdr:rowOff>9525</xdr:rowOff>
    </xdr:from>
    <xdr:to>
      <xdr:col>1</xdr:col>
      <xdr:colOff>3467100</xdr:colOff>
      <xdr:row>7</xdr:row>
      <xdr:rowOff>19050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F339AA63-8ACF-4116-A522-26F40F9789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9525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3486150</xdr:colOff>
      <xdr:row>0</xdr:row>
      <xdr:rowOff>19050</xdr:rowOff>
    </xdr:from>
    <xdr:to>
      <xdr:col>2</xdr:col>
      <xdr:colOff>608330</xdr:colOff>
      <xdr:row>8</xdr:row>
      <xdr:rowOff>95250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35B9357-2C78-4AEB-AAC8-277A089692A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19050"/>
          <a:ext cx="235140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D8D0-CDAA-4800-9528-B04D062305BF}">
  <sheetPr codeName="Blad1">
    <pageSetUpPr fitToPage="1"/>
  </sheetPr>
  <dimension ref="A1:F38"/>
  <sheetViews>
    <sheetView tabSelected="1" zoomScaleNormal="100" workbookViewId="0">
      <selection activeCell="C26" sqref="C26"/>
    </sheetView>
  </sheetViews>
  <sheetFormatPr defaultColWidth="0" defaultRowHeight="15" zeroHeight="1" x14ac:dyDescent="0.25"/>
  <cols>
    <col min="1" max="1" width="9" customWidth="1"/>
    <col min="2" max="2" width="78.42578125" customWidth="1"/>
    <col min="3" max="3" width="16.42578125" customWidth="1"/>
    <col min="4" max="4" width="9" customWidth="1"/>
    <col min="5" max="16384" width="9" hidden="1"/>
  </cols>
  <sheetData>
    <row r="1" spans="1:6" ht="14.25" x14ac:dyDescent="0.25">
      <c r="A1" s="1"/>
      <c r="B1" s="2"/>
      <c r="C1" s="2"/>
      <c r="D1" s="3"/>
    </row>
    <row r="2" spans="1:6" x14ac:dyDescent="0.25">
      <c r="A2" s="4"/>
      <c r="B2" s="15"/>
      <c r="C2" s="15"/>
      <c r="D2" s="5"/>
    </row>
    <row r="3" spans="1:6" x14ac:dyDescent="0.25">
      <c r="A3" s="4"/>
      <c r="B3" s="15"/>
      <c r="C3" s="15"/>
      <c r="D3" s="5"/>
    </row>
    <row r="4" spans="1:6" x14ac:dyDescent="0.25">
      <c r="A4" s="4"/>
      <c r="B4" s="15"/>
      <c r="C4" s="15"/>
      <c r="D4" s="5"/>
    </row>
    <row r="5" spans="1:6" x14ac:dyDescent="0.25">
      <c r="A5" s="4"/>
      <c r="B5" s="15"/>
      <c r="C5" s="15"/>
      <c r="D5" s="5"/>
    </row>
    <row r="6" spans="1:6" x14ac:dyDescent="0.25">
      <c r="A6" s="4"/>
      <c r="B6" s="15"/>
      <c r="C6" s="15"/>
      <c r="D6" s="5"/>
    </row>
    <row r="7" spans="1:6" x14ac:dyDescent="0.25">
      <c r="A7" s="4"/>
      <c r="B7" s="15"/>
      <c r="C7" s="15"/>
      <c r="D7" s="5"/>
    </row>
    <row r="8" spans="1:6" x14ac:dyDescent="0.25">
      <c r="A8" s="4"/>
      <c r="B8" s="15"/>
      <c r="C8" s="15"/>
      <c r="D8" s="5"/>
    </row>
    <row r="9" spans="1:6" ht="14.25" x14ac:dyDescent="0.25">
      <c r="A9" s="4"/>
      <c r="B9" s="15"/>
      <c r="C9" s="15"/>
      <c r="D9" s="5"/>
    </row>
    <row r="10" spans="1:6" ht="15.75" x14ac:dyDescent="0.25">
      <c r="A10" s="4"/>
      <c r="B10" s="29" t="s">
        <v>9</v>
      </c>
      <c r="C10" s="16"/>
      <c r="D10" s="5"/>
    </row>
    <row r="11" spans="1:6" ht="14.25" x14ac:dyDescent="0.25">
      <c r="A11" s="4"/>
      <c r="B11" s="17"/>
      <c r="C11" s="16"/>
      <c r="D11" s="5"/>
    </row>
    <row r="12" spans="1:6" ht="14.25" x14ac:dyDescent="0.25">
      <c r="A12" s="4"/>
      <c r="B12" s="18"/>
      <c r="C12" s="18"/>
      <c r="D12" s="5"/>
    </row>
    <row r="13" spans="1:6" x14ac:dyDescent="0.25">
      <c r="A13" s="4"/>
      <c r="B13" s="30" t="s">
        <v>8</v>
      </c>
      <c r="C13" s="19" t="s">
        <v>0</v>
      </c>
      <c r="D13" s="5"/>
      <c r="F13">
        <f>IF(C13="Ja",params!B2,params!B3)</f>
        <v>550000</v>
      </c>
    </row>
    <row r="14" spans="1:6" x14ac:dyDescent="0.25">
      <c r="A14" s="4"/>
      <c r="B14" s="31"/>
      <c r="C14" s="20"/>
      <c r="D14" s="5"/>
    </row>
    <row r="15" spans="1:6" x14ac:dyDescent="0.25">
      <c r="A15" s="4"/>
      <c r="B15" s="32"/>
      <c r="C15" s="17"/>
      <c r="D15" s="5"/>
    </row>
    <row r="16" spans="1:6" x14ac:dyDescent="0.25">
      <c r="A16" s="4"/>
      <c r="B16" s="28" t="s">
        <v>10</v>
      </c>
      <c r="C16" s="25"/>
      <c r="D16" s="5"/>
    </row>
    <row r="17" spans="1:6" x14ac:dyDescent="0.25">
      <c r="A17" s="4"/>
      <c r="B17" s="30" t="s">
        <v>13</v>
      </c>
      <c r="C17" s="21">
        <v>0</v>
      </c>
      <c r="D17" s="5"/>
      <c r="F17">
        <f>IF(C17&gt;params!B5,params!B5,'TVL-OVK'!C17)</f>
        <v>0</v>
      </c>
    </row>
    <row r="18" spans="1:6" x14ac:dyDescent="0.25">
      <c r="A18" s="4"/>
      <c r="B18" s="30" t="s">
        <v>12</v>
      </c>
      <c r="C18" s="22">
        <v>0</v>
      </c>
      <c r="D18" s="5"/>
      <c r="F18">
        <f>IF(F17+C18&gt;params!B6,params!B6-'TVL-OVK'!F17,'TVL-OVK'!C18)</f>
        <v>0</v>
      </c>
    </row>
    <row r="19" spans="1:6" x14ac:dyDescent="0.25">
      <c r="A19" s="4"/>
      <c r="B19" s="30" t="s">
        <v>11</v>
      </c>
      <c r="C19" s="22">
        <v>0</v>
      </c>
      <c r="D19" s="5"/>
      <c r="F19">
        <f>IF(F17+F18+C19&gt;params!B6,params!B6-F17-F18,C19)</f>
        <v>0</v>
      </c>
    </row>
    <row r="20" spans="1:6" x14ac:dyDescent="0.25">
      <c r="A20" s="4"/>
      <c r="B20" s="30" t="s">
        <v>17</v>
      </c>
      <c r="C20" s="22">
        <v>0</v>
      </c>
      <c r="D20" s="5"/>
      <c r="F20">
        <f>IF(F17+F18+F19+C20&gt;params!B6,params!B6-F17-F18-F19,C20)</f>
        <v>0</v>
      </c>
    </row>
    <row r="21" spans="1:6" x14ac:dyDescent="0.25">
      <c r="A21" s="4"/>
      <c r="B21" s="33" t="s">
        <v>14</v>
      </c>
      <c r="C21" s="23">
        <f>IF(SUM(C17:C20)&gt;params!B6,params!B6,SUM(C17:C20))</f>
        <v>0</v>
      </c>
      <c r="D21" s="5"/>
    </row>
    <row r="22" spans="1:6" x14ac:dyDescent="0.25">
      <c r="A22" s="4"/>
      <c r="B22" s="30"/>
      <c r="C22" s="16"/>
      <c r="D22" s="5"/>
    </row>
    <row r="23" spans="1:6" x14ac:dyDescent="0.25">
      <c r="A23" s="4"/>
      <c r="B23" s="30"/>
      <c r="C23" s="16"/>
      <c r="D23" s="5"/>
    </row>
    <row r="24" spans="1:6" x14ac:dyDescent="0.25">
      <c r="A24" s="4"/>
      <c r="B24" s="28" t="s">
        <v>16</v>
      </c>
      <c r="C24" s="25"/>
      <c r="D24" s="5"/>
    </row>
    <row r="25" spans="1:6" x14ac:dyDescent="0.25">
      <c r="A25" s="4"/>
      <c r="B25" s="30" t="s">
        <v>15</v>
      </c>
      <c r="C25" s="21">
        <v>0</v>
      </c>
      <c r="D25" s="5"/>
    </row>
    <row r="26" spans="1:6" x14ac:dyDescent="0.25">
      <c r="A26" s="4"/>
      <c r="B26" s="30" t="s">
        <v>18</v>
      </c>
      <c r="C26" s="22">
        <v>0</v>
      </c>
      <c r="D26" s="5"/>
    </row>
    <row r="27" spans="1:6" x14ac:dyDescent="0.25">
      <c r="A27" s="4"/>
      <c r="B27" s="30" t="s">
        <v>17</v>
      </c>
      <c r="C27" s="24">
        <f>F20</f>
        <v>0</v>
      </c>
      <c r="D27" s="5"/>
    </row>
    <row r="28" spans="1:6" x14ac:dyDescent="0.25">
      <c r="A28" s="4"/>
      <c r="B28" s="34" t="s">
        <v>19</v>
      </c>
      <c r="C28" s="22">
        <v>0</v>
      </c>
      <c r="D28" s="5"/>
    </row>
    <row r="29" spans="1:6" x14ac:dyDescent="0.25">
      <c r="A29" s="4"/>
      <c r="B29" s="30" t="s">
        <v>20</v>
      </c>
      <c r="C29" s="24">
        <f>IF(C25-C26-C27-C28&lt;0,0,C25-C26-C27-C28)</f>
        <v>0</v>
      </c>
      <c r="D29" s="5"/>
    </row>
    <row r="30" spans="1:6" x14ac:dyDescent="0.25">
      <c r="A30" s="4"/>
      <c r="B30" s="30" t="s">
        <v>21</v>
      </c>
      <c r="C30" s="24">
        <f>IF(C21&lt;params!B6,0,'TVL-OVK'!F13-'TVL-OVK'!F20)</f>
        <v>0</v>
      </c>
      <c r="D30" s="5"/>
    </row>
    <row r="31" spans="1:6" x14ac:dyDescent="0.25">
      <c r="A31" s="4"/>
      <c r="B31" s="30"/>
      <c r="C31" s="16"/>
      <c r="D31" s="5"/>
    </row>
    <row r="32" spans="1:6" x14ac:dyDescent="0.25">
      <c r="A32" s="4"/>
      <c r="B32" s="27" t="s">
        <v>22</v>
      </c>
      <c r="C32" s="26">
        <f>IF(params!B8*'TVL-OVK'!C29&gt;'TVL-OVK'!C30,'TVL-OVK'!C30,params!B8*'TVL-OVK'!C29)</f>
        <v>0</v>
      </c>
      <c r="D32" s="5"/>
    </row>
    <row r="33" spans="1:4" ht="14.25" x14ac:dyDescent="0.25">
      <c r="A33" s="4"/>
      <c r="B33" s="15"/>
      <c r="C33" s="15"/>
      <c r="D33" s="5"/>
    </row>
    <row r="34" spans="1:4" ht="14.25" x14ac:dyDescent="0.25">
      <c r="A34" s="15"/>
      <c r="B34" s="36"/>
      <c r="C34" s="37"/>
      <c r="D34" s="5"/>
    </row>
    <row r="35" spans="1:4" ht="14.25" hidden="1" x14ac:dyDescent="0.25">
      <c r="D35" s="7"/>
    </row>
    <row r="36" spans="1:4" ht="14.25" hidden="1" x14ac:dyDescent="0.25">
      <c r="D36" s="7"/>
    </row>
    <row r="37" spans="1:4" ht="14.25" hidden="1" x14ac:dyDescent="0.25">
      <c r="D37" s="7"/>
    </row>
    <row r="38" spans="1:4" ht="14.25" x14ac:dyDescent="0.25">
      <c r="A38" s="38" t="s">
        <v>7</v>
      </c>
      <c r="B38" s="38"/>
      <c r="C38" s="35" t="str">
        <f>DEC2HEX(SUM(C17:C32),10)</f>
        <v>0000000000</v>
      </c>
      <c r="D38" s="9"/>
    </row>
  </sheetData>
  <sheetProtection algorithmName="SHA-512" hashValue="6VgRiPi6F9hbjRRfcO+9siSLf88WmVIbgX3iLqZeWHe4E4E+qutnuQGwPlCaOXT7T8hY1kOAKxioPbqAjDHEkw==" saltValue="4iQo7cYV7MIvDHHA4F/rDw==" spinCount="100000" sheet="1" selectLockedCells="1"/>
  <mergeCells count="1">
    <mergeCell ref="A38:B38"/>
  </mergeCells>
  <dataValidations count="3">
    <dataValidation type="list" allowBlank="1" showInputMessage="1" showErrorMessage="1" sqref="C13" xr:uid="{2EBDD53F-DD21-472F-8209-D84545EA5408}">
      <formula1>"Ja,Nee"</formula1>
    </dataValidation>
    <dataValidation type="whole" allowBlank="1" showInputMessage="1" showErrorMessage="1" errorTitle="Foute invoer" error="Vul een geldig getal in. Het maximum bedrag voor q4 2020 is €90.000" sqref="C17" xr:uid="{D9F6B215-8EF1-4F01-87BE-41E9441C5F3E}">
      <formula1>0</formula1>
      <formula2>90000</formula2>
    </dataValidation>
    <dataValidation type="whole" allowBlank="1" showInputMessage="1" showErrorMessage="1" sqref="C25:C26 C28" xr:uid="{71DB12E8-2FA3-4D41-88AE-002D6E5AF0BA}">
      <formula1>0</formula1>
      <formula2>10000000000</formula2>
    </dataValidation>
  </dataValidations>
  <pageMargins left="0.7" right="0.7" top="0.75" bottom="0.75" header="0.3" footer="0.3"/>
  <pageSetup paperSize="9" scale="77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4D8E753A-0288-447A-9454-0E112AD891BE}">
            <xm:f>IF($C$17+$C$18&gt;params!$B$6,TRUE,FALSE)</xm:f>
            <x14:dxf>
              <font>
                <strike/>
              </font>
              <fill>
                <patternFill patternType="solid">
                  <bgColor theme="4" tint="0.79998168889431442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8" id="{D524E3D7-D2CE-4D7C-ABB0-628DBE3CF07B}">
            <xm:f>IF($C$18+$C$17+$C$19+$C$20&gt;params!$B$6,TRUE,FALSE)</xm:f>
            <x14:dxf>
              <font>
                <strike/>
              </font>
              <fill>
                <patternFill>
                  <bgColor theme="4" tint="0.79998168889431442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1" id="{3628E1B7-200C-41CE-9615-2FCC89E54955}">
            <xm:f>IF($C$18+$C$17+$C$19&gt;params!$B$6,TRUE,FALSE)</xm:f>
            <x14:dxf>
              <font>
                <strike/>
              </font>
              <fill>
                <patternFill>
                  <bgColor theme="4" tint="0.79998168889431442"/>
                </patternFill>
              </fill>
            </x14:dxf>
          </x14:cfRule>
          <xm:sqref>C19:C20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Title="Foute invoer" error="Vul een geldig getal in. Het maximum bedrag voor q4 2020 + q1 2021 mag niet groter zijn dan  €225.000" xr:uid="{6E46B9E1-B503-4BE4-8E46-1BB41726E512}">
          <x14:formula1>
            <xm:f>0</xm:f>
          </x14:formula1>
          <x14:formula2>
            <xm:f>params!B16-C17</xm:f>
          </x14:formula2>
          <xm:sqref>C18</xm:sqref>
        </x14:dataValidation>
        <x14:dataValidation type="whole" allowBlank="1" showInputMessage="1" showErrorMessage="1" errorTitle="Foute invoer" error="Vul een geldig getal in. Het maximum bedrag voor q4 2020 + q1 2021 + q2 2021 mag niet groter zijn dan  €225.000" xr:uid="{18215EF2-848A-42AD-B93C-C127F704AD70}">
          <x14:formula1>
            <xm:f>0</xm:f>
          </x14:formula1>
          <x14:formula2>
            <xm:f>params!B16-C18-C17</xm:f>
          </x14:formula2>
          <xm:sqref>C19:C20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7F24-B9FA-4958-8964-D95203FF7BB7}">
  <sheetPr codeName="Blad2"/>
  <dimension ref="A1:B8"/>
  <sheetViews>
    <sheetView workbookViewId="0">
      <selection activeCell="D10" sqref="D10"/>
    </sheetView>
  </sheetViews>
  <sheetFormatPr defaultRowHeight="15" x14ac:dyDescent="0.25"/>
  <sheetData>
    <row r="1" spans="1:2" x14ac:dyDescent="0.25">
      <c r="A1" s="10" t="s">
        <v>1</v>
      </c>
      <c r="B1" s="11"/>
    </row>
    <row r="2" spans="1:2" x14ac:dyDescent="0.25">
      <c r="A2" s="6" t="s">
        <v>0</v>
      </c>
      <c r="B2" s="7">
        <v>550000</v>
      </c>
    </row>
    <row r="3" spans="1:2" x14ac:dyDescent="0.25">
      <c r="A3" s="8" t="s">
        <v>2</v>
      </c>
      <c r="B3" s="9">
        <v>600000</v>
      </c>
    </row>
    <row r="4" spans="1:2" x14ac:dyDescent="0.25">
      <c r="A4" s="10" t="s">
        <v>5</v>
      </c>
      <c r="B4" s="11"/>
    </row>
    <row r="5" spans="1:2" x14ac:dyDescent="0.25">
      <c r="A5" s="6" t="s">
        <v>3</v>
      </c>
      <c r="B5" s="7">
        <v>90000</v>
      </c>
    </row>
    <row r="6" spans="1:2" x14ac:dyDescent="0.25">
      <c r="A6" s="8" t="s">
        <v>4</v>
      </c>
      <c r="B6" s="9">
        <v>225000</v>
      </c>
    </row>
    <row r="7" spans="1:2" x14ac:dyDescent="0.25">
      <c r="A7" s="12" t="s">
        <v>6</v>
      </c>
      <c r="B7" s="13"/>
    </row>
    <row r="8" spans="1:2" x14ac:dyDescent="0.25">
      <c r="B8" s="14">
        <v>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TVL-OVK</vt:lpstr>
      <vt:lpstr>params</vt:lpstr>
      <vt:lpstr>'TVL-OVK'!Afdrukbereik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maximum subsidie OVK</dc:title>
  <dc:creator>Rijksdienst voor Ondernemend Nederland</dc:creator>
  <cp:lastModifiedBy>Bunt, M.V. (Maarten)</cp:lastModifiedBy>
  <cp:lastPrinted>2021-06-18T13:08:42Z</cp:lastPrinted>
  <dcterms:created xsi:type="dcterms:W3CDTF">2021-05-19T08:27:10Z</dcterms:created>
  <dcterms:modified xsi:type="dcterms:W3CDTF">2021-10-05T08:25:40Z</dcterms:modified>
</cp:coreProperties>
</file>