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\Contentmanagement\Opdrachten 2022\Opmaak pdf\SABE projectsubsidies\"/>
    </mc:Choice>
  </mc:AlternateContent>
  <xr:revisionPtr revIDLastSave="0" documentId="13_ncr:1_{33A883D7-6E66-416D-96E0-0254E8CC1AEF}" xr6:coauthVersionLast="47" xr6:coauthVersionMax="47" xr10:uidLastSave="{00000000-0000-0000-0000-000000000000}"/>
  <bookViews>
    <workbookView xWindow="-113" yWindow="-113" windowWidth="24267" windowHeight="13148" xr2:uid="{6D6BF3D8-F045-4827-A151-1BC5DDB2AF61}"/>
  </bookViews>
  <sheets>
    <sheet name="Loonkosten" sheetId="1" r:id="rId1"/>
    <sheet name="Kosten derden" sheetId="3" r:id="rId2"/>
    <sheet name="Materiaal en apparatuur" sheetId="4" r:id="rId3"/>
    <sheet name="Reis-, verblijfs- en dagkosten" sheetId="5" r:id="rId4"/>
    <sheet name="Totalen" sheetId="6" r:id="rId5"/>
    <sheet name="Parameters" sheetId="2" state="hidden" r:id="rId6"/>
  </sheets>
  <definedNames>
    <definedName name="Activiteiten">Parameters!$B$6:$B$7</definedName>
    <definedName name="_xlnm.Print_Area" localSheetId="2">'Materiaal en apparatuur'!$B$5:$H$33</definedName>
    <definedName name="Bijdragen_in_natura">Parameters!#REF!</definedName>
    <definedName name="Demonstraties">Parameters!$D$10:$D$13</definedName>
    <definedName name="Kosten">Parameters!$D$6:$D$7</definedName>
    <definedName name="Kostensoort">Parameters!$F$6:$F$7</definedName>
    <definedName name="Levensduur">Parameters!$B$12:$B$13</definedName>
    <definedName name="Reiskosten">Parameters!$D$11:$D$12</definedName>
    <definedName name="Subsidiabele_activiteiten">Parameters!$B$6:$B$7</definedName>
    <definedName name="Subsidiabele_kosten">Parameters!$F$6:$F$7</definedName>
    <definedName name="Subsidiabele_kosten___Demonstraties">Parameters!$D$10:$D$13</definedName>
    <definedName name="Subsidiabele_kosten___Trainingen__workshops_en_coaching">Parameters!$D$6:$D$7</definedName>
    <definedName name="SubsidiabeleKosten1">Parameters!$D$6:$D$7</definedName>
    <definedName name="SubsidiabeleKosten2">Parameters!$D$10:$D$13</definedName>
    <definedName name="Systematiek">Parameters!$I$6:$I$8</definedName>
    <definedName name="Type">Parameters!#REF!</definedName>
    <definedName name="Urentarief">Parameters!$J$12:$J$14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 a="1"/>
  <c r="E33" i="4" s="1"/>
  <c r="E32" i="4" a="1"/>
  <c r="E32" i="4" s="1"/>
  <c r="E31" i="4" a="1"/>
  <c r="E31" i="4" s="1"/>
  <c r="E30" i="4" a="1"/>
  <c r="E30" i="4" s="1"/>
  <c r="E29" i="4" a="1"/>
  <c r="E29" i="4" s="1"/>
  <c r="E28" i="4" a="1"/>
  <c r="E28" i="4" s="1"/>
  <c r="E27" i="4" a="1"/>
  <c r="E27" i="4" s="1"/>
  <c r="E26" i="4" a="1"/>
  <c r="E26" i="4" s="1"/>
  <c r="E25" i="4" a="1"/>
  <c r="E25" i="4" s="1"/>
  <c r="E24" i="4" a="1"/>
  <c r="E24" i="4" s="1"/>
  <c r="E23" i="4" a="1"/>
  <c r="E23" i="4" s="1"/>
  <c r="E22" i="4" a="1"/>
  <c r="E22" i="4" s="1"/>
  <c r="E21" i="4" a="1"/>
  <c r="E21" i="4" s="1"/>
  <c r="E20" i="4" a="1"/>
  <c r="E20" i="4" s="1"/>
  <c r="E19" i="4" a="1"/>
  <c r="E19" i="4" s="1"/>
  <c r="E18" i="4" a="1"/>
  <c r="E18" i="4" s="1"/>
  <c r="E17" i="4" a="1"/>
  <c r="E17" i="4" s="1"/>
  <c r="E16" i="4" a="1"/>
  <c r="E16" i="4" s="1"/>
  <c r="E15" i="4" a="1"/>
  <c r="E15" i="4" s="1"/>
  <c r="E14" i="4" a="1"/>
  <c r="E14" i="4" s="1"/>
  <c r="E13" i="4" a="1"/>
  <c r="E13" i="4" s="1"/>
  <c r="E12" i="4" a="1"/>
  <c r="E12" i="4" s="1"/>
  <c r="E11" i="4" a="1"/>
  <c r="E11" i="4" s="1"/>
  <c r="E10" i="4" a="1"/>
  <c r="E10" i="4" s="1"/>
  <c r="G10" i="4" s="1"/>
  <c r="E9" i="4" a="1"/>
  <c r="E9" i="4" s="1"/>
  <c r="G9" i="4" s="1"/>
  <c r="F9" i="5"/>
  <c r="F8" i="5"/>
  <c r="F7" i="5"/>
  <c r="F6" i="5"/>
  <c r="G11" i="4"/>
  <c r="G12" i="4"/>
  <c r="G13" i="4"/>
  <c r="G14" i="4"/>
  <c r="G15" i="4"/>
  <c r="G16" i="4"/>
  <c r="G17" i="4"/>
  <c r="G18" i="4"/>
  <c r="C6" i="6" l="1"/>
  <c r="C4" i="6"/>
  <c r="E3" i="5"/>
  <c r="E2" i="5"/>
  <c r="H113" i="5" a="1"/>
  <c r="H113" i="5" s="1"/>
  <c r="H112" i="5" a="1"/>
  <c r="H112" i="5" s="1"/>
  <c r="H111" i="5" a="1"/>
  <c r="H111" i="5" s="1"/>
  <c r="H110" i="5" a="1"/>
  <c r="H110" i="5" s="1"/>
  <c r="H109" i="5" a="1"/>
  <c r="H109" i="5" s="1"/>
  <c r="H108" i="5" a="1"/>
  <c r="H108" i="5" s="1"/>
  <c r="H107" i="5" a="1"/>
  <c r="H107" i="5" s="1"/>
  <c r="H106" i="5" a="1"/>
  <c r="H106" i="5" s="1"/>
  <c r="H105" i="5" a="1"/>
  <c r="H105" i="5" s="1"/>
  <c r="H104" i="5" a="1"/>
  <c r="H104" i="5" s="1"/>
  <c r="H103" i="5" a="1"/>
  <c r="H103" i="5" s="1"/>
  <c r="H102" i="5" a="1"/>
  <c r="H102" i="5" s="1"/>
  <c r="H101" i="5" a="1"/>
  <c r="H101" i="5" s="1"/>
  <c r="H100" i="5" a="1"/>
  <c r="H100" i="5" s="1"/>
  <c r="H99" i="5" a="1"/>
  <c r="H99" i="5" s="1"/>
  <c r="H98" i="5" a="1"/>
  <c r="H98" i="5" s="1"/>
  <c r="H97" i="5" a="1"/>
  <c r="H97" i="5" s="1"/>
  <c r="H96" i="5" a="1"/>
  <c r="H96" i="5" s="1"/>
  <c r="H95" i="5" a="1"/>
  <c r="H95" i="5" s="1"/>
  <c r="H94" i="5" a="1"/>
  <c r="H94" i="5" s="1"/>
  <c r="H93" i="5" a="1"/>
  <c r="H93" i="5" s="1"/>
  <c r="H92" i="5" a="1"/>
  <c r="H92" i="5" s="1"/>
  <c r="H91" i="5" a="1"/>
  <c r="H91" i="5" s="1"/>
  <c r="H90" i="5" a="1"/>
  <c r="H90" i="5" s="1"/>
  <c r="H89" i="5" a="1"/>
  <c r="H89" i="5" s="1"/>
  <c r="H88" i="5" a="1"/>
  <c r="H88" i="5" s="1"/>
  <c r="H87" i="5" a="1"/>
  <c r="H87" i="5" s="1"/>
  <c r="H86" i="5" a="1"/>
  <c r="H86" i="5" s="1"/>
  <c r="H85" i="5" a="1"/>
  <c r="H85" i="5" s="1"/>
  <c r="H84" i="5" a="1"/>
  <c r="H84" i="5" s="1"/>
  <c r="H83" i="5" a="1"/>
  <c r="H83" i="5" s="1"/>
  <c r="H82" i="5" a="1"/>
  <c r="H82" i="5" s="1"/>
  <c r="H81" i="5" a="1"/>
  <c r="H81" i="5" s="1"/>
  <c r="H80" i="5" a="1"/>
  <c r="H80" i="5" s="1"/>
  <c r="H79" i="5" a="1"/>
  <c r="H79" i="5" s="1"/>
  <c r="H78" i="5" a="1"/>
  <c r="H78" i="5" s="1"/>
  <c r="H77" i="5" a="1"/>
  <c r="H77" i="5" s="1"/>
  <c r="H76" i="5" a="1"/>
  <c r="H76" i="5" s="1"/>
  <c r="H75" i="5" a="1"/>
  <c r="H75" i="5" s="1"/>
  <c r="H74" i="5" a="1"/>
  <c r="H74" i="5" s="1"/>
  <c r="H73" i="5" a="1"/>
  <c r="H73" i="5" s="1"/>
  <c r="H72" i="5" a="1"/>
  <c r="H72" i="5" s="1"/>
  <c r="H71" i="5" a="1"/>
  <c r="H71" i="5" s="1"/>
  <c r="H70" i="5" a="1"/>
  <c r="H70" i="5" s="1"/>
  <c r="H69" i="5" a="1"/>
  <c r="H69" i="5" s="1"/>
  <c r="H68" i="5" a="1"/>
  <c r="H68" i="5" s="1"/>
  <c r="H67" i="5" a="1"/>
  <c r="H67" i="5" s="1"/>
  <c r="H66" i="5" a="1"/>
  <c r="H66" i="5" s="1"/>
  <c r="H65" i="5" a="1"/>
  <c r="H65" i="5" s="1"/>
  <c r="H64" i="5" a="1"/>
  <c r="H64" i="5" s="1"/>
  <c r="H63" i="5" a="1"/>
  <c r="H63" i="5" s="1"/>
  <c r="H62" i="5" a="1"/>
  <c r="H62" i="5" s="1"/>
  <c r="H61" i="5" a="1"/>
  <c r="H61" i="5" s="1"/>
  <c r="H60" i="5" a="1"/>
  <c r="H60" i="5" s="1"/>
  <c r="H59" i="5" a="1"/>
  <c r="H59" i="5" s="1"/>
  <c r="H58" i="5" a="1"/>
  <c r="H58" i="5" s="1"/>
  <c r="H57" i="5" a="1"/>
  <c r="H57" i="5" s="1"/>
  <c r="H56" i="5" a="1"/>
  <c r="H56" i="5" s="1"/>
  <c r="H55" i="5" a="1"/>
  <c r="H55" i="5" s="1"/>
  <c r="H54" i="5" a="1"/>
  <c r="H54" i="5" s="1"/>
  <c r="H53" i="5" a="1"/>
  <c r="H53" i="5" s="1"/>
  <c r="H52" i="5" a="1"/>
  <c r="H52" i="5" s="1"/>
  <c r="H51" i="5" a="1"/>
  <c r="H51" i="5" s="1"/>
  <c r="H50" i="5" a="1"/>
  <c r="H50" i="5" s="1"/>
  <c r="H49" i="5" a="1"/>
  <c r="H49" i="5" s="1"/>
  <c r="H48" i="5" a="1"/>
  <c r="H48" i="5" s="1"/>
  <c r="H47" i="5" a="1"/>
  <c r="H47" i="5" s="1"/>
  <c r="H46" i="5" a="1"/>
  <c r="H46" i="5" s="1"/>
  <c r="H45" i="5" a="1"/>
  <c r="H45" i="5" s="1"/>
  <c r="H44" i="5" a="1"/>
  <c r="H44" i="5" s="1"/>
  <c r="H43" i="5" a="1"/>
  <c r="H43" i="5" s="1"/>
  <c r="H42" i="5" a="1"/>
  <c r="H42" i="5" s="1"/>
  <c r="H41" i="5" a="1"/>
  <c r="H41" i="5" s="1"/>
  <c r="H40" i="5" a="1"/>
  <c r="H40" i="5" s="1"/>
  <c r="H39" i="5" a="1"/>
  <c r="H39" i="5" s="1"/>
  <c r="H38" i="5" a="1"/>
  <c r="H38" i="5" s="1"/>
  <c r="H37" i="5" a="1"/>
  <c r="H37" i="5" s="1"/>
  <c r="H36" i="5" a="1"/>
  <c r="H36" i="5" s="1"/>
  <c r="H35" i="5" a="1"/>
  <c r="H35" i="5" s="1"/>
  <c r="H34" i="5" a="1"/>
  <c r="H34" i="5" s="1"/>
  <c r="H33" i="5" a="1"/>
  <c r="H33" i="5" s="1"/>
  <c r="H32" i="5" a="1"/>
  <c r="H32" i="5" s="1"/>
  <c r="H31" i="5" a="1"/>
  <c r="H31" i="5" s="1"/>
  <c r="H30" i="5" a="1"/>
  <c r="H30" i="5" s="1"/>
  <c r="H29" i="5" a="1"/>
  <c r="H29" i="5" s="1"/>
  <c r="H28" i="5" a="1"/>
  <c r="H28" i="5" s="1"/>
  <c r="H27" i="5" a="1"/>
  <c r="H27" i="5" s="1"/>
  <c r="H26" i="5" a="1"/>
  <c r="H26" i="5" s="1"/>
  <c r="H25" i="5" a="1"/>
  <c r="H25" i="5" s="1"/>
  <c r="H24" i="5" a="1"/>
  <c r="H24" i="5" s="1"/>
  <c r="H23" i="5" a="1"/>
  <c r="H23" i="5" s="1"/>
  <c r="H22" i="5" a="1"/>
  <c r="H22" i="5" s="1"/>
  <c r="H21" i="5" a="1"/>
  <c r="H21" i="5" s="1"/>
  <c r="H20" i="5" a="1"/>
  <c r="H20" i="5" s="1"/>
  <c r="H19" i="5" a="1"/>
  <c r="H19" i="5" s="1"/>
  <c r="H18" i="5" a="1"/>
  <c r="H18" i="5" s="1"/>
  <c r="H17" i="5" a="1"/>
  <c r="H17" i="5" s="1"/>
  <c r="H16" i="5" a="1"/>
  <c r="H16" i="5" s="1"/>
  <c r="H15" i="5" a="1"/>
  <c r="H15" i="5" s="1"/>
  <c r="H14" i="5" a="1"/>
  <c r="H14" i="5" s="1"/>
  <c r="H13" i="5" a="1"/>
  <c r="H13" i="5" s="1"/>
  <c r="H12" i="5" a="1"/>
  <c r="H12" i="5" s="1"/>
  <c r="H11" i="5" a="1"/>
  <c r="H11" i="5" s="1"/>
  <c r="H10" i="5" a="1"/>
  <c r="H10" i="5" s="1"/>
  <c r="H9" i="5" a="1"/>
  <c r="H9" i="5" s="1"/>
  <c r="H8" i="5" a="1"/>
  <c r="H8" i="5" s="1"/>
  <c r="H7" i="5" a="1"/>
  <c r="H7" i="5" s="1"/>
  <c r="H6" i="5" a="1"/>
  <c r="H6" i="5" s="1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I113" i="3" a="1"/>
  <c r="I113" i="3" s="1"/>
  <c r="I112" i="3" a="1"/>
  <c r="I112" i="3" s="1"/>
  <c r="I111" i="3" a="1"/>
  <c r="I111" i="3" s="1"/>
  <c r="I110" i="3" a="1"/>
  <c r="I110" i="3" s="1"/>
  <c r="I109" i="3" a="1"/>
  <c r="I109" i="3" s="1"/>
  <c r="I108" i="3" a="1"/>
  <c r="I108" i="3" s="1"/>
  <c r="I107" i="3" a="1"/>
  <c r="I107" i="3" s="1"/>
  <c r="I106" i="3" a="1"/>
  <c r="I106" i="3" s="1"/>
  <c r="I105" i="3" a="1"/>
  <c r="I105" i="3" s="1"/>
  <c r="I104" i="3" a="1"/>
  <c r="I104" i="3" s="1"/>
  <c r="I103" i="3" a="1"/>
  <c r="I103" i="3" s="1"/>
  <c r="I102" i="3" a="1"/>
  <c r="I102" i="3" s="1"/>
  <c r="I101" i="3" a="1"/>
  <c r="I101" i="3" s="1"/>
  <c r="I100" i="3" a="1"/>
  <c r="I100" i="3" s="1"/>
  <c r="I99" i="3" a="1"/>
  <c r="I99" i="3" s="1"/>
  <c r="I98" i="3" a="1"/>
  <c r="I98" i="3" s="1"/>
  <c r="I97" i="3" a="1"/>
  <c r="I97" i="3" s="1"/>
  <c r="I96" i="3" a="1"/>
  <c r="I96" i="3" s="1"/>
  <c r="I95" i="3" a="1"/>
  <c r="I95" i="3" s="1"/>
  <c r="I94" i="3" a="1"/>
  <c r="I94" i="3" s="1"/>
  <c r="I93" i="3" a="1"/>
  <c r="I93" i="3" s="1"/>
  <c r="I92" i="3" a="1"/>
  <c r="I92" i="3" s="1"/>
  <c r="I91" i="3" a="1"/>
  <c r="I91" i="3" s="1"/>
  <c r="I90" i="3" a="1"/>
  <c r="I90" i="3" s="1"/>
  <c r="I89" i="3" a="1"/>
  <c r="I89" i="3" s="1"/>
  <c r="I88" i="3" a="1"/>
  <c r="I88" i="3" s="1"/>
  <c r="I87" i="3" a="1"/>
  <c r="I87" i="3" s="1"/>
  <c r="I86" i="3" a="1"/>
  <c r="I86" i="3" s="1"/>
  <c r="I85" i="3" a="1"/>
  <c r="I85" i="3" s="1"/>
  <c r="I84" i="3" a="1"/>
  <c r="I84" i="3" s="1"/>
  <c r="I83" i="3" a="1"/>
  <c r="I83" i="3" s="1"/>
  <c r="I82" i="3" a="1"/>
  <c r="I82" i="3" s="1"/>
  <c r="I81" i="3" a="1"/>
  <c r="I81" i="3" s="1"/>
  <c r="I80" i="3" a="1"/>
  <c r="I80" i="3" s="1"/>
  <c r="I79" i="3" a="1"/>
  <c r="I79" i="3" s="1"/>
  <c r="I78" i="3" a="1"/>
  <c r="I78" i="3" s="1"/>
  <c r="I77" i="3" a="1"/>
  <c r="I77" i="3" s="1"/>
  <c r="I76" i="3" a="1"/>
  <c r="I76" i="3" s="1"/>
  <c r="I75" i="3" a="1"/>
  <c r="I75" i="3" s="1"/>
  <c r="I74" i="3" a="1"/>
  <c r="I74" i="3" s="1"/>
  <c r="I73" i="3" a="1"/>
  <c r="I73" i="3" s="1"/>
  <c r="I72" i="3" a="1"/>
  <c r="I72" i="3" s="1"/>
  <c r="I71" i="3" a="1"/>
  <c r="I71" i="3" s="1"/>
  <c r="I70" i="3" a="1"/>
  <c r="I70" i="3" s="1"/>
  <c r="I69" i="3" a="1"/>
  <c r="I69" i="3" s="1"/>
  <c r="I68" i="3" a="1"/>
  <c r="I68" i="3" s="1"/>
  <c r="I67" i="3" a="1"/>
  <c r="I67" i="3" s="1"/>
  <c r="I66" i="3" a="1"/>
  <c r="I66" i="3" s="1"/>
  <c r="I65" i="3" a="1"/>
  <c r="I65" i="3" s="1"/>
  <c r="I64" i="3" a="1"/>
  <c r="I64" i="3" s="1"/>
  <c r="I63" i="3" a="1"/>
  <c r="I63" i="3" s="1"/>
  <c r="I62" i="3" a="1"/>
  <c r="I62" i="3" s="1"/>
  <c r="I61" i="3" a="1"/>
  <c r="I61" i="3" s="1"/>
  <c r="I60" i="3" a="1"/>
  <c r="I60" i="3" s="1"/>
  <c r="I59" i="3" a="1"/>
  <c r="I59" i="3" s="1"/>
  <c r="I58" i="3" a="1"/>
  <c r="I58" i="3" s="1"/>
  <c r="I57" i="3" a="1"/>
  <c r="I57" i="3" s="1"/>
  <c r="I56" i="3" a="1"/>
  <c r="I56" i="3" s="1"/>
  <c r="I55" i="3" a="1"/>
  <c r="I55" i="3" s="1"/>
  <c r="I54" i="3" a="1"/>
  <c r="I54" i="3" s="1"/>
  <c r="I53" i="3" a="1"/>
  <c r="I53" i="3" s="1"/>
  <c r="I52" i="3" a="1"/>
  <c r="I52" i="3" s="1"/>
  <c r="I51" i="3" a="1"/>
  <c r="I51" i="3" s="1"/>
  <c r="I50" i="3" a="1"/>
  <c r="I50" i="3" s="1"/>
  <c r="I49" i="3" a="1"/>
  <c r="I49" i="3" s="1"/>
  <c r="I48" i="3" a="1"/>
  <c r="I48" i="3" s="1"/>
  <c r="I47" i="3" a="1"/>
  <c r="I47" i="3" s="1"/>
  <c r="I46" i="3" a="1"/>
  <c r="I46" i="3" s="1"/>
  <c r="I45" i="3" a="1"/>
  <c r="I45" i="3" s="1"/>
  <c r="I44" i="3" a="1"/>
  <c r="I44" i="3" s="1"/>
  <c r="I43" i="3" a="1"/>
  <c r="I43" i="3" s="1"/>
  <c r="I42" i="3" a="1"/>
  <c r="I42" i="3" s="1"/>
  <c r="I41" i="3" a="1"/>
  <c r="I41" i="3" s="1"/>
  <c r="I40" i="3" a="1"/>
  <c r="I40" i="3" s="1"/>
  <c r="I39" i="3" a="1"/>
  <c r="I39" i="3" s="1"/>
  <c r="I38" i="3" a="1"/>
  <c r="I38" i="3" s="1"/>
  <c r="I37" i="3" a="1"/>
  <c r="I37" i="3" s="1"/>
  <c r="I36" i="3" a="1"/>
  <c r="I36" i="3" s="1"/>
  <c r="I35" i="3" a="1"/>
  <c r="I35" i="3" s="1"/>
  <c r="I34" i="3" a="1"/>
  <c r="I34" i="3" s="1"/>
  <c r="I33" i="3" a="1"/>
  <c r="I33" i="3" s="1"/>
  <c r="I32" i="3" a="1"/>
  <c r="I32" i="3" s="1"/>
  <c r="I31" i="3" a="1"/>
  <c r="I31" i="3" s="1"/>
  <c r="I30" i="3" a="1"/>
  <c r="I30" i="3" s="1"/>
  <c r="I29" i="3" a="1"/>
  <c r="I29" i="3" s="1"/>
  <c r="I28" i="3" a="1"/>
  <c r="I28" i="3" s="1"/>
  <c r="I27" i="3" a="1"/>
  <c r="I27" i="3" s="1"/>
  <c r="I26" i="3" a="1"/>
  <c r="I26" i="3" s="1"/>
  <c r="I25" i="3" a="1"/>
  <c r="I25" i="3" s="1"/>
  <c r="I24" i="3" a="1"/>
  <c r="I24" i="3" s="1"/>
  <c r="I23" i="3" a="1"/>
  <c r="I23" i="3" s="1"/>
  <c r="I22" i="3" a="1"/>
  <c r="I22" i="3" s="1"/>
  <c r="I21" i="3" a="1"/>
  <c r="I21" i="3" s="1"/>
  <c r="I20" i="3" a="1"/>
  <c r="I20" i="3" s="1"/>
  <c r="I19" i="3" a="1"/>
  <c r="I19" i="3" s="1"/>
  <c r="I18" i="3" a="1"/>
  <c r="I18" i="3" s="1"/>
  <c r="I17" i="3" a="1"/>
  <c r="I17" i="3" s="1"/>
  <c r="I16" i="3" a="1"/>
  <c r="I16" i="3" s="1"/>
  <c r="I15" i="3" a="1"/>
  <c r="I15" i="3" s="1"/>
  <c r="I14" i="3" a="1"/>
  <c r="I14" i="3" s="1"/>
  <c r="I13" i="3" a="1"/>
  <c r="I13" i="3" s="1"/>
  <c r="I12" i="3" a="1"/>
  <c r="I12" i="3" s="1"/>
  <c r="I11" i="3" a="1"/>
  <c r="I11" i="3" s="1"/>
  <c r="I10" i="3" a="1"/>
  <c r="I10" i="3" s="1"/>
  <c r="I9" i="3" a="1"/>
  <c r="I9" i="3" s="1"/>
  <c r="I8" i="3" a="1"/>
  <c r="I8" i="3" s="1"/>
  <c r="I7" i="3" a="1"/>
  <c r="I7" i="3" s="1"/>
  <c r="I6" i="3" a="1"/>
  <c r="I6" i="3" s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C5" i="6" l="1"/>
  <c r="G6" i="4"/>
  <c r="G5" i="4"/>
  <c r="H11" i="4" l="1"/>
  <c r="J6" i="1"/>
  <c r="H12" i="4"/>
  <c r="J7" i="1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D6" i="6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0" i="4"/>
  <c r="H9" i="4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J8" i="1"/>
  <c r="K8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12" i="1"/>
  <c r="K12" i="1" s="1"/>
  <c r="J13" i="1"/>
  <c r="K13" i="1" s="1"/>
  <c r="J14" i="1"/>
  <c r="K14" i="1" s="1"/>
  <c r="J15" i="1"/>
  <c r="K15" i="1" s="1"/>
  <c r="J16" i="1"/>
  <c r="K16" i="1" s="1"/>
  <c r="J24" i="1"/>
  <c r="K24" i="1" s="1"/>
  <c r="J9" i="1"/>
  <c r="K9" i="1" s="1"/>
  <c r="J10" i="1"/>
  <c r="K10" i="1" s="1"/>
  <c r="J11" i="1"/>
  <c r="K11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" i="1" l="1"/>
  <c r="C3" i="6"/>
  <c r="C7" i="6" s="1"/>
  <c r="K7" i="1"/>
  <c r="D5" i="6"/>
  <c r="H5" i="4"/>
  <c r="H6" i="4"/>
  <c r="F3" i="5"/>
  <c r="F2" i="5"/>
  <c r="G6" i="3"/>
  <c r="D4" i="6" s="1"/>
  <c r="F3" i="3"/>
  <c r="F2" i="3"/>
  <c r="K6" i="1"/>
  <c r="J4" i="1"/>
  <c r="K4" i="1" l="1"/>
  <c r="D3" i="6"/>
  <c r="D7" i="6" s="1"/>
  <c r="K3" i="1"/>
  <c r="G3" i="3"/>
  <c r="G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<sst xmlns="http://schemas.openxmlformats.org/spreadsheetml/2006/main" count="80" uniqueCount="49">
  <si>
    <t>Uurtarief</t>
  </si>
  <si>
    <t>Uren</t>
  </si>
  <si>
    <t>Aanschafwaarde</t>
  </si>
  <si>
    <t>Afschrijvingskosten</t>
  </si>
  <si>
    <t>Trainingen, workshops en coaching</t>
  </si>
  <si>
    <t>Demonstraties</t>
  </si>
  <si>
    <t>Subsidiabele kosten</t>
  </si>
  <si>
    <t>Kostensoort</t>
  </si>
  <si>
    <t>Subsidiabele activiteit</t>
  </si>
  <si>
    <t>Totale kosten</t>
  </si>
  <si>
    <t>Activiteiten</t>
  </si>
  <si>
    <t>Systematiek</t>
  </si>
  <si>
    <t>Vaste urentarief € 35</t>
  </si>
  <si>
    <t>IKS</t>
  </si>
  <si>
    <t>Loonkosten met opslag</t>
  </si>
  <si>
    <t>Naam kostenpost</t>
  </si>
  <si>
    <t>Subsidie 80%</t>
  </si>
  <si>
    <t>Totaal</t>
  </si>
  <si>
    <t>Levensduur</t>
  </si>
  <si>
    <t>Reiskosten</t>
  </si>
  <si>
    <t>Deelnemers</t>
  </si>
  <si>
    <t>Derden</t>
  </si>
  <si>
    <t>Projectduur</t>
  </si>
  <si>
    <t xml:space="preserve"> </t>
  </si>
  <si>
    <t>Kosten</t>
  </si>
  <si>
    <t>Personeelskosten</t>
  </si>
  <si>
    <t>Bijdragen in Natura</t>
  </si>
  <si>
    <t>Loonkosten</t>
  </si>
  <si>
    <t>Subsidiebedrag 80%</t>
  </si>
  <si>
    <t>MinUurtarief</t>
  </si>
  <si>
    <t>MaxUurtarief</t>
  </si>
  <si>
    <t>Medewerker</t>
  </si>
  <si>
    <t>Subtotaal</t>
  </si>
  <si>
    <t>Leverancier</t>
  </si>
  <si>
    <t>Kennisoverdracht- en voorlichtingsacties</t>
  </si>
  <si>
    <t>Vervanging van de landbouwers</t>
  </si>
  <si>
    <t>Check op lege kolommen</t>
  </si>
  <si>
    <t>Startdatum project</t>
  </si>
  <si>
    <t>Einddatum project</t>
  </si>
  <si>
    <t>Startdatum</t>
  </si>
  <si>
    <t>Einddatum</t>
  </si>
  <si>
    <t>Kosten derden</t>
  </si>
  <si>
    <t>Materiaal en apparatuur</t>
  </si>
  <si>
    <t>Reis-, verblijfs- en dagkosten</t>
  </si>
  <si>
    <t>Urentarief systematiek</t>
  </si>
  <si>
    <t>Bij kosten derden moet u de totale kosten zelf invullen.</t>
  </si>
  <si>
    <t>Bij levensduur kunt u kiezen voor 5 jaar of 20 jaar. Dit is afhankelijk van de vermoedelijke gebruiksduur van het bedrijfsmiddel. 
Bijvoorbeeld: een gebouw heeft een vermoedelijke gebruiksduur van 20 jaar en een computer een vermoedelijke gebruiksduur van 5 jaar. 
Excel berekent de afschrijving voor u.
Let op: materiaal- en apparatuurkosten zijn alleen subsidiabel voor demonstraties.</t>
  </si>
  <si>
    <t>Bij de kostenpost reis-, verblijfs- en dagkosten moet u de totale kosten zelf invullen.
Let op: reis-, verblijfs- en dagkosten zijn alleen subsidiabel voor trainingen, workshops, en coaching.</t>
  </si>
  <si>
    <t>Format begroting Samen leren in project over duurzame landbouw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</si>
</sst>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_-;_-* #,##0\-;_-* &quot;-&quot;??_-;_-@_-"/>
    <numFmt numFmtId="165" formatCode="_ [$€-413]\ * #,##0.00_ ;_ [$€-413]\ * \-#,##0.00_ ;_ [$€-413]\ * &quot;-&quot;??_ ;_ @_ 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6"/>
      <color theme="0"/>
      <name val="Verdana"/>
      <family val="2"/>
    </font>
    <font>
      <sz val="11"/>
      <color theme="0"/>
      <name val="Verdana"/>
      <family val="2"/>
    </font>
    <font>
      <sz val="9"/>
      <color rgb="FF242424"/>
      <name val="Verdana"/>
      <family val="2"/>
    </font>
    <font>
      <sz val="20"/>
      <color theme="1"/>
      <name val="Verdana"/>
      <family val="2"/>
    </font>
    <font>
      <b/>
      <sz val="26"/>
      <color theme="1"/>
      <name val="RijksoverheidSansHeadingTT"/>
      <family val="2"/>
    </font>
    <font>
      <b/>
      <sz val="16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/>
      <top/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0" fillId="0" borderId="0" xfId="0" applyFill="1"/>
    <xf numFmtId="0" fontId="9" fillId="0" borderId="0" xfId="0" applyFont="1" applyFill="1" applyAlignment="1"/>
    <xf numFmtId="0" fontId="9" fillId="0" borderId="0" xfId="0" applyFont="1" applyFill="1" applyBorder="1" applyAlignment="1"/>
    <xf numFmtId="14" fontId="0" fillId="0" borderId="0" xfId="0" applyNumberFormat="1"/>
    <xf numFmtId="0" fontId="6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3" borderId="8" xfId="0" applyFont="1" applyFill="1" applyBorder="1" applyAlignment="1"/>
    <xf numFmtId="0" fontId="14" fillId="3" borderId="9" xfId="0" applyFont="1" applyFill="1" applyBorder="1" applyAlignment="1"/>
    <xf numFmtId="0" fontId="15" fillId="3" borderId="9" xfId="0" applyFont="1" applyFill="1" applyBorder="1" applyAlignment="1"/>
    <xf numFmtId="44" fontId="15" fillId="3" borderId="9" xfId="2" applyFont="1" applyFill="1" applyBorder="1" applyAlignment="1"/>
    <xf numFmtId="44" fontId="15" fillId="3" borderId="12" xfId="2" applyFont="1" applyFill="1" applyBorder="1" applyAlignment="1"/>
    <xf numFmtId="0" fontId="13" fillId="3" borderId="13" xfId="0" applyFont="1" applyFill="1" applyBorder="1" applyAlignment="1">
      <alignment vertical="center"/>
    </xf>
    <xf numFmtId="0" fontId="14" fillId="3" borderId="14" xfId="0" applyFont="1" applyFill="1" applyBorder="1" applyAlignment="1"/>
    <xf numFmtId="0" fontId="15" fillId="3" borderId="14" xfId="0" applyFont="1" applyFill="1" applyBorder="1" applyAlignment="1"/>
    <xf numFmtId="44" fontId="14" fillId="3" borderId="14" xfId="2" applyFont="1" applyFill="1" applyBorder="1" applyAlignment="1"/>
    <xf numFmtId="44" fontId="14" fillId="3" borderId="15" xfId="2" applyFont="1" applyFill="1" applyBorder="1" applyAlignment="1"/>
    <xf numFmtId="0" fontId="6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/>
    <xf numFmtId="0" fontId="0" fillId="0" borderId="0" xfId="0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6" fillId="3" borderId="16" xfId="0" applyFont="1" applyFill="1" applyBorder="1" applyAlignment="1" applyProtection="1">
      <alignment vertical="center"/>
      <protection locked="0"/>
    </xf>
    <xf numFmtId="44" fontId="16" fillId="3" borderId="17" xfId="2" applyFont="1" applyFill="1" applyBorder="1" applyAlignment="1" applyProtection="1">
      <alignment vertical="center"/>
      <protection locked="0"/>
    </xf>
    <xf numFmtId="44" fontId="16" fillId="3" borderId="16" xfId="0" applyNumberFormat="1" applyFont="1" applyFill="1" applyBorder="1" applyAlignment="1">
      <alignment vertical="center"/>
    </xf>
    <xf numFmtId="0" fontId="16" fillId="0" borderId="18" xfId="0" applyFont="1" applyFill="1" applyBorder="1" applyAlignment="1" applyProtection="1">
      <alignment vertical="center"/>
      <protection locked="0"/>
    </xf>
    <xf numFmtId="44" fontId="16" fillId="0" borderId="19" xfId="2" applyFont="1" applyFill="1" applyBorder="1" applyAlignment="1" applyProtection="1">
      <alignment vertical="center"/>
      <protection locked="0"/>
    </xf>
    <xf numFmtId="44" fontId="16" fillId="0" borderId="18" xfId="0" applyNumberFormat="1" applyFont="1" applyFill="1" applyBorder="1" applyAlignment="1">
      <alignment vertical="center"/>
    </xf>
    <xf numFmtId="0" fontId="16" fillId="3" borderId="18" xfId="0" applyFont="1" applyFill="1" applyBorder="1" applyAlignment="1" applyProtection="1">
      <alignment vertical="center"/>
      <protection locked="0"/>
    </xf>
    <xf numFmtId="44" fontId="16" fillId="3" borderId="19" xfId="2" applyFont="1" applyFill="1" applyBorder="1" applyAlignment="1" applyProtection="1">
      <alignment vertical="center"/>
      <protection locked="0"/>
    </xf>
    <xf numFmtId="44" fontId="16" fillId="3" borderId="18" xfId="0" applyNumberFormat="1" applyFont="1" applyFill="1" applyBorder="1" applyAlignment="1">
      <alignment vertical="center"/>
    </xf>
    <xf numFmtId="0" fontId="16" fillId="3" borderId="20" xfId="0" applyFont="1" applyFill="1" applyBorder="1" applyAlignment="1" applyProtection="1">
      <alignment vertical="center"/>
      <protection locked="0"/>
    </xf>
    <xf numFmtId="44" fontId="16" fillId="3" borderId="21" xfId="2" applyFont="1" applyFill="1" applyBorder="1" applyAlignment="1" applyProtection="1">
      <alignment vertical="center"/>
      <protection locked="0"/>
    </xf>
    <xf numFmtId="44" fontId="16" fillId="3" borderId="20" xfId="0" applyNumberFormat="1" applyFont="1" applyFill="1" applyBorder="1" applyAlignment="1">
      <alignment vertical="center"/>
    </xf>
    <xf numFmtId="44" fontId="16" fillId="0" borderId="18" xfId="2" applyFont="1" applyFill="1" applyBorder="1" applyAlignment="1" applyProtection="1">
      <alignment vertical="center"/>
      <protection locked="0"/>
    </xf>
    <xf numFmtId="44" fontId="16" fillId="0" borderId="18" xfId="2" applyFont="1" applyFill="1" applyBorder="1" applyAlignment="1">
      <alignment vertical="center"/>
    </xf>
    <xf numFmtId="44" fontId="16" fillId="3" borderId="18" xfId="2" applyFont="1" applyFill="1" applyBorder="1" applyAlignment="1" applyProtection="1">
      <alignment vertical="center"/>
      <protection locked="0"/>
    </xf>
    <xf numFmtId="44" fontId="16" fillId="3" borderId="18" xfId="2" applyFont="1" applyFill="1" applyBorder="1" applyAlignment="1">
      <alignment vertical="center"/>
    </xf>
    <xf numFmtId="0" fontId="16" fillId="3" borderId="19" xfId="0" applyFont="1" applyFill="1" applyBorder="1" applyAlignment="1" applyProtection="1">
      <alignment vertical="center"/>
      <protection locked="0"/>
    </xf>
    <xf numFmtId="44" fontId="16" fillId="3" borderId="22" xfId="2" applyFont="1" applyFill="1" applyBorder="1" applyAlignment="1" applyProtection="1">
      <alignment vertical="center"/>
      <protection locked="0"/>
    </xf>
    <xf numFmtId="0" fontId="16" fillId="3" borderId="21" xfId="0" applyFont="1" applyFill="1" applyBorder="1" applyAlignment="1" applyProtection="1">
      <alignment vertical="center"/>
      <protection locked="0"/>
    </xf>
    <xf numFmtId="44" fontId="16" fillId="3" borderId="20" xfId="2" applyFont="1" applyFill="1" applyBorder="1" applyAlignment="1" applyProtection="1">
      <alignment vertical="center"/>
      <protection locked="0"/>
    </xf>
    <xf numFmtId="0" fontId="16" fillId="3" borderId="23" xfId="0" applyFont="1" applyFill="1" applyBorder="1" applyAlignment="1" applyProtection="1">
      <alignment vertical="center"/>
      <protection locked="0"/>
    </xf>
    <xf numFmtId="44" fontId="16" fillId="3" borderId="23" xfId="2" applyFont="1" applyFill="1" applyBorder="1" applyAlignment="1">
      <alignment vertical="center"/>
    </xf>
    <xf numFmtId="44" fontId="16" fillId="3" borderId="20" xfId="2" applyFont="1" applyFill="1" applyBorder="1" applyAlignment="1">
      <alignment vertical="center"/>
    </xf>
    <xf numFmtId="0" fontId="13" fillId="3" borderId="13" xfId="0" applyFont="1" applyFill="1" applyBorder="1" applyAlignment="1"/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44" fontId="14" fillId="0" borderId="29" xfId="2" applyFont="1" applyBorder="1" applyAlignment="1">
      <alignment vertical="center"/>
    </xf>
    <xf numFmtId="44" fontId="14" fillId="0" borderId="30" xfId="2" applyFont="1" applyBorder="1" applyAlignment="1">
      <alignment vertical="center"/>
    </xf>
    <xf numFmtId="0" fontId="17" fillId="0" borderId="0" xfId="0" applyFont="1" applyProtection="1">
      <protection locked="0"/>
    </xf>
    <xf numFmtId="0" fontId="17" fillId="0" borderId="0" xfId="0" applyFont="1" applyProtection="1"/>
    <xf numFmtId="44" fontId="14" fillId="3" borderId="29" xfId="2" applyFont="1" applyFill="1" applyBorder="1" applyAlignment="1">
      <alignment vertical="center"/>
    </xf>
    <xf numFmtId="44" fontId="14" fillId="3" borderId="30" xfId="2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44" fontId="14" fillId="3" borderId="32" xfId="0" applyNumberFormat="1" applyFont="1" applyFill="1" applyBorder="1" applyAlignment="1">
      <alignment vertical="center"/>
    </xf>
    <xf numFmtId="44" fontId="14" fillId="3" borderId="33" xfId="0" applyNumberFormat="1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5" fontId="16" fillId="3" borderId="16" xfId="2" applyNumberFormat="1" applyFont="1" applyFill="1" applyBorder="1" applyAlignment="1" applyProtection="1">
      <alignment vertical="center"/>
      <protection locked="0"/>
    </xf>
    <xf numFmtId="44" fontId="16" fillId="3" borderId="16" xfId="2" applyFont="1" applyFill="1" applyBorder="1" applyAlignment="1">
      <alignment vertical="center"/>
    </xf>
    <xf numFmtId="165" fontId="16" fillId="0" borderId="18" xfId="2" applyNumberFormat="1" applyFont="1" applyFill="1" applyBorder="1" applyAlignment="1" applyProtection="1">
      <alignment vertical="center"/>
      <protection locked="0"/>
    </xf>
    <xf numFmtId="166" fontId="16" fillId="0" borderId="18" xfId="0" applyNumberFormat="1" applyFont="1" applyFill="1" applyBorder="1" applyAlignment="1" applyProtection="1">
      <alignment vertical="center"/>
    </xf>
    <xf numFmtId="165" fontId="16" fillId="3" borderId="18" xfId="2" applyNumberFormat="1" applyFont="1" applyFill="1" applyBorder="1" applyAlignment="1" applyProtection="1">
      <alignment vertical="center"/>
      <protection locked="0"/>
    </xf>
    <xf numFmtId="166" fontId="16" fillId="3" borderId="18" xfId="0" applyNumberFormat="1" applyFont="1" applyFill="1" applyBorder="1" applyAlignment="1" applyProtection="1">
      <alignment vertical="center"/>
    </xf>
    <xf numFmtId="44" fontId="16" fillId="3" borderId="22" xfId="2" applyFont="1" applyFill="1" applyBorder="1" applyAlignment="1">
      <alignment vertical="center"/>
    </xf>
    <xf numFmtId="44" fontId="16" fillId="0" borderId="22" xfId="2" applyFont="1" applyFill="1" applyBorder="1" applyAlignment="1">
      <alignment vertical="center"/>
    </xf>
    <xf numFmtId="165" fontId="16" fillId="3" borderId="20" xfId="2" applyNumberFormat="1" applyFont="1" applyFill="1" applyBorder="1" applyAlignment="1" applyProtection="1">
      <alignment vertical="center"/>
      <protection locked="0"/>
    </xf>
    <xf numFmtId="166" fontId="16" fillId="3" borderId="20" xfId="0" applyNumberFormat="1" applyFont="1" applyFill="1" applyBorder="1" applyAlignment="1" applyProtection="1">
      <alignment vertical="center"/>
    </xf>
    <xf numFmtId="14" fontId="17" fillId="3" borderId="24" xfId="0" applyNumberFormat="1" applyFont="1" applyFill="1" applyBorder="1" applyProtection="1">
      <protection locked="0"/>
    </xf>
    <xf numFmtId="14" fontId="17" fillId="3" borderId="23" xfId="0" applyNumberFormat="1" applyFont="1" applyFill="1" applyBorder="1" applyProtection="1">
      <protection locked="0"/>
    </xf>
    <xf numFmtId="0" fontId="17" fillId="0" borderId="34" xfId="0" applyFont="1" applyBorder="1"/>
    <xf numFmtId="0" fontId="17" fillId="0" borderId="35" xfId="0" applyFont="1" applyBorder="1"/>
    <xf numFmtId="44" fontId="16" fillId="3" borderId="16" xfId="2" applyFont="1" applyFill="1" applyBorder="1" applyAlignment="1" applyProtection="1">
      <alignment vertical="center"/>
      <protection locked="0"/>
    </xf>
    <xf numFmtId="164" fontId="3" fillId="2" borderId="0" xfId="1" applyNumberFormat="1" applyFont="1" applyFill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Komma" xfId="1" builtinId="3"/>
    <cellStyle name="Standaard" xfId="0" builtinId="0"/>
    <cellStyle name="Valuta" xfId="2" builtinId="4"/>
  </cellStyles>
  <dxfs count="10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19" formatCode="d/m/yyyy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  <protection locked="0" hidden="0"/>
    </dxf>
    <dxf>
      <font>
        <strike val="0"/>
        <outline val="0"/>
        <shadow val="0"/>
        <u val="none"/>
        <vertAlign val="baseline"/>
        <color auto="1"/>
      </font>
      <numFmt numFmtId="19" formatCode="d/m/yyyy"/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auto="1"/>
        </right>
        <top/>
        <bottom/>
        <vertical/>
        <horizontal/>
      </border>
      <protection locked="0" hidden="0"/>
    </dxf>
    <dxf>
      <border>
        <top style="thin">
          <color theme="0" tint="-0.1499679555650502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  <numFmt numFmtId="19" formatCode="d/m/yyyy"/>
      <fill>
        <patternFill patternType="solid">
          <fgColor indexed="64"/>
          <bgColor theme="0" tint="-4.9989318521683403E-2"/>
        </patternFill>
      </fill>
      <protection locked="0" hidden="0"/>
    </dxf>
    <dxf>
      <border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6" formatCode="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_ [$€-413]\ * #,##0.00_ ;_ [$€-413]\ * \-#,##0.00_ ;_ [$€-413]\ * &quot;-&quot;??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family val="2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  <protection locked="0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3" defaultTableStyle="TableStyleMedium2" defaultPivotStyle="PivotStyleLight16">
    <tableStyle name="Tabelstijl 1" pivot="0" count="3" xr9:uid="{2E0C3586-D65A-4374-B56A-7907E39AEA9A}">
      <tableStyleElement type="wholeTable" dxfId="107"/>
      <tableStyleElement type="totalRow" dxfId="106"/>
      <tableStyleElement type="lastTotalCell" dxfId="105"/>
    </tableStyle>
    <tableStyle name="Tabelstijl 2" pivot="0" count="1" xr9:uid="{AED2BA04-9EB4-4CC1-910E-C1818E99A0A7}">
      <tableStyleElement type="lastTotalCell" dxfId="104"/>
    </tableStyle>
    <tableStyle name="Tabelstijl 3" pivot="0" count="1" xr9:uid="{674C369E-3B09-4735-8310-2F1104C613CF}">
      <tableStyleElement type="wholeTable" dxfId="103"/>
    </tableStyle>
  </tableStyles>
  <colors>
    <mruColors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18515</xdr:rowOff>
    </xdr:from>
    <xdr:to>
      <xdr:col>7</xdr:col>
      <xdr:colOff>767769</xdr:colOff>
      <xdr:row>1</xdr:row>
      <xdr:rowOff>891684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1BD09-05D6-45D2-95C8-FD15082952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580" y="18515"/>
          <a:ext cx="7783626" cy="20892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8B0DB5-3982-4D17-9FAD-B65417C14E04}" name="Loonkosten" displayName="Loonkosten" ref="B5:K30" headerRowDxfId="102" dataDxfId="100" totalsRowDxfId="99" headerRowBorderDxfId="101" totalsRowBorderDxfId="98">
  <autoFilter ref="B5:K30" xr:uid="{C08B0DB5-3982-4D17-9FAD-B65417C14E04}"/>
  <tableColumns count="10">
    <tableColumn id="6" xr3:uid="{52974230-21EC-4ADA-BD4F-FF2599045DCD}" name="Naam kostenpost" totalsRowLabel="Totaal" dataDxfId="97" totalsRowDxfId="96"/>
    <tableColumn id="7" xr3:uid="{5370DEAF-E40F-435E-9F0E-BCE300023A59}" name="Subsidiabele activiteit" dataDxfId="95" totalsRowDxfId="94"/>
    <tableColumn id="10" xr3:uid="{F9DD9BE6-5093-44B8-A045-AD54DD3157F7}" name="Subsidiabele kosten" dataDxfId="93" totalsRowDxfId="92"/>
    <tableColumn id="1" xr3:uid="{78AE5754-1AFD-4AC2-B4B3-68D399B469FA}" name="Kostensoort" dataDxfId="91" totalsRowDxfId="90"/>
    <tableColumn id="2" xr3:uid="{99A42973-60A1-48B3-9116-54A52C29D15C}" name="Medewerker" dataDxfId="89" totalsRowDxfId="88"/>
    <tableColumn id="9" xr3:uid="{61EC33F3-01D4-4B97-BFDA-CCFB7148EACC}" name="Urentarief systematiek" dataDxfId="87" totalsRowDxfId="86"/>
    <tableColumn id="3" xr3:uid="{06C47BDE-9787-49C7-AC35-31C2C3A45749}" name="Uurtarief" dataDxfId="85" totalsRowDxfId="84" dataCellStyle="Valuta"/>
    <tableColumn id="4" xr3:uid="{495F8BD1-9F2E-4933-BA67-338D5C475966}" name="Uren" dataDxfId="83" totalsRowDxfId="82"/>
    <tableColumn id="5" xr3:uid="{3A7C1A51-CCE5-46C5-8FC3-758382EAF460}" name="Totale kosten" totalsRowFunction="sum" dataDxfId="81" totalsRowDxfId="80" dataCellStyle="Valuta" totalsRowCellStyle="Valuta">
      <calculatedColumnFormula>(Loonkosten[[#This Row],[Uurtarief]]*Loonkosten[[#This Row],[Uren]])</calculatedColumnFormula>
    </tableColumn>
    <tableColumn id="11" xr3:uid="{026E68A3-EB92-4116-86F4-C9A999C4E8E3}" name="Subsidie 80%" totalsRowFunction="sum" dataDxfId="79" totalsRowDxfId="78" dataCellStyle="Valuta" totalsRowCellStyle="Valuta">
      <calculatedColumnFormula>(Loonkosten[[#This Row],[Totale kosten]]*0.8)</calculatedColumnFormula>
    </tableColumn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A0A76B-3578-40B9-8203-4FF2055A00A9}" name="KostenDerden" displayName="KostenDerden" ref="B5:G30" headerRowDxfId="77" dataDxfId="75" totalsRowDxfId="73" headerRowBorderDxfId="76" tableBorderDxfId="74" totalsRowBorderDxfId="72">
  <autoFilter ref="B5:G30" xr:uid="{31A0A76B-3578-40B9-8203-4FF2055A00A9}"/>
  <tableColumns count="6">
    <tableColumn id="9" xr3:uid="{A16AE148-7FF5-4DB2-88EE-DCD73F10CE6B}" name="Naam kostenpost" totalsRowLabel="Totaal" dataDxfId="71" totalsRowDxfId="70"/>
    <tableColumn id="6" xr3:uid="{59424C99-67DF-4BBF-A5F3-4E3E5C6F1739}" name="Subsidiabele activiteit" dataDxfId="69" totalsRowDxfId="68"/>
    <tableColumn id="7" xr3:uid="{DBCC823F-4C9E-41C0-B893-6DD75E1897CC}" name="Subsidiabele kosten" dataDxfId="67" totalsRowDxfId="66"/>
    <tableColumn id="8" xr3:uid="{B5AB9454-881C-49BA-834A-39CE55BFFA38}" name="Leverancier" dataDxfId="65" totalsRowDxfId="64"/>
    <tableColumn id="5" xr3:uid="{0F6780EB-596B-4FBD-B670-FA3C26DED669}" name="Totale kosten" totalsRowFunction="sum" dataDxfId="63" totalsRowDxfId="62" dataCellStyle="Valuta"/>
    <tableColumn id="1" xr3:uid="{FA85B537-8C96-4B0E-B2EB-129F3FA7A515}" name="Subsidie 80%" totalsRowFunction="sum" dataDxfId="61" totalsRowDxfId="60">
      <calculatedColumnFormula>(KostenDerden[[#This Row],[Totale kosten]]*0.8)</calculatedColumnFormula>
    </tableColumn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5178CA-5556-4A41-AE2B-9D276702F376}" name="MateriaalApparatuur" displayName="MateriaalApparatuur" ref="B8:H33" headerRowDxfId="59" dataDxfId="57" totalsRowDxfId="56" headerRowBorderDxfId="58" totalsRowBorderDxfId="55">
  <autoFilter ref="B8:H33" xr:uid="{A25178CA-5556-4A41-AE2B-9D276702F376}"/>
  <tableColumns count="7">
    <tableColumn id="7" xr3:uid="{BD84AEF3-4393-47F1-8178-A9163F6856A3}" name="Naam kostenpost" totalsRowLabel="Totaal" dataDxfId="54" totalsRowDxfId="53"/>
    <tableColumn id="2" xr3:uid="{B0AE4735-757A-4398-B63B-6378A8FD7AF0}" name="Subsidiabele activiteit" dataDxfId="52" totalsRowDxfId="51"/>
    <tableColumn id="8" xr3:uid="{DB4F182F-725B-4638-8A57-094B8C2AC4BB}" name="Aanschafwaarde" dataDxfId="50" totalsRowDxfId="49" dataCellStyle="Valuta"/>
    <tableColumn id="9" xr3:uid="{8ADD2615-938C-49D7-AEB3-8E48B12A485A}" name="Projectduur" dataDxfId="48">
      <calculatedColumnFormula array="1">IF(ISBLANK(MateriaalApparatuur[[#This Row],[Aanschafwaarde]]),"",DAYS360(StartEindDatum[Startdatum project],StartEindDatum[Einddatum project],1)/360)</calculatedColumnFormula>
    </tableColumn>
    <tableColumn id="1" xr3:uid="{C94227D8-FEB6-448D-8ABF-31D8EA2DCF7E}" name="Levensduur" dataDxfId="47" totalsRowDxfId="46"/>
    <tableColumn id="5" xr3:uid="{668736ED-1AD4-48E9-9B43-1F5B9E6BED94}" name="Afschrijvingskosten" totalsRowFunction="sum" dataDxfId="45" totalsRowDxfId="44" dataCellStyle="Valuta">
      <calculatedColumnFormula>IF(ISBLANK(MateriaalApparatuur[[#This Row],[Levensduur]]),0,MateriaalApparatuur[[#This Row],[Aanschafwaarde]]*(MateriaalApparatuur[[#This Row],[Projectduur]]/MateriaalApparatuur[[#This Row],[Levensduur]]))</calculatedColumnFormula>
    </tableColumn>
    <tableColumn id="6" xr3:uid="{C01251AD-1D0E-4F3E-85B7-52915D4EDB44}" name="Subsidie 80%" totalsRowFunction="sum" dataDxfId="43" totalsRowDxfId="42" dataCellStyle="Valuta">
      <calculatedColumnFormula>(MateriaalApparatuur[[#This Row],[Afschrijvingskosten]]*0.8)</calculatedColumnFormula>
    </tableColumn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CE174B9-A520-4656-9ADE-B5A359C5ECB4}" name="StartEindDatum" displayName="StartEindDatum" ref="B2:C3" totalsRowShown="0" headerRowDxfId="41" dataDxfId="39" headerRowBorderDxfId="40" tableBorderDxfId="38" totalsRowBorderDxfId="37">
  <tableColumns count="2">
    <tableColumn id="1" xr3:uid="{B4F8579F-8B0B-46C1-B5EE-85E7B282EEC1}" name="Startdatum project" dataDxfId="36"/>
    <tableColumn id="2" xr3:uid="{264043BE-BC61-4FAF-AAB7-BE6C42E5128A}" name="Einddatum project" dataDxfId="35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7EE924-DA2C-4AF3-885D-B3DEFC29946D}" name="ReisVerblijfDagverg" displayName="ReisVerblijfDagverg" ref="B5:F30" headerRowDxfId="34" dataDxfId="32" totalsRowDxfId="31" headerRowBorderDxfId="33">
  <autoFilter ref="B5:F30" xr:uid="{937EE924-DA2C-4AF3-885D-B3DEFC29946D}"/>
  <tableColumns count="5">
    <tableColumn id="9" xr3:uid="{53B6E94F-F062-4F92-8CAD-5B93CEBE6389}" name="Naam kostenpost" totalsRowLabel="Totaal" dataDxfId="30" totalsRowDxfId="29"/>
    <tableColumn id="1" xr3:uid="{A0036CAD-59E9-4A86-ABEA-BAD058706452}" name="Subsidiabele activiteit" dataDxfId="28" totalsRowDxfId="27"/>
    <tableColumn id="5" xr3:uid="{6116E523-9D80-4F16-8B38-C7D5821E7C8B}" name="Kostensoort" dataDxfId="26" totalsRowDxfId="25"/>
    <tableColumn id="3" xr3:uid="{B00D0B92-4585-4C05-AAB2-6A28C4D6257B}" name="Totale kosten" totalsRowFunction="sum" dataDxfId="24" totalsRowDxfId="23" dataCellStyle="Valuta"/>
    <tableColumn id="4" xr3:uid="{D5B9EEE9-E91A-4496-A7C9-5C9C654F673A}" name="Subsidie 80%" totalsRowFunction="sum" dataDxfId="22" totalsRowDxfId="21" dataCellStyle="Valuta">
      <calculatedColumnFormula>(ReisVerblijfDagverg[[#This Row],[Totale kosten]]*0.8)</calculatedColumnFormula>
    </tableColumn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7864DA-5983-44D1-97EF-2BE43B11A373}" name="Tabel9" displayName="Tabel9" ref="B2:D7" totalsRowCount="1" headerRowDxfId="20" dataDxfId="18" totalsRowDxfId="16" headerRowBorderDxfId="19" tableBorderDxfId="17" totalsRowBorderDxfId="15">
  <autoFilter ref="B2:D6" xr:uid="{797864DA-5983-44D1-97EF-2BE43B11A373}"/>
  <tableColumns count="3">
    <tableColumn id="1" xr3:uid="{46B6EAC3-408A-4BAC-AF92-CAA357136474}" name=" " totalsRowLabel="Totaal" dataDxfId="14" totalsRowDxfId="13"/>
    <tableColumn id="2" xr3:uid="{007CFA0F-AEB2-4D76-8BFA-3C6205A53DC9}" name="Totale kosten" totalsRowFunction="sum" dataDxfId="12" totalsRowDxfId="11" dataCellStyle="Valuta">
      <calculatedColumnFormula>(Totalen!J29)</calculatedColumnFormula>
    </tableColumn>
    <tableColumn id="3" xr3:uid="{D7A8BCCB-C8B2-4DFB-A83C-95D93B7E2419}" name="Subsidiebedrag 80%" totalsRowFunction="sum" dataDxfId="10" totalsRowDxfId="9" dataCellStyle="Valuta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D873871-14D8-471E-B3D2-3CC0EA5E920A}" name="Tabel5" displayName="Tabel5" ref="B5:B7" totalsRowShown="0" headerRowDxfId="8" dataDxfId="7">
  <autoFilter ref="B5:B7" xr:uid="{DD873871-14D8-471E-B3D2-3CC0EA5E920A}"/>
  <tableColumns count="1">
    <tableColumn id="1" xr3:uid="{4CD2056C-26B4-40B6-9BCC-1F5194FF8343}" name="Activiteiten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8078B3-FAE7-422A-8F57-0C1822757564}" name="Trainingen_workshops_en_coaching" displayName="Trainingen_workshops_en_coaching" ref="D5:D7" totalsRowShown="0" headerRowDxfId="5">
  <autoFilter ref="D5:D7" xr:uid="{708078B3-FAE7-422A-8F57-0C1822757564}"/>
  <tableColumns count="1">
    <tableColumn id="1" xr3:uid="{80DCB2A4-FA17-46A4-90F6-7951AEB0D05F}" name="Koste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D026F9B-DD99-4ABC-AE22-5DB4F4AF1118}" name="Tabel10" displayName="Tabel10" ref="I5:I8" totalsRowShown="0" headerRowDxfId="4">
  <autoFilter ref="I5:I8" xr:uid="{AD026F9B-DD99-4ABC-AE22-5DB4F4AF1118}"/>
  <tableColumns count="1">
    <tableColumn id="1" xr3:uid="{AEB4BED8-67B9-4320-BD3D-DD0D69CEC777}" name="Systematiek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C01B03-E04A-4219-B535-480E1ECEDA82}" name="Tabel14" displayName="Tabel14" ref="B11:B13" totalsRowShown="0" headerRowDxfId="3">
  <autoFilter ref="B11:B13" xr:uid="{5DC01B03-E04A-4219-B535-480E1ECEDA82}"/>
  <tableColumns count="1">
    <tableColumn id="1" xr3:uid="{FB020346-A83F-4123-A08A-656E3525682D}" name="Levensduu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1F5F43F-4942-46FD-BC5D-A215D1AE277A}" name="Tabel7" displayName="Tabel7" ref="D10:D12" totalsRowShown="0" headerRowDxfId="2">
  <autoFilter ref="D10:D12" xr:uid="{21F5F43F-4942-46FD-BC5D-A215D1AE277A}"/>
  <tableColumns count="1">
    <tableColumn id="1" xr3:uid="{1442EADA-4557-4F6A-87A6-4A99C04AE839}" name="Reiskoste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4A6659-EB97-4D55-A96D-48478208CB05}" name="Tabel8" displayName="Tabel8" ref="F5:F7" totalsRowShown="0" headerRowDxfId="1">
  <autoFilter ref="F5:F7" xr:uid="{524A6659-EB97-4D55-A96D-48478208CB05}"/>
  <tableColumns count="1">
    <tableColumn id="1" xr3:uid="{2E70F274-3450-4807-B0DD-459C0A76502E}" name="Kostensoor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8D2B691-A883-4838-9899-AADD5CCE73A2}" name="Kostensoort2" displayName="Kostensoort2" ref="F10:F12" totalsRowShown="0" headerRowDxfId="0">
  <autoFilter ref="F10:F12" xr:uid="{08D2B691-A883-4838-9899-AADD5CCE73A2}"/>
  <tableColumns count="1">
    <tableColumn id="1" xr3:uid="{8F21AC70-8D62-4219-A980-C0C09BFC52D3}" name="Kostensoo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326B-8DAA-48D3-AE08-705A41E60B06}">
  <dimension ref="A1:X141"/>
  <sheetViews>
    <sheetView showGridLines="0" showRowColHeaders="0" tabSelected="1" zoomScaleNormal="100" workbookViewId="0">
      <selection activeCell="B6" sqref="B6"/>
    </sheetView>
  </sheetViews>
  <sheetFormatPr defaultColWidth="30.6640625" defaultRowHeight="14.4" x14ac:dyDescent="0.25"/>
  <cols>
    <col min="1" max="1" width="6.6640625" style="3" customWidth="1"/>
    <col min="2" max="11" width="32.6640625" style="3" customWidth="1"/>
    <col min="12" max="12" width="30.6640625" style="3"/>
    <col min="13" max="14" width="0" style="3" hidden="1" customWidth="1"/>
    <col min="15" max="16384" width="30.6640625" style="3"/>
  </cols>
  <sheetData>
    <row r="1" spans="1:18" ht="95.5" customHeight="1" x14ac:dyDescent="0.25"/>
    <row r="2" spans="1:18" s="20" customFormat="1" ht="77.2" customHeight="1" x14ac:dyDescent="0.3">
      <c r="B2" s="21" t="s">
        <v>48</v>
      </c>
      <c r="C2" s="21"/>
      <c r="D2" s="21"/>
      <c r="E2" s="21"/>
    </row>
    <row r="3" spans="1:18" ht="21.3" x14ac:dyDescent="0.35">
      <c r="B3" s="22"/>
      <c r="C3" s="23"/>
      <c r="D3" s="23"/>
      <c r="E3" s="23"/>
      <c r="F3" s="23"/>
      <c r="G3" s="23"/>
      <c r="H3" s="23"/>
      <c r="I3" s="24" t="s">
        <v>17</v>
      </c>
      <c r="J3" s="25">
        <f>SUM(Loonkosten[Totale kosten])</f>
        <v>0</v>
      </c>
      <c r="K3" s="26">
        <f>SUM(Loonkosten[Subsidie 80%])</f>
        <v>0</v>
      </c>
    </row>
    <row r="4" spans="1:18" ht="27.1" customHeight="1" x14ac:dyDescent="0.25">
      <c r="B4" s="27" t="s">
        <v>27</v>
      </c>
      <c r="C4" s="28"/>
      <c r="D4" s="28"/>
      <c r="E4" s="28"/>
      <c r="F4" s="28"/>
      <c r="G4" s="28"/>
      <c r="H4" s="28"/>
      <c r="I4" s="29" t="s">
        <v>32</v>
      </c>
      <c r="J4" s="30">
        <f>SUBTOTAL(109,Loonkosten[Totale kosten])</f>
        <v>0</v>
      </c>
      <c r="K4" s="31">
        <f>SUBTOTAL(109,Loonkosten[Subsidie 80%])</f>
        <v>0</v>
      </c>
    </row>
    <row r="5" spans="1:18" s="19" customFormat="1" ht="18" customHeight="1" thickBot="1" x14ac:dyDescent="0.35">
      <c r="A5" s="32"/>
      <c r="B5" s="33" t="s">
        <v>15</v>
      </c>
      <c r="C5" s="34" t="s">
        <v>8</v>
      </c>
      <c r="D5" s="34" t="s">
        <v>6</v>
      </c>
      <c r="E5" s="34" t="s">
        <v>7</v>
      </c>
      <c r="F5" s="34" t="s">
        <v>31</v>
      </c>
      <c r="G5" s="34" t="s">
        <v>44</v>
      </c>
      <c r="H5" s="34" t="s">
        <v>0</v>
      </c>
      <c r="I5" s="34" t="s">
        <v>1</v>
      </c>
      <c r="J5" s="34" t="s">
        <v>9</v>
      </c>
      <c r="K5" s="35" t="s">
        <v>16</v>
      </c>
      <c r="M5" s="19" t="s">
        <v>29</v>
      </c>
      <c r="N5" s="19" t="s">
        <v>30</v>
      </c>
    </row>
    <row r="6" spans="1:18" s="19" customFormat="1" ht="18" customHeight="1" x14ac:dyDescent="0.3">
      <c r="A6" s="36"/>
      <c r="B6" s="49"/>
      <c r="C6" s="49"/>
      <c r="D6" s="49"/>
      <c r="E6" s="49"/>
      <c r="F6" s="49"/>
      <c r="G6" s="49"/>
      <c r="H6" s="103"/>
      <c r="I6" s="49"/>
      <c r="J6" s="90">
        <f>(Loonkosten[[#This Row],[Uurtarief]]*Loonkosten[[#This Row],[Uren]])</f>
        <v>0</v>
      </c>
      <c r="K6" s="90">
        <f>(Loonkosten[[#This Row],[Totale kosten]]*0.8)</f>
        <v>0</v>
      </c>
      <c r="L6" s="37"/>
      <c r="M6" s="37">
        <f>IF(Loonkosten[[#This Row],[Urentarief systematiek]]=Parameters!$I$6,35,0)</f>
        <v>0</v>
      </c>
      <c r="N6" s="37">
        <f>IF(Loonkosten[[#This Row],[Urentarief systematiek]]=Parameters!$I$6,35,IF(ISBLANK(Loonkosten[[#This Row],[Urentarief systematiek]]),0,500))</f>
        <v>0</v>
      </c>
      <c r="O6" s="37"/>
      <c r="P6" s="37"/>
      <c r="Q6" s="37"/>
      <c r="R6" s="37"/>
    </row>
    <row r="7" spans="1:18" s="19" customFormat="1" ht="18" customHeight="1" x14ac:dyDescent="0.3">
      <c r="A7" s="32"/>
      <c r="B7" s="52"/>
      <c r="C7" s="52"/>
      <c r="D7" s="52"/>
      <c r="E7" s="52"/>
      <c r="F7" s="52"/>
      <c r="G7" s="52"/>
      <c r="H7" s="61"/>
      <c r="I7" s="52"/>
      <c r="J7" s="62">
        <f>(Loonkosten[[#This Row],[Uurtarief]]*Loonkosten[[#This Row],[Uren]])</f>
        <v>0</v>
      </c>
      <c r="K7" s="62">
        <f>(Loonkosten[[#This Row],[Totale kosten]]*0.8)</f>
        <v>0</v>
      </c>
      <c r="M7" s="37">
        <f>IF(Loonkosten[[#This Row],[Urentarief systematiek]]=Parameters!$I$6,35,0)</f>
        <v>0</v>
      </c>
      <c r="N7" s="37">
        <f>IF(Loonkosten[[#This Row],[Urentarief systematiek]]=Parameters!$I$6,35,IF(ISBLANK(Loonkosten[[#This Row],[Urentarief systematiek]]),0,500))</f>
        <v>0</v>
      </c>
    </row>
    <row r="8" spans="1:18" s="19" customFormat="1" ht="18" customHeight="1" x14ac:dyDescent="0.3">
      <c r="A8" s="32"/>
      <c r="B8" s="55"/>
      <c r="C8" s="55"/>
      <c r="D8" s="55"/>
      <c r="E8" s="55"/>
      <c r="F8" s="55"/>
      <c r="G8" s="55"/>
      <c r="H8" s="63"/>
      <c r="I8" s="55"/>
      <c r="J8" s="64">
        <f>(Loonkosten[[#This Row],[Uurtarief]]*Loonkosten[[#This Row],[Uren]])</f>
        <v>0</v>
      </c>
      <c r="K8" s="64">
        <f>(Loonkosten[[#This Row],[Totale kosten]]*0.8)</f>
        <v>0</v>
      </c>
      <c r="M8" s="37">
        <f>IF(Loonkosten[[#This Row],[Urentarief systematiek]]=Parameters!$I$6,35,0)</f>
        <v>0</v>
      </c>
      <c r="N8" s="37">
        <f>IF(Loonkosten[[#This Row],[Urentarief systematiek]]=Parameters!$I$6,35,IF(ISBLANK(Loonkosten[[#This Row],[Urentarief systematiek]]),0,500))</f>
        <v>0</v>
      </c>
    </row>
    <row r="9" spans="1:18" s="19" customFormat="1" ht="18" customHeight="1" x14ac:dyDescent="0.3">
      <c r="A9" s="32"/>
      <c r="B9" s="52"/>
      <c r="C9" s="52"/>
      <c r="D9" s="52"/>
      <c r="E9" s="52"/>
      <c r="F9" s="52"/>
      <c r="G9" s="52"/>
      <c r="H9" s="61"/>
      <c r="I9" s="52"/>
      <c r="J9" s="62">
        <f>(Loonkosten[[#This Row],[Uurtarief]]*Loonkosten[[#This Row],[Uren]])</f>
        <v>0</v>
      </c>
      <c r="K9" s="62">
        <f>(Loonkosten[[#This Row],[Totale kosten]]*0.8)</f>
        <v>0</v>
      </c>
      <c r="M9" s="37">
        <f>IF(Loonkosten[[#This Row],[Urentarief systematiek]]=Parameters!$I$6,35,0)</f>
        <v>0</v>
      </c>
      <c r="N9" s="37">
        <f>IF(Loonkosten[[#This Row],[Urentarief systematiek]]=Parameters!$I$6,35,IF(ISBLANK(Loonkosten[[#This Row],[Urentarief systematiek]]),0,500))</f>
        <v>0</v>
      </c>
    </row>
    <row r="10" spans="1:18" s="19" customFormat="1" ht="18" customHeight="1" x14ac:dyDescent="0.3">
      <c r="A10" s="32"/>
      <c r="B10" s="55"/>
      <c r="C10" s="55"/>
      <c r="D10" s="55"/>
      <c r="E10" s="55"/>
      <c r="F10" s="55"/>
      <c r="G10" s="55"/>
      <c r="H10" s="63"/>
      <c r="I10" s="55"/>
      <c r="J10" s="64">
        <f>(Loonkosten[[#This Row],[Uurtarief]]*Loonkosten[[#This Row],[Uren]])</f>
        <v>0</v>
      </c>
      <c r="K10" s="64">
        <f>(Loonkosten[[#This Row],[Totale kosten]]*0.8)</f>
        <v>0</v>
      </c>
      <c r="M10" s="37">
        <f>IF(Loonkosten[[#This Row],[Urentarief systematiek]]=Parameters!$I$6,35,0)</f>
        <v>0</v>
      </c>
      <c r="N10" s="37">
        <f>IF(Loonkosten[[#This Row],[Urentarief systematiek]]=Parameters!$I$6,35,IF(ISBLANK(Loonkosten[[#This Row],[Urentarief systematiek]]),0,500))</f>
        <v>0</v>
      </c>
    </row>
    <row r="11" spans="1:18" s="19" customFormat="1" ht="18" customHeight="1" x14ac:dyDescent="0.3">
      <c r="A11" s="32"/>
      <c r="B11" s="52"/>
      <c r="C11" s="52"/>
      <c r="D11" s="52"/>
      <c r="E11" s="52"/>
      <c r="F11" s="52"/>
      <c r="G11" s="52"/>
      <c r="H11" s="61"/>
      <c r="I11" s="52"/>
      <c r="J11" s="62">
        <f>(Loonkosten[[#This Row],[Uurtarief]]*Loonkosten[[#This Row],[Uren]])</f>
        <v>0</v>
      </c>
      <c r="K11" s="62">
        <f>(Loonkosten[[#This Row],[Totale kosten]]*0.8)</f>
        <v>0</v>
      </c>
      <c r="M11" s="37">
        <f>IF(Loonkosten[[#This Row],[Urentarief systematiek]]=Parameters!$I$6,35,0)</f>
        <v>0</v>
      </c>
      <c r="N11" s="37">
        <f>IF(Loonkosten[[#This Row],[Urentarief systematiek]]=Parameters!$I$6,35,IF(ISBLANK(Loonkosten[[#This Row],[Urentarief systematiek]]),0,500))</f>
        <v>0</v>
      </c>
    </row>
    <row r="12" spans="1:18" s="19" customFormat="1" ht="18" customHeight="1" x14ac:dyDescent="0.3">
      <c r="A12" s="32"/>
      <c r="B12" s="55"/>
      <c r="C12" s="55"/>
      <c r="D12" s="55"/>
      <c r="E12" s="55"/>
      <c r="F12" s="55"/>
      <c r="G12" s="55"/>
      <c r="H12" s="63"/>
      <c r="I12" s="55"/>
      <c r="J12" s="64">
        <f>(Loonkosten[[#This Row],[Uurtarief]]*Loonkosten[[#This Row],[Uren]])</f>
        <v>0</v>
      </c>
      <c r="K12" s="64">
        <f>(Loonkosten[[#This Row],[Totale kosten]]*0.8)</f>
        <v>0</v>
      </c>
      <c r="M12" s="37">
        <f>IF(Loonkosten[[#This Row],[Urentarief systematiek]]=Parameters!$I$6,35,0)</f>
        <v>0</v>
      </c>
      <c r="N12" s="37">
        <f>IF(Loonkosten[[#This Row],[Urentarief systematiek]]=Parameters!$I$6,35,IF(ISBLANK(Loonkosten[[#This Row],[Urentarief systematiek]]),0,500))</f>
        <v>0</v>
      </c>
    </row>
    <row r="13" spans="1:18" s="19" customFormat="1" ht="18" customHeight="1" x14ac:dyDescent="0.3">
      <c r="A13" s="32"/>
      <c r="B13" s="52"/>
      <c r="C13" s="52"/>
      <c r="D13" s="52"/>
      <c r="E13" s="52"/>
      <c r="F13" s="52"/>
      <c r="G13" s="52"/>
      <c r="H13" s="61"/>
      <c r="I13" s="52"/>
      <c r="J13" s="62">
        <f>(Loonkosten[[#This Row],[Uurtarief]]*Loonkosten[[#This Row],[Uren]])</f>
        <v>0</v>
      </c>
      <c r="K13" s="62">
        <f>(Loonkosten[[#This Row],[Totale kosten]]*0.8)</f>
        <v>0</v>
      </c>
      <c r="M13" s="37">
        <f>IF(Loonkosten[[#This Row],[Urentarief systematiek]]=Parameters!$I$6,35,0)</f>
        <v>0</v>
      </c>
      <c r="N13" s="37">
        <f>IF(Loonkosten[[#This Row],[Urentarief systematiek]]=Parameters!$I$6,35,IF(ISBLANK(Loonkosten[[#This Row],[Urentarief systematiek]]),0,500))</f>
        <v>0</v>
      </c>
    </row>
    <row r="14" spans="1:18" s="19" customFormat="1" ht="18" customHeight="1" x14ac:dyDescent="0.3">
      <c r="A14" s="32"/>
      <c r="B14" s="55"/>
      <c r="C14" s="55"/>
      <c r="D14" s="55"/>
      <c r="E14" s="55"/>
      <c r="F14" s="55"/>
      <c r="G14" s="55"/>
      <c r="H14" s="63"/>
      <c r="I14" s="55"/>
      <c r="J14" s="64">
        <f>(Loonkosten[[#This Row],[Uurtarief]]*Loonkosten[[#This Row],[Uren]])</f>
        <v>0</v>
      </c>
      <c r="K14" s="64">
        <f>(Loonkosten[[#This Row],[Totale kosten]]*0.8)</f>
        <v>0</v>
      </c>
      <c r="M14" s="37">
        <f>IF(Loonkosten[[#This Row],[Urentarief systematiek]]=Parameters!$I$6,35,0)</f>
        <v>0</v>
      </c>
      <c r="N14" s="37">
        <f>IF(Loonkosten[[#This Row],[Urentarief systematiek]]=Parameters!$I$6,35,IF(ISBLANK(Loonkosten[[#This Row],[Urentarief systematiek]]),0,500))</f>
        <v>0</v>
      </c>
    </row>
    <row r="15" spans="1:18" s="19" customFormat="1" ht="18" customHeight="1" x14ac:dyDescent="0.3">
      <c r="A15" s="32"/>
      <c r="B15" s="52"/>
      <c r="C15" s="52"/>
      <c r="D15" s="52"/>
      <c r="E15" s="52"/>
      <c r="F15" s="52"/>
      <c r="G15" s="52"/>
      <c r="H15" s="61"/>
      <c r="I15" s="52"/>
      <c r="J15" s="62">
        <f>(Loonkosten[[#This Row],[Uurtarief]]*Loonkosten[[#This Row],[Uren]])</f>
        <v>0</v>
      </c>
      <c r="K15" s="62">
        <f>(Loonkosten[[#This Row],[Totale kosten]]*0.8)</f>
        <v>0</v>
      </c>
      <c r="M15" s="37">
        <f>IF(Loonkosten[[#This Row],[Urentarief systematiek]]=Parameters!$I$6,35,0)</f>
        <v>0</v>
      </c>
      <c r="N15" s="37">
        <f>IF(Loonkosten[[#This Row],[Urentarief systematiek]]=Parameters!$I$6,35,IF(ISBLANK(Loonkosten[[#This Row],[Urentarief systematiek]]),0,500))</f>
        <v>0</v>
      </c>
    </row>
    <row r="16" spans="1:18" s="19" customFormat="1" ht="18" customHeight="1" x14ac:dyDescent="0.3">
      <c r="A16" s="32"/>
      <c r="B16" s="55"/>
      <c r="C16" s="55"/>
      <c r="D16" s="55"/>
      <c r="E16" s="55"/>
      <c r="F16" s="55"/>
      <c r="G16" s="55"/>
      <c r="H16" s="63"/>
      <c r="I16" s="55"/>
      <c r="J16" s="64">
        <f>(Loonkosten[[#This Row],[Uurtarief]]*Loonkosten[[#This Row],[Uren]])</f>
        <v>0</v>
      </c>
      <c r="K16" s="64">
        <f>(Loonkosten[[#This Row],[Totale kosten]]*0.8)</f>
        <v>0</v>
      </c>
      <c r="L16" s="38"/>
      <c r="M16" s="37">
        <f>IF(Loonkosten[[#This Row],[Urentarief systematiek]]=Parameters!$I$6,35,0)</f>
        <v>0</v>
      </c>
      <c r="N16" s="37">
        <f>IF(Loonkosten[[#This Row],[Urentarief systematiek]]=Parameters!$I$6,35,IF(ISBLANK(Loonkosten[[#This Row],[Urentarief systematiek]]),0,500))</f>
        <v>0</v>
      </c>
    </row>
    <row r="17" spans="1:24" s="19" customFormat="1" ht="18" customHeight="1" x14ac:dyDescent="0.3">
      <c r="A17" s="32"/>
      <c r="B17" s="52"/>
      <c r="C17" s="52"/>
      <c r="D17" s="52"/>
      <c r="E17" s="52"/>
      <c r="F17" s="52"/>
      <c r="G17" s="52"/>
      <c r="H17" s="61"/>
      <c r="I17" s="52"/>
      <c r="J17" s="62">
        <f>(Loonkosten[[#This Row],[Uurtarief]]*Loonkosten[[#This Row],[Uren]])</f>
        <v>0</v>
      </c>
      <c r="K17" s="62">
        <f>(Loonkosten[[#This Row],[Totale kosten]]*0.8)</f>
        <v>0</v>
      </c>
      <c r="M17" s="37">
        <f>IF(Loonkosten[[#This Row],[Urentarief systematiek]]=Parameters!$I$6,35,0)</f>
        <v>0</v>
      </c>
      <c r="N17" s="37">
        <f>IF(Loonkosten[[#This Row],[Urentarief systematiek]]=Parameters!$I$6,35,IF(ISBLANK(Loonkosten[[#This Row],[Urentarief systematiek]]),0,500))</f>
        <v>0</v>
      </c>
    </row>
    <row r="18" spans="1:24" s="19" customFormat="1" ht="18" customHeight="1" x14ac:dyDescent="0.3">
      <c r="A18" s="32"/>
      <c r="B18" s="55"/>
      <c r="C18" s="55"/>
      <c r="D18" s="55"/>
      <c r="E18" s="55"/>
      <c r="F18" s="55"/>
      <c r="G18" s="55"/>
      <c r="H18" s="63"/>
      <c r="I18" s="55"/>
      <c r="J18" s="64">
        <f>(Loonkosten[[#This Row],[Uurtarief]]*Loonkosten[[#This Row],[Uren]])</f>
        <v>0</v>
      </c>
      <c r="K18" s="64">
        <f>(Loonkosten[[#This Row],[Totale kosten]]*0.8)</f>
        <v>0</v>
      </c>
      <c r="M18" s="37">
        <f>IF(Loonkosten[[#This Row],[Urentarief systematiek]]=Parameters!$I$6,35,0)</f>
        <v>0</v>
      </c>
      <c r="N18" s="37">
        <f>IF(Loonkosten[[#This Row],[Urentarief systematiek]]=Parameters!$I$6,35,IF(ISBLANK(Loonkosten[[#This Row],[Urentarief systematiek]]),0,500))</f>
        <v>0</v>
      </c>
    </row>
    <row r="19" spans="1:24" s="19" customFormat="1" ht="18" customHeight="1" x14ac:dyDescent="0.3">
      <c r="A19" s="36"/>
      <c r="B19" s="52"/>
      <c r="C19" s="52"/>
      <c r="D19" s="52"/>
      <c r="E19" s="52"/>
      <c r="F19" s="52"/>
      <c r="G19" s="52"/>
      <c r="H19" s="61"/>
      <c r="I19" s="52"/>
      <c r="J19" s="62">
        <f>(Loonkosten[[#This Row],[Uurtarief]]*Loonkosten[[#This Row],[Uren]])</f>
        <v>0</v>
      </c>
      <c r="K19" s="62">
        <f>(Loonkosten[[#This Row],[Totale kosten]]*0.8)</f>
        <v>0</v>
      </c>
      <c r="M19" s="37">
        <f>IF(Loonkosten[[#This Row],[Urentarief systematiek]]=Parameters!$I$6,35,0)</f>
        <v>0</v>
      </c>
      <c r="N19" s="37">
        <f>IF(Loonkosten[[#This Row],[Urentarief systematiek]]=Parameters!$I$6,35,IF(ISBLANK(Loonkosten[[#This Row],[Urentarief systematiek]]),0,500))</f>
        <v>0</v>
      </c>
    </row>
    <row r="20" spans="1:24" s="19" customFormat="1" ht="18" customHeight="1" x14ac:dyDescent="0.3">
      <c r="A20" s="32"/>
      <c r="B20" s="55"/>
      <c r="C20" s="55"/>
      <c r="D20" s="55"/>
      <c r="E20" s="55"/>
      <c r="F20" s="55"/>
      <c r="G20" s="55"/>
      <c r="H20" s="63"/>
      <c r="I20" s="55"/>
      <c r="J20" s="64">
        <f>(Loonkosten[[#This Row],[Uurtarief]]*Loonkosten[[#This Row],[Uren]])</f>
        <v>0</v>
      </c>
      <c r="K20" s="64">
        <f>(Loonkosten[[#This Row],[Totale kosten]]*0.8)</f>
        <v>0</v>
      </c>
      <c r="M20" s="37">
        <f>IF(Loonkosten[[#This Row],[Urentarief systematiek]]=Parameters!$I$6,35,0)</f>
        <v>0</v>
      </c>
      <c r="N20" s="37">
        <f>IF(Loonkosten[[#This Row],[Urentarief systematiek]]=Parameters!$I$6,35,IF(ISBLANK(Loonkosten[[#This Row],[Urentarief systematiek]]),0,500))</f>
        <v>0</v>
      </c>
    </row>
    <row r="21" spans="1:24" s="19" customFormat="1" ht="18" customHeight="1" x14ac:dyDescent="0.3">
      <c r="A21" s="32"/>
      <c r="B21" s="52"/>
      <c r="C21" s="52"/>
      <c r="D21" s="52"/>
      <c r="E21" s="52"/>
      <c r="F21" s="52"/>
      <c r="G21" s="52"/>
      <c r="H21" s="61"/>
      <c r="I21" s="52"/>
      <c r="J21" s="62">
        <f>(Loonkosten[[#This Row],[Uurtarief]]*Loonkosten[[#This Row],[Uren]])</f>
        <v>0</v>
      </c>
      <c r="K21" s="62">
        <f>(Loonkosten[[#This Row],[Totale kosten]]*0.8)</f>
        <v>0</v>
      </c>
      <c r="M21" s="37">
        <f>IF(Loonkosten[[#This Row],[Urentarief systematiek]]=Parameters!$I$6,35,0)</f>
        <v>0</v>
      </c>
      <c r="N21" s="37">
        <f>IF(Loonkosten[[#This Row],[Urentarief systematiek]]=Parameters!$I$6,35,IF(ISBLANK(Loonkosten[[#This Row],[Urentarief systematiek]]),0,500))</f>
        <v>0</v>
      </c>
    </row>
    <row r="22" spans="1:24" s="19" customFormat="1" ht="18" customHeight="1" x14ac:dyDescent="0.3">
      <c r="A22" s="32"/>
      <c r="B22" s="55"/>
      <c r="C22" s="55"/>
      <c r="D22" s="55"/>
      <c r="E22" s="55"/>
      <c r="F22" s="55"/>
      <c r="G22" s="55"/>
      <c r="H22" s="63"/>
      <c r="I22" s="55"/>
      <c r="J22" s="64">
        <f>(Loonkosten[[#This Row],[Uurtarief]]*Loonkosten[[#This Row],[Uren]])</f>
        <v>0</v>
      </c>
      <c r="K22" s="64">
        <f>(Loonkosten[[#This Row],[Totale kosten]]*0.8)</f>
        <v>0</v>
      </c>
      <c r="M22" s="37">
        <f>IF(Loonkosten[[#This Row],[Urentarief systematiek]]=Parameters!$I$6,35,0)</f>
        <v>0</v>
      </c>
      <c r="N22" s="37">
        <f>IF(Loonkosten[[#This Row],[Urentarief systematiek]]=Parameters!$I$6,35,IF(ISBLANK(Loonkosten[[#This Row],[Urentarief systematiek]]),0,500))</f>
        <v>0</v>
      </c>
    </row>
    <row r="23" spans="1:24" s="19" customFormat="1" ht="18" customHeight="1" x14ac:dyDescent="0.3">
      <c r="A23" s="32"/>
      <c r="B23" s="52"/>
      <c r="C23" s="52"/>
      <c r="D23" s="52"/>
      <c r="E23" s="52"/>
      <c r="F23" s="52"/>
      <c r="G23" s="52"/>
      <c r="H23" s="61"/>
      <c r="I23" s="52"/>
      <c r="J23" s="62">
        <f>(Loonkosten[[#This Row],[Uurtarief]]*Loonkosten[[#This Row],[Uren]])</f>
        <v>0</v>
      </c>
      <c r="K23" s="62">
        <f>(Loonkosten[[#This Row],[Totale kosten]]*0.8)</f>
        <v>0</v>
      </c>
      <c r="M23" s="37">
        <f>IF(Loonkosten[[#This Row],[Urentarief systematiek]]=Parameters!$I$6,35,0)</f>
        <v>0</v>
      </c>
      <c r="N23" s="37">
        <f>IF(Loonkosten[[#This Row],[Urentarief systematiek]]=Parameters!$I$6,35,IF(ISBLANK(Loonkosten[[#This Row],[Urentarief systematiek]]),0,500))</f>
        <v>0</v>
      </c>
      <c r="U23" s="104"/>
      <c r="V23" s="104"/>
      <c r="W23" s="104"/>
      <c r="X23" s="104"/>
    </row>
    <row r="24" spans="1:24" s="19" customFormat="1" ht="18" customHeight="1" x14ac:dyDescent="0.3">
      <c r="A24" s="32"/>
      <c r="B24" s="55"/>
      <c r="C24" s="55"/>
      <c r="D24" s="55"/>
      <c r="E24" s="65"/>
      <c r="F24" s="65"/>
      <c r="G24" s="55"/>
      <c r="H24" s="66"/>
      <c r="I24" s="55"/>
      <c r="J24" s="64">
        <f>(Loonkosten[[#This Row],[Uurtarief]]*Loonkosten[[#This Row],[Uren]])</f>
        <v>0</v>
      </c>
      <c r="K24" s="64">
        <f>(Loonkosten[[#This Row],[Totale kosten]]*0.8)</f>
        <v>0</v>
      </c>
      <c r="M24" s="37">
        <f>IF(Loonkosten[[#This Row],[Urentarief systematiek]]=Parameters!$I$6,35,0)</f>
        <v>0</v>
      </c>
      <c r="N24" s="37">
        <f>IF(Loonkosten[[#This Row],[Urentarief systematiek]]=Parameters!$I$6,35,IF(ISBLANK(Loonkosten[[#This Row],[Urentarief systematiek]]),0,500))</f>
        <v>0</v>
      </c>
    </row>
    <row r="25" spans="1:24" s="19" customFormat="1" ht="18" customHeight="1" x14ac:dyDescent="0.3">
      <c r="A25" s="32"/>
      <c r="B25" s="52"/>
      <c r="C25" s="52"/>
      <c r="D25" s="52"/>
      <c r="E25" s="52"/>
      <c r="F25" s="52"/>
      <c r="G25" s="52"/>
      <c r="H25" s="61"/>
      <c r="I25" s="52"/>
      <c r="J25" s="62">
        <f>(Loonkosten[[#This Row],[Uurtarief]]*Loonkosten[[#This Row],[Uren]])</f>
        <v>0</v>
      </c>
      <c r="K25" s="62">
        <f>(Loonkosten[[#This Row],[Totale kosten]]*0.8)</f>
        <v>0</v>
      </c>
      <c r="M25" s="37">
        <f>IF(Loonkosten[[#This Row],[Urentarief systematiek]]=Parameters!$I$6,35,0)</f>
        <v>0</v>
      </c>
      <c r="N25" s="37">
        <f>IF(Loonkosten[[#This Row],[Urentarief systematiek]]=Parameters!$I$6,35,IF(ISBLANK(Loonkosten[[#This Row],[Urentarief systematiek]]),0,500))</f>
        <v>0</v>
      </c>
    </row>
    <row r="26" spans="1:24" s="19" customFormat="1" ht="18" customHeight="1" x14ac:dyDescent="0.3">
      <c r="A26" s="32"/>
      <c r="B26" s="55"/>
      <c r="C26" s="55"/>
      <c r="D26" s="55"/>
      <c r="E26" s="55"/>
      <c r="F26" s="55"/>
      <c r="G26" s="55"/>
      <c r="H26" s="63"/>
      <c r="I26" s="55"/>
      <c r="J26" s="64">
        <f>(Loonkosten[[#This Row],[Uurtarief]]*Loonkosten[[#This Row],[Uren]])</f>
        <v>0</v>
      </c>
      <c r="K26" s="64">
        <f>(Loonkosten[[#This Row],[Totale kosten]]*0.8)</f>
        <v>0</v>
      </c>
      <c r="M26" s="37">
        <f>IF(Loonkosten[[#This Row],[Urentarief systematiek]]=Parameters!$I$6,35,0)</f>
        <v>0</v>
      </c>
      <c r="N26" s="37">
        <f>IF(Loonkosten[[#This Row],[Urentarief systematiek]]=Parameters!$I$6,35,IF(ISBLANK(Loonkosten[[#This Row],[Urentarief systematiek]]),0,500))</f>
        <v>0</v>
      </c>
    </row>
    <row r="27" spans="1:24" s="19" customFormat="1" ht="18" customHeight="1" x14ac:dyDescent="0.3">
      <c r="A27" s="32"/>
      <c r="B27" s="52"/>
      <c r="C27" s="52"/>
      <c r="D27" s="52"/>
      <c r="E27" s="52"/>
      <c r="F27" s="52"/>
      <c r="G27" s="52"/>
      <c r="H27" s="61"/>
      <c r="I27" s="52"/>
      <c r="J27" s="62">
        <f>(Loonkosten[[#This Row],[Uurtarief]]*Loonkosten[[#This Row],[Uren]])</f>
        <v>0</v>
      </c>
      <c r="K27" s="62">
        <f>(Loonkosten[[#This Row],[Totale kosten]]*0.8)</f>
        <v>0</v>
      </c>
      <c r="M27" s="37">
        <f>IF(Loonkosten[[#This Row],[Urentarief systematiek]]=Parameters!$I$6,35,0)</f>
        <v>0</v>
      </c>
      <c r="N27" s="37">
        <f>IF(Loonkosten[[#This Row],[Urentarief systematiek]]=Parameters!$I$6,35,IF(ISBLANK(Loonkosten[[#This Row],[Urentarief systematiek]]),0,500))</f>
        <v>0</v>
      </c>
    </row>
    <row r="28" spans="1:24" s="19" customFormat="1" ht="18" customHeight="1" x14ac:dyDescent="0.3">
      <c r="A28" s="32"/>
      <c r="B28" s="55"/>
      <c r="C28" s="55"/>
      <c r="D28" s="55"/>
      <c r="E28" s="55"/>
      <c r="F28" s="55"/>
      <c r="G28" s="55"/>
      <c r="H28" s="63"/>
      <c r="I28" s="55"/>
      <c r="J28" s="64">
        <f>(Loonkosten[[#This Row],[Uurtarief]]*Loonkosten[[#This Row],[Uren]])</f>
        <v>0</v>
      </c>
      <c r="K28" s="64">
        <f>(Loonkosten[[#This Row],[Totale kosten]]*0.8)</f>
        <v>0</v>
      </c>
      <c r="M28" s="37">
        <f>IF(Loonkosten[[#This Row],[Urentarief systematiek]]=Parameters!$I$6,35,0)</f>
        <v>0</v>
      </c>
      <c r="N28" s="37">
        <f>IF(Loonkosten[[#This Row],[Urentarief systematiek]]=Parameters!$I$6,35,IF(ISBLANK(Loonkosten[[#This Row],[Urentarief systematiek]]),0,500))</f>
        <v>0</v>
      </c>
    </row>
    <row r="29" spans="1:24" s="19" customFormat="1" ht="18" customHeight="1" x14ac:dyDescent="0.3">
      <c r="A29" s="32"/>
      <c r="B29" s="52"/>
      <c r="C29" s="52"/>
      <c r="D29" s="52"/>
      <c r="E29" s="52"/>
      <c r="F29" s="52"/>
      <c r="G29" s="52"/>
      <c r="H29" s="61"/>
      <c r="I29" s="52"/>
      <c r="J29" s="62">
        <f>(Loonkosten[[#This Row],[Uurtarief]]*Loonkosten[[#This Row],[Uren]])</f>
        <v>0</v>
      </c>
      <c r="K29" s="62">
        <f>(Loonkosten[[#This Row],[Totale kosten]]*0.8)</f>
        <v>0</v>
      </c>
      <c r="L29" s="38"/>
      <c r="M29" s="37">
        <f>IF(Loonkosten[[#This Row],[Urentarief systematiek]]=Parameters!$I$6,35,0)</f>
        <v>0</v>
      </c>
      <c r="N29" s="37">
        <f>IF(Loonkosten[[#This Row],[Urentarief systematiek]]=Parameters!$I$6,35,IF(ISBLANK(Loonkosten[[#This Row],[Urentarief systematiek]]),0,500))</f>
        <v>0</v>
      </c>
    </row>
    <row r="30" spans="1:24" s="19" customFormat="1" ht="18" customHeight="1" x14ac:dyDescent="0.3">
      <c r="A30" s="32"/>
      <c r="B30" s="58"/>
      <c r="C30" s="58"/>
      <c r="D30" s="67"/>
      <c r="E30" s="67"/>
      <c r="F30" s="67"/>
      <c r="G30" s="58"/>
      <c r="H30" s="68"/>
      <c r="I30" s="69"/>
      <c r="J30" s="70">
        <f>(Loonkosten[[#This Row],[Uurtarief]]*Loonkosten[[#This Row],[Uren]])</f>
        <v>0</v>
      </c>
      <c r="K30" s="71">
        <f>(Loonkosten[[#This Row],[Totale kosten]]*0.8)</f>
        <v>0</v>
      </c>
      <c r="M30" s="37">
        <f>IF(Loonkosten[[#This Row],[Urentarief systematiek]]=Parameters!$I$6,35,0)</f>
        <v>0</v>
      </c>
      <c r="N30" s="37">
        <f>IF(Loonkosten[[#This Row],[Urentarief systematiek]]=Parameters!$I$6,35,IF(ISBLANK(Loonkosten[[#This Row],[Urentarief systematiek]]),0,500))</f>
        <v>0</v>
      </c>
    </row>
    <row r="31" spans="1:24" x14ac:dyDescent="0.25">
      <c r="A31" s="7"/>
      <c r="B31" s="13"/>
      <c r="C31" s="13"/>
      <c r="D31" s="13"/>
      <c r="E31" s="13"/>
      <c r="F31" s="13"/>
      <c r="G31" s="13"/>
      <c r="H31" s="13"/>
      <c r="I31" s="14"/>
      <c r="J31" s="7"/>
      <c r="M31" s="4" t="e">
        <f>IF(Loonkosten[[#This Row],[Urentarief systematiek]]=Parameters!$I$6,35,0)</f>
        <v>#VALUE!</v>
      </c>
      <c r="N31" s="4" t="e">
        <f>IF(Loonkosten[[#This Row],[Urentarief systematiek]]=Parameters!$I$6,35,IF(ISBLANK(Loonkosten[[#This Row],[Urentarief systematiek]]),0,500))</f>
        <v>#VALUE!</v>
      </c>
    </row>
    <row r="32" spans="1:24" x14ac:dyDescent="0.25">
      <c r="A32" s="8"/>
      <c r="B32" s="15"/>
      <c r="C32" s="15"/>
      <c r="D32" s="15"/>
      <c r="E32" s="15"/>
      <c r="F32" s="15"/>
      <c r="G32" s="15"/>
      <c r="H32" s="15"/>
      <c r="I32" s="15"/>
      <c r="M32" s="4" t="e">
        <f>IF(Loonkosten[[#This Row],[Urentarief systematiek]]=Parameters!$I$6,35,0)</f>
        <v>#VALUE!</v>
      </c>
      <c r="N32" s="4" t="e">
        <f>IF(Loonkosten[[#This Row],[Urentarief systematiek]]=Parameters!$I$6,35,IF(ISBLANK(Loonkosten[[#This Row],[Urentarief systematiek]]),0,500))</f>
        <v>#VALUE!</v>
      </c>
    </row>
    <row r="33" spans="1:20" x14ac:dyDescent="0.25">
      <c r="A33" s="4"/>
      <c r="B33" s="15"/>
      <c r="C33" s="15"/>
      <c r="D33" s="15"/>
      <c r="E33" s="15"/>
      <c r="F33" s="15"/>
      <c r="G33" s="15"/>
      <c r="H33" s="15"/>
      <c r="I33" s="15"/>
      <c r="M33" s="4" t="e">
        <f>IF(Loonkosten[[#This Row],[Urentarief systematiek]]=Parameters!$I$6,35,0)</f>
        <v>#VALUE!</v>
      </c>
      <c r="N33" s="4" t="e">
        <f>IF(Loonkosten[[#This Row],[Urentarief systematiek]]=Parameters!$I$6,35,IF(ISBLANK(Loonkosten[[#This Row],[Urentarief systematiek]]),0,500))</f>
        <v>#VALUE!</v>
      </c>
    </row>
    <row r="34" spans="1:20" x14ac:dyDescent="0.25">
      <c r="B34" s="15"/>
      <c r="C34" s="15"/>
      <c r="D34" s="15"/>
      <c r="E34" s="15"/>
      <c r="F34" s="15"/>
      <c r="G34" s="15"/>
      <c r="H34" s="15"/>
      <c r="I34" s="15"/>
      <c r="M34" s="4" t="e">
        <f>IF(Loonkosten[[#This Row],[Urentarief systematiek]]=Parameters!$I$6,35,0)</f>
        <v>#VALUE!</v>
      </c>
      <c r="N34" s="4" t="e">
        <f>IF(Loonkosten[[#This Row],[Urentarief systematiek]]=Parameters!$I$6,35,IF(ISBLANK(Loonkosten[[#This Row],[Urentarief systematiek]]),0,500))</f>
        <v>#VALUE!</v>
      </c>
    </row>
    <row r="35" spans="1:20" x14ac:dyDescent="0.25">
      <c r="B35" s="15"/>
      <c r="C35" s="15"/>
      <c r="D35" s="15"/>
      <c r="E35" s="15"/>
      <c r="F35" s="15"/>
      <c r="G35" s="15"/>
      <c r="H35" s="15"/>
      <c r="I35" s="15"/>
      <c r="M35" s="4" t="e">
        <f>IF(Loonkosten[[#This Row],[Urentarief systematiek]]=Parameters!$I$6,35,0)</f>
        <v>#VALUE!</v>
      </c>
      <c r="N35" s="4" t="e">
        <f>IF(Loonkosten[[#This Row],[Urentarief systematiek]]=Parameters!$I$6,35,IF(ISBLANK(Loonkosten[[#This Row],[Urentarief systematiek]]),0,500))</f>
        <v>#VALUE!</v>
      </c>
    </row>
    <row r="36" spans="1:20" x14ac:dyDescent="0.25">
      <c r="B36" s="15"/>
      <c r="C36" s="15"/>
      <c r="D36" s="15"/>
      <c r="E36" s="15"/>
      <c r="F36" s="15"/>
      <c r="G36" s="15"/>
      <c r="H36" s="15"/>
      <c r="I36" s="15"/>
      <c r="M36" s="4" t="e">
        <f>IF(Loonkosten[[#This Row],[Urentarief systematiek]]=Parameters!$I$6,35,0)</f>
        <v>#VALUE!</v>
      </c>
      <c r="N36" s="4" t="e">
        <f>IF(Loonkosten[[#This Row],[Urentarief systematiek]]=Parameters!$I$6,35,IF(ISBLANK(Loonkosten[[#This Row],[Urentarief systematiek]]),0,500))</f>
        <v>#VALUE!</v>
      </c>
    </row>
    <row r="37" spans="1:20" x14ac:dyDescent="0.25">
      <c r="B37" s="15"/>
      <c r="C37" s="15"/>
      <c r="D37" s="15"/>
      <c r="E37" s="15"/>
      <c r="F37" s="15"/>
      <c r="G37" s="15"/>
      <c r="H37" s="15"/>
      <c r="I37" s="15"/>
      <c r="M37" s="4" t="e">
        <f>IF(Loonkosten[[#This Row],[Urentarief systematiek]]=Parameters!$I$6,35,0)</f>
        <v>#VALUE!</v>
      </c>
      <c r="N37" s="4" t="e">
        <f>IF(Loonkosten[[#This Row],[Urentarief systematiek]]=Parameters!$I$6,35,IF(ISBLANK(Loonkosten[[#This Row],[Urentarief systematiek]]),0,500))</f>
        <v>#VALUE!</v>
      </c>
    </row>
    <row r="38" spans="1:20" x14ac:dyDescent="0.25">
      <c r="B38" s="15"/>
      <c r="C38" s="15"/>
      <c r="D38" s="15"/>
      <c r="E38" s="15"/>
      <c r="F38" s="15"/>
      <c r="G38" s="15"/>
      <c r="H38" s="15"/>
      <c r="I38" s="15"/>
      <c r="M38" s="4" t="e">
        <f>IF(Loonkosten[[#This Row],[Urentarief systematiek]]=Parameters!$I$6,35,0)</f>
        <v>#VALUE!</v>
      </c>
      <c r="N38" s="4" t="e">
        <f>IF(Loonkosten[[#This Row],[Urentarief systematiek]]=Parameters!$I$6,35,IF(ISBLANK(Loonkosten[[#This Row],[Urentarief systematiek]]),0,500))</f>
        <v>#VALUE!</v>
      </c>
    </row>
    <row r="39" spans="1:20" x14ac:dyDescent="0.25">
      <c r="B39" s="15"/>
      <c r="C39" s="15"/>
      <c r="D39" s="15"/>
      <c r="E39" s="15"/>
      <c r="F39" s="15"/>
      <c r="G39" s="15"/>
      <c r="H39" s="15"/>
      <c r="I39" s="15"/>
      <c r="M39" s="4" t="e">
        <f>IF(Loonkosten[[#This Row],[Urentarief systematiek]]=Parameters!$I$6,35,0)</f>
        <v>#VALUE!</v>
      </c>
      <c r="N39" s="4" t="e">
        <f>IF(Loonkosten[[#This Row],[Urentarief systematiek]]=Parameters!$I$6,35,IF(ISBLANK(Loonkosten[[#This Row],[Urentarief systematiek]]),0,500))</f>
        <v>#VALUE!</v>
      </c>
    </row>
    <row r="40" spans="1:20" x14ac:dyDescent="0.25">
      <c r="B40" s="15"/>
      <c r="C40" s="15"/>
      <c r="D40" s="15"/>
      <c r="E40" s="15"/>
      <c r="F40" s="15"/>
      <c r="G40" s="15"/>
      <c r="H40" s="15"/>
      <c r="I40" s="15"/>
      <c r="M40" s="4" t="e">
        <f>IF(Loonkosten[[#This Row],[Urentarief systematiek]]=Parameters!$I$6,35,0)</f>
        <v>#VALUE!</v>
      </c>
      <c r="N40" s="4" t="e">
        <f>IF(Loonkosten[[#This Row],[Urentarief systematiek]]=Parameters!$I$6,35,IF(ISBLANK(Loonkosten[[#This Row],[Urentarief systematiek]]),0,500))</f>
        <v>#VALUE!</v>
      </c>
    </row>
    <row r="41" spans="1:20" ht="16.45" customHeight="1" x14ac:dyDescent="0.25">
      <c r="B41" s="15"/>
      <c r="C41" s="15"/>
      <c r="D41" s="15"/>
      <c r="E41" s="15"/>
      <c r="F41" s="15"/>
      <c r="G41" s="15"/>
      <c r="H41" s="15"/>
      <c r="I41" s="15"/>
      <c r="M41" s="4" t="e">
        <f>IF(Loonkosten[[#This Row],[Urentarief systematiek]]=Parameters!$I$6,35,0)</f>
        <v>#VALUE!</v>
      </c>
      <c r="N41" s="4" t="e">
        <f>IF(Loonkosten[[#This Row],[Urentarief systematiek]]=Parameters!$I$6,35,IF(ISBLANK(Loonkosten[[#This Row],[Urentarief systematiek]]),0,500))</f>
        <v>#VALUE!</v>
      </c>
      <c r="T41" s="5"/>
    </row>
    <row r="42" spans="1:20" x14ac:dyDescent="0.25">
      <c r="B42" s="15"/>
      <c r="C42" s="15"/>
      <c r="D42" s="15"/>
      <c r="E42" s="15"/>
      <c r="F42" s="15"/>
      <c r="G42" s="15"/>
      <c r="H42" s="15"/>
      <c r="I42" s="15"/>
      <c r="M42" s="4" t="e">
        <f>IF(Loonkosten[[#This Row],[Urentarief systematiek]]=Parameters!$I$6,35,0)</f>
        <v>#VALUE!</v>
      </c>
      <c r="N42" s="4" t="e">
        <f>IF(Loonkosten[[#This Row],[Urentarief systematiek]]=Parameters!$I$6,35,IF(ISBLANK(Loonkosten[[#This Row],[Urentarief systematiek]]),0,500))</f>
        <v>#VALUE!</v>
      </c>
    </row>
    <row r="43" spans="1:20" x14ac:dyDescent="0.25">
      <c r="B43" s="15"/>
      <c r="C43" s="15"/>
      <c r="D43" s="15"/>
      <c r="E43" s="15"/>
      <c r="F43" s="15"/>
      <c r="G43" s="15"/>
      <c r="H43" s="15"/>
      <c r="I43" s="15"/>
      <c r="M43" s="4" t="e">
        <f>IF(Loonkosten[[#This Row],[Urentarief systematiek]]=Parameters!$I$6,35,0)</f>
        <v>#VALUE!</v>
      </c>
      <c r="N43" s="4" t="e">
        <f>IF(Loonkosten[[#This Row],[Urentarief systematiek]]=Parameters!$I$6,35,IF(ISBLANK(Loonkosten[[#This Row],[Urentarief systematiek]]),0,500))</f>
        <v>#VALUE!</v>
      </c>
    </row>
    <row r="44" spans="1:20" x14ac:dyDescent="0.25">
      <c r="B44" s="15"/>
      <c r="C44" s="15"/>
      <c r="D44" s="15"/>
      <c r="E44" s="15"/>
      <c r="F44" s="15"/>
      <c r="G44" s="15"/>
      <c r="H44" s="15"/>
      <c r="I44" s="15"/>
      <c r="L44" s="6"/>
      <c r="M44" s="4" t="e">
        <f>IF(Loonkosten[[#This Row],[Urentarief systematiek]]=Parameters!$I$6,35,0)</f>
        <v>#VALUE!</v>
      </c>
      <c r="N44" s="4" t="e">
        <f>IF(Loonkosten[[#This Row],[Urentarief systematiek]]=Parameters!$I$6,35,IF(ISBLANK(Loonkosten[[#This Row],[Urentarief systematiek]]),0,500))</f>
        <v>#VALUE!</v>
      </c>
    </row>
    <row r="45" spans="1:20" x14ac:dyDescent="0.25">
      <c r="B45" s="15"/>
      <c r="C45" s="15"/>
      <c r="D45" s="15"/>
      <c r="E45" s="15"/>
      <c r="F45" s="15"/>
      <c r="G45" s="15"/>
      <c r="H45" s="15"/>
      <c r="I45" s="15"/>
      <c r="M45" s="4" t="e">
        <f>IF(Loonkosten[[#This Row],[Urentarief systematiek]]=Parameters!$I$6,35,0)</f>
        <v>#VALUE!</v>
      </c>
      <c r="N45" s="4" t="e">
        <f>IF(Loonkosten[[#This Row],[Urentarief systematiek]]=Parameters!$I$6,35,IF(ISBLANK(Loonkosten[[#This Row],[Urentarief systematiek]]),0,500))</f>
        <v>#VALUE!</v>
      </c>
    </row>
    <row r="46" spans="1:20" x14ac:dyDescent="0.25">
      <c r="A46" s="4"/>
      <c r="B46" s="15"/>
      <c r="C46" s="15"/>
      <c r="D46" s="15"/>
      <c r="E46" s="15"/>
      <c r="F46" s="15"/>
      <c r="G46" s="15"/>
      <c r="H46" s="15"/>
      <c r="I46" s="15"/>
      <c r="M46" s="4" t="e">
        <f>IF(Loonkosten[[#This Row],[Urentarief systematiek]]=Parameters!$I$6,35,0)</f>
        <v>#VALUE!</v>
      </c>
      <c r="N46" s="4" t="e">
        <f>IF(Loonkosten[[#This Row],[Urentarief systematiek]]=Parameters!$I$6,35,IF(ISBLANK(Loonkosten[[#This Row],[Urentarief systematiek]]),0,500))</f>
        <v>#VALUE!</v>
      </c>
    </row>
    <row r="47" spans="1:20" x14ac:dyDescent="0.25">
      <c r="B47" s="15"/>
      <c r="C47" s="15"/>
      <c r="D47" s="15"/>
      <c r="E47" s="15"/>
      <c r="F47" s="15"/>
      <c r="G47" s="15"/>
      <c r="H47" s="15"/>
      <c r="I47" s="15"/>
      <c r="M47" s="4" t="e">
        <f>IF(Loonkosten[[#This Row],[Urentarief systematiek]]=Parameters!$I$6,35,0)</f>
        <v>#VALUE!</v>
      </c>
      <c r="N47" s="4" t="e">
        <f>IF(Loonkosten[[#This Row],[Urentarief systematiek]]=Parameters!$I$6,35,IF(ISBLANK(Loonkosten[[#This Row],[Urentarief systematiek]]),0,500))</f>
        <v>#VALUE!</v>
      </c>
    </row>
    <row r="48" spans="1:20" x14ac:dyDescent="0.25">
      <c r="B48" s="15"/>
      <c r="C48" s="15"/>
      <c r="D48" s="15"/>
      <c r="E48" s="15"/>
      <c r="F48" s="15"/>
      <c r="G48" s="15"/>
      <c r="H48" s="15"/>
      <c r="I48" s="15"/>
      <c r="M48" s="4" t="e">
        <f>IF(Loonkosten[[#This Row],[Urentarief systematiek]]=Parameters!$I$6,35,0)</f>
        <v>#VALUE!</v>
      </c>
      <c r="N48" s="4" t="e">
        <f>IF(Loonkosten[[#This Row],[Urentarief systematiek]]=Parameters!$I$6,35,IF(ISBLANK(Loonkosten[[#This Row],[Urentarief systematiek]]),0,500))</f>
        <v>#VALUE!</v>
      </c>
    </row>
    <row r="49" spans="2:14" x14ac:dyDescent="0.25">
      <c r="B49" s="15"/>
      <c r="C49" s="15"/>
      <c r="D49" s="15"/>
      <c r="E49" s="15"/>
      <c r="F49" s="15"/>
      <c r="G49" s="15"/>
      <c r="H49" s="15"/>
      <c r="I49" s="15"/>
      <c r="M49" s="4" t="e">
        <f>IF(Loonkosten[[#This Row],[Urentarief systematiek]]=Parameters!$I$6,35,0)</f>
        <v>#VALUE!</v>
      </c>
      <c r="N49" s="4" t="e">
        <f>IF(Loonkosten[[#This Row],[Urentarief systematiek]]=Parameters!$I$6,35,IF(ISBLANK(Loonkosten[[#This Row],[Urentarief systematiek]]),0,500))</f>
        <v>#VALUE!</v>
      </c>
    </row>
    <row r="50" spans="2:14" x14ac:dyDescent="0.25">
      <c r="B50" s="15"/>
      <c r="C50" s="15"/>
      <c r="D50" s="15"/>
      <c r="E50" s="15"/>
      <c r="F50" s="15"/>
      <c r="G50" s="15"/>
      <c r="H50" s="15"/>
      <c r="I50" s="15"/>
      <c r="M50" s="4" t="e">
        <f>IF(Loonkosten[[#This Row],[Urentarief systematiek]]=Parameters!$I$6,35,0)</f>
        <v>#VALUE!</v>
      </c>
      <c r="N50" s="4" t="e">
        <f>IF(Loonkosten[[#This Row],[Urentarief systematiek]]=Parameters!$I$6,35,IF(ISBLANK(Loonkosten[[#This Row],[Urentarief systematiek]]),0,500))</f>
        <v>#VALUE!</v>
      </c>
    </row>
    <row r="51" spans="2:14" x14ac:dyDescent="0.25">
      <c r="B51" s="15"/>
      <c r="C51" s="15"/>
      <c r="D51" s="15"/>
      <c r="E51" s="15"/>
      <c r="F51" s="15"/>
      <c r="G51" s="15"/>
      <c r="H51" s="15"/>
      <c r="I51" s="15"/>
      <c r="M51" s="4" t="e">
        <f>IF(Loonkosten[[#This Row],[Urentarief systematiek]]=Parameters!$I$6,35,0)</f>
        <v>#VALUE!</v>
      </c>
      <c r="N51" s="4" t="e">
        <f>IF(Loonkosten[[#This Row],[Urentarief systematiek]]=Parameters!$I$6,35,IF(ISBLANK(Loonkosten[[#This Row],[Urentarief systematiek]]),0,500))</f>
        <v>#VALUE!</v>
      </c>
    </row>
    <row r="52" spans="2:14" x14ac:dyDescent="0.25">
      <c r="B52" s="15"/>
      <c r="C52" s="15"/>
      <c r="D52" s="15"/>
      <c r="E52" s="15"/>
      <c r="F52" s="15"/>
      <c r="G52" s="15"/>
      <c r="H52" s="15"/>
      <c r="I52" s="15"/>
      <c r="M52" s="4" t="e">
        <f>IF(Loonkosten[[#This Row],[Urentarief systematiek]]=Parameters!$I$6,35,0)</f>
        <v>#VALUE!</v>
      </c>
      <c r="N52" s="4" t="e">
        <f>IF(Loonkosten[[#This Row],[Urentarief systematiek]]=Parameters!$I$6,35,IF(ISBLANK(Loonkosten[[#This Row],[Urentarief systematiek]]),0,500))</f>
        <v>#VALUE!</v>
      </c>
    </row>
    <row r="53" spans="2:14" x14ac:dyDescent="0.25">
      <c r="B53" s="15"/>
      <c r="C53" s="15"/>
      <c r="D53" s="15"/>
      <c r="E53" s="15"/>
      <c r="F53" s="15"/>
      <c r="G53" s="15"/>
      <c r="H53" s="15"/>
      <c r="I53" s="15"/>
      <c r="M53" s="4" t="e">
        <f>IF(Loonkosten[[#This Row],[Urentarief systematiek]]=Parameters!$I$6,35,0)</f>
        <v>#VALUE!</v>
      </c>
      <c r="N53" s="4" t="e">
        <f>IF(Loonkosten[[#This Row],[Urentarief systematiek]]=Parameters!$I$6,35,IF(ISBLANK(Loonkosten[[#This Row],[Urentarief systematiek]]),0,500))</f>
        <v>#VALUE!</v>
      </c>
    </row>
    <row r="54" spans="2:14" x14ac:dyDescent="0.25">
      <c r="B54" s="15"/>
      <c r="C54" s="15"/>
      <c r="D54" s="15"/>
      <c r="E54" s="15"/>
      <c r="F54" s="15"/>
      <c r="G54" s="15"/>
      <c r="H54" s="15"/>
      <c r="I54" s="15"/>
      <c r="M54" s="4" t="e">
        <f>IF(Loonkosten[[#This Row],[Urentarief systematiek]]=Parameters!$I$6,35,0)</f>
        <v>#VALUE!</v>
      </c>
      <c r="N54" s="4" t="e">
        <f>IF(Loonkosten[[#This Row],[Urentarief systematiek]]=Parameters!$I$6,35,IF(ISBLANK(Loonkosten[[#This Row],[Urentarief systematiek]]),0,500))</f>
        <v>#VALUE!</v>
      </c>
    </row>
    <row r="55" spans="2:14" x14ac:dyDescent="0.25">
      <c r="B55" s="15"/>
      <c r="C55" s="15"/>
      <c r="D55" s="15"/>
      <c r="E55" s="15"/>
      <c r="F55" s="15"/>
      <c r="G55" s="15"/>
      <c r="H55" s="15"/>
      <c r="I55" s="15"/>
      <c r="M55" s="4" t="e">
        <f>IF(Loonkosten[[#This Row],[Urentarief systematiek]]=Parameters!$I$6,35,0)</f>
        <v>#VALUE!</v>
      </c>
      <c r="N55" s="4" t="e">
        <f>IF(Loonkosten[[#This Row],[Urentarief systematiek]]=Parameters!$I$6,35,IF(ISBLANK(Loonkosten[[#This Row],[Urentarief systematiek]]),0,500))</f>
        <v>#VALUE!</v>
      </c>
    </row>
    <row r="56" spans="2:14" x14ac:dyDescent="0.25">
      <c r="B56" s="15"/>
      <c r="C56" s="15"/>
      <c r="D56" s="15"/>
      <c r="E56" s="15"/>
      <c r="F56" s="15"/>
      <c r="G56" s="15"/>
      <c r="H56" s="15"/>
      <c r="I56" s="15"/>
      <c r="L56" s="7"/>
      <c r="M56" s="4" t="e">
        <f>IF(Loonkosten[[#This Row],[Urentarief systematiek]]=Parameters!$I$6,35,0)</f>
        <v>#VALUE!</v>
      </c>
      <c r="N56" s="4" t="e">
        <f>IF(Loonkosten[[#This Row],[Urentarief systematiek]]=Parameters!$I$6,35,IF(ISBLANK(Loonkosten[[#This Row],[Urentarief systematiek]]),0,500))</f>
        <v>#VALUE!</v>
      </c>
    </row>
    <row r="57" spans="2:14" x14ac:dyDescent="0.25">
      <c r="B57" s="15"/>
      <c r="C57" s="15"/>
      <c r="D57" s="15"/>
      <c r="E57" s="15"/>
      <c r="F57" s="15"/>
      <c r="G57" s="15"/>
      <c r="H57" s="15"/>
      <c r="I57" s="15"/>
      <c r="L57" s="6"/>
      <c r="M57" s="4" t="e">
        <f>IF(Loonkosten[[#This Row],[Urentarief systematiek]]=Parameters!$I$6,35,0)</f>
        <v>#VALUE!</v>
      </c>
      <c r="N57" s="4" t="e">
        <f>IF(Loonkosten[[#This Row],[Urentarief systematiek]]=Parameters!$I$6,35,IF(ISBLANK(Loonkosten[[#This Row],[Urentarief systematiek]]),0,500))</f>
        <v>#VALUE!</v>
      </c>
    </row>
    <row r="58" spans="2:14" x14ac:dyDescent="0.25">
      <c r="B58" s="15"/>
      <c r="C58" s="15"/>
      <c r="D58" s="15"/>
      <c r="E58" s="15"/>
      <c r="F58" s="15"/>
      <c r="G58" s="15"/>
      <c r="H58" s="15"/>
      <c r="I58" s="15"/>
      <c r="M58" s="4" t="e">
        <f>IF(Loonkosten[[#This Row],[Urentarief systematiek]]=Parameters!$I$6,35,0)</f>
        <v>#VALUE!</v>
      </c>
      <c r="N58" s="4" t="e">
        <f>IF(Loonkosten[[#This Row],[Urentarief systematiek]]=Parameters!$I$6,35,IF(ISBLANK(Loonkosten[[#This Row],[Urentarief systematiek]]),0,500))</f>
        <v>#VALUE!</v>
      </c>
    </row>
    <row r="59" spans="2:14" x14ac:dyDescent="0.25">
      <c r="B59" s="15"/>
      <c r="C59" s="15"/>
      <c r="D59" s="15"/>
      <c r="E59" s="15"/>
      <c r="F59" s="15"/>
      <c r="G59" s="15"/>
      <c r="H59" s="15"/>
      <c r="I59" s="15"/>
      <c r="M59" s="4" t="e">
        <f>IF(Loonkosten[[#This Row],[Urentarief systematiek]]=Parameters!$I$6,35,0)</f>
        <v>#VALUE!</v>
      </c>
      <c r="N59" s="4" t="e">
        <f>IF(Loonkosten[[#This Row],[Urentarief systematiek]]=Parameters!$I$6,35,IF(ISBLANK(Loonkosten[[#This Row],[Urentarief systematiek]]),0,500))</f>
        <v>#VALUE!</v>
      </c>
    </row>
    <row r="60" spans="2:14" x14ac:dyDescent="0.25">
      <c r="B60" s="15"/>
      <c r="C60" s="15"/>
      <c r="D60" s="15"/>
      <c r="E60" s="15"/>
      <c r="F60" s="15"/>
      <c r="G60" s="15"/>
      <c r="H60" s="15"/>
      <c r="I60" s="16"/>
      <c r="M60" s="4" t="e">
        <f>IF(Loonkosten[[#This Row],[Urentarief systematiek]]=Parameters!$I$6,35,0)</f>
        <v>#VALUE!</v>
      </c>
      <c r="N60" s="4" t="e">
        <f>IF(Loonkosten[[#This Row],[Urentarief systematiek]]=Parameters!$I$6,35,IF(ISBLANK(Loonkosten[[#This Row],[Urentarief systematiek]]),0,500))</f>
        <v>#VALUE!</v>
      </c>
    </row>
    <row r="61" spans="2:14" x14ac:dyDescent="0.25">
      <c r="B61" s="15"/>
      <c r="C61" s="15"/>
      <c r="D61" s="15"/>
      <c r="E61" s="15"/>
      <c r="F61" s="15"/>
      <c r="G61" s="15"/>
      <c r="H61" s="15"/>
      <c r="I61" s="15"/>
      <c r="M61" s="4" t="e">
        <f>IF(Loonkosten[[#This Row],[Urentarief systematiek]]=Parameters!$I$6,35,0)</f>
        <v>#VALUE!</v>
      </c>
      <c r="N61" s="4" t="e">
        <f>IF(Loonkosten[[#This Row],[Urentarief systematiek]]=Parameters!$I$6,35,IF(ISBLANK(Loonkosten[[#This Row],[Urentarief systematiek]]),0,500))</f>
        <v>#VALUE!</v>
      </c>
    </row>
    <row r="62" spans="2:14" x14ac:dyDescent="0.25">
      <c r="B62" s="15"/>
      <c r="C62" s="15"/>
      <c r="D62" s="15"/>
      <c r="E62" s="15"/>
      <c r="F62" s="15"/>
      <c r="G62" s="15"/>
      <c r="H62" s="15"/>
      <c r="I62" s="15"/>
      <c r="M62" s="4" t="e">
        <f>IF(Loonkosten[[#This Row],[Urentarief systematiek]]=Parameters!$I$6,35,0)</f>
        <v>#VALUE!</v>
      </c>
      <c r="N62" s="4" t="e">
        <f>IF(Loonkosten[[#This Row],[Urentarief systematiek]]=Parameters!$I$6,35,IF(ISBLANK(Loonkosten[[#This Row],[Urentarief systematiek]]),0,500))</f>
        <v>#VALUE!</v>
      </c>
    </row>
    <row r="63" spans="2:14" ht="49.5" customHeight="1" x14ac:dyDescent="0.25">
      <c r="B63" s="15"/>
      <c r="C63" s="15"/>
      <c r="D63" s="15"/>
      <c r="E63" s="15"/>
      <c r="F63" s="15"/>
      <c r="G63" s="15"/>
      <c r="H63" s="15"/>
      <c r="I63" s="15"/>
      <c r="M63" s="4" t="e">
        <f>IF(Loonkosten[[#This Row],[Urentarief systematiek]]=Parameters!$I$6,35,0)</f>
        <v>#VALUE!</v>
      </c>
      <c r="N63" s="4" t="e">
        <f>IF(Loonkosten[[#This Row],[Urentarief systematiek]]=Parameters!$I$6,35,IF(ISBLANK(Loonkosten[[#This Row],[Urentarief systematiek]]),0,500))</f>
        <v>#VALUE!</v>
      </c>
    </row>
    <row r="64" spans="2:14" x14ac:dyDescent="0.25">
      <c r="B64" s="15"/>
      <c r="C64" s="15"/>
      <c r="D64" s="15"/>
      <c r="E64" s="15"/>
      <c r="F64" s="15"/>
      <c r="G64" s="15"/>
      <c r="H64" s="15"/>
      <c r="I64" s="15"/>
      <c r="M64" s="4" t="e">
        <f>IF(Loonkosten[[#This Row],[Urentarief systematiek]]=Parameters!$I$6,35,0)</f>
        <v>#VALUE!</v>
      </c>
      <c r="N64" s="4" t="e">
        <f>IF(Loonkosten[[#This Row],[Urentarief systematiek]]=Parameters!$I$6,35,IF(ISBLANK(Loonkosten[[#This Row],[Urentarief systematiek]]),0,500))</f>
        <v>#VALUE!</v>
      </c>
    </row>
    <row r="65" spans="2:14" x14ac:dyDescent="0.25">
      <c r="B65" s="15"/>
      <c r="C65" s="15"/>
      <c r="D65" s="15"/>
      <c r="E65" s="15"/>
      <c r="F65" s="15"/>
      <c r="G65" s="15"/>
      <c r="H65" s="15"/>
      <c r="I65" s="15"/>
      <c r="M65" s="4" t="e">
        <f>IF(Loonkosten[[#This Row],[Urentarief systematiek]]=Parameters!$I$6,35,0)</f>
        <v>#VALUE!</v>
      </c>
      <c r="N65" s="4" t="e">
        <f>IF(Loonkosten[[#This Row],[Urentarief systematiek]]=Parameters!$I$6,35,IF(ISBLANK(Loonkosten[[#This Row],[Urentarief systematiek]]),0,500))</f>
        <v>#VALUE!</v>
      </c>
    </row>
    <row r="66" spans="2:14" x14ac:dyDescent="0.25">
      <c r="B66" s="15"/>
      <c r="C66" s="15"/>
      <c r="D66" s="15"/>
      <c r="E66" s="15"/>
      <c r="F66" s="15"/>
      <c r="G66" s="15"/>
      <c r="H66" s="15"/>
      <c r="I66" s="15"/>
      <c r="M66" s="4" t="e">
        <f>IF(Loonkosten[[#This Row],[Urentarief systematiek]]=Parameters!$I$6,35,0)</f>
        <v>#VALUE!</v>
      </c>
      <c r="N66" s="4" t="e">
        <f>IF(Loonkosten[[#This Row],[Urentarief systematiek]]=Parameters!$I$6,35,IF(ISBLANK(Loonkosten[[#This Row],[Urentarief systematiek]]),0,500))</f>
        <v>#VALUE!</v>
      </c>
    </row>
    <row r="67" spans="2:14" x14ac:dyDescent="0.25">
      <c r="B67" s="15"/>
      <c r="C67" s="15"/>
      <c r="D67" s="15"/>
      <c r="E67" s="15"/>
      <c r="F67" s="15"/>
      <c r="G67" s="15"/>
      <c r="H67" s="15"/>
      <c r="I67" s="15"/>
      <c r="M67" s="4" t="e">
        <f>IF(Loonkosten[[#This Row],[Urentarief systematiek]]=Parameters!$I$6,35,0)</f>
        <v>#VALUE!</v>
      </c>
      <c r="N67" s="4" t="e">
        <f>IF(Loonkosten[[#This Row],[Urentarief systematiek]]=Parameters!$I$6,35,IF(ISBLANK(Loonkosten[[#This Row],[Urentarief systematiek]]),0,500))</f>
        <v>#VALUE!</v>
      </c>
    </row>
    <row r="68" spans="2:14" x14ac:dyDescent="0.25">
      <c r="B68" s="15"/>
      <c r="C68" s="15"/>
      <c r="D68" s="15"/>
      <c r="E68" s="15"/>
      <c r="F68" s="15"/>
      <c r="G68" s="15"/>
      <c r="H68" s="15"/>
      <c r="I68" s="15"/>
      <c r="M68" s="4" t="e">
        <f>IF(Loonkosten[[#This Row],[Urentarief systematiek]]=Parameters!$I$6,35,0)</f>
        <v>#VALUE!</v>
      </c>
      <c r="N68" s="4" t="e">
        <f>IF(Loonkosten[[#This Row],[Urentarief systematiek]]=Parameters!$I$6,35,IF(ISBLANK(Loonkosten[[#This Row],[Urentarief systematiek]]),0,500))</f>
        <v>#VALUE!</v>
      </c>
    </row>
    <row r="69" spans="2:14" x14ac:dyDescent="0.25">
      <c r="B69" s="15"/>
      <c r="C69" s="15"/>
      <c r="D69" s="15"/>
      <c r="E69" s="15"/>
      <c r="F69" s="15"/>
      <c r="G69" s="15"/>
      <c r="H69" s="15"/>
      <c r="I69" s="15"/>
      <c r="M69" s="4" t="e">
        <f>IF(Loonkosten[[#This Row],[Urentarief systematiek]]=Parameters!$I$6,35,0)</f>
        <v>#VALUE!</v>
      </c>
      <c r="N69" s="4" t="e">
        <f>IF(Loonkosten[[#This Row],[Urentarief systematiek]]=Parameters!$I$6,35,IF(ISBLANK(Loonkosten[[#This Row],[Urentarief systematiek]]),0,500))</f>
        <v>#VALUE!</v>
      </c>
    </row>
    <row r="70" spans="2:14" x14ac:dyDescent="0.25">
      <c r="B70" s="15"/>
      <c r="C70" s="15"/>
      <c r="D70" s="15"/>
      <c r="E70" s="15"/>
      <c r="F70" s="15"/>
      <c r="G70" s="15"/>
      <c r="H70" s="15"/>
      <c r="I70" s="15"/>
      <c r="M70" s="4" t="e">
        <f>IF(Loonkosten[[#This Row],[Urentarief systematiek]]=Parameters!$I$6,35,0)</f>
        <v>#VALUE!</v>
      </c>
      <c r="N70" s="4" t="e">
        <f>IF(Loonkosten[[#This Row],[Urentarief systematiek]]=Parameters!$I$6,35,IF(ISBLANK(Loonkosten[[#This Row],[Urentarief systematiek]]),0,500))</f>
        <v>#VALUE!</v>
      </c>
    </row>
    <row r="71" spans="2:14" x14ac:dyDescent="0.25">
      <c r="B71" s="15"/>
      <c r="C71" s="15"/>
      <c r="D71" s="15"/>
      <c r="E71" s="15"/>
      <c r="F71" s="15"/>
      <c r="G71" s="15"/>
      <c r="H71" s="15"/>
      <c r="I71" s="15"/>
      <c r="M71" s="4" t="e">
        <f>IF(Loonkosten[[#This Row],[Urentarief systematiek]]=Parameters!$I$6,35,0)</f>
        <v>#VALUE!</v>
      </c>
      <c r="N71" s="4" t="e">
        <f>IF(Loonkosten[[#This Row],[Urentarief systematiek]]=Parameters!$I$6,35,IF(ISBLANK(Loonkosten[[#This Row],[Urentarief systematiek]]),0,500))</f>
        <v>#VALUE!</v>
      </c>
    </row>
    <row r="72" spans="2:14" x14ac:dyDescent="0.25">
      <c r="B72" s="15"/>
      <c r="C72" s="15"/>
      <c r="D72" s="15"/>
      <c r="E72" s="15"/>
      <c r="F72" s="15"/>
      <c r="G72" s="15"/>
      <c r="H72" s="15"/>
      <c r="I72" s="15"/>
      <c r="M72" s="4" t="e">
        <f>IF(Loonkosten[[#This Row],[Urentarief systematiek]]=Parameters!$I$6,35,0)</f>
        <v>#VALUE!</v>
      </c>
      <c r="N72" s="4" t="e">
        <f>IF(Loonkosten[[#This Row],[Urentarief systematiek]]=Parameters!$I$6,35,IF(ISBLANK(Loonkosten[[#This Row],[Urentarief systematiek]]),0,500))</f>
        <v>#VALUE!</v>
      </c>
    </row>
    <row r="73" spans="2:14" x14ac:dyDescent="0.25">
      <c r="B73" s="15"/>
      <c r="C73" s="15"/>
      <c r="D73" s="15"/>
      <c r="E73" s="15"/>
      <c r="F73" s="15"/>
      <c r="G73" s="15"/>
      <c r="H73" s="15"/>
      <c r="I73" s="15"/>
      <c r="M73" s="4" t="e">
        <f>IF(Loonkosten[[#This Row],[Urentarief systematiek]]=Parameters!$I$6,35,0)</f>
        <v>#VALUE!</v>
      </c>
      <c r="N73" s="4" t="e">
        <f>IF(Loonkosten[[#This Row],[Urentarief systematiek]]=Parameters!$I$6,35,IF(ISBLANK(Loonkosten[[#This Row],[Urentarief systematiek]]),0,500))</f>
        <v>#VALUE!</v>
      </c>
    </row>
    <row r="74" spans="2:14" x14ac:dyDescent="0.25">
      <c r="B74" s="15"/>
      <c r="C74" s="15"/>
      <c r="D74" s="15"/>
      <c r="E74" s="15"/>
      <c r="F74" s="15"/>
      <c r="G74" s="15"/>
      <c r="H74" s="15"/>
      <c r="I74" s="15"/>
      <c r="M74" s="4" t="e">
        <f>IF(Loonkosten[[#This Row],[Urentarief systematiek]]=Parameters!$I$6,35,0)</f>
        <v>#VALUE!</v>
      </c>
      <c r="N74" s="4" t="e">
        <f>IF(Loonkosten[[#This Row],[Urentarief systematiek]]=Parameters!$I$6,35,IF(ISBLANK(Loonkosten[[#This Row],[Urentarief systematiek]]),0,500))</f>
        <v>#VALUE!</v>
      </c>
    </row>
    <row r="75" spans="2:14" x14ac:dyDescent="0.25">
      <c r="B75" s="15"/>
      <c r="C75" s="15"/>
      <c r="D75" s="15"/>
      <c r="E75" s="15"/>
      <c r="F75" s="15"/>
      <c r="G75" s="15"/>
      <c r="H75" s="15"/>
      <c r="I75" s="15"/>
      <c r="M75" s="4" t="e">
        <f>IF(Loonkosten[[#This Row],[Urentarief systematiek]]=Parameters!$I$6,35,0)</f>
        <v>#VALUE!</v>
      </c>
      <c r="N75" s="4" t="e">
        <f>IF(Loonkosten[[#This Row],[Urentarief systematiek]]=Parameters!$I$6,35,IF(ISBLANK(Loonkosten[[#This Row],[Urentarief systematiek]]),0,500))</f>
        <v>#VALUE!</v>
      </c>
    </row>
    <row r="76" spans="2:14" x14ac:dyDescent="0.25">
      <c r="B76" s="15"/>
      <c r="C76" s="15"/>
      <c r="D76" s="15"/>
      <c r="E76" s="15"/>
      <c r="F76" s="15"/>
      <c r="G76" s="15"/>
      <c r="H76" s="15"/>
      <c r="I76" s="15"/>
      <c r="M76" s="4" t="e">
        <f>IF(Loonkosten[[#This Row],[Urentarief systematiek]]=Parameters!$I$6,35,0)</f>
        <v>#VALUE!</v>
      </c>
      <c r="N76" s="4" t="e">
        <f>IF(Loonkosten[[#This Row],[Urentarief systematiek]]=Parameters!$I$6,35,IF(ISBLANK(Loonkosten[[#This Row],[Urentarief systematiek]]),0,500))</f>
        <v>#VALUE!</v>
      </c>
    </row>
    <row r="77" spans="2:14" x14ac:dyDescent="0.25">
      <c r="B77" s="15"/>
      <c r="C77" s="15"/>
      <c r="D77" s="15"/>
      <c r="E77" s="15"/>
      <c r="F77" s="15"/>
      <c r="G77" s="15"/>
      <c r="H77" s="15"/>
      <c r="I77" s="15"/>
      <c r="M77" s="4" t="e">
        <f>IF(Loonkosten[[#This Row],[Urentarief systematiek]]=Parameters!$I$6,35,0)</f>
        <v>#VALUE!</v>
      </c>
      <c r="N77" s="4" t="e">
        <f>IF(Loonkosten[[#This Row],[Urentarief systematiek]]=Parameters!$I$6,35,IF(ISBLANK(Loonkosten[[#This Row],[Urentarief systematiek]]),0,500))</f>
        <v>#VALUE!</v>
      </c>
    </row>
    <row r="78" spans="2:14" x14ac:dyDescent="0.25">
      <c r="B78" s="15"/>
      <c r="C78" s="15"/>
      <c r="D78" s="15"/>
      <c r="E78" s="15"/>
      <c r="F78" s="15"/>
      <c r="G78" s="15"/>
      <c r="H78" s="15"/>
      <c r="I78" s="15"/>
      <c r="M78" s="4" t="e">
        <f>IF(Loonkosten[[#This Row],[Urentarief systematiek]]=Parameters!$I$6,35,0)</f>
        <v>#VALUE!</v>
      </c>
      <c r="N78" s="4" t="e">
        <f>IF(Loonkosten[[#This Row],[Urentarief systematiek]]=Parameters!$I$6,35,IF(ISBLANK(Loonkosten[[#This Row],[Urentarief systematiek]]),0,500))</f>
        <v>#VALUE!</v>
      </c>
    </row>
    <row r="79" spans="2:14" x14ac:dyDescent="0.25">
      <c r="B79" s="15"/>
      <c r="C79" s="15"/>
      <c r="D79" s="15"/>
      <c r="E79" s="15"/>
      <c r="F79" s="15"/>
      <c r="G79" s="15"/>
      <c r="H79" s="15"/>
      <c r="I79" s="15"/>
      <c r="M79" s="4" t="e">
        <f>IF(Loonkosten[[#This Row],[Urentarief systematiek]]=Parameters!$I$6,35,0)</f>
        <v>#VALUE!</v>
      </c>
      <c r="N79" s="4" t="e">
        <f>IF(Loonkosten[[#This Row],[Urentarief systematiek]]=Parameters!$I$6,35,IF(ISBLANK(Loonkosten[[#This Row],[Urentarief systematiek]]),0,500))</f>
        <v>#VALUE!</v>
      </c>
    </row>
    <row r="80" spans="2:14" x14ac:dyDescent="0.25">
      <c r="B80" s="15"/>
      <c r="C80" s="15"/>
      <c r="D80" s="15"/>
      <c r="E80" s="15"/>
      <c r="F80" s="15"/>
      <c r="G80" s="15"/>
      <c r="H80" s="15"/>
      <c r="I80" s="15"/>
      <c r="M80" s="4" t="e">
        <f>IF(Loonkosten[[#This Row],[Urentarief systematiek]]=Parameters!$I$6,35,0)</f>
        <v>#VALUE!</v>
      </c>
      <c r="N80" s="4" t="e">
        <f>IF(Loonkosten[[#This Row],[Urentarief systematiek]]=Parameters!$I$6,35,IF(ISBLANK(Loonkosten[[#This Row],[Urentarief systematiek]]),0,500))</f>
        <v>#VALUE!</v>
      </c>
    </row>
    <row r="81" spans="2:14" x14ac:dyDescent="0.25">
      <c r="B81" s="15"/>
      <c r="C81" s="15"/>
      <c r="D81" s="15"/>
      <c r="E81" s="15"/>
      <c r="F81" s="15"/>
      <c r="G81" s="15"/>
      <c r="H81" s="15"/>
      <c r="I81" s="15"/>
      <c r="M81" s="4" t="e">
        <f>IF(Loonkosten[[#This Row],[Urentarief systematiek]]=Parameters!$I$6,35,0)</f>
        <v>#VALUE!</v>
      </c>
      <c r="N81" s="4" t="e">
        <f>IF(Loonkosten[[#This Row],[Urentarief systematiek]]=Parameters!$I$6,35,IF(ISBLANK(Loonkosten[[#This Row],[Urentarief systematiek]]),0,500))</f>
        <v>#VALUE!</v>
      </c>
    </row>
    <row r="82" spans="2:14" x14ac:dyDescent="0.25">
      <c r="B82" s="15"/>
      <c r="C82" s="15"/>
      <c r="D82" s="15"/>
      <c r="E82" s="15"/>
      <c r="F82" s="15"/>
      <c r="G82" s="15"/>
      <c r="H82" s="15"/>
      <c r="I82" s="15"/>
      <c r="M82" s="4" t="e">
        <f>IF(Loonkosten[[#This Row],[Urentarief systematiek]]=Parameters!$I$6,35,0)</f>
        <v>#VALUE!</v>
      </c>
      <c r="N82" s="4" t="e">
        <f>IF(Loonkosten[[#This Row],[Urentarief systematiek]]=Parameters!$I$6,35,IF(ISBLANK(Loonkosten[[#This Row],[Urentarief systematiek]]),0,500))</f>
        <v>#VALUE!</v>
      </c>
    </row>
    <row r="83" spans="2:14" x14ac:dyDescent="0.25">
      <c r="B83" s="15"/>
      <c r="C83" s="15"/>
      <c r="D83" s="15"/>
      <c r="E83" s="15"/>
      <c r="F83" s="15"/>
      <c r="G83" s="15"/>
      <c r="H83" s="15"/>
      <c r="I83" s="15"/>
      <c r="M83" s="4" t="e">
        <f>IF(Loonkosten[[#This Row],[Urentarief systematiek]]=Parameters!$I$6,35,0)</f>
        <v>#VALUE!</v>
      </c>
      <c r="N83" s="4" t="e">
        <f>IF(Loonkosten[[#This Row],[Urentarief systematiek]]=Parameters!$I$6,35,IF(ISBLANK(Loonkosten[[#This Row],[Urentarief systematiek]]),0,500))</f>
        <v>#VALUE!</v>
      </c>
    </row>
    <row r="84" spans="2:14" x14ac:dyDescent="0.25">
      <c r="B84" s="15"/>
      <c r="C84" s="15"/>
      <c r="D84" s="15"/>
      <c r="E84" s="15"/>
      <c r="F84" s="15"/>
      <c r="G84" s="15"/>
      <c r="H84" s="15"/>
      <c r="I84" s="15"/>
      <c r="M84" s="4" t="e">
        <f>IF(Loonkosten[[#This Row],[Urentarief systematiek]]=Parameters!$I$6,35,0)</f>
        <v>#VALUE!</v>
      </c>
      <c r="N84" s="4" t="e">
        <f>IF(Loonkosten[[#This Row],[Urentarief systematiek]]=Parameters!$I$6,35,IF(ISBLANK(Loonkosten[[#This Row],[Urentarief systematiek]]),0,500))</f>
        <v>#VALUE!</v>
      </c>
    </row>
    <row r="85" spans="2:14" x14ac:dyDescent="0.25">
      <c r="B85" s="15"/>
      <c r="C85" s="15"/>
      <c r="D85" s="15"/>
      <c r="E85" s="15"/>
      <c r="F85" s="15"/>
      <c r="G85" s="15"/>
      <c r="H85" s="15"/>
      <c r="I85" s="15"/>
      <c r="M85" s="4" t="e">
        <f>IF(Loonkosten[[#This Row],[Urentarief systematiek]]=Parameters!$I$6,35,0)</f>
        <v>#VALUE!</v>
      </c>
      <c r="N85" s="4" t="e">
        <f>IF(Loonkosten[[#This Row],[Urentarief systematiek]]=Parameters!$I$6,35,IF(ISBLANK(Loonkosten[[#This Row],[Urentarief systematiek]]),0,500))</f>
        <v>#VALUE!</v>
      </c>
    </row>
    <row r="86" spans="2:14" x14ac:dyDescent="0.25">
      <c r="B86" s="15"/>
      <c r="C86" s="15"/>
      <c r="D86" s="15"/>
      <c r="E86" s="15"/>
      <c r="F86" s="15"/>
      <c r="G86" s="15"/>
      <c r="H86" s="15"/>
      <c r="I86" s="15"/>
      <c r="M86" s="4" t="e">
        <f>IF(Loonkosten[[#This Row],[Urentarief systematiek]]=Parameters!$I$6,35,0)</f>
        <v>#VALUE!</v>
      </c>
      <c r="N86" s="4" t="e">
        <f>IF(Loonkosten[[#This Row],[Urentarief systematiek]]=Parameters!$I$6,35,IF(ISBLANK(Loonkosten[[#This Row],[Urentarief systematiek]]),0,500))</f>
        <v>#VALUE!</v>
      </c>
    </row>
    <row r="87" spans="2:14" x14ac:dyDescent="0.25">
      <c r="B87" s="15"/>
      <c r="C87" s="15"/>
      <c r="D87" s="15"/>
      <c r="E87" s="15"/>
      <c r="F87" s="15"/>
      <c r="G87" s="15"/>
      <c r="H87" s="15"/>
      <c r="I87" s="15"/>
      <c r="M87" s="4" t="e">
        <f>IF(Loonkosten[[#This Row],[Urentarief systematiek]]=Parameters!$I$6,35,0)</f>
        <v>#VALUE!</v>
      </c>
      <c r="N87" s="4" t="e">
        <f>IF(Loonkosten[[#This Row],[Urentarief systematiek]]=Parameters!$I$6,35,IF(ISBLANK(Loonkosten[[#This Row],[Urentarief systematiek]]),0,500))</f>
        <v>#VALUE!</v>
      </c>
    </row>
    <row r="88" spans="2:14" x14ac:dyDescent="0.25">
      <c r="B88" s="15"/>
      <c r="C88" s="15"/>
      <c r="D88" s="15"/>
      <c r="E88" s="15"/>
      <c r="F88" s="15"/>
      <c r="G88" s="15"/>
      <c r="H88" s="15"/>
      <c r="I88" s="15"/>
      <c r="M88" s="4" t="e">
        <f>IF(Loonkosten[[#This Row],[Urentarief systematiek]]=Parameters!$I$6,35,0)</f>
        <v>#VALUE!</v>
      </c>
      <c r="N88" s="4" t="e">
        <f>IF(Loonkosten[[#This Row],[Urentarief systematiek]]=Parameters!$I$6,35,IF(ISBLANK(Loonkosten[[#This Row],[Urentarief systematiek]]),0,500))</f>
        <v>#VALUE!</v>
      </c>
    </row>
    <row r="89" spans="2:14" x14ac:dyDescent="0.25">
      <c r="B89" s="15"/>
      <c r="C89" s="15"/>
      <c r="D89" s="15"/>
      <c r="E89" s="15"/>
      <c r="F89" s="15"/>
      <c r="G89" s="15"/>
      <c r="H89" s="15"/>
      <c r="I89" s="15"/>
      <c r="M89" s="4" t="e">
        <f>IF(Loonkosten[[#This Row],[Urentarief systematiek]]=Parameters!$I$6,35,0)</f>
        <v>#VALUE!</v>
      </c>
      <c r="N89" s="4" t="e">
        <f>IF(Loonkosten[[#This Row],[Urentarief systematiek]]=Parameters!$I$6,35,IF(ISBLANK(Loonkosten[[#This Row],[Urentarief systematiek]]),0,500))</f>
        <v>#VALUE!</v>
      </c>
    </row>
    <row r="90" spans="2:14" x14ac:dyDescent="0.25">
      <c r="B90" s="15"/>
      <c r="C90" s="15"/>
      <c r="D90" s="15"/>
      <c r="E90" s="15"/>
      <c r="F90" s="15"/>
      <c r="G90" s="15"/>
      <c r="H90" s="15"/>
      <c r="I90" s="15"/>
      <c r="M90" s="4" t="e">
        <f>IF(Loonkosten[[#This Row],[Urentarief systematiek]]=Parameters!$I$6,35,0)</f>
        <v>#VALUE!</v>
      </c>
      <c r="N90" s="4" t="e">
        <f>IF(Loonkosten[[#This Row],[Urentarief systematiek]]=Parameters!$I$6,35,IF(ISBLANK(Loonkosten[[#This Row],[Urentarief systematiek]]),0,500))</f>
        <v>#VALUE!</v>
      </c>
    </row>
    <row r="91" spans="2:14" x14ac:dyDescent="0.25">
      <c r="B91" s="15"/>
      <c r="C91" s="15"/>
      <c r="D91" s="15"/>
      <c r="E91" s="15"/>
      <c r="F91" s="15"/>
      <c r="G91" s="15"/>
      <c r="H91" s="15"/>
      <c r="I91" s="15"/>
      <c r="M91" s="4" t="e">
        <f>IF(Loonkosten[[#This Row],[Urentarief systematiek]]=Parameters!$I$6,35,0)</f>
        <v>#VALUE!</v>
      </c>
      <c r="N91" s="4" t="e">
        <f>IF(Loonkosten[[#This Row],[Urentarief systematiek]]=Parameters!$I$6,35,IF(ISBLANK(Loonkosten[[#This Row],[Urentarief systematiek]]),0,500))</f>
        <v>#VALUE!</v>
      </c>
    </row>
    <row r="92" spans="2:14" x14ac:dyDescent="0.25">
      <c r="B92" s="15"/>
      <c r="C92" s="15"/>
      <c r="D92" s="15"/>
      <c r="E92" s="15"/>
      <c r="F92" s="15"/>
      <c r="G92" s="15"/>
      <c r="H92" s="15"/>
      <c r="I92" s="15"/>
      <c r="M92" s="4" t="e">
        <f>IF(Loonkosten[[#This Row],[Urentarief systematiek]]=Parameters!$I$6,35,0)</f>
        <v>#VALUE!</v>
      </c>
      <c r="N92" s="4" t="e">
        <f>IF(Loonkosten[[#This Row],[Urentarief systematiek]]=Parameters!$I$6,35,IF(ISBLANK(Loonkosten[[#This Row],[Urentarief systematiek]]),0,500))</f>
        <v>#VALUE!</v>
      </c>
    </row>
    <row r="93" spans="2:14" x14ac:dyDescent="0.25">
      <c r="B93" s="15"/>
      <c r="C93" s="15"/>
      <c r="D93" s="15"/>
      <c r="E93" s="15"/>
      <c r="F93" s="15"/>
      <c r="G93" s="15"/>
      <c r="H93" s="15"/>
      <c r="I93" s="15"/>
      <c r="M93" s="4" t="e">
        <f>IF(Loonkosten[[#This Row],[Urentarief systematiek]]=Parameters!$I$6,35,0)</f>
        <v>#VALUE!</v>
      </c>
      <c r="N93" s="4" t="e">
        <f>IF(Loonkosten[[#This Row],[Urentarief systematiek]]=Parameters!$I$6,35,IF(ISBLANK(Loonkosten[[#This Row],[Urentarief systematiek]]),0,500))</f>
        <v>#VALUE!</v>
      </c>
    </row>
    <row r="94" spans="2:14" x14ac:dyDescent="0.25">
      <c r="B94" s="15"/>
      <c r="C94" s="15"/>
      <c r="D94" s="15"/>
      <c r="E94" s="15"/>
      <c r="F94" s="15"/>
      <c r="G94" s="15"/>
      <c r="H94" s="15"/>
      <c r="I94" s="15"/>
      <c r="M94" s="4" t="e">
        <f>IF(Loonkosten[[#This Row],[Urentarief systematiek]]=Parameters!$I$6,35,0)</f>
        <v>#VALUE!</v>
      </c>
      <c r="N94" s="4" t="e">
        <f>IF(Loonkosten[[#This Row],[Urentarief systematiek]]=Parameters!$I$6,35,IF(ISBLANK(Loonkosten[[#This Row],[Urentarief systematiek]]),0,500))</f>
        <v>#VALUE!</v>
      </c>
    </row>
    <row r="95" spans="2:14" x14ac:dyDescent="0.25">
      <c r="B95" s="15"/>
      <c r="C95" s="15"/>
      <c r="D95" s="15"/>
      <c r="E95" s="15"/>
      <c r="F95" s="15"/>
      <c r="G95" s="15"/>
      <c r="H95" s="15"/>
      <c r="I95" s="15"/>
      <c r="M95" s="4" t="e">
        <f>IF(Loonkosten[[#This Row],[Urentarief systematiek]]=Parameters!$I$6,35,0)</f>
        <v>#VALUE!</v>
      </c>
      <c r="N95" s="4" t="e">
        <f>IF(Loonkosten[[#This Row],[Urentarief systematiek]]=Parameters!$I$6,35,IF(ISBLANK(Loonkosten[[#This Row],[Urentarief systematiek]]),0,500))</f>
        <v>#VALUE!</v>
      </c>
    </row>
    <row r="96" spans="2:14" x14ac:dyDescent="0.25">
      <c r="B96" s="15"/>
      <c r="C96" s="15"/>
      <c r="D96" s="15"/>
      <c r="E96" s="15"/>
      <c r="F96" s="15"/>
      <c r="G96" s="15"/>
      <c r="H96" s="15"/>
      <c r="I96" s="15"/>
      <c r="M96" s="4" t="e">
        <f>IF(Loonkosten[[#This Row],[Urentarief systematiek]]=Parameters!$I$6,35,0)</f>
        <v>#VALUE!</v>
      </c>
      <c r="N96" s="4" t="e">
        <f>IF(Loonkosten[[#This Row],[Urentarief systematiek]]=Parameters!$I$6,35,IF(ISBLANK(Loonkosten[[#This Row],[Urentarief systematiek]]),0,500))</f>
        <v>#VALUE!</v>
      </c>
    </row>
    <row r="97" spans="2:14" x14ac:dyDescent="0.25">
      <c r="B97" s="15"/>
      <c r="C97" s="15"/>
      <c r="D97" s="15"/>
      <c r="E97" s="15"/>
      <c r="F97" s="15"/>
      <c r="G97" s="15"/>
      <c r="H97" s="15"/>
      <c r="I97" s="15"/>
      <c r="M97" s="4" t="e">
        <f>IF(Loonkosten[[#This Row],[Urentarief systematiek]]=Parameters!$I$6,35,0)</f>
        <v>#VALUE!</v>
      </c>
      <c r="N97" s="4" t="e">
        <f>IF(Loonkosten[[#This Row],[Urentarief systematiek]]=Parameters!$I$6,35,IF(ISBLANK(Loonkosten[[#This Row],[Urentarief systematiek]]),0,500))</f>
        <v>#VALUE!</v>
      </c>
    </row>
    <row r="98" spans="2:14" x14ac:dyDescent="0.25">
      <c r="B98" s="15"/>
      <c r="C98" s="15"/>
      <c r="D98" s="15"/>
      <c r="E98" s="15"/>
      <c r="F98" s="15"/>
      <c r="G98" s="15"/>
      <c r="H98" s="15"/>
      <c r="I98" s="15"/>
      <c r="M98" s="4" t="e">
        <f>IF(Loonkosten[[#This Row],[Urentarief systematiek]]=Parameters!$I$6,35,0)</f>
        <v>#VALUE!</v>
      </c>
      <c r="N98" s="4" t="e">
        <f>IF(Loonkosten[[#This Row],[Urentarief systematiek]]=Parameters!$I$6,35,IF(ISBLANK(Loonkosten[[#This Row],[Urentarief systematiek]]),0,500))</f>
        <v>#VALUE!</v>
      </c>
    </row>
    <row r="99" spans="2:14" x14ac:dyDescent="0.25">
      <c r="B99" s="15"/>
      <c r="C99" s="15"/>
      <c r="D99" s="15"/>
      <c r="E99" s="15"/>
      <c r="F99" s="15"/>
      <c r="G99" s="15"/>
      <c r="H99" s="15"/>
      <c r="I99" s="15"/>
      <c r="M99" s="4" t="e">
        <f>IF(Loonkosten[[#This Row],[Urentarief systematiek]]=Parameters!$I$6,35,0)</f>
        <v>#VALUE!</v>
      </c>
      <c r="N99" s="4" t="e">
        <f>IF(Loonkosten[[#This Row],[Urentarief systematiek]]=Parameters!$I$6,35,IF(ISBLANK(Loonkosten[[#This Row],[Urentarief systematiek]]),0,500))</f>
        <v>#VALUE!</v>
      </c>
    </row>
    <row r="100" spans="2:14" x14ac:dyDescent="0.25">
      <c r="B100" s="15"/>
      <c r="C100" s="15"/>
      <c r="D100" s="15"/>
      <c r="E100" s="15"/>
      <c r="F100" s="15"/>
      <c r="G100" s="15"/>
      <c r="H100" s="15"/>
      <c r="I100" s="15"/>
      <c r="M100" s="4" t="e">
        <f>IF(Loonkosten[[#This Row],[Urentarief systematiek]]=Parameters!$I$6,35,0)</f>
        <v>#VALUE!</v>
      </c>
      <c r="N100" s="4" t="e">
        <f>IF(Loonkosten[[#This Row],[Urentarief systematiek]]=Parameters!$I$6,35,IF(ISBLANK(Loonkosten[[#This Row],[Urentarief systematiek]]),0,500))</f>
        <v>#VALUE!</v>
      </c>
    </row>
    <row r="101" spans="2:14" x14ac:dyDescent="0.25">
      <c r="B101" s="15"/>
      <c r="C101" s="15"/>
      <c r="D101" s="15"/>
      <c r="E101" s="15"/>
      <c r="F101" s="15"/>
      <c r="G101" s="15"/>
      <c r="H101" s="15"/>
      <c r="I101" s="15"/>
      <c r="M101" s="4" t="e">
        <f>IF(Loonkosten[[#This Row],[Urentarief systematiek]]=Parameters!$I$6,35,0)</f>
        <v>#VALUE!</v>
      </c>
      <c r="N101" s="4" t="e">
        <f>IF(Loonkosten[[#This Row],[Urentarief systematiek]]=Parameters!$I$6,35,IF(ISBLANK(Loonkosten[[#This Row],[Urentarief systematiek]]),0,500))</f>
        <v>#VALUE!</v>
      </c>
    </row>
    <row r="102" spans="2:14" x14ac:dyDescent="0.25">
      <c r="B102" s="15"/>
      <c r="C102" s="15"/>
      <c r="D102" s="15"/>
      <c r="E102" s="15"/>
      <c r="F102" s="15"/>
      <c r="G102" s="15"/>
      <c r="H102" s="15"/>
      <c r="I102" s="15"/>
      <c r="M102" s="4" t="e">
        <f>IF(Loonkosten[[#This Row],[Urentarief systematiek]]=Parameters!$I$6,35,0)</f>
        <v>#VALUE!</v>
      </c>
      <c r="N102" s="4" t="e">
        <f>IF(Loonkosten[[#This Row],[Urentarief systematiek]]=Parameters!$I$6,35,IF(ISBLANK(Loonkosten[[#This Row],[Urentarief systematiek]]),0,500))</f>
        <v>#VALUE!</v>
      </c>
    </row>
    <row r="103" spans="2:14" x14ac:dyDescent="0.25">
      <c r="B103" s="15"/>
      <c r="C103" s="15"/>
      <c r="D103" s="15"/>
      <c r="E103" s="15"/>
      <c r="F103" s="15"/>
      <c r="G103" s="15"/>
      <c r="H103" s="15"/>
      <c r="I103" s="15"/>
      <c r="M103" s="4" t="e">
        <f>IF(Loonkosten[[#This Row],[Urentarief systematiek]]=Parameters!$I$6,35,0)</f>
        <v>#VALUE!</v>
      </c>
      <c r="N103" s="4" t="e">
        <f>IF(Loonkosten[[#This Row],[Urentarief systematiek]]=Parameters!$I$6,35,IF(ISBLANK(Loonkosten[[#This Row],[Urentarief systematiek]]),0,500))</f>
        <v>#VALUE!</v>
      </c>
    </row>
    <row r="104" spans="2:14" x14ac:dyDescent="0.25">
      <c r="B104" s="15"/>
      <c r="C104" s="15"/>
      <c r="D104" s="15"/>
      <c r="E104" s="15"/>
      <c r="F104" s="15"/>
      <c r="G104" s="15"/>
      <c r="H104" s="15"/>
      <c r="I104" s="15"/>
      <c r="M104" s="4" t="e">
        <f>IF(Loonkosten[[#This Row],[Urentarief systematiek]]=Parameters!$I$6,35,0)</f>
        <v>#VALUE!</v>
      </c>
      <c r="N104" s="4" t="e">
        <f>IF(Loonkosten[[#This Row],[Urentarief systematiek]]=Parameters!$I$6,35,IF(ISBLANK(Loonkosten[[#This Row],[Urentarief systematiek]]),0,500))</f>
        <v>#VALUE!</v>
      </c>
    </row>
    <row r="105" spans="2:14" x14ac:dyDescent="0.25">
      <c r="B105" s="15"/>
      <c r="C105" s="15"/>
      <c r="D105" s="15"/>
      <c r="E105" s="15"/>
      <c r="F105" s="15"/>
      <c r="G105" s="15"/>
      <c r="H105" s="15"/>
      <c r="I105" s="15"/>
      <c r="M105" s="4" t="e">
        <f>IF(Loonkosten[[#This Row],[Urentarief systematiek]]=Parameters!$I$6,35,0)</f>
        <v>#VALUE!</v>
      </c>
      <c r="N105" s="4" t="e">
        <f>IF(Loonkosten[[#This Row],[Urentarief systematiek]]=Parameters!$I$6,35,IF(ISBLANK(Loonkosten[[#This Row],[Urentarief systematiek]]),0,500))</f>
        <v>#VALUE!</v>
      </c>
    </row>
    <row r="106" spans="2:14" x14ac:dyDescent="0.25">
      <c r="B106" s="15"/>
      <c r="C106" s="15"/>
      <c r="D106" s="15"/>
      <c r="E106" s="15"/>
      <c r="F106" s="15"/>
      <c r="G106" s="15"/>
      <c r="H106" s="15"/>
      <c r="I106" s="15"/>
      <c r="M106" s="4" t="e">
        <f>IF(Loonkosten[[#This Row],[Urentarief systematiek]]=Parameters!$I$6,35,0)</f>
        <v>#VALUE!</v>
      </c>
      <c r="N106" s="4" t="e">
        <f>IF(Loonkosten[[#This Row],[Urentarief systematiek]]=Parameters!$I$6,35,IF(ISBLANK(Loonkosten[[#This Row],[Urentarief systematiek]]),0,500))</f>
        <v>#VALUE!</v>
      </c>
    </row>
    <row r="107" spans="2:14" x14ac:dyDescent="0.25">
      <c r="B107" s="15"/>
      <c r="C107" s="15"/>
      <c r="D107" s="15"/>
      <c r="E107" s="15"/>
      <c r="F107" s="15"/>
      <c r="G107" s="15"/>
      <c r="H107" s="15"/>
      <c r="I107" s="15"/>
      <c r="M107" s="4" t="e">
        <f>IF(Loonkosten[[#This Row],[Urentarief systematiek]]=Parameters!$I$6,35,0)</f>
        <v>#VALUE!</v>
      </c>
      <c r="N107" s="4" t="e">
        <f>IF(Loonkosten[[#This Row],[Urentarief systematiek]]=Parameters!$I$6,35,IF(ISBLANK(Loonkosten[[#This Row],[Urentarief systematiek]]),0,500))</f>
        <v>#VALUE!</v>
      </c>
    </row>
    <row r="108" spans="2:14" x14ac:dyDescent="0.25">
      <c r="B108" s="15"/>
      <c r="C108" s="15"/>
      <c r="D108" s="15"/>
      <c r="E108" s="15"/>
      <c r="F108" s="15"/>
      <c r="G108" s="15"/>
      <c r="H108" s="15"/>
      <c r="I108" s="15"/>
      <c r="M108" s="4" t="e">
        <f>IF(Loonkosten[[#This Row],[Urentarief systematiek]]=Parameters!$I$6,35,0)</f>
        <v>#VALUE!</v>
      </c>
      <c r="N108" s="4" t="e">
        <f>IF(Loonkosten[[#This Row],[Urentarief systematiek]]=Parameters!$I$6,35,IF(ISBLANK(Loonkosten[[#This Row],[Urentarief systematiek]]),0,500))</f>
        <v>#VALUE!</v>
      </c>
    </row>
    <row r="109" spans="2:14" x14ac:dyDescent="0.25">
      <c r="B109" s="15"/>
      <c r="C109" s="15"/>
      <c r="D109" s="15"/>
      <c r="E109" s="15"/>
      <c r="F109" s="15"/>
      <c r="G109" s="15"/>
      <c r="H109" s="15"/>
      <c r="I109" s="15"/>
      <c r="M109" s="4" t="e">
        <f>IF(Loonkosten[[#This Row],[Urentarief systematiek]]=Parameters!$I$6,35,0)</f>
        <v>#VALUE!</v>
      </c>
      <c r="N109" s="4" t="e">
        <f>IF(Loonkosten[[#This Row],[Urentarief systematiek]]=Parameters!$I$6,35,IF(ISBLANK(Loonkosten[[#This Row],[Urentarief systematiek]]),0,500))</f>
        <v>#VALUE!</v>
      </c>
    </row>
    <row r="110" spans="2:14" x14ac:dyDescent="0.25">
      <c r="B110" s="15"/>
      <c r="C110" s="15"/>
      <c r="D110" s="15"/>
      <c r="E110" s="15"/>
      <c r="F110" s="15"/>
      <c r="G110" s="15"/>
      <c r="H110" s="15"/>
      <c r="I110" s="15"/>
      <c r="M110" s="4" t="e">
        <f>IF(Loonkosten[[#This Row],[Urentarief systematiek]]=Parameters!$I$6,35,0)</f>
        <v>#VALUE!</v>
      </c>
      <c r="N110" s="4" t="e">
        <f>IF(Loonkosten[[#This Row],[Urentarief systematiek]]=Parameters!$I$6,35,IF(ISBLANK(Loonkosten[[#This Row],[Urentarief systematiek]]),0,500))</f>
        <v>#VALUE!</v>
      </c>
    </row>
    <row r="111" spans="2:14" x14ac:dyDescent="0.25">
      <c r="B111" s="15"/>
      <c r="C111" s="15"/>
      <c r="D111" s="15"/>
      <c r="E111" s="15"/>
      <c r="F111" s="15"/>
      <c r="G111" s="15"/>
      <c r="H111" s="15"/>
      <c r="I111" s="15"/>
      <c r="M111" s="4" t="e">
        <f>IF(Loonkosten[[#This Row],[Urentarief systematiek]]=Parameters!$I$6,35,0)</f>
        <v>#VALUE!</v>
      </c>
      <c r="N111" s="4" t="e">
        <f>IF(Loonkosten[[#This Row],[Urentarief systematiek]]=Parameters!$I$6,35,IF(ISBLANK(Loonkosten[[#This Row],[Urentarief systematiek]]),0,500))</f>
        <v>#VALUE!</v>
      </c>
    </row>
    <row r="112" spans="2:14" x14ac:dyDescent="0.25">
      <c r="B112" s="15"/>
      <c r="C112" s="15"/>
      <c r="D112" s="15"/>
      <c r="E112" s="15"/>
      <c r="F112" s="15"/>
      <c r="G112" s="15"/>
      <c r="H112" s="15"/>
      <c r="I112" s="15"/>
      <c r="M112" s="4" t="e">
        <f>IF(Loonkosten[[#This Row],[Urentarief systematiek]]=Parameters!$I$6,35,0)</f>
        <v>#VALUE!</v>
      </c>
      <c r="N112" s="4" t="e">
        <f>IF(Loonkosten[[#This Row],[Urentarief systematiek]]=Parameters!$I$6,35,IF(ISBLANK(Loonkosten[[#This Row],[Urentarief systematiek]]),0,500))</f>
        <v>#VALUE!</v>
      </c>
    </row>
    <row r="113" spans="2:14" x14ac:dyDescent="0.25">
      <c r="B113" s="15"/>
      <c r="C113" s="15"/>
      <c r="D113" s="15"/>
      <c r="E113" s="15"/>
      <c r="F113" s="15"/>
      <c r="G113" s="15"/>
      <c r="H113" s="15"/>
      <c r="I113" s="15"/>
      <c r="M113" s="4" t="e">
        <f>IF(Loonkosten[[#This Row],[Urentarief systematiek]]=Parameters!$I$6,35,0)</f>
        <v>#VALUE!</v>
      </c>
      <c r="N113" s="4" t="e">
        <f>IF(Loonkosten[[#This Row],[Urentarief systematiek]]=Parameters!$I$6,35,IF(ISBLANK(Loonkosten[[#This Row],[Urentarief systematiek]]),0,500))</f>
        <v>#VALUE!</v>
      </c>
    </row>
    <row r="114" spans="2:14" x14ac:dyDescent="0.25">
      <c r="B114" s="15"/>
      <c r="C114" s="15"/>
      <c r="D114" s="15"/>
      <c r="E114" s="15"/>
      <c r="F114" s="15"/>
      <c r="G114" s="15"/>
      <c r="H114" s="15"/>
      <c r="I114" s="15"/>
      <c r="M114" s="4" t="e">
        <f>IF(Loonkosten[[#This Row],[Urentarief systematiek]]=Parameters!$I$6,35,0)</f>
        <v>#VALUE!</v>
      </c>
      <c r="N114" s="4" t="e">
        <f>IF(Loonkosten[[#This Row],[Urentarief systematiek]]=Parameters!$I$6,35,IF(ISBLANK(Loonkosten[[#This Row],[Urentarief systematiek]]),0,500))</f>
        <v>#VALUE!</v>
      </c>
    </row>
    <row r="115" spans="2:14" x14ac:dyDescent="0.25">
      <c r="B115" s="15"/>
      <c r="C115" s="15"/>
      <c r="D115" s="15"/>
      <c r="E115" s="15"/>
      <c r="F115" s="15"/>
      <c r="G115" s="15"/>
      <c r="H115" s="15"/>
      <c r="I115" s="15"/>
    </row>
    <row r="116" spans="2:14" x14ac:dyDescent="0.25">
      <c r="B116" s="15"/>
      <c r="C116" s="15"/>
      <c r="D116" s="15"/>
      <c r="E116" s="15"/>
      <c r="F116" s="15"/>
      <c r="G116" s="15"/>
      <c r="H116" s="15"/>
      <c r="I116" s="15"/>
    </row>
    <row r="117" spans="2:14" x14ac:dyDescent="0.25">
      <c r="B117" s="15"/>
      <c r="C117" s="15"/>
      <c r="D117" s="15"/>
      <c r="E117" s="15"/>
      <c r="F117" s="15"/>
      <c r="G117" s="15"/>
      <c r="H117" s="15"/>
      <c r="I117" s="15"/>
    </row>
    <row r="118" spans="2:14" x14ac:dyDescent="0.25">
      <c r="B118" s="15"/>
      <c r="C118" s="15"/>
      <c r="D118" s="15"/>
      <c r="E118" s="15"/>
      <c r="F118" s="15"/>
      <c r="G118" s="15"/>
      <c r="H118" s="15"/>
      <c r="I118" s="15"/>
    </row>
    <row r="119" spans="2:14" x14ac:dyDescent="0.25">
      <c r="B119" s="15"/>
      <c r="C119" s="15"/>
      <c r="D119" s="15"/>
      <c r="E119" s="15"/>
      <c r="F119" s="15"/>
      <c r="G119" s="15"/>
      <c r="H119" s="15"/>
      <c r="I119" s="15"/>
    </row>
    <row r="120" spans="2:14" x14ac:dyDescent="0.25">
      <c r="B120" s="15"/>
      <c r="C120" s="15"/>
      <c r="D120" s="15"/>
      <c r="E120" s="15"/>
      <c r="F120" s="15"/>
      <c r="G120" s="15"/>
      <c r="H120" s="15"/>
      <c r="I120" s="15"/>
    </row>
    <row r="121" spans="2:14" x14ac:dyDescent="0.25">
      <c r="B121" s="15"/>
      <c r="C121" s="15"/>
      <c r="D121" s="15"/>
      <c r="E121" s="15"/>
      <c r="F121" s="15"/>
      <c r="G121" s="15"/>
      <c r="H121" s="15"/>
      <c r="I121" s="15"/>
    </row>
    <row r="122" spans="2:14" x14ac:dyDescent="0.25">
      <c r="B122" s="15"/>
      <c r="C122" s="15"/>
      <c r="D122" s="15"/>
      <c r="E122" s="15"/>
      <c r="F122" s="15"/>
      <c r="G122" s="15"/>
      <c r="H122" s="15"/>
      <c r="I122" s="15"/>
    </row>
    <row r="123" spans="2:14" x14ac:dyDescent="0.25">
      <c r="B123" s="15"/>
      <c r="C123" s="15"/>
      <c r="D123" s="15"/>
      <c r="E123" s="15"/>
      <c r="F123" s="15"/>
      <c r="G123" s="15"/>
      <c r="H123" s="15"/>
      <c r="I123" s="15"/>
    </row>
    <row r="124" spans="2:14" x14ac:dyDescent="0.25">
      <c r="B124" s="15"/>
      <c r="C124" s="15"/>
      <c r="D124" s="15"/>
      <c r="E124" s="15"/>
      <c r="F124" s="15"/>
      <c r="G124" s="15"/>
      <c r="H124" s="15"/>
      <c r="I124" s="15"/>
    </row>
    <row r="125" spans="2:14" x14ac:dyDescent="0.25">
      <c r="B125" s="15"/>
      <c r="C125" s="15"/>
      <c r="D125" s="15"/>
      <c r="E125" s="15"/>
      <c r="F125" s="15"/>
      <c r="G125" s="15"/>
      <c r="H125" s="15"/>
      <c r="I125" s="15"/>
    </row>
    <row r="126" spans="2:14" x14ac:dyDescent="0.25">
      <c r="B126" s="15"/>
      <c r="C126" s="15"/>
      <c r="D126" s="15"/>
      <c r="E126" s="15"/>
      <c r="F126" s="15"/>
      <c r="G126" s="15"/>
      <c r="H126" s="15"/>
      <c r="I126" s="15"/>
    </row>
    <row r="127" spans="2:14" x14ac:dyDescent="0.25">
      <c r="B127" s="15"/>
      <c r="C127" s="15"/>
      <c r="D127" s="15"/>
      <c r="E127" s="15"/>
      <c r="F127" s="15"/>
      <c r="G127" s="15"/>
      <c r="H127" s="15"/>
      <c r="I127" s="15"/>
    </row>
    <row r="128" spans="2:14" x14ac:dyDescent="0.25">
      <c r="B128" s="15"/>
      <c r="C128" s="15"/>
      <c r="D128" s="15"/>
      <c r="E128" s="15"/>
      <c r="F128" s="15"/>
      <c r="G128" s="15"/>
      <c r="H128" s="15"/>
      <c r="I128" s="15"/>
    </row>
    <row r="129" spans="2:9" x14ac:dyDescent="0.25">
      <c r="B129" s="15"/>
      <c r="C129" s="15"/>
      <c r="D129" s="15"/>
      <c r="E129" s="15"/>
      <c r="F129" s="15"/>
      <c r="G129" s="15"/>
      <c r="H129" s="15"/>
      <c r="I129" s="15"/>
    </row>
    <row r="130" spans="2:9" x14ac:dyDescent="0.25">
      <c r="B130" s="15"/>
      <c r="C130" s="15"/>
      <c r="D130" s="15"/>
      <c r="E130" s="15"/>
      <c r="F130" s="15"/>
      <c r="G130" s="15"/>
      <c r="H130" s="15"/>
      <c r="I130" s="15"/>
    </row>
    <row r="131" spans="2:9" x14ac:dyDescent="0.25">
      <c r="B131" s="15"/>
      <c r="C131" s="15"/>
      <c r="D131" s="15"/>
      <c r="E131" s="15"/>
      <c r="F131" s="15"/>
      <c r="G131" s="15"/>
      <c r="H131" s="15"/>
      <c r="I131" s="15"/>
    </row>
    <row r="132" spans="2:9" x14ac:dyDescent="0.25">
      <c r="B132" s="15"/>
      <c r="C132" s="15"/>
      <c r="D132" s="15"/>
      <c r="E132" s="15"/>
      <c r="F132" s="15"/>
      <c r="G132" s="15"/>
      <c r="H132" s="15"/>
      <c r="I132" s="15"/>
    </row>
    <row r="133" spans="2:9" x14ac:dyDescent="0.25">
      <c r="B133" s="15"/>
      <c r="C133" s="15"/>
      <c r="D133" s="15"/>
      <c r="E133" s="15"/>
      <c r="F133" s="15"/>
      <c r="G133" s="15"/>
      <c r="H133" s="15"/>
      <c r="I133" s="15"/>
    </row>
    <row r="134" spans="2:9" x14ac:dyDescent="0.25">
      <c r="B134" s="15"/>
      <c r="C134" s="15"/>
      <c r="D134" s="15"/>
      <c r="E134" s="15"/>
      <c r="F134" s="15"/>
      <c r="G134" s="15"/>
      <c r="H134" s="15"/>
      <c r="I134" s="15"/>
    </row>
    <row r="135" spans="2:9" x14ac:dyDescent="0.25">
      <c r="B135" s="15"/>
      <c r="C135" s="15"/>
      <c r="D135" s="15"/>
      <c r="E135" s="15"/>
      <c r="F135" s="15"/>
      <c r="G135" s="15"/>
      <c r="H135" s="15"/>
      <c r="I135" s="15"/>
    </row>
    <row r="136" spans="2:9" x14ac:dyDescent="0.25">
      <c r="B136" s="15"/>
      <c r="C136" s="15"/>
      <c r="D136" s="15"/>
      <c r="E136" s="15"/>
      <c r="F136" s="15"/>
      <c r="G136" s="15"/>
      <c r="H136" s="15"/>
      <c r="I136" s="15"/>
    </row>
    <row r="137" spans="2:9" x14ac:dyDescent="0.25">
      <c r="B137" s="15"/>
      <c r="C137" s="15"/>
      <c r="D137" s="15"/>
      <c r="E137" s="15"/>
      <c r="F137" s="15"/>
      <c r="G137" s="15"/>
      <c r="H137" s="15"/>
      <c r="I137" s="15"/>
    </row>
    <row r="138" spans="2:9" x14ac:dyDescent="0.25">
      <c r="B138" s="15"/>
      <c r="C138" s="15"/>
      <c r="D138" s="15"/>
      <c r="E138" s="15"/>
      <c r="F138" s="15"/>
      <c r="G138" s="15"/>
      <c r="H138" s="15"/>
      <c r="I138" s="15"/>
    </row>
    <row r="139" spans="2:9" x14ac:dyDescent="0.25">
      <c r="B139" s="15"/>
      <c r="C139" s="15"/>
      <c r="D139" s="15"/>
      <c r="E139" s="15"/>
      <c r="F139" s="15"/>
      <c r="G139" s="15"/>
      <c r="H139" s="15"/>
      <c r="I139" s="15"/>
    </row>
    <row r="140" spans="2:9" x14ac:dyDescent="0.25">
      <c r="B140" s="15"/>
      <c r="C140" s="15"/>
      <c r="D140" s="15"/>
      <c r="E140" s="15"/>
      <c r="F140" s="15"/>
      <c r="G140" s="15"/>
      <c r="H140" s="15"/>
      <c r="I140" s="15"/>
    </row>
    <row r="141" spans="2:9" x14ac:dyDescent="0.25">
      <c r="B141" s="15"/>
      <c r="C141" s="15"/>
      <c r="D141" s="15"/>
      <c r="E141" s="15"/>
      <c r="F141" s="15"/>
      <c r="G141" s="15"/>
      <c r="H141" s="15"/>
      <c r="I141" s="15"/>
    </row>
  </sheetData>
  <sheetProtection algorithmName="SHA-512" hashValue="xito2//m8MZrS2mOQ3p60Jwbw7iDX97fL5QDDEKe9idGdnwb4wJy7urFV5FGtECPyNIKhl9dzq1m6E2es5F2mw==" saltValue="EWXW1cE8Nc6jAfBpFT55vg==" spinCount="100000" sheet="1" objects="1" scenarios="1" insertRows="0" autoFilter="0"/>
  <mergeCells count="1">
    <mergeCell ref="U23:X23"/>
  </mergeCells>
  <phoneticPr fontId="5" type="noConversion"/>
  <dataValidations count="5">
    <dataValidation type="list" allowBlank="1" showInputMessage="1" showErrorMessage="1" sqref="C6:C30" xr:uid="{11B9211C-86C5-492D-85D2-16964D6E3099}">
      <formula1>Activiteiten</formula1>
    </dataValidation>
    <dataValidation type="list" allowBlank="1" showInputMessage="1" showErrorMessage="1" sqref="G6:G30" xr:uid="{4A0B475D-1FC5-4CC7-A2C4-23A7B3610B7E}">
      <formula1>Systematiek</formula1>
    </dataValidation>
    <dataValidation type="list" allowBlank="1" showInputMessage="1" showErrorMessage="1" sqref="E6:E30" xr:uid="{5EDE9932-DBB1-4299-8389-25F183D9E681}">
      <formula1>Kostensoort</formula1>
    </dataValidation>
    <dataValidation type="list" allowBlank="1" showInputMessage="1" showErrorMessage="1" sqref="D6:D30" xr:uid="{953C713D-476B-4A25-A59D-35696568ED98}">
      <formula1>Kosten</formula1>
    </dataValidation>
    <dataValidation type="decimal" allowBlank="1" showInputMessage="1" showErrorMessage="1" errorTitle="Verkeerd uurtarief" error="U heeft een verkeerd uurtarief ingevuld. Kies eerst een Urentarief Systematiek._x000a__x000a_Wanneer u voor vaste urentarief kiest, moet u € 35,- invullen bij onder uurtarief." sqref="H6:H30" xr:uid="{B54BBAA6-D755-47E3-B1FD-A507754B2492}">
      <formula1>M6</formula1>
      <formula2>N6</formula2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7205-7FFA-4246-9AC3-06BA792BFFE5}">
  <sheetPr>
    <pageSetUpPr fitToPage="1"/>
  </sheetPr>
  <dimension ref="A1:I137"/>
  <sheetViews>
    <sheetView showGridLines="0" showRowColHeaders="0" zoomScaleNormal="100" workbookViewId="0">
      <selection activeCell="B6" sqref="B6"/>
    </sheetView>
  </sheetViews>
  <sheetFormatPr defaultColWidth="30.6640625" defaultRowHeight="15.05" x14ac:dyDescent="0.3"/>
  <cols>
    <col min="1" max="1" width="6.6640625" customWidth="1"/>
    <col min="2" max="7" width="32.6640625" customWidth="1"/>
    <col min="9" max="9" width="0" hidden="1" customWidth="1"/>
  </cols>
  <sheetData>
    <row r="1" spans="1:9" ht="31.95" customHeight="1" x14ac:dyDescent="0.3"/>
    <row r="2" spans="1:9" ht="21.3" x14ac:dyDescent="0.35">
      <c r="B2" s="22"/>
      <c r="C2" s="23"/>
      <c r="D2" s="23"/>
      <c r="E2" s="24" t="s">
        <v>17</v>
      </c>
      <c r="F2" s="25">
        <f>SUM(KostenDerden[Totale kosten])</f>
        <v>0</v>
      </c>
      <c r="G2" s="26">
        <f>SUM(KostenDerden[Subsidie 80%])</f>
        <v>0</v>
      </c>
    </row>
    <row r="3" spans="1:9" ht="21.3" x14ac:dyDescent="0.35">
      <c r="B3" s="72" t="s">
        <v>41</v>
      </c>
      <c r="C3" s="28"/>
      <c r="D3" s="28"/>
      <c r="E3" s="29" t="s">
        <v>32</v>
      </c>
      <c r="F3" s="30">
        <f>SUBTOTAL(109,KostenDerden[Totale kosten])</f>
        <v>0</v>
      </c>
      <c r="G3" s="31">
        <f>SUBTOTAL(109,KostenDerden[Subsidie 80%])</f>
        <v>0</v>
      </c>
    </row>
    <row r="4" spans="1:9" s="44" customFormat="1" ht="26.3" customHeight="1" thickBot="1" x14ac:dyDescent="0.35">
      <c r="B4" s="45" t="s">
        <v>45</v>
      </c>
      <c r="C4" s="46"/>
      <c r="D4" s="47"/>
      <c r="E4" s="47"/>
      <c r="F4" s="47"/>
      <c r="G4" s="48"/>
    </row>
    <row r="5" spans="1:9" s="44" customFormat="1" ht="18" customHeight="1" thickBot="1" x14ac:dyDescent="0.35">
      <c r="A5" s="40"/>
      <c r="B5" s="41" t="s">
        <v>15</v>
      </c>
      <c r="C5" s="41" t="s">
        <v>8</v>
      </c>
      <c r="D5" s="42" t="s">
        <v>6</v>
      </c>
      <c r="E5" s="42" t="s">
        <v>33</v>
      </c>
      <c r="F5" s="42" t="s">
        <v>9</v>
      </c>
      <c r="G5" s="43" t="s">
        <v>16</v>
      </c>
      <c r="I5" s="44" t="s">
        <v>36</v>
      </c>
    </row>
    <row r="6" spans="1:9" s="44" customFormat="1" ht="18" customHeight="1" x14ac:dyDescent="0.3">
      <c r="A6" s="40"/>
      <c r="B6" s="49"/>
      <c r="C6" s="49"/>
      <c r="D6" s="49"/>
      <c r="E6" s="49"/>
      <c r="F6" s="50"/>
      <c r="G6" s="51">
        <f>(KostenDerden[[#This Row],[Totale kosten]]*0.8)</f>
        <v>0</v>
      </c>
      <c r="I6" s="44" cm="1">
        <f t="array" ref="I6">IF(OR(ISBLANK(KostenDerden[[#This Row],[Naam kostenpost]:[Leverancier]])),0,9.99999999999999E+67)</f>
        <v>0</v>
      </c>
    </row>
    <row r="7" spans="1:9" s="44" customFormat="1" ht="18" customHeight="1" x14ac:dyDescent="0.3">
      <c r="A7" s="40"/>
      <c r="B7" s="52"/>
      <c r="C7" s="52"/>
      <c r="D7" s="52"/>
      <c r="E7" s="52"/>
      <c r="F7" s="53"/>
      <c r="G7" s="54">
        <f>(KostenDerden[[#This Row],[Totale kosten]]*0.8)</f>
        <v>0</v>
      </c>
      <c r="I7" s="44" cm="1">
        <f t="array" ref="I7">IF(OR(ISBLANK(KostenDerden[[#This Row],[Naam kostenpost]:[Leverancier]])),0,9.99999999999999E+67)</f>
        <v>0</v>
      </c>
    </row>
    <row r="8" spans="1:9" s="44" customFormat="1" ht="18" customHeight="1" x14ac:dyDescent="0.3">
      <c r="A8" s="40"/>
      <c r="B8" s="55"/>
      <c r="C8" s="55"/>
      <c r="D8" s="55"/>
      <c r="E8" s="55"/>
      <c r="F8" s="56"/>
      <c r="G8" s="57">
        <f>(KostenDerden[[#This Row],[Totale kosten]]*0.8)</f>
        <v>0</v>
      </c>
      <c r="I8" s="44" cm="1">
        <f t="array" ref="I8">IF(OR(ISBLANK(KostenDerden[[#This Row],[Naam kostenpost]:[Leverancier]])),0,9.99999999999999E+67)</f>
        <v>0</v>
      </c>
    </row>
    <row r="9" spans="1:9" s="44" customFormat="1" ht="18" customHeight="1" x14ac:dyDescent="0.3">
      <c r="A9" s="40"/>
      <c r="B9" s="52"/>
      <c r="C9" s="52"/>
      <c r="D9" s="52"/>
      <c r="E9" s="52"/>
      <c r="F9" s="53"/>
      <c r="G9" s="54">
        <f>(KostenDerden[[#This Row],[Totale kosten]]*0.8)</f>
        <v>0</v>
      </c>
      <c r="I9" s="44" cm="1">
        <f t="array" ref="I9">IF(OR(ISBLANK(KostenDerden[[#This Row],[Naam kostenpost]:[Leverancier]])),0,9.99999999999999E+67)</f>
        <v>0</v>
      </c>
    </row>
    <row r="10" spans="1:9" s="44" customFormat="1" ht="18" customHeight="1" x14ac:dyDescent="0.3">
      <c r="A10" s="40"/>
      <c r="B10" s="55"/>
      <c r="C10" s="55"/>
      <c r="D10" s="55"/>
      <c r="E10" s="55"/>
      <c r="F10" s="56"/>
      <c r="G10" s="57">
        <f>(KostenDerden[[#This Row],[Totale kosten]]*0.8)</f>
        <v>0</v>
      </c>
      <c r="I10" s="44" cm="1">
        <f t="array" ref="I10">IF(OR(ISBLANK(KostenDerden[[#This Row],[Naam kostenpost]:[Leverancier]])),0,9.99999999999999E+67)</f>
        <v>0</v>
      </c>
    </row>
    <row r="11" spans="1:9" s="44" customFormat="1" ht="18" customHeight="1" x14ac:dyDescent="0.3">
      <c r="A11" s="40"/>
      <c r="B11" s="52"/>
      <c r="C11" s="52"/>
      <c r="D11" s="52"/>
      <c r="E11" s="52"/>
      <c r="F11" s="53"/>
      <c r="G11" s="54">
        <f>(KostenDerden[[#This Row],[Totale kosten]]*0.8)</f>
        <v>0</v>
      </c>
      <c r="I11" s="44" cm="1">
        <f t="array" ref="I11">IF(OR(ISBLANK(KostenDerden[[#This Row],[Naam kostenpost]:[Leverancier]])),0,9.99999999999999E+67)</f>
        <v>0</v>
      </c>
    </row>
    <row r="12" spans="1:9" s="44" customFormat="1" ht="18" customHeight="1" x14ac:dyDescent="0.3">
      <c r="A12" s="40"/>
      <c r="B12" s="55"/>
      <c r="C12" s="55"/>
      <c r="D12" s="55"/>
      <c r="E12" s="55"/>
      <c r="F12" s="56"/>
      <c r="G12" s="57">
        <f>(KostenDerden[[#This Row],[Totale kosten]]*0.8)</f>
        <v>0</v>
      </c>
      <c r="I12" s="44" cm="1">
        <f t="array" ref="I12">IF(OR(ISBLANK(KostenDerden[[#This Row],[Naam kostenpost]:[Leverancier]])),0,9.99999999999999E+67)</f>
        <v>0</v>
      </c>
    </row>
    <row r="13" spans="1:9" s="44" customFormat="1" ht="18" customHeight="1" x14ac:dyDescent="0.3">
      <c r="A13" s="40"/>
      <c r="B13" s="52"/>
      <c r="C13" s="52"/>
      <c r="D13" s="52"/>
      <c r="E13" s="52"/>
      <c r="F13" s="53"/>
      <c r="G13" s="54">
        <f>(KostenDerden[[#This Row],[Totale kosten]]*0.8)</f>
        <v>0</v>
      </c>
      <c r="I13" s="44" cm="1">
        <f t="array" ref="I13">IF(OR(ISBLANK(KostenDerden[[#This Row],[Naam kostenpost]:[Leverancier]])),0,9.99999999999999E+67)</f>
        <v>0</v>
      </c>
    </row>
    <row r="14" spans="1:9" s="44" customFormat="1" ht="18" customHeight="1" x14ac:dyDescent="0.3">
      <c r="A14" s="40"/>
      <c r="B14" s="55"/>
      <c r="C14" s="55"/>
      <c r="D14" s="55"/>
      <c r="E14" s="55"/>
      <c r="F14" s="56"/>
      <c r="G14" s="57">
        <f>(KostenDerden[[#This Row],[Totale kosten]]*0.8)</f>
        <v>0</v>
      </c>
      <c r="I14" s="44" cm="1">
        <f t="array" ref="I14">IF(OR(ISBLANK(KostenDerden[[#This Row],[Naam kostenpost]:[Leverancier]])),0,9.99999999999999E+67)</f>
        <v>0</v>
      </c>
    </row>
    <row r="15" spans="1:9" s="44" customFormat="1" ht="18" customHeight="1" x14ac:dyDescent="0.3">
      <c r="A15" s="40"/>
      <c r="B15" s="52"/>
      <c r="C15" s="52"/>
      <c r="D15" s="52"/>
      <c r="E15" s="52"/>
      <c r="F15" s="53"/>
      <c r="G15" s="54">
        <f>(KostenDerden[[#This Row],[Totale kosten]]*0.8)</f>
        <v>0</v>
      </c>
      <c r="I15" s="44" cm="1">
        <f t="array" ref="I15">IF(OR(ISBLANK(KostenDerden[[#This Row],[Naam kostenpost]:[Leverancier]])),0,9.99999999999999E+67)</f>
        <v>0</v>
      </c>
    </row>
    <row r="16" spans="1:9" s="44" customFormat="1" ht="18" customHeight="1" x14ac:dyDescent="0.3">
      <c r="A16" s="40"/>
      <c r="B16" s="55"/>
      <c r="C16" s="55"/>
      <c r="D16" s="55"/>
      <c r="E16" s="55"/>
      <c r="F16" s="56"/>
      <c r="G16" s="57">
        <f>(KostenDerden[[#This Row],[Totale kosten]]*0.8)</f>
        <v>0</v>
      </c>
      <c r="I16" s="44" cm="1">
        <f t="array" ref="I16">IF(OR(ISBLANK(KostenDerden[[#This Row],[Naam kostenpost]:[Leverancier]])),0,9.99999999999999E+67)</f>
        <v>0</v>
      </c>
    </row>
    <row r="17" spans="1:9" s="44" customFormat="1" ht="18" customHeight="1" x14ac:dyDescent="0.3">
      <c r="A17" s="40"/>
      <c r="B17" s="52"/>
      <c r="C17" s="52"/>
      <c r="D17" s="52"/>
      <c r="E17" s="52"/>
      <c r="F17" s="53"/>
      <c r="G17" s="54">
        <f>(KostenDerden[[#This Row],[Totale kosten]]*0.8)</f>
        <v>0</v>
      </c>
      <c r="I17" s="44" cm="1">
        <f t="array" ref="I17">IF(OR(ISBLANK(KostenDerden[[#This Row],[Naam kostenpost]:[Leverancier]])),0,9.99999999999999E+67)</f>
        <v>0</v>
      </c>
    </row>
    <row r="18" spans="1:9" s="44" customFormat="1" ht="18" customHeight="1" x14ac:dyDescent="0.3">
      <c r="A18" s="40"/>
      <c r="B18" s="55"/>
      <c r="C18" s="55"/>
      <c r="D18" s="55"/>
      <c r="E18" s="55"/>
      <c r="F18" s="56"/>
      <c r="G18" s="57">
        <f>(KostenDerden[[#This Row],[Totale kosten]]*0.8)</f>
        <v>0</v>
      </c>
      <c r="I18" s="44" cm="1">
        <f t="array" ref="I18">IF(OR(ISBLANK(KostenDerden[[#This Row],[Naam kostenpost]:[Leverancier]])),0,9.99999999999999E+67)</f>
        <v>0</v>
      </c>
    </row>
    <row r="19" spans="1:9" s="44" customFormat="1" ht="18" customHeight="1" x14ac:dyDescent="0.3">
      <c r="A19" s="40"/>
      <c r="B19" s="52"/>
      <c r="C19" s="52"/>
      <c r="D19" s="52"/>
      <c r="E19" s="52"/>
      <c r="F19" s="53"/>
      <c r="G19" s="54">
        <f>(KostenDerden[[#This Row],[Totale kosten]]*0.8)</f>
        <v>0</v>
      </c>
      <c r="I19" s="44" cm="1">
        <f t="array" ref="I19">IF(OR(ISBLANK(KostenDerden[[#This Row],[Naam kostenpost]:[Leverancier]])),0,9.99999999999999E+67)</f>
        <v>0</v>
      </c>
    </row>
    <row r="20" spans="1:9" s="44" customFormat="1" ht="18" customHeight="1" x14ac:dyDescent="0.3">
      <c r="A20" s="40"/>
      <c r="B20" s="55"/>
      <c r="C20" s="55"/>
      <c r="D20" s="55"/>
      <c r="E20" s="55"/>
      <c r="F20" s="56"/>
      <c r="G20" s="57">
        <f>(KostenDerden[[#This Row],[Totale kosten]]*0.8)</f>
        <v>0</v>
      </c>
      <c r="I20" s="44" cm="1">
        <f t="array" ref="I20">IF(OR(ISBLANK(KostenDerden[[#This Row],[Naam kostenpost]:[Leverancier]])),0,9.99999999999999E+67)</f>
        <v>0</v>
      </c>
    </row>
    <row r="21" spans="1:9" s="44" customFormat="1" ht="18" customHeight="1" x14ac:dyDescent="0.3">
      <c r="A21" s="40"/>
      <c r="B21" s="52"/>
      <c r="C21" s="52"/>
      <c r="D21" s="52"/>
      <c r="E21" s="52"/>
      <c r="F21" s="53"/>
      <c r="G21" s="54">
        <f>(KostenDerden[[#This Row],[Totale kosten]]*0.8)</f>
        <v>0</v>
      </c>
      <c r="I21" s="44" cm="1">
        <f t="array" ref="I21">IF(OR(ISBLANK(KostenDerden[[#This Row],[Naam kostenpost]:[Leverancier]])),0,9.99999999999999E+67)</f>
        <v>0</v>
      </c>
    </row>
    <row r="22" spans="1:9" s="44" customFormat="1" ht="18" customHeight="1" x14ac:dyDescent="0.3">
      <c r="A22" s="40"/>
      <c r="B22" s="55"/>
      <c r="C22" s="55"/>
      <c r="D22" s="55"/>
      <c r="E22" s="55"/>
      <c r="F22" s="56"/>
      <c r="G22" s="57">
        <f>(KostenDerden[[#This Row],[Totale kosten]]*0.8)</f>
        <v>0</v>
      </c>
      <c r="I22" s="44" cm="1">
        <f t="array" ref="I22">IF(OR(ISBLANK(KostenDerden[[#This Row],[Naam kostenpost]:[Leverancier]])),0,9.99999999999999E+67)</f>
        <v>0</v>
      </c>
    </row>
    <row r="23" spans="1:9" s="44" customFormat="1" ht="18" customHeight="1" x14ac:dyDescent="0.3">
      <c r="A23" s="40"/>
      <c r="B23" s="52"/>
      <c r="C23" s="52"/>
      <c r="D23" s="52"/>
      <c r="E23" s="52"/>
      <c r="F23" s="53"/>
      <c r="G23" s="54">
        <f>(KostenDerden[[#This Row],[Totale kosten]]*0.8)</f>
        <v>0</v>
      </c>
      <c r="I23" s="44" cm="1">
        <f t="array" ref="I23">IF(OR(ISBLANK(KostenDerden[[#This Row],[Naam kostenpost]:[Leverancier]])),0,9.99999999999999E+67)</f>
        <v>0</v>
      </c>
    </row>
    <row r="24" spans="1:9" s="44" customFormat="1" ht="18" customHeight="1" x14ac:dyDescent="0.3">
      <c r="A24" s="40"/>
      <c r="B24" s="55"/>
      <c r="C24" s="55"/>
      <c r="D24" s="55"/>
      <c r="E24" s="55"/>
      <c r="F24" s="56"/>
      <c r="G24" s="57">
        <f>(KostenDerden[[#This Row],[Totale kosten]]*0.8)</f>
        <v>0</v>
      </c>
      <c r="I24" s="44" cm="1">
        <f t="array" ref="I24">IF(OR(ISBLANK(KostenDerden[[#This Row],[Naam kostenpost]:[Leverancier]])),0,9.99999999999999E+67)</f>
        <v>0</v>
      </c>
    </row>
    <row r="25" spans="1:9" s="44" customFormat="1" ht="18" customHeight="1" x14ac:dyDescent="0.3">
      <c r="A25" s="40"/>
      <c r="B25" s="52"/>
      <c r="C25" s="52"/>
      <c r="D25" s="52"/>
      <c r="E25" s="52"/>
      <c r="F25" s="53"/>
      <c r="G25" s="54">
        <f>(KostenDerden[[#This Row],[Totale kosten]]*0.8)</f>
        <v>0</v>
      </c>
      <c r="I25" s="44" cm="1">
        <f t="array" ref="I25">IF(OR(ISBLANK(KostenDerden[[#This Row],[Naam kostenpost]:[Leverancier]])),0,9.99999999999999E+67)</f>
        <v>0</v>
      </c>
    </row>
    <row r="26" spans="1:9" s="44" customFormat="1" ht="18" customHeight="1" x14ac:dyDescent="0.3">
      <c r="A26" s="40"/>
      <c r="B26" s="55"/>
      <c r="C26" s="55"/>
      <c r="D26" s="55"/>
      <c r="E26" s="55"/>
      <c r="F26" s="56"/>
      <c r="G26" s="57">
        <f>(KostenDerden[[#This Row],[Totale kosten]]*0.8)</f>
        <v>0</v>
      </c>
      <c r="I26" s="44" cm="1">
        <f t="array" ref="I26">IF(OR(ISBLANK(KostenDerden[[#This Row],[Naam kostenpost]:[Leverancier]])),0,9.99999999999999E+67)</f>
        <v>0</v>
      </c>
    </row>
    <row r="27" spans="1:9" s="44" customFormat="1" ht="18" customHeight="1" x14ac:dyDescent="0.3">
      <c r="A27" s="40"/>
      <c r="B27" s="52"/>
      <c r="C27" s="52"/>
      <c r="D27" s="52"/>
      <c r="E27" s="52"/>
      <c r="F27" s="53"/>
      <c r="G27" s="54">
        <f>(KostenDerden[[#This Row],[Totale kosten]]*0.8)</f>
        <v>0</v>
      </c>
      <c r="I27" s="44" cm="1">
        <f t="array" ref="I27">IF(OR(ISBLANK(KostenDerden[[#This Row],[Naam kostenpost]:[Leverancier]])),0,9.99999999999999E+67)</f>
        <v>0</v>
      </c>
    </row>
    <row r="28" spans="1:9" s="44" customFormat="1" ht="18" customHeight="1" x14ac:dyDescent="0.3">
      <c r="A28" s="40"/>
      <c r="B28" s="55"/>
      <c r="C28" s="55"/>
      <c r="D28" s="55"/>
      <c r="E28" s="55"/>
      <c r="F28" s="56"/>
      <c r="G28" s="57">
        <f>(KostenDerden[[#This Row],[Totale kosten]]*0.8)</f>
        <v>0</v>
      </c>
      <c r="I28" s="44" cm="1">
        <f t="array" ref="I28">IF(OR(ISBLANK(KostenDerden[[#This Row],[Naam kostenpost]:[Leverancier]])),0,9.99999999999999E+67)</f>
        <v>0</v>
      </c>
    </row>
    <row r="29" spans="1:9" s="44" customFormat="1" ht="18" customHeight="1" x14ac:dyDescent="0.3">
      <c r="A29" s="40"/>
      <c r="B29" s="52"/>
      <c r="C29" s="52"/>
      <c r="D29" s="52"/>
      <c r="E29" s="52"/>
      <c r="F29" s="53"/>
      <c r="G29" s="54">
        <f>(KostenDerden[[#This Row],[Totale kosten]]*0.8)</f>
        <v>0</v>
      </c>
      <c r="I29" s="44" cm="1">
        <f t="array" ref="I29">IF(OR(ISBLANK(KostenDerden[[#This Row],[Naam kostenpost]:[Leverancier]])),0,9.99999999999999E+67)</f>
        <v>0</v>
      </c>
    </row>
    <row r="30" spans="1:9" s="44" customFormat="1" ht="18" customHeight="1" x14ac:dyDescent="0.3">
      <c r="A30" s="40"/>
      <c r="B30" s="58"/>
      <c r="C30" s="58"/>
      <c r="D30" s="58"/>
      <c r="E30" s="58"/>
      <c r="F30" s="59"/>
      <c r="G30" s="60">
        <f>(KostenDerden[[#This Row],[Totale kosten]]*0.8)</f>
        <v>0</v>
      </c>
      <c r="I30" s="44" cm="1">
        <f t="array" ref="I30">IF(OR(ISBLANK(KostenDerden[[#This Row],[Naam kostenpost]:[Leverancier]])),0,9.99999999999999E+67)</f>
        <v>0</v>
      </c>
    </row>
    <row r="31" spans="1:9" x14ac:dyDescent="0.3">
      <c r="A31" s="9"/>
      <c r="B31" s="17"/>
      <c r="C31" s="17"/>
      <c r="D31" s="17"/>
      <c r="E31" s="17"/>
      <c r="F31" s="17"/>
      <c r="I31" cm="1">
        <f t="array" ref="I31">IF(OR(ISBLANK(KostenDerden[[#This Row],[Naam kostenpost]:[Leverancier]])),0,9.99999999999999E+67)</f>
        <v>9.9999999999999899E+67</v>
      </c>
    </row>
    <row r="32" spans="1:9" x14ac:dyDescent="0.3">
      <c r="B32" s="17"/>
      <c r="C32" s="17"/>
      <c r="D32" s="17"/>
      <c r="E32" s="17"/>
      <c r="F32" s="17"/>
      <c r="I32" cm="1">
        <f t="array" ref="I32">IF(OR(ISBLANK(KostenDerden[[#This Row],[Naam kostenpost]:[Leverancier]])),0,9.99999999999999E+67)</f>
        <v>9.9999999999999899E+67</v>
      </c>
    </row>
    <row r="33" spans="2:9" x14ac:dyDescent="0.3">
      <c r="B33" s="17"/>
      <c r="C33" s="17"/>
      <c r="D33" s="17"/>
      <c r="E33" s="17"/>
      <c r="F33" s="17"/>
      <c r="I33" cm="1">
        <f t="array" ref="I33">IF(OR(ISBLANK(KostenDerden[[#This Row],[Naam kostenpost]:[Leverancier]])),0,9.99999999999999E+67)</f>
        <v>9.9999999999999899E+67</v>
      </c>
    </row>
    <row r="34" spans="2:9" x14ac:dyDescent="0.3">
      <c r="B34" s="17"/>
      <c r="C34" s="17"/>
      <c r="D34" s="17"/>
      <c r="E34" s="17"/>
      <c r="F34" s="17"/>
      <c r="I34" cm="1">
        <f t="array" ref="I34">IF(OR(ISBLANK(KostenDerden[[#This Row],[Naam kostenpost]:[Leverancier]])),0,9.99999999999999E+67)</f>
        <v>9.9999999999999899E+67</v>
      </c>
    </row>
    <row r="35" spans="2:9" x14ac:dyDescent="0.3">
      <c r="B35" s="17"/>
      <c r="C35" s="17"/>
      <c r="D35" s="17"/>
      <c r="E35" s="17"/>
      <c r="F35" s="17"/>
      <c r="I35" cm="1">
        <f t="array" ref="I35">IF(OR(ISBLANK(KostenDerden[[#This Row],[Naam kostenpost]:[Leverancier]])),0,9.99999999999999E+67)</f>
        <v>9.9999999999999899E+67</v>
      </c>
    </row>
    <row r="36" spans="2:9" x14ac:dyDescent="0.3">
      <c r="B36" s="17"/>
      <c r="C36" s="17"/>
      <c r="D36" s="17"/>
      <c r="E36" s="17"/>
      <c r="F36" s="17"/>
      <c r="I36" cm="1">
        <f t="array" ref="I36">IF(OR(ISBLANK(KostenDerden[[#This Row],[Naam kostenpost]:[Leverancier]])),0,9.99999999999999E+67)</f>
        <v>9.9999999999999899E+67</v>
      </c>
    </row>
    <row r="37" spans="2:9" x14ac:dyDescent="0.3">
      <c r="B37" s="17"/>
      <c r="C37" s="17"/>
      <c r="D37" s="17"/>
      <c r="E37" s="17"/>
      <c r="F37" s="17"/>
      <c r="I37" cm="1">
        <f t="array" ref="I37">IF(OR(ISBLANK(KostenDerden[[#This Row],[Naam kostenpost]:[Leverancier]])),0,9.99999999999999E+67)</f>
        <v>9.9999999999999899E+67</v>
      </c>
    </row>
    <row r="38" spans="2:9" x14ac:dyDescent="0.3">
      <c r="B38" s="17"/>
      <c r="C38" s="17"/>
      <c r="D38" s="17"/>
      <c r="E38" s="17"/>
      <c r="F38" s="17"/>
      <c r="I38" cm="1">
        <f t="array" ref="I38">IF(OR(ISBLANK(KostenDerden[[#This Row],[Naam kostenpost]:[Leverancier]])),0,9.99999999999999E+67)</f>
        <v>9.9999999999999899E+67</v>
      </c>
    </row>
    <row r="39" spans="2:9" x14ac:dyDescent="0.3">
      <c r="B39" s="17"/>
      <c r="C39" s="17"/>
      <c r="D39" s="17"/>
      <c r="E39" s="17"/>
      <c r="F39" s="17"/>
      <c r="I39" cm="1">
        <f t="array" ref="I39">IF(OR(ISBLANK(KostenDerden[[#This Row],[Naam kostenpost]:[Leverancier]])),0,9.99999999999999E+67)</f>
        <v>9.9999999999999899E+67</v>
      </c>
    </row>
    <row r="40" spans="2:9" x14ac:dyDescent="0.3">
      <c r="B40" s="17"/>
      <c r="C40" s="17"/>
      <c r="D40" s="17"/>
      <c r="E40" s="17"/>
      <c r="F40" s="17"/>
      <c r="I40" cm="1">
        <f t="array" ref="I40">IF(OR(ISBLANK(KostenDerden[[#This Row],[Naam kostenpost]:[Leverancier]])),0,9.99999999999999E+67)</f>
        <v>9.9999999999999899E+67</v>
      </c>
    </row>
    <row r="41" spans="2:9" x14ac:dyDescent="0.3">
      <c r="B41" s="17"/>
      <c r="C41" s="17"/>
      <c r="D41" s="17"/>
      <c r="E41" s="17"/>
      <c r="F41" s="17"/>
      <c r="I41" cm="1">
        <f t="array" ref="I41">IF(OR(ISBLANK(KostenDerden[[#This Row],[Naam kostenpost]:[Leverancier]])),0,9.99999999999999E+67)</f>
        <v>9.9999999999999899E+67</v>
      </c>
    </row>
    <row r="42" spans="2:9" x14ac:dyDescent="0.3">
      <c r="B42" s="17"/>
      <c r="C42" s="17"/>
      <c r="D42" s="17"/>
      <c r="E42" s="17"/>
      <c r="F42" s="17"/>
      <c r="I42" cm="1">
        <f t="array" ref="I42">IF(OR(ISBLANK(KostenDerden[[#This Row],[Naam kostenpost]:[Leverancier]])),0,9.99999999999999E+67)</f>
        <v>9.9999999999999899E+67</v>
      </c>
    </row>
    <row r="43" spans="2:9" x14ac:dyDescent="0.3">
      <c r="B43" s="17"/>
      <c r="C43" s="17"/>
      <c r="D43" s="17"/>
      <c r="E43" s="17"/>
      <c r="F43" s="17"/>
      <c r="I43" cm="1">
        <f t="array" ref="I43">IF(OR(ISBLANK(KostenDerden[[#This Row],[Naam kostenpost]:[Leverancier]])),0,9.99999999999999E+67)</f>
        <v>9.9999999999999899E+67</v>
      </c>
    </row>
    <row r="44" spans="2:9" x14ac:dyDescent="0.3">
      <c r="B44" s="17"/>
      <c r="C44" s="17"/>
      <c r="D44" s="17"/>
      <c r="E44" s="17"/>
      <c r="F44" s="17"/>
      <c r="I44" cm="1">
        <f t="array" ref="I44">IF(OR(ISBLANK(KostenDerden[[#This Row],[Naam kostenpost]:[Leverancier]])),0,9.99999999999999E+67)</f>
        <v>9.9999999999999899E+67</v>
      </c>
    </row>
    <row r="45" spans="2:9" x14ac:dyDescent="0.3">
      <c r="B45" s="17"/>
      <c r="C45" s="17"/>
      <c r="D45" s="17"/>
      <c r="E45" s="17"/>
      <c r="F45" s="17"/>
      <c r="I45" cm="1">
        <f t="array" ref="I45">IF(OR(ISBLANK(KostenDerden[[#This Row],[Naam kostenpost]:[Leverancier]])),0,9.99999999999999E+67)</f>
        <v>9.9999999999999899E+67</v>
      </c>
    </row>
    <row r="46" spans="2:9" x14ac:dyDescent="0.3">
      <c r="B46" s="17"/>
      <c r="C46" s="17"/>
      <c r="D46" s="17"/>
      <c r="E46" s="17"/>
      <c r="F46" s="17"/>
      <c r="I46" cm="1">
        <f t="array" ref="I46">IF(OR(ISBLANK(KostenDerden[[#This Row],[Naam kostenpost]:[Leverancier]])),0,9.99999999999999E+67)</f>
        <v>9.9999999999999899E+67</v>
      </c>
    </row>
    <row r="47" spans="2:9" x14ac:dyDescent="0.3">
      <c r="B47" s="17"/>
      <c r="C47" s="17"/>
      <c r="D47" s="17"/>
      <c r="E47" s="17"/>
      <c r="F47" s="17"/>
      <c r="I47" cm="1">
        <f t="array" ref="I47">IF(OR(ISBLANK(KostenDerden[[#This Row],[Naam kostenpost]:[Leverancier]])),0,9.99999999999999E+67)</f>
        <v>9.9999999999999899E+67</v>
      </c>
    </row>
    <row r="48" spans="2:9" x14ac:dyDescent="0.3">
      <c r="B48" s="17"/>
      <c r="C48" s="17"/>
      <c r="D48" s="17"/>
      <c r="E48" s="17"/>
      <c r="F48" s="17"/>
      <c r="I48" cm="1">
        <f t="array" ref="I48">IF(OR(ISBLANK(KostenDerden[[#This Row],[Naam kostenpost]:[Leverancier]])),0,9.99999999999999E+67)</f>
        <v>9.9999999999999899E+67</v>
      </c>
    </row>
    <row r="49" spans="2:9" x14ac:dyDescent="0.3">
      <c r="B49" s="17"/>
      <c r="C49" s="17"/>
      <c r="D49" s="17"/>
      <c r="E49" s="17"/>
      <c r="F49" s="17"/>
      <c r="I49" cm="1">
        <f t="array" ref="I49">IF(OR(ISBLANK(KostenDerden[[#This Row],[Naam kostenpost]:[Leverancier]])),0,9.99999999999999E+67)</f>
        <v>9.9999999999999899E+67</v>
      </c>
    </row>
    <row r="50" spans="2:9" x14ac:dyDescent="0.3">
      <c r="B50" s="17"/>
      <c r="C50" s="17"/>
      <c r="D50" s="17"/>
      <c r="E50" s="17"/>
      <c r="F50" s="17"/>
      <c r="I50" cm="1">
        <f t="array" ref="I50">IF(OR(ISBLANK(KostenDerden[[#This Row],[Naam kostenpost]:[Leverancier]])),0,9.99999999999999E+67)</f>
        <v>9.9999999999999899E+67</v>
      </c>
    </row>
    <row r="51" spans="2:9" x14ac:dyDescent="0.3">
      <c r="B51" s="17"/>
      <c r="C51" s="17"/>
      <c r="D51" s="17"/>
      <c r="E51" s="17"/>
      <c r="F51" s="17"/>
      <c r="I51" cm="1">
        <f t="array" ref="I51">IF(OR(ISBLANK(KostenDerden[[#This Row],[Naam kostenpost]:[Leverancier]])),0,9.99999999999999E+67)</f>
        <v>9.9999999999999899E+67</v>
      </c>
    </row>
    <row r="52" spans="2:9" x14ac:dyDescent="0.3">
      <c r="B52" s="17"/>
      <c r="C52" s="17"/>
      <c r="D52" s="17"/>
      <c r="E52" s="17"/>
      <c r="F52" s="17"/>
      <c r="I52" cm="1">
        <f t="array" ref="I52">IF(OR(ISBLANK(KostenDerden[[#This Row],[Naam kostenpost]:[Leverancier]])),0,9.99999999999999E+67)</f>
        <v>9.9999999999999899E+67</v>
      </c>
    </row>
    <row r="53" spans="2:9" x14ac:dyDescent="0.3">
      <c r="B53" s="17"/>
      <c r="C53" s="17"/>
      <c r="D53" s="17"/>
      <c r="E53" s="17"/>
      <c r="F53" s="17"/>
      <c r="I53" cm="1">
        <f t="array" ref="I53">IF(OR(ISBLANK(KostenDerden[[#This Row],[Naam kostenpost]:[Leverancier]])),0,9.99999999999999E+67)</f>
        <v>9.9999999999999899E+67</v>
      </c>
    </row>
    <row r="54" spans="2:9" x14ac:dyDescent="0.3">
      <c r="B54" s="17"/>
      <c r="C54" s="17"/>
      <c r="D54" s="17"/>
      <c r="E54" s="17"/>
      <c r="F54" s="17"/>
      <c r="I54" cm="1">
        <f t="array" ref="I54">IF(OR(ISBLANK(KostenDerden[[#This Row],[Naam kostenpost]:[Leverancier]])),0,9.99999999999999E+67)</f>
        <v>9.9999999999999899E+67</v>
      </c>
    </row>
    <row r="55" spans="2:9" x14ac:dyDescent="0.3">
      <c r="B55" s="17"/>
      <c r="C55" s="17"/>
      <c r="D55" s="17"/>
      <c r="E55" s="17"/>
      <c r="F55" s="17"/>
      <c r="I55" cm="1">
        <f t="array" ref="I55">IF(OR(ISBLANK(KostenDerden[[#This Row],[Naam kostenpost]:[Leverancier]])),0,9.99999999999999E+67)</f>
        <v>9.9999999999999899E+67</v>
      </c>
    </row>
    <row r="56" spans="2:9" x14ac:dyDescent="0.3">
      <c r="B56" s="17"/>
      <c r="C56" s="17"/>
      <c r="D56" s="17"/>
      <c r="E56" s="17"/>
      <c r="F56" s="17"/>
      <c r="I56" cm="1">
        <f t="array" ref="I56">IF(OR(ISBLANK(KostenDerden[[#This Row],[Naam kostenpost]:[Leverancier]])),0,9.99999999999999E+67)</f>
        <v>9.9999999999999899E+67</v>
      </c>
    </row>
    <row r="57" spans="2:9" x14ac:dyDescent="0.3">
      <c r="B57" s="17"/>
      <c r="C57" s="17"/>
      <c r="D57" s="17"/>
      <c r="E57" s="17"/>
      <c r="F57" s="17"/>
      <c r="I57" cm="1">
        <f t="array" ref="I57">IF(OR(ISBLANK(KostenDerden[[#This Row],[Naam kostenpost]:[Leverancier]])),0,9.99999999999999E+67)</f>
        <v>9.9999999999999899E+67</v>
      </c>
    </row>
    <row r="58" spans="2:9" x14ac:dyDescent="0.3">
      <c r="B58" s="17"/>
      <c r="C58" s="17"/>
      <c r="D58" s="17"/>
      <c r="E58" s="17"/>
      <c r="F58" s="17"/>
      <c r="I58" cm="1">
        <f t="array" ref="I58">IF(OR(ISBLANK(KostenDerden[[#This Row],[Naam kostenpost]:[Leverancier]])),0,9.99999999999999E+67)</f>
        <v>9.9999999999999899E+67</v>
      </c>
    </row>
    <row r="59" spans="2:9" x14ac:dyDescent="0.3">
      <c r="B59" s="17"/>
      <c r="C59" s="17"/>
      <c r="D59" s="17"/>
      <c r="E59" s="17"/>
      <c r="F59" s="17"/>
      <c r="I59" cm="1">
        <f t="array" ref="I59">IF(OR(ISBLANK(KostenDerden[[#This Row],[Naam kostenpost]:[Leverancier]])),0,9.99999999999999E+67)</f>
        <v>9.9999999999999899E+67</v>
      </c>
    </row>
    <row r="60" spans="2:9" x14ac:dyDescent="0.3">
      <c r="B60" s="17"/>
      <c r="C60" s="17"/>
      <c r="D60" s="17"/>
      <c r="E60" s="17"/>
      <c r="F60" s="17"/>
      <c r="I60" cm="1">
        <f t="array" ref="I60">IF(OR(ISBLANK(KostenDerden[[#This Row],[Naam kostenpost]:[Leverancier]])),0,9.99999999999999E+67)</f>
        <v>9.9999999999999899E+67</v>
      </c>
    </row>
    <row r="61" spans="2:9" x14ac:dyDescent="0.3">
      <c r="B61" s="17"/>
      <c r="C61" s="17"/>
      <c r="D61" s="17"/>
      <c r="E61" s="17"/>
      <c r="F61" s="17"/>
      <c r="I61" cm="1">
        <f t="array" ref="I61">IF(OR(ISBLANK(KostenDerden[[#This Row],[Naam kostenpost]:[Leverancier]])),0,9.99999999999999E+67)</f>
        <v>9.9999999999999899E+67</v>
      </c>
    </row>
    <row r="62" spans="2:9" x14ac:dyDescent="0.3">
      <c r="B62" s="17"/>
      <c r="C62" s="17"/>
      <c r="D62" s="17"/>
      <c r="E62" s="17"/>
      <c r="F62" s="17"/>
      <c r="I62" cm="1">
        <f t="array" ref="I62">IF(OR(ISBLANK(KostenDerden[[#This Row],[Naam kostenpost]:[Leverancier]])),0,9.99999999999999E+67)</f>
        <v>9.9999999999999899E+67</v>
      </c>
    </row>
    <row r="63" spans="2:9" x14ac:dyDescent="0.3">
      <c r="B63" s="17"/>
      <c r="C63" s="17"/>
      <c r="D63" s="17"/>
      <c r="E63" s="17"/>
      <c r="F63" s="17"/>
      <c r="I63" cm="1">
        <f t="array" ref="I63">IF(OR(ISBLANK(KostenDerden[[#This Row],[Naam kostenpost]:[Leverancier]])),0,9.99999999999999E+67)</f>
        <v>9.9999999999999899E+67</v>
      </c>
    </row>
    <row r="64" spans="2:9" x14ac:dyDescent="0.3">
      <c r="B64" s="17"/>
      <c r="C64" s="17"/>
      <c r="D64" s="17"/>
      <c r="E64" s="17"/>
      <c r="F64" s="17"/>
      <c r="I64" cm="1">
        <f t="array" ref="I64">IF(OR(ISBLANK(KostenDerden[[#This Row],[Naam kostenpost]:[Leverancier]])),0,9.99999999999999E+67)</f>
        <v>9.9999999999999899E+67</v>
      </c>
    </row>
    <row r="65" spans="2:9" x14ac:dyDescent="0.3">
      <c r="B65" s="17"/>
      <c r="C65" s="17"/>
      <c r="D65" s="17"/>
      <c r="E65" s="17"/>
      <c r="F65" s="17"/>
      <c r="I65" cm="1">
        <f t="array" ref="I65">IF(OR(ISBLANK(KostenDerden[[#This Row],[Naam kostenpost]:[Leverancier]])),0,9.99999999999999E+67)</f>
        <v>9.9999999999999899E+67</v>
      </c>
    </row>
    <row r="66" spans="2:9" x14ac:dyDescent="0.3">
      <c r="B66" s="17"/>
      <c r="C66" s="17"/>
      <c r="D66" s="17"/>
      <c r="E66" s="17"/>
      <c r="F66" s="17"/>
      <c r="I66" cm="1">
        <f t="array" ref="I66">IF(OR(ISBLANK(KostenDerden[[#This Row],[Naam kostenpost]:[Leverancier]])),0,9.99999999999999E+67)</f>
        <v>9.9999999999999899E+67</v>
      </c>
    </row>
    <row r="67" spans="2:9" x14ac:dyDescent="0.3">
      <c r="B67" s="17"/>
      <c r="C67" s="17"/>
      <c r="D67" s="17"/>
      <c r="E67" s="17"/>
      <c r="F67" s="17"/>
      <c r="I67" cm="1">
        <f t="array" ref="I67">IF(OR(ISBLANK(KostenDerden[[#This Row],[Naam kostenpost]:[Leverancier]])),0,9.99999999999999E+67)</f>
        <v>9.9999999999999899E+67</v>
      </c>
    </row>
    <row r="68" spans="2:9" x14ac:dyDescent="0.3">
      <c r="B68" s="17"/>
      <c r="C68" s="17"/>
      <c r="D68" s="17"/>
      <c r="E68" s="17"/>
      <c r="F68" s="17"/>
      <c r="I68" cm="1">
        <f t="array" ref="I68">IF(OR(ISBLANK(KostenDerden[[#This Row],[Naam kostenpost]:[Leverancier]])),0,9.99999999999999E+67)</f>
        <v>9.9999999999999899E+67</v>
      </c>
    </row>
    <row r="69" spans="2:9" x14ac:dyDescent="0.3">
      <c r="B69" s="17"/>
      <c r="C69" s="17"/>
      <c r="D69" s="17"/>
      <c r="E69" s="17"/>
      <c r="F69" s="17"/>
      <c r="I69" cm="1">
        <f t="array" ref="I69">IF(OR(ISBLANK(KostenDerden[[#This Row],[Naam kostenpost]:[Leverancier]])),0,9.99999999999999E+67)</f>
        <v>9.9999999999999899E+67</v>
      </c>
    </row>
    <row r="70" spans="2:9" x14ac:dyDescent="0.3">
      <c r="B70" s="17"/>
      <c r="C70" s="17"/>
      <c r="D70" s="17"/>
      <c r="E70" s="17"/>
      <c r="F70" s="17"/>
      <c r="I70" cm="1">
        <f t="array" ref="I70">IF(OR(ISBLANK(KostenDerden[[#This Row],[Naam kostenpost]:[Leverancier]])),0,9.99999999999999E+67)</f>
        <v>9.9999999999999899E+67</v>
      </c>
    </row>
    <row r="71" spans="2:9" x14ac:dyDescent="0.3">
      <c r="B71" s="17"/>
      <c r="C71" s="17"/>
      <c r="D71" s="17"/>
      <c r="E71" s="17"/>
      <c r="F71" s="17"/>
      <c r="I71" cm="1">
        <f t="array" ref="I71">IF(OR(ISBLANK(KostenDerden[[#This Row],[Naam kostenpost]:[Leverancier]])),0,9.99999999999999E+67)</f>
        <v>9.9999999999999899E+67</v>
      </c>
    </row>
    <row r="72" spans="2:9" x14ac:dyDescent="0.3">
      <c r="B72" s="17"/>
      <c r="C72" s="17"/>
      <c r="D72" s="17"/>
      <c r="E72" s="17"/>
      <c r="F72" s="17"/>
      <c r="I72" cm="1">
        <f t="array" ref="I72">IF(OR(ISBLANK(KostenDerden[[#This Row],[Naam kostenpost]:[Leverancier]])),0,9.99999999999999E+67)</f>
        <v>9.9999999999999899E+67</v>
      </c>
    </row>
    <row r="73" spans="2:9" x14ac:dyDescent="0.3">
      <c r="B73" s="17"/>
      <c r="C73" s="17"/>
      <c r="D73" s="17"/>
      <c r="E73" s="17"/>
      <c r="F73" s="17"/>
      <c r="I73" cm="1">
        <f t="array" ref="I73">IF(OR(ISBLANK(KostenDerden[[#This Row],[Naam kostenpost]:[Leverancier]])),0,9.99999999999999E+67)</f>
        <v>9.9999999999999899E+67</v>
      </c>
    </row>
    <row r="74" spans="2:9" x14ac:dyDescent="0.3">
      <c r="B74" s="17"/>
      <c r="C74" s="17"/>
      <c r="D74" s="17"/>
      <c r="E74" s="17"/>
      <c r="F74" s="17"/>
      <c r="I74" cm="1">
        <f t="array" ref="I74">IF(OR(ISBLANK(KostenDerden[[#This Row],[Naam kostenpost]:[Leverancier]])),0,9.99999999999999E+67)</f>
        <v>9.9999999999999899E+67</v>
      </c>
    </row>
    <row r="75" spans="2:9" x14ac:dyDescent="0.3">
      <c r="B75" s="17"/>
      <c r="C75" s="17"/>
      <c r="D75" s="17"/>
      <c r="E75" s="17"/>
      <c r="F75" s="17"/>
      <c r="I75" cm="1">
        <f t="array" ref="I75">IF(OR(ISBLANK(KostenDerden[[#This Row],[Naam kostenpost]:[Leverancier]])),0,9.99999999999999E+67)</f>
        <v>9.9999999999999899E+67</v>
      </c>
    </row>
    <row r="76" spans="2:9" x14ac:dyDescent="0.3">
      <c r="B76" s="17"/>
      <c r="C76" s="17"/>
      <c r="D76" s="17"/>
      <c r="E76" s="17"/>
      <c r="F76" s="17"/>
      <c r="I76" cm="1">
        <f t="array" ref="I76">IF(OR(ISBLANK(KostenDerden[[#This Row],[Naam kostenpost]:[Leverancier]])),0,9.99999999999999E+67)</f>
        <v>9.9999999999999899E+67</v>
      </c>
    </row>
    <row r="77" spans="2:9" x14ac:dyDescent="0.3">
      <c r="B77" s="17"/>
      <c r="C77" s="17"/>
      <c r="D77" s="17"/>
      <c r="E77" s="17"/>
      <c r="F77" s="17"/>
      <c r="I77" cm="1">
        <f t="array" ref="I77">IF(OR(ISBLANK(KostenDerden[[#This Row],[Naam kostenpost]:[Leverancier]])),0,9.99999999999999E+67)</f>
        <v>9.9999999999999899E+67</v>
      </c>
    </row>
    <row r="78" spans="2:9" x14ac:dyDescent="0.3">
      <c r="B78" s="17"/>
      <c r="C78" s="17"/>
      <c r="D78" s="17"/>
      <c r="E78" s="17"/>
      <c r="F78" s="17"/>
      <c r="I78" cm="1">
        <f t="array" ref="I78">IF(OR(ISBLANK(KostenDerden[[#This Row],[Naam kostenpost]:[Leverancier]])),0,9.99999999999999E+67)</f>
        <v>9.9999999999999899E+67</v>
      </c>
    </row>
    <row r="79" spans="2:9" x14ac:dyDescent="0.3">
      <c r="B79" s="17"/>
      <c r="C79" s="17"/>
      <c r="D79" s="17"/>
      <c r="E79" s="17"/>
      <c r="F79" s="17"/>
      <c r="I79" cm="1">
        <f t="array" ref="I79">IF(OR(ISBLANK(KostenDerden[[#This Row],[Naam kostenpost]:[Leverancier]])),0,9.99999999999999E+67)</f>
        <v>9.9999999999999899E+67</v>
      </c>
    </row>
    <row r="80" spans="2:9" x14ac:dyDescent="0.3">
      <c r="B80" s="17"/>
      <c r="C80" s="17"/>
      <c r="D80" s="17"/>
      <c r="E80" s="17"/>
      <c r="F80" s="17"/>
      <c r="I80" cm="1">
        <f t="array" ref="I80">IF(OR(ISBLANK(KostenDerden[[#This Row],[Naam kostenpost]:[Leverancier]])),0,9.99999999999999E+67)</f>
        <v>9.9999999999999899E+67</v>
      </c>
    </row>
    <row r="81" spans="2:9" x14ac:dyDescent="0.3">
      <c r="B81" s="17"/>
      <c r="C81" s="17"/>
      <c r="D81" s="17"/>
      <c r="E81" s="17"/>
      <c r="F81" s="17"/>
      <c r="I81" cm="1">
        <f t="array" ref="I81">IF(OR(ISBLANK(KostenDerden[[#This Row],[Naam kostenpost]:[Leverancier]])),0,9.99999999999999E+67)</f>
        <v>9.9999999999999899E+67</v>
      </c>
    </row>
    <row r="82" spans="2:9" x14ac:dyDescent="0.3">
      <c r="B82" s="17"/>
      <c r="C82" s="17"/>
      <c r="D82" s="17"/>
      <c r="E82" s="17"/>
      <c r="F82" s="17"/>
      <c r="I82" cm="1">
        <f t="array" ref="I82">IF(OR(ISBLANK(KostenDerden[[#This Row],[Naam kostenpost]:[Leverancier]])),0,9.99999999999999E+67)</f>
        <v>9.9999999999999899E+67</v>
      </c>
    </row>
    <row r="83" spans="2:9" x14ac:dyDescent="0.3">
      <c r="B83" s="17"/>
      <c r="C83" s="17"/>
      <c r="D83" s="17"/>
      <c r="E83" s="17"/>
      <c r="F83" s="17"/>
      <c r="I83" cm="1">
        <f t="array" ref="I83">IF(OR(ISBLANK(KostenDerden[[#This Row],[Naam kostenpost]:[Leverancier]])),0,9.99999999999999E+67)</f>
        <v>9.9999999999999899E+67</v>
      </c>
    </row>
    <row r="84" spans="2:9" x14ac:dyDescent="0.3">
      <c r="B84" s="17"/>
      <c r="C84" s="17"/>
      <c r="D84" s="17"/>
      <c r="E84" s="17"/>
      <c r="F84" s="17"/>
      <c r="I84" cm="1">
        <f t="array" ref="I84">IF(OR(ISBLANK(KostenDerden[[#This Row],[Naam kostenpost]:[Leverancier]])),0,9.99999999999999E+67)</f>
        <v>9.9999999999999899E+67</v>
      </c>
    </row>
    <row r="85" spans="2:9" x14ac:dyDescent="0.3">
      <c r="B85" s="17"/>
      <c r="C85" s="17"/>
      <c r="D85" s="17"/>
      <c r="E85" s="17"/>
      <c r="F85" s="17"/>
      <c r="I85" cm="1">
        <f t="array" ref="I85">IF(OR(ISBLANK(KostenDerden[[#This Row],[Naam kostenpost]:[Leverancier]])),0,9.99999999999999E+67)</f>
        <v>9.9999999999999899E+67</v>
      </c>
    </row>
    <row r="86" spans="2:9" x14ac:dyDescent="0.3">
      <c r="B86" s="17"/>
      <c r="C86" s="17"/>
      <c r="D86" s="17"/>
      <c r="E86" s="17"/>
      <c r="F86" s="17"/>
      <c r="I86" cm="1">
        <f t="array" ref="I86">IF(OR(ISBLANK(KostenDerden[[#This Row],[Naam kostenpost]:[Leverancier]])),0,9.99999999999999E+67)</f>
        <v>9.9999999999999899E+67</v>
      </c>
    </row>
    <row r="87" spans="2:9" x14ac:dyDescent="0.3">
      <c r="B87" s="17"/>
      <c r="C87" s="17"/>
      <c r="D87" s="17"/>
      <c r="E87" s="17"/>
      <c r="F87" s="17"/>
      <c r="I87" cm="1">
        <f t="array" ref="I87">IF(OR(ISBLANK(KostenDerden[[#This Row],[Naam kostenpost]:[Leverancier]])),0,9.99999999999999E+67)</f>
        <v>9.9999999999999899E+67</v>
      </c>
    </row>
    <row r="88" spans="2:9" x14ac:dyDescent="0.3">
      <c r="B88" s="17"/>
      <c r="C88" s="17"/>
      <c r="D88" s="17"/>
      <c r="E88" s="17"/>
      <c r="F88" s="17"/>
      <c r="I88" cm="1">
        <f t="array" ref="I88">IF(OR(ISBLANK(KostenDerden[[#This Row],[Naam kostenpost]:[Leverancier]])),0,9.99999999999999E+67)</f>
        <v>9.9999999999999899E+67</v>
      </c>
    </row>
    <row r="89" spans="2:9" x14ac:dyDescent="0.3">
      <c r="B89" s="17"/>
      <c r="C89" s="17"/>
      <c r="D89" s="17"/>
      <c r="E89" s="17"/>
      <c r="F89" s="17"/>
      <c r="I89" cm="1">
        <f t="array" ref="I89">IF(OR(ISBLANK(KostenDerden[[#This Row],[Naam kostenpost]:[Leverancier]])),0,9.99999999999999E+67)</f>
        <v>9.9999999999999899E+67</v>
      </c>
    </row>
    <row r="90" spans="2:9" x14ac:dyDescent="0.3">
      <c r="B90" s="17"/>
      <c r="C90" s="17"/>
      <c r="D90" s="17"/>
      <c r="E90" s="17"/>
      <c r="F90" s="17"/>
      <c r="I90" cm="1">
        <f t="array" ref="I90">IF(OR(ISBLANK(KostenDerden[[#This Row],[Naam kostenpost]:[Leverancier]])),0,9.99999999999999E+67)</f>
        <v>9.9999999999999899E+67</v>
      </c>
    </row>
    <row r="91" spans="2:9" x14ac:dyDescent="0.3">
      <c r="B91" s="17"/>
      <c r="C91" s="17"/>
      <c r="D91" s="17"/>
      <c r="E91" s="17"/>
      <c r="F91" s="17"/>
      <c r="I91" cm="1">
        <f t="array" ref="I91">IF(OR(ISBLANK(KostenDerden[[#This Row],[Naam kostenpost]:[Leverancier]])),0,9.99999999999999E+67)</f>
        <v>9.9999999999999899E+67</v>
      </c>
    </row>
    <row r="92" spans="2:9" x14ac:dyDescent="0.3">
      <c r="B92" s="17"/>
      <c r="C92" s="17"/>
      <c r="D92" s="17"/>
      <c r="E92" s="17"/>
      <c r="F92" s="17"/>
      <c r="I92" cm="1">
        <f t="array" ref="I92">IF(OR(ISBLANK(KostenDerden[[#This Row],[Naam kostenpost]:[Leverancier]])),0,9.99999999999999E+67)</f>
        <v>9.9999999999999899E+67</v>
      </c>
    </row>
    <row r="93" spans="2:9" x14ac:dyDescent="0.3">
      <c r="B93" s="17"/>
      <c r="C93" s="17"/>
      <c r="D93" s="17"/>
      <c r="E93" s="17"/>
      <c r="F93" s="17"/>
      <c r="I93" cm="1">
        <f t="array" ref="I93">IF(OR(ISBLANK(KostenDerden[[#This Row],[Naam kostenpost]:[Leverancier]])),0,9.99999999999999E+67)</f>
        <v>9.9999999999999899E+67</v>
      </c>
    </row>
    <row r="94" spans="2:9" x14ac:dyDescent="0.3">
      <c r="B94" s="17"/>
      <c r="C94" s="17"/>
      <c r="D94" s="17"/>
      <c r="E94" s="17"/>
      <c r="F94" s="17"/>
      <c r="I94" cm="1">
        <f t="array" ref="I94">IF(OR(ISBLANK(KostenDerden[[#This Row],[Naam kostenpost]:[Leverancier]])),0,9.99999999999999E+67)</f>
        <v>9.9999999999999899E+67</v>
      </c>
    </row>
    <row r="95" spans="2:9" x14ac:dyDescent="0.3">
      <c r="B95" s="17"/>
      <c r="C95" s="17"/>
      <c r="D95" s="17"/>
      <c r="E95" s="17"/>
      <c r="F95" s="17"/>
      <c r="I95" cm="1">
        <f t="array" ref="I95">IF(OR(ISBLANK(KostenDerden[[#This Row],[Naam kostenpost]:[Leverancier]])),0,9.99999999999999E+67)</f>
        <v>9.9999999999999899E+67</v>
      </c>
    </row>
    <row r="96" spans="2:9" x14ac:dyDescent="0.3">
      <c r="B96" s="17"/>
      <c r="C96" s="17"/>
      <c r="D96" s="17"/>
      <c r="E96" s="17"/>
      <c r="F96" s="17"/>
      <c r="I96" cm="1">
        <f t="array" ref="I96">IF(OR(ISBLANK(KostenDerden[[#This Row],[Naam kostenpost]:[Leverancier]])),0,9.99999999999999E+67)</f>
        <v>9.9999999999999899E+67</v>
      </c>
    </row>
    <row r="97" spans="2:9" x14ac:dyDescent="0.3">
      <c r="B97" s="17"/>
      <c r="C97" s="17"/>
      <c r="D97" s="17"/>
      <c r="E97" s="17"/>
      <c r="F97" s="17"/>
      <c r="I97" cm="1">
        <f t="array" ref="I97">IF(OR(ISBLANK(KostenDerden[[#This Row],[Naam kostenpost]:[Leverancier]])),0,9.99999999999999E+67)</f>
        <v>9.9999999999999899E+67</v>
      </c>
    </row>
    <row r="98" spans="2:9" x14ac:dyDescent="0.3">
      <c r="B98" s="17"/>
      <c r="C98" s="17"/>
      <c r="D98" s="17"/>
      <c r="E98" s="17"/>
      <c r="F98" s="17"/>
      <c r="I98" cm="1">
        <f t="array" ref="I98">IF(OR(ISBLANK(KostenDerden[[#This Row],[Naam kostenpost]:[Leverancier]])),0,9.99999999999999E+67)</f>
        <v>9.9999999999999899E+67</v>
      </c>
    </row>
    <row r="99" spans="2:9" x14ac:dyDescent="0.3">
      <c r="B99" s="17"/>
      <c r="C99" s="17"/>
      <c r="D99" s="17"/>
      <c r="E99" s="17"/>
      <c r="F99" s="17"/>
      <c r="I99" cm="1">
        <f t="array" ref="I99">IF(OR(ISBLANK(KostenDerden[[#This Row],[Naam kostenpost]:[Leverancier]])),0,9.99999999999999E+67)</f>
        <v>9.9999999999999899E+67</v>
      </c>
    </row>
    <row r="100" spans="2:9" x14ac:dyDescent="0.3">
      <c r="B100" s="17"/>
      <c r="C100" s="17"/>
      <c r="D100" s="17"/>
      <c r="E100" s="17"/>
      <c r="F100" s="17"/>
      <c r="I100" cm="1">
        <f t="array" ref="I100">IF(OR(ISBLANK(KostenDerden[[#This Row],[Naam kostenpost]:[Leverancier]])),0,9.99999999999999E+67)</f>
        <v>9.9999999999999899E+67</v>
      </c>
    </row>
    <row r="101" spans="2:9" x14ac:dyDescent="0.3">
      <c r="B101" s="17"/>
      <c r="C101" s="17"/>
      <c r="D101" s="17"/>
      <c r="E101" s="17"/>
      <c r="F101" s="17"/>
      <c r="I101" cm="1">
        <f t="array" ref="I101">IF(OR(ISBLANK(KostenDerden[[#This Row],[Naam kostenpost]:[Leverancier]])),0,9.99999999999999E+67)</f>
        <v>9.9999999999999899E+67</v>
      </c>
    </row>
    <row r="102" spans="2:9" x14ac:dyDescent="0.3">
      <c r="B102" s="17"/>
      <c r="C102" s="17"/>
      <c r="D102" s="17"/>
      <c r="E102" s="17"/>
      <c r="F102" s="17"/>
      <c r="I102" cm="1">
        <f t="array" ref="I102">IF(OR(ISBLANK(KostenDerden[[#This Row],[Naam kostenpost]:[Leverancier]])),0,9.99999999999999E+67)</f>
        <v>9.9999999999999899E+67</v>
      </c>
    </row>
    <row r="103" spans="2:9" x14ac:dyDescent="0.3">
      <c r="B103" s="17"/>
      <c r="C103" s="17"/>
      <c r="D103" s="17"/>
      <c r="E103" s="17"/>
      <c r="F103" s="17"/>
      <c r="I103" cm="1">
        <f t="array" ref="I103">IF(OR(ISBLANK(KostenDerden[[#This Row],[Naam kostenpost]:[Leverancier]])),0,9.99999999999999E+67)</f>
        <v>9.9999999999999899E+67</v>
      </c>
    </row>
    <row r="104" spans="2:9" x14ac:dyDescent="0.3">
      <c r="B104" s="17"/>
      <c r="C104" s="17"/>
      <c r="D104" s="17"/>
      <c r="E104" s="17"/>
      <c r="F104" s="17"/>
      <c r="I104" cm="1">
        <f t="array" ref="I104">IF(OR(ISBLANK(KostenDerden[[#This Row],[Naam kostenpost]:[Leverancier]])),0,9.99999999999999E+67)</f>
        <v>9.9999999999999899E+67</v>
      </c>
    </row>
    <row r="105" spans="2:9" x14ac:dyDescent="0.3">
      <c r="B105" s="17"/>
      <c r="C105" s="17"/>
      <c r="D105" s="17"/>
      <c r="E105" s="17"/>
      <c r="F105" s="17"/>
      <c r="I105" cm="1">
        <f t="array" ref="I105">IF(OR(ISBLANK(KostenDerden[[#This Row],[Naam kostenpost]:[Leverancier]])),0,9.99999999999999E+67)</f>
        <v>9.9999999999999899E+67</v>
      </c>
    </row>
    <row r="106" spans="2:9" x14ac:dyDescent="0.3">
      <c r="B106" s="17"/>
      <c r="C106" s="17"/>
      <c r="D106" s="17"/>
      <c r="E106" s="17"/>
      <c r="F106" s="17"/>
      <c r="I106" cm="1">
        <f t="array" ref="I106">IF(OR(ISBLANK(KostenDerden[[#This Row],[Naam kostenpost]:[Leverancier]])),0,9.99999999999999E+67)</f>
        <v>9.9999999999999899E+67</v>
      </c>
    </row>
    <row r="107" spans="2:9" x14ac:dyDescent="0.3">
      <c r="B107" s="17"/>
      <c r="C107" s="17"/>
      <c r="D107" s="17"/>
      <c r="E107" s="17"/>
      <c r="F107" s="17"/>
      <c r="I107" cm="1">
        <f t="array" ref="I107">IF(OR(ISBLANK(KostenDerden[[#This Row],[Naam kostenpost]:[Leverancier]])),0,9.99999999999999E+67)</f>
        <v>9.9999999999999899E+67</v>
      </c>
    </row>
    <row r="108" spans="2:9" x14ac:dyDescent="0.3">
      <c r="B108" s="17"/>
      <c r="C108" s="17"/>
      <c r="D108" s="17"/>
      <c r="E108" s="17"/>
      <c r="F108" s="17"/>
      <c r="I108" cm="1">
        <f t="array" ref="I108">IF(OR(ISBLANK(KostenDerden[[#This Row],[Naam kostenpost]:[Leverancier]])),0,9.99999999999999E+67)</f>
        <v>9.9999999999999899E+67</v>
      </c>
    </row>
    <row r="109" spans="2:9" x14ac:dyDescent="0.3">
      <c r="B109" s="17"/>
      <c r="C109" s="17"/>
      <c r="D109" s="17"/>
      <c r="E109" s="17"/>
      <c r="F109" s="17"/>
      <c r="I109" cm="1">
        <f t="array" ref="I109">IF(OR(ISBLANK(KostenDerden[[#This Row],[Naam kostenpost]:[Leverancier]])),0,9.99999999999999E+67)</f>
        <v>9.9999999999999899E+67</v>
      </c>
    </row>
    <row r="110" spans="2:9" x14ac:dyDescent="0.3">
      <c r="B110" s="17"/>
      <c r="C110" s="17"/>
      <c r="D110" s="17"/>
      <c r="E110" s="17"/>
      <c r="F110" s="17"/>
      <c r="I110" cm="1">
        <f t="array" ref="I110">IF(OR(ISBLANK(KostenDerden[[#This Row],[Naam kostenpost]:[Leverancier]])),0,9.99999999999999E+67)</f>
        <v>9.9999999999999899E+67</v>
      </c>
    </row>
    <row r="111" spans="2:9" x14ac:dyDescent="0.3">
      <c r="B111" s="17"/>
      <c r="C111" s="17"/>
      <c r="D111" s="17"/>
      <c r="E111" s="17"/>
      <c r="F111" s="17"/>
      <c r="I111" cm="1">
        <f t="array" ref="I111">IF(OR(ISBLANK(KostenDerden[[#This Row],[Naam kostenpost]:[Leverancier]])),0,9.99999999999999E+67)</f>
        <v>9.9999999999999899E+67</v>
      </c>
    </row>
    <row r="112" spans="2:9" x14ac:dyDescent="0.3">
      <c r="B112" s="17"/>
      <c r="C112" s="17"/>
      <c r="D112" s="17"/>
      <c r="E112" s="17"/>
      <c r="F112" s="17"/>
      <c r="I112" cm="1">
        <f t="array" ref="I112">IF(OR(ISBLANK(KostenDerden[[#This Row],[Naam kostenpost]:[Leverancier]])),0,9.99999999999999E+67)</f>
        <v>9.9999999999999899E+67</v>
      </c>
    </row>
    <row r="113" spans="2:9" x14ac:dyDescent="0.3">
      <c r="B113" s="17"/>
      <c r="C113" s="17"/>
      <c r="D113" s="17"/>
      <c r="E113" s="17"/>
      <c r="F113" s="17"/>
      <c r="I113" cm="1">
        <f t="array" ref="I113">IF(OR(ISBLANK(KostenDerden[[#This Row],[Naam kostenpost]:[Leverancier]])),0,9.99999999999999E+67)</f>
        <v>9.9999999999999899E+67</v>
      </c>
    </row>
    <row r="114" spans="2:9" x14ac:dyDescent="0.3">
      <c r="B114" s="17"/>
      <c r="C114" s="17"/>
      <c r="D114" s="17"/>
      <c r="E114" s="17"/>
      <c r="F114" s="17"/>
    </row>
    <row r="115" spans="2:9" x14ac:dyDescent="0.3">
      <c r="B115" s="17"/>
      <c r="C115" s="17"/>
      <c r="D115" s="17"/>
      <c r="E115" s="17"/>
      <c r="F115" s="17"/>
    </row>
    <row r="116" spans="2:9" x14ac:dyDescent="0.3">
      <c r="B116" s="17"/>
      <c r="C116" s="17"/>
      <c r="D116" s="17"/>
      <c r="E116" s="17"/>
      <c r="F116" s="17"/>
    </row>
    <row r="117" spans="2:9" x14ac:dyDescent="0.3">
      <c r="B117" s="17"/>
      <c r="C117" s="17"/>
      <c r="D117" s="17"/>
      <c r="E117" s="17"/>
      <c r="F117" s="17"/>
    </row>
    <row r="118" spans="2:9" x14ac:dyDescent="0.3">
      <c r="B118" s="17"/>
      <c r="C118" s="17"/>
      <c r="D118" s="17"/>
      <c r="E118" s="17"/>
      <c r="F118" s="17"/>
    </row>
    <row r="119" spans="2:9" x14ac:dyDescent="0.3">
      <c r="B119" s="17"/>
      <c r="C119" s="17"/>
      <c r="D119" s="17"/>
      <c r="E119" s="17"/>
      <c r="F119" s="17"/>
    </row>
    <row r="120" spans="2:9" x14ac:dyDescent="0.3">
      <c r="B120" s="17"/>
      <c r="C120" s="17"/>
      <c r="D120" s="17"/>
      <c r="E120" s="17"/>
      <c r="F120" s="17"/>
    </row>
    <row r="121" spans="2:9" x14ac:dyDescent="0.3">
      <c r="B121" s="17"/>
      <c r="C121" s="17"/>
      <c r="D121" s="17"/>
      <c r="E121" s="17"/>
      <c r="F121" s="17"/>
    </row>
    <row r="122" spans="2:9" x14ac:dyDescent="0.3">
      <c r="B122" s="17"/>
      <c r="C122" s="17"/>
      <c r="D122" s="17"/>
      <c r="E122" s="17"/>
      <c r="F122" s="17"/>
    </row>
    <row r="123" spans="2:9" x14ac:dyDescent="0.3">
      <c r="B123" s="17"/>
      <c r="C123" s="17"/>
      <c r="D123" s="17"/>
      <c r="E123" s="17"/>
      <c r="F123" s="17"/>
    </row>
    <row r="124" spans="2:9" x14ac:dyDescent="0.3">
      <c r="B124" s="17"/>
      <c r="C124" s="17"/>
      <c r="D124" s="17"/>
      <c r="E124" s="17"/>
      <c r="F124" s="17"/>
    </row>
    <row r="125" spans="2:9" x14ac:dyDescent="0.3">
      <c r="B125" s="17"/>
      <c r="C125" s="17"/>
      <c r="D125" s="17"/>
      <c r="E125" s="17"/>
      <c r="F125" s="17"/>
    </row>
    <row r="126" spans="2:9" x14ac:dyDescent="0.3">
      <c r="B126" s="17"/>
      <c r="C126" s="17"/>
      <c r="D126" s="17"/>
      <c r="E126" s="17"/>
      <c r="F126" s="17"/>
    </row>
    <row r="127" spans="2:9" x14ac:dyDescent="0.3">
      <c r="B127" s="17"/>
      <c r="C127" s="17"/>
      <c r="D127" s="17"/>
      <c r="E127" s="17"/>
      <c r="F127" s="17"/>
    </row>
    <row r="128" spans="2:9" x14ac:dyDescent="0.3">
      <c r="B128" s="17"/>
      <c r="C128" s="17"/>
      <c r="D128" s="17"/>
      <c r="E128" s="17"/>
      <c r="F128" s="17"/>
    </row>
    <row r="129" spans="2:6" x14ac:dyDescent="0.3">
      <c r="B129" s="17"/>
      <c r="C129" s="17"/>
      <c r="D129" s="17"/>
      <c r="E129" s="17"/>
      <c r="F129" s="17"/>
    </row>
    <row r="130" spans="2:6" x14ac:dyDescent="0.3">
      <c r="B130" s="17"/>
      <c r="C130" s="17"/>
      <c r="D130" s="17"/>
      <c r="E130" s="17"/>
      <c r="F130" s="17"/>
    </row>
    <row r="131" spans="2:6" x14ac:dyDescent="0.3">
      <c r="B131" s="17"/>
      <c r="C131" s="17"/>
      <c r="D131" s="17"/>
      <c r="E131" s="17"/>
      <c r="F131" s="17"/>
    </row>
    <row r="132" spans="2:6" x14ac:dyDescent="0.3">
      <c r="B132" s="17"/>
      <c r="C132" s="17"/>
      <c r="D132" s="17"/>
      <c r="E132" s="17"/>
      <c r="F132" s="17"/>
    </row>
    <row r="133" spans="2:6" x14ac:dyDescent="0.3">
      <c r="B133" s="17"/>
      <c r="C133" s="17"/>
      <c r="D133" s="17"/>
      <c r="E133" s="17"/>
      <c r="F133" s="17"/>
    </row>
    <row r="134" spans="2:6" x14ac:dyDescent="0.3">
      <c r="B134" s="17"/>
      <c r="C134" s="17"/>
      <c r="D134" s="17"/>
      <c r="E134" s="17"/>
      <c r="F134" s="17"/>
    </row>
    <row r="135" spans="2:6" x14ac:dyDescent="0.3">
      <c r="B135" s="17"/>
      <c r="C135" s="17"/>
      <c r="D135" s="17"/>
      <c r="E135" s="17"/>
      <c r="F135" s="17"/>
    </row>
    <row r="136" spans="2:6" x14ac:dyDescent="0.3">
      <c r="B136" s="17"/>
      <c r="C136" s="17"/>
      <c r="D136" s="17"/>
      <c r="E136" s="17"/>
      <c r="F136" s="17"/>
    </row>
    <row r="137" spans="2:6" x14ac:dyDescent="0.3">
      <c r="B137" s="17"/>
      <c r="C137" s="17"/>
      <c r="D137" s="17"/>
      <c r="E137" s="17"/>
      <c r="F137" s="17"/>
    </row>
  </sheetData>
  <sheetProtection algorithmName="SHA-512" hashValue="oUf3qEEmp3Lcdvw+FxeEwtXSRhNNXAPDFdbU1LeV7bbwsVWsrZeZgFNHLdz15858/pe3TaArFC6QJSIa3jDc0A==" saltValue="t0TWtpI1FZ9FsETnk/Sisw==" spinCount="100000" sheet="1" objects="1" scenarios="1" insertRows="0" autoFilter="0"/>
  <dataValidations count="3">
    <dataValidation type="list" allowBlank="1" showInputMessage="1" showErrorMessage="1" sqref="D6:D30" xr:uid="{5EDE9932-DBB1-4299-8389-25F183D9E681}">
      <formula1>Kosten</formula1>
    </dataValidation>
    <dataValidation type="list" allowBlank="1" showInputMessage="1" showErrorMessage="1" sqref="C6:C30" xr:uid="{11B9211C-86C5-492D-85D2-16964D6E3099}">
      <formula1>Activiteiten</formula1>
    </dataValidation>
    <dataValidation type="decimal" allowBlank="1" showInputMessage="1" showErrorMessage="1" errorTitle="Missende gegevens" error="Vul eerst alle kolommen in voordat u Totale kosten invult." sqref="F6:F30" xr:uid="{4F40D383-3ED8-4137-AD2F-D161D0071C94}">
      <formula1>0</formula1>
      <formula2>I6</formula2>
    </dataValidation>
  </dataValidations>
  <pageMargins left="0.7" right="0.7" top="0.75" bottom="0.75" header="0.3" footer="0.3"/>
  <pageSetup paperSize="9" scale="65" fitToHeight="0"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C29B-DA99-497C-8D0E-3985049A17D8}">
  <sheetPr>
    <pageSetUpPr fitToPage="1"/>
  </sheetPr>
  <dimension ref="A1:K191"/>
  <sheetViews>
    <sheetView showGridLines="0" showRowColHeaders="0" zoomScaleNormal="100" workbookViewId="0">
      <selection activeCell="B3" sqref="B3"/>
    </sheetView>
  </sheetViews>
  <sheetFormatPr defaultColWidth="30.6640625" defaultRowHeight="15.05" x14ac:dyDescent="0.3"/>
  <cols>
    <col min="1" max="1" width="6.6640625" customWidth="1"/>
    <col min="2" max="8" width="32.6640625" customWidth="1"/>
    <col min="10" max="11" width="0" hidden="1" customWidth="1"/>
  </cols>
  <sheetData>
    <row r="1" spans="1:11" ht="31.95" customHeight="1" x14ac:dyDescent="0.3"/>
    <row r="2" spans="1:11" x14ac:dyDescent="0.3">
      <c r="B2" s="101" t="s">
        <v>37</v>
      </c>
      <c r="C2" s="102" t="s">
        <v>38</v>
      </c>
      <c r="D2" s="39"/>
      <c r="E2" s="39"/>
      <c r="F2" s="39"/>
      <c r="G2" s="39"/>
      <c r="H2" s="39"/>
      <c r="J2" t="s">
        <v>39</v>
      </c>
      <c r="K2" t="s">
        <v>40</v>
      </c>
    </row>
    <row r="3" spans="1:11" x14ac:dyDescent="0.3">
      <c r="B3" s="100"/>
      <c r="C3" s="99"/>
      <c r="D3" s="39"/>
      <c r="E3" s="39"/>
      <c r="F3" s="39"/>
      <c r="G3" s="39"/>
      <c r="H3" s="39"/>
      <c r="J3" s="12">
        <v>44757</v>
      </c>
      <c r="K3" s="12">
        <v>45747</v>
      </c>
    </row>
    <row r="4" spans="1:11" ht="20.05" customHeight="1" x14ac:dyDescent="0.3">
      <c r="B4" s="39"/>
      <c r="C4" s="39"/>
      <c r="D4" s="39"/>
      <c r="E4" s="39"/>
      <c r="F4" s="39"/>
      <c r="G4" s="39"/>
      <c r="H4" s="39"/>
    </row>
    <row r="5" spans="1:11" ht="21.3" x14ac:dyDescent="0.35">
      <c r="B5" s="22"/>
      <c r="C5" s="23"/>
      <c r="D5" s="23"/>
      <c r="E5" s="23"/>
      <c r="F5" s="24" t="s">
        <v>17</v>
      </c>
      <c r="G5" s="25">
        <f>SUM(MateriaalApparatuur[Afschrijvingskosten])</f>
        <v>0</v>
      </c>
      <c r="H5" s="26">
        <f>SUM(MateriaalApparatuur[Subsidie 80%])</f>
        <v>0</v>
      </c>
    </row>
    <row r="6" spans="1:11" ht="21.3" x14ac:dyDescent="0.35">
      <c r="B6" s="72" t="s">
        <v>42</v>
      </c>
      <c r="C6" s="28"/>
      <c r="D6" s="28"/>
      <c r="E6" s="28"/>
      <c r="F6" s="29" t="s">
        <v>32</v>
      </c>
      <c r="G6" s="30">
        <f>SUBTOTAL(109,MateriaalApparatuur[Afschrijvingskosten])</f>
        <v>0</v>
      </c>
      <c r="H6" s="31">
        <f>SUBTOTAL(109,MateriaalApparatuur[Subsidie 80%])</f>
        <v>0</v>
      </c>
      <c r="I6" s="11"/>
      <c r="J6" s="11"/>
    </row>
    <row r="7" spans="1:11" s="44" customFormat="1" ht="63.25" customHeight="1" x14ac:dyDescent="0.3">
      <c r="B7" s="105" t="s">
        <v>46</v>
      </c>
      <c r="C7" s="106"/>
      <c r="D7" s="106"/>
      <c r="E7" s="106"/>
      <c r="F7" s="106"/>
      <c r="G7" s="106"/>
      <c r="H7" s="107"/>
      <c r="I7" s="88"/>
      <c r="J7" s="88"/>
    </row>
    <row r="8" spans="1:11" s="44" customFormat="1" ht="18" customHeight="1" thickBot="1" x14ac:dyDescent="0.35">
      <c r="A8" s="40"/>
      <c r="B8" s="33" t="s">
        <v>15</v>
      </c>
      <c r="C8" s="33" t="s">
        <v>8</v>
      </c>
      <c r="D8" s="34" t="s">
        <v>2</v>
      </c>
      <c r="E8" s="34" t="s">
        <v>22</v>
      </c>
      <c r="F8" s="33" t="s">
        <v>18</v>
      </c>
      <c r="G8" s="34" t="s">
        <v>3</v>
      </c>
      <c r="H8" s="35" t="s">
        <v>16</v>
      </c>
    </row>
    <row r="9" spans="1:11" s="44" customFormat="1" ht="18" customHeight="1" x14ac:dyDescent="0.3">
      <c r="A9" s="40"/>
      <c r="B9" s="49"/>
      <c r="C9" s="49"/>
      <c r="D9" s="89"/>
      <c r="E9" s="94" t="str" cm="1">
        <f t="array" ref="E9">IF(ISBLANK(MateriaalApparatuur[[#This Row],[Aanschafwaarde]]),"",DAYS360(StartEindDatum[Startdatum project],StartEindDatum[Einddatum project],1)/360)</f>
        <v/>
      </c>
      <c r="F9" s="49"/>
      <c r="G9" s="64">
        <f>IF(ISBLANK(MateriaalApparatuur[[#This Row],[Levensduur]]),0,MateriaalApparatuur[[#This Row],[Aanschafwaarde]]*(MateriaalApparatuur[[#This Row],[Projectduur]]/MateriaalApparatuur[[#This Row],[Levensduur]]))</f>
        <v>0</v>
      </c>
      <c r="H9" s="90">
        <f>(MateriaalApparatuur[[#This Row],[Afschrijvingskosten]]*0.8)</f>
        <v>0</v>
      </c>
    </row>
    <row r="10" spans="1:11" s="44" customFormat="1" ht="18" customHeight="1" x14ac:dyDescent="0.3">
      <c r="A10" s="40"/>
      <c r="B10" s="52"/>
      <c r="C10" s="52"/>
      <c r="D10" s="91"/>
      <c r="E10" s="92" t="str" cm="1">
        <f t="array" ref="E10">IF(ISBLANK(MateriaalApparatuur[[#This Row],[Aanschafwaarde]]),"",DAYS360(StartEindDatum[Startdatum project],StartEindDatum[Einddatum project],1)/360)</f>
        <v/>
      </c>
      <c r="F10" s="52"/>
      <c r="G10" s="62">
        <f>IF(ISBLANK(MateriaalApparatuur[[#This Row],[Levensduur]]),0,MateriaalApparatuur[[#This Row],[Aanschafwaarde]]*(MateriaalApparatuur[[#This Row],[Projectduur]]/MateriaalApparatuur[[#This Row],[Levensduur]]))</f>
        <v>0</v>
      </c>
      <c r="H10" s="62">
        <f>(MateriaalApparatuur[[#This Row],[Afschrijvingskosten]]*0.8)</f>
        <v>0</v>
      </c>
    </row>
    <row r="11" spans="1:11" s="44" customFormat="1" ht="18" customHeight="1" x14ac:dyDescent="0.3">
      <c r="A11" s="40"/>
      <c r="B11" s="55"/>
      <c r="C11" s="55"/>
      <c r="D11" s="93"/>
      <c r="E11" s="94" t="str" cm="1">
        <f t="array" ref="E11">IF(ISBLANK(MateriaalApparatuur[[#This Row],[Aanschafwaarde]]),"",DAYS360(StartEindDatum[Startdatum project],StartEindDatum[Einddatum project],1)/360)</f>
        <v/>
      </c>
      <c r="F11" s="55"/>
      <c r="G11" s="64">
        <f>IF(ISBLANK(MateriaalApparatuur[[#This Row],[Levensduur]]),0,MateriaalApparatuur[[#This Row],[Aanschafwaarde]]*(MateriaalApparatuur[[#This Row],[Projectduur]]/MateriaalApparatuur[[#This Row],[Levensduur]]))</f>
        <v>0</v>
      </c>
      <c r="H11" s="64">
        <f>(MateriaalApparatuur[[#This Row],[Afschrijvingskosten]]*0.8)</f>
        <v>0</v>
      </c>
    </row>
    <row r="12" spans="1:11" s="44" customFormat="1" ht="18" customHeight="1" x14ac:dyDescent="0.3">
      <c r="A12" s="40"/>
      <c r="B12" s="52"/>
      <c r="C12" s="52"/>
      <c r="D12" s="91"/>
      <c r="E12" s="92" t="str" cm="1">
        <f t="array" ref="E12">IF(ISBLANK(MateriaalApparatuur[[#This Row],[Aanschafwaarde]]),"",DAYS360(StartEindDatum[Startdatum project],StartEindDatum[Einddatum project],1)/360)</f>
        <v/>
      </c>
      <c r="F12" s="52"/>
      <c r="G12" s="62">
        <f>IF(ISBLANK(MateriaalApparatuur[[#This Row],[Levensduur]]),0,MateriaalApparatuur[[#This Row],[Aanschafwaarde]]*(MateriaalApparatuur[[#This Row],[Projectduur]]/MateriaalApparatuur[[#This Row],[Levensduur]]))</f>
        <v>0</v>
      </c>
      <c r="H12" s="62">
        <f>(MateriaalApparatuur[[#This Row],[Afschrijvingskosten]]*0.8)</f>
        <v>0</v>
      </c>
    </row>
    <row r="13" spans="1:11" s="44" customFormat="1" ht="18" customHeight="1" x14ac:dyDescent="0.3">
      <c r="A13" s="40"/>
      <c r="B13" s="55"/>
      <c r="C13" s="55"/>
      <c r="D13" s="93"/>
      <c r="E13" s="94" t="str" cm="1">
        <f t="array" ref="E13">IF(ISBLANK(MateriaalApparatuur[[#This Row],[Aanschafwaarde]]),"",DAYS360(StartEindDatum[Startdatum project],StartEindDatum[Einddatum project],1)/360)</f>
        <v/>
      </c>
      <c r="F13" s="55"/>
      <c r="G13" s="64">
        <f>IF(ISBLANK(MateriaalApparatuur[[#This Row],[Levensduur]]),0,MateriaalApparatuur[[#This Row],[Aanschafwaarde]]*(MateriaalApparatuur[[#This Row],[Projectduur]]/MateriaalApparatuur[[#This Row],[Levensduur]]))</f>
        <v>0</v>
      </c>
      <c r="H13" s="64">
        <f>(MateriaalApparatuur[[#This Row],[Afschrijvingskosten]]*0.8)</f>
        <v>0</v>
      </c>
    </row>
    <row r="14" spans="1:11" s="44" customFormat="1" ht="18" customHeight="1" x14ac:dyDescent="0.3">
      <c r="A14" s="40"/>
      <c r="B14" s="52"/>
      <c r="C14" s="52"/>
      <c r="D14" s="91"/>
      <c r="E14" s="92" t="str" cm="1">
        <f t="array" ref="E14">IF(ISBLANK(MateriaalApparatuur[[#This Row],[Aanschafwaarde]]),"",DAYS360(StartEindDatum[Startdatum project],StartEindDatum[Einddatum project],1)/360)</f>
        <v/>
      </c>
      <c r="F14" s="52"/>
      <c r="G14" s="62">
        <f>IF(ISBLANK(MateriaalApparatuur[[#This Row],[Levensduur]]),0,MateriaalApparatuur[[#This Row],[Aanschafwaarde]]*(MateriaalApparatuur[[#This Row],[Projectduur]]/MateriaalApparatuur[[#This Row],[Levensduur]]))</f>
        <v>0</v>
      </c>
      <c r="H14" s="62">
        <f>(MateriaalApparatuur[[#This Row],[Afschrijvingskosten]]*0.8)</f>
        <v>0</v>
      </c>
    </row>
    <row r="15" spans="1:11" s="44" customFormat="1" ht="18" customHeight="1" x14ac:dyDescent="0.3">
      <c r="A15" s="40"/>
      <c r="B15" s="55"/>
      <c r="C15" s="55"/>
      <c r="D15" s="93"/>
      <c r="E15" s="94" t="str" cm="1">
        <f t="array" ref="E15">IF(ISBLANK(MateriaalApparatuur[[#This Row],[Aanschafwaarde]]),"",DAYS360(StartEindDatum[Startdatum project],StartEindDatum[Einddatum project],1)/360)</f>
        <v/>
      </c>
      <c r="F15" s="55"/>
      <c r="G15" s="64">
        <f>IF(ISBLANK(MateriaalApparatuur[[#This Row],[Levensduur]]),0,MateriaalApparatuur[[#This Row],[Aanschafwaarde]]*(MateriaalApparatuur[[#This Row],[Projectduur]]/MateriaalApparatuur[[#This Row],[Levensduur]]))</f>
        <v>0</v>
      </c>
      <c r="H15" s="64">
        <f>(MateriaalApparatuur[[#This Row],[Afschrijvingskosten]]*0.8)</f>
        <v>0</v>
      </c>
    </row>
    <row r="16" spans="1:11" s="44" customFormat="1" ht="18" customHeight="1" x14ac:dyDescent="0.3">
      <c r="A16" s="40"/>
      <c r="B16" s="52"/>
      <c r="C16" s="52"/>
      <c r="D16" s="91"/>
      <c r="E16" s="92" t="str" cm="1">
        <f t="array" ref="E16">IF(ISBLANK(MateriaalApparatuur[[#This Row],[Aanschafwaarde]]),"",DAYS360(StartEindDatum[Startdatum project],StartEindDatum[Einddatum project],1)/360)</f>
        <v/>
      </c>
      <c r="F16" s="52"/>
      <c r="G16" s="62">
        <f>IF(ISBLANK(MateriaalApparatuur[[#This Row],[Levensduur]]),0,MateriaalApparatuur[[#This Row],[Aanschafwaarde]]*(MateriaalApparatuur[[#This Row],[Projectduur]]/MateriaalApparatuur[[#This Row],[Levensduur]]))</f>
        <v>0</v>
      </c>
      <c r="H16" s="62">
        <f>(MateriaalApparatuur[[#This Row],[Afschrijvingskosten]]*0.8)</f>
        <v>0</v>
      </c>
    </row>
    <row r="17" spans="1:8" s="44" customFormat="1" ht="18" customHeight="1" x14ac:dyDescent="0.3">
      <c r="A17" s="40"/>
      <c r="B17" s="55"/>
      <c r="C17" s="55"/>
      <c r="D17" s="93"/>
      <c r="E17" s="94" t="str" cm="1">
        <f t="array" ref="E17">IF(ISBLANK(MateriaalApparatuur[[#This Row],[Aanschafwaarde]]),"",DAYS360(StartEindDatum[Startdatum project],StartEindDatum[Einddatum project],1)/360)</f>
        <v/>
      </c>
      <c r="F17" s="55"/>
      <c r="G17" s="64">
        <f>IF(ISBLANK(MateriaalApparatuur[[#This Row],[Levensduur]]),0,MateriaalApparatuur[[#This Row],[Aanschafwaarde]]*(MateriaalApparatuur[[#This Row],[Projectduur]]/MateriaalApparatuur[[#This Row],[Levensduur]]))</f>
        <v>0</v>
      </c>
      <c r="H17" s="64">
        <f>(MateriaalApparatuur[[#This Row],[Afschrijvingskosten]]*0.8)</f>
        <v>0</v>
      </c>
    </row>
    <row r="18" spans="1:8" s="44" customFormat="1" ht="18" customHeight="1" x14ac:dyDescent="0.3">
      <c r="A18" s="40"/>
      <c r="B18" s="52"/>
      <c r="C18" s="52"/>
      <c r="D18" s="91"/>
      <c r="E18" s="92" t="str" cm="1">
        <f t="array" ref="E18">IF(ISBLANK(MateriaalApparatuur[[#This Row],[Aanschafwaarde]]),"",DAYS360(StartEindDatum[Startdatum project],StartEindDatum[Einddatum project],1)/360)</f>
        <v/>
      </c>
      <c r="F18" s="52"/>
      <c r="G18" s="62">
        <f>IF(ISBLANK(MateriaalApparatuur[[#This Row],[Levensduur]]),0,MateriaalApparatuur[[#This Row],[Aanschafwaarde]]*(MateriaalApparatuur[[#This Row],[Projectduur]]/MateriaalApparatuur[[#This Row],[Levensduur]]))</f>
        <v>0</v>
      </c>
      <c r="H18" s="62">
        <f>(MateriaalApparatuur[[#This Row],[Afschrijvingskosten]]*0.8)</f>
        <v>0</v>
      </c>
    </row>
    <row r="19" spans="1:8" s="44" customFormat="1" ht="18" customHeight="1" x14ac:dyDescent="0.3">
      <c r="A19" s="40"/>
      <c r="B19" s="55"/>
      <c r="C19" s="55"/>
      <c r="D19" s="93"/>
      <c r="E19" s="94" t="str" cm="1">
        <f t="array" ref="E19">IF(ISBLANK(MateriaalApparatuur[[#This Row],[Aanschafwaarde]]),"",DAYS360(StartEindDatum[Startdatum project],StartEindDatum[Einddatum project],1)/360)</f>
        <v/>
      </c>
      <c r="F19" s="55"/>
      <c r="G19" s="64">
        <f>IF(ISBLANK(MateriaalApparatuur[[#This Row],[Levensduur]]),0,MateriaalApparatuur[[#This Row],[Aanschafwaarde]]*(MateriaalApparatuur[[#This Row],[Projectduur]]/MateriaalApparatuur[[#This Row],[Levensduur]]))</f>
        <v>0</v>
      </c>
      <c r="H19" s="95">
        <f>(MateriaalApparatuur[[#This Row],[Afschrijvingskosten]]*0.8)</f>
        <v>0</v>
      </c>
    </row>
    <row r="20" spans="1:8" s="44" customFormat="1" ht="18" customHeight="1" x14ac:dyDescent="0.3">
      <c r="A20" s="40"/>
      <c r="B20" s="52"/>
      <c r="C20" s="52"/>
      <c r="D20" s="91"/>
      <c r="E20" s="92" t="str" cm="1">
        <f t="array" ref="E20">IF(ISBLANK(MateriaalApparatuur[[#This Row],[Aanschafwaarde]]),"",DAYS360(StartEindDatum[Startdatum project],StartEindDatum[Einddatum project],1)/360)</f>
        <v/>
      </c>
      <c r="F20" s="52"/>
      <c r="G20" s="62">
        <f>IF(ISBLANK(MateriaalApparatuur[[#This Row],[Levensduur]]),0,MateriaalApparatuur[[#This Row],[Aanschafwaarde]]*(MateriaalApparatuur[[#This Row],[Projectduur]]/MateriaalApparatuur[[#This Row],[Levensduur]]))</f>
        <v>0</v>
      </c>
      <c r="H20" s="96">
        <f>(MateriaalApparatuur[[#This Row],[Afschrijvingskosten]]*0.8)</f>
        <v>0</v>
      </c>
    </row>
    <row r="21" spans="1:8" s="44" customFormat="1" ht="18" customHeight="1" x14ac:dyDescent="0.3">
      <c r="A21" s="40"/>
      <c r="B21" s="55"/>
      <c r="C21" s="55"/>
      <c r="D21" s="93"/>
      <c r="E21" s="94" t="str" cm="1">
        <f t="array" ref="E21">IF(ISBLANK(MateriaalApparatuur[[#This Row],[Aanschafwaarde]]),"",DAYS360(StartEindDatum[Startdatum project],StartEindDatum[Einddatum project],1)/360)</f>
        <v/>
      </c>
      <c r="F21" s="55"/>
      <c r="G21" s="64">
        <f>IF(ISBLANK(MateriaalApparatuur[[#This Row],[Levensduur]]),0,MateriaalApparatuur[[#This Row],[Aanschafwaarde]]*(MateriaalApparatuur[[#This Row],[Projectduur]]/MateriaalApparatuur[[#This Row],[Levensduur]]))</f>
        <v>0</v>
      </c>
      <c r="H21" s="95">
        <f>(MateriaalApparatuur[[#This Row],[Afschrijvingskosten]]*0.8)</f>
        <v>0</v>
      </c>
    </row>
    <row r="22" spans="1:8" s="44" customFormat="1" ht="18" customHeight="1" x14ac:dyDescent="0.3">
      <c r="A22" s="40"/>
      <c r="B22" s="52"/>
      <c r="C22" s="52"/>
      <c r="D22" s="91"/>
      <c r="E22" s="92" t="str" cm="1">
        <f t="array" ref="E22">IF(ISBLANK(MateriaalApparatuur[[#This Row],[Aanschafwaarde]]),"",DAYS360(StartEindDatum[Startdatum project],StartEindDatum[Einddatum project],1)/360)</f>
        <v/>
      </c>
      <c r="F22" s="52"/>
      <c r="G22" s="62">
        <f>IF(ISBLANK(MateriaalApparatuur[[#This Row],[Levensduur]]),0,MateriaalApparatuur[[#This Row],[Aanschafwaarde]]*(MateriaalApparatuur[[#This Row],[Projectduur]]/MateriaalApparatuur[[#This Row],[Levensduur]]))</f>
        <v>0</v>
      </c>
      <c r="H22" s="96">
        <f>(MateriaalApparatuur[[#This Row],[Afschrijvingskosten]]*0.8)</f>
        <v>0</v>
      </c>
    </row>
    <row r="23" spans="1:8" s="44" customFormat="1" ht="18" customHeight="1" x14ac:dyDescent="0.3">
      <c r="A23" s="40"/>
      <c r="B23" s="55"/>
      <c r="C23" s="55"/>
      <c r="D23" s="93"/>
      <c r="E23" s="94" t="str" cm="1">
        <f t="array" ref="E23">IF(ISBLANK(MateriaalApparatuur[[#This Row],[Aanschafwaarde]]),"",DAYS360(StartEindDatum[Startdatum project],StartEindDatum[Einddatum project],1)/360)</f>
        <v/>
      </c>
      <c r="F23" s="55"/>
      <c r="G23" s="64">
        <f>IF(ISBLANK(MateriaalApparatuur[[#This Row],[Levensduur]]),0,MateriaalApparatuur[[#This Row],[Aanschafwaarde]]*(MateriaalApparatuur[[#This Row],[Projectduur]]/MateriaalApparatuur[[#This Row],[Levensduur]]))</f>
        <v>0</v>
      </c>
      <c r="H23" s="95">
        <f>(MateriaalApparatuur[[#This Row],[Afschrijvingskosten]]*0.8)</f>
        <v>0</v>
      </c>
    </row>
    <row r="24" spans="1:8" s="44" customFormat="1" ht="18" customHeight="1" x14ac:dyDescent="0.3">
      <c r="A24" s="40"/>
      <c r="B24" s="52"/>
      <c r="C24" s="52"/>
      <c r="D24" s="91"/>
      <c r="E24" s="92" t="str" cm="1">
        <f t="array" ref="E24">IF(ISBLANK(MateriaalApparatuur[[#This Row],[Aanschafwaarde]]),"",DAYS360(StartEindDatum[Startdatum project],StartEindDatum[Einddatum project],1)/360)</f>
        <v/>
      </c>
      <c r="F24" s="52"/>
      <c r="G24" s="62">
        <f>IF(ISBLANK(MateriaalApparatuur[[#This Row],[Levensduur]]),0,MateriaalApparatuur[[#This Row],[Aanschafwaarde]]*(MateriaalApparatuur[[#This Row],[Projectduur]]/MateriaalApparatuur[[#This Row],[Levensduur]]))</f>
        <v>0</v>
      </c>
      <c r="H24" s="96">
        <f>(MateriaalApparatuur[[#This Row],[Afschrijvingskosten]]*0.8)</f>
        <v>0</v>
      </c>
    </row>
    <row r="25" spans="1:8" s="44" customFormat="1" ht="18" customHeight="1" x14ac:dyDescent="0.3">
      <c r="A25" s="40"/>
      <c r="B25" s="55"/>
      <c r="C25" s="55"/>
      <c r="D25" s="93"/>
      <c r="E25" s="94" t="str" cm="1">
        <f t="array" ref="E25">IF(ISBLANK(MateriaalApparatuur[[#This Row],[Aanschafwaarde]]),"",DAYS360(StartEindDatum[Startdatum project],StartEindDatum[Einddatum project],1)/360)</f>
        <v/>
      </c>
      <c r="F25" s="55"/>
      <c r="G25" s="64">
        <f>IF(ISBLANK(MateriaalApparatuur[[#This Row],[Levensduur]]),0,MateriaalApparatuur[[#This Row],[Aanschafwaarde]]*(MateriaalApparatuur[[#This Row],[Projectduur]]/MateriaalApparatuur[[#This Row],[Levensduur]]))</f>
        <v>0</v>
      </c>
      <c r="H25" s="95">
        <f>(MateriaalApparatuur[[#This Row],[Afschrijvingskosten]]*0.8)</f>
        <v>0</v>
      </c>
    </row>
    <row r="26" spans="1:8" s="44" customFormat="1" ht="18" customHeight="1" x14ac:dyDescent="0.3">
      <c r="A26" s="40"/>
      <c r="B26" s="52"/>
      <c r="C26" s="52"/>
      <c r="D26" s="91"/>
      <c r="E26" s="92" t="str" cm="1">
        <f t="array" ref="E26">IF(ISBLANK(MateriaalApparatuur[[#This Row],[Aanschafwaarde]]),"",DAYS360(StartEindDatum[Startdatum project],StartEindDatum[Einddatum project],1)/360)</f>
        <v/>
      </c>
      <c r="F26" s="52"/>
      <c r="G26" s="62">
        <f>IF(ISBLANK(MateriaalApparatuur[[#This Row],[Levensduur]]),0,MateriaalApparatuur[[#This Row],[Aanschafwaarde]]*(MateriaalApparatuur[[#This Row],[Projectduur]]/MateriaalApparatuur[[#This Row],[Levensduur]]))</f>
        <v>0</v>
      </c>
      <c r="H26" s="96">
        <f>(MateriaalApparatuur[[#This Row],[Afschrijvingskosten]]*0.8)</f>
        <v>0</v>
      </c>
    </row>
    <row r="27" spans="1:8" s="44" customFormat="1" ht="18" customHeight="1" x14ac:dyDescent="0.3">
      <c r="A27" s="40"/>
      <c r="B27" s="55"/>
      <c r="C27" s="55"/>
      <c r="D27" s="93"/>
      <c r="E27" s="94" t="str" cm="1">
        <f t="array" ref="E27">IF(ISBLANK(MateriaalApparatuur[[#This Row],[Aanschafwaarde]]),"",DAYS360(StartEindDatum[Startdatum project],StartEindDatum[Einddatum project],1)/360)</f>
        <v/>
      </c>
      <c r="F27" s="55"/>
      <c r="G27" s="64">
        <f>IF(ISBLANK(MateriaalApparatuur[[#This Row],[Levensduur]]),0,MateriaalApparatuur[[#This Row],[Aanschafwaarde]]*(MateriaalApparatuur[[#This Row],[Projectduur]]/MateriaalApparatuur[[#This Row],[Levensduur]]))</f>
        <v>0</v>
      </c>
      <c r="H27" s="95">
        <f>(MateriaalApparatuur[[#This Row],[Afschrijvingskosten]]*0.8)</f>
        <v>0</v>
      </c>
    </row>
    <row r="28" spans="1:8" s="44" customFormat="1" ht="18" customHeight="1" x14ac:dyDescent="0.3">
      <c r="A28" s="40"/>
      <c r="B28" s="52"/>
      <c r="C28" s="52"/>
      <c r="D28" s="91"/>
      <c r="E28" s="92" t="str" cm="1">
        <f t="array" ref="E28">IF(ISBLANK(MateriaalApparatuur[[#This Row],[Aanschafwaarde]]),"",DAYS360(StartEindDatum[Startdatum project],StartEindDatum[Einddatum project],1)/360)</f>
        <v/>
      </c>
      <c r="F28" s="52"/>
      <c r="G28" s="62">
        <f>IF(ISBLANK(MateriaalApparatuur[[#This Row],[Levensduur]]),0,MateriaalApparatuur[[#This Row],[Aanschafwaarde]]*(MateriaalApparatuur[[#This Row],[Projectduur]]/MateriaalApparatuur[[#This Row],[Levensduur]]))</f>
        <v>0</v>
      </c>
      <c r="H28" s="96">
        <f>(MateriaalApparatuur[[#This Row],[Afschrijvingskosten]]*0.8)</f>
        <v>0</v>
      </c>
    </row>
    <row r="29" spans="1:8" s="44" customFormat="1" ht="18" customHeight="1" x14ac:dyDescent="0.3">
      <c r="A29" s="40"/>
      <c r="B29" s="55"/>
      <c r="C29" s="55"/>
      <c r="D29" s="93"/>
      <c r="E29" s="94" t="str" cm="1">
        <f t="array" ref="E29">IF(ISBLANK(MateriaalApparatuur[[#This Row],[Aanschafwaarde]]),"",DAYS360(StartEindDatum[Startdatum project],StartEindDatum[Einddatum project],1)/360)</f>
        <v/>
      </c>
      <c r="F29" s="55"/>
      <c r="G29" s="64">
        <f>IF(ISBLANK(MateriaalApparatuur[[#This Row],[Levensduur]]),0,MateriaalApparatuur[[#This Row],[Aanschafwaarde]]*(MateriaalApparatuur[[#This Row],[Projectduur]]/MateriaalApparatuur[[#This Row],[Levensduur]]))</f>
        <v>0</v>
      </c>
      <c r="H29" s="95">
        <f>(MateriaalApparatuur[[#This Row],[Afschrijvingskosten]]*0.8)</f>
        <v>0</v>
      </c>
    </row>
    <row r="30" spans="1:8" s="44" customFormat="1" ht="18" customHeight="1" x14ac:dyDescent="0.3">
      <c r="A30" s="40"/>
      <c r="B30" s="52"/>
      <c r="C30" s="52"/>
      <c r="D30" s="91"/>
      <c r="E30" s="92" t="str" cm="1">
        <f t="array" ref="E30">IF(ISBLANK(MateriaalApparatuur[[#This Row],[Aanschafwaarde]]),"",DAYS360(StartEindDatum[Startdatum project],StartEindDatum[Einddatum project],1)/360)</f>
        <v/>
      </c>
      <c r="F30" s="52"/>
      <c r="G30" s="62">
        <f>IF(ISBLANK(MateriaalApparatuur[[#This Row],[Levensduur]]),0,MateriaalApparatuur[[#This Row],[Aanschafwaarde]]*(MateriaalApparatuur[[#This Row],[Projectduur]]/MateriaalApparatuur[[#This Row],[Levensduur]]))</f>
        <v>0</v>
      </c>
      <c r="H30" s="96">
        <f>(MateriaalApparatuur[[#This Row],[Afschrijvingskosten]]*0.8)</f>
        <v>0</v>
      </c>
    </row>
    <row r="31" spans="1:8" s="44" customFormat="1" ht="18" customHeight="1" x14ac:dyDescent="0.3">
      <c r="A31" s="40"/>
      <c r="B31" s="55"/>
      <c r="C31" s="55"/>
      <c r="D31" s="93"/>
      <c r="E31" s="94" t="str" cm="1">
        <f t="array" ref="E31">IF(ISBLANK(MateriaalApparatuur[[#This Row],[Aanschafwaarde]]),"",DAYS360(StartEindDatum[Startdatum project],StartEindDatum[Einddatum project],1)/360)</f>
        <v/>
      </c>
      <c r="F31" s="55"/>
      <c r="G31" s="64">
        <f>IF(ISBLANK(MateriaalApparatuur[[#This Row],[Levensduur]]),0,MateriaalApparatuur[[#This Row],[Aanschafwaarde]]*(MateriaalApparatuur[[#This Row],[Projectduur]]/MateriaalApparatuur[[#This Row],[Levensduur]]))</f>
        <v>0</v>
      </c>
      <c r="H31" s="95">
        <f>(MateriaalApparatuur[[#This Row],[Afschrijvingskosten]]*0.8)</f>
        <v>0</v>
      </c>
    </row>
    <row r="32" spans="1:8" s="44" customFormat="1" ht="18" customHeight="1" x14ac:dyDescent="0.3">
      <c r="A32" s="40"/>
      <c r="B32" s="52"/>
      <c r="C32" s="52"/>
      <c r="D32" s="91"/>
      <c r="E32" s="92" t="str" cm="1">
        <f t="array" ref="E32">IF(ISBLANK(MateriaalApparatuur[[#This Row],[Aanschafwaarde]]),"",DAYS360(StartEindDatum[Startdatum project],StartEindDatum[Einddatum project],1)/360)</f>
        <v/>
      </c>
      <c r="F32" s="52"/>
      <c r="G32" s="62">
        <f>IF(ISBLANK(MateriaalApparatuur[[#This Row],[Levensduur]]),0,MateriaalApparatuur[[#This Row],[Aanschafwaarde]]*(MateriaalApparatuur[[#This Row],[Projectduur]]/MateriaalApparatuur[[#This Row],[Levensduur]]))</f>
        <v>0</v>
      </c>
      <c r="H32" s="96">
        <f>(MateriaalApparatuur[[#This Row],[Afschrijvingskosten]]*0.8)</f>
        <v>0</v>
      </c>
    </row>
    <row r="33" spans="1:8" s="44" customFormat="1" ht="18" customHeight="1" x14ac:dyDescent="0.3">
      <c r="A33" s="40"/>
      <c r="B33" s="58"/>
      <c r="C33" s="58"/>
      <c r="D33" s="97"/>
      <c r="E33" s="98" t="str" cm="1">
        <f t="array" ref="E33">IF(ISBLANK(MateriaalApparatuur[[#This Row],[Aanschafwaarde]]),"",DAYS360(StartEindDatum[Startdatum project],StartEindDatum[Einddatum project],1)/360)</f>
        <v/>
      </c>
      <c r="F33" s="58"/>
      <c r="G33" s="71">
        <f>IF(ISBLANK(MateriaalApparatuur[[#This Row],[Levensduur]]),0,MateriaalApparatuur[[#This Row],[Aanschafwaarde]]*(MateriaalApparatuur[[#This Row],[Projectduur]]/MateriaalApparatuur[[#This Row],[Levensduur]]))</f>
        <v>0</v>
      </c>
      <c r="H33" s="71">
        <f>(MateriaalApparatuur[[#This Row],[Afschrijvingskosten]]*0.8)</f>
        <v>0</v>
      </c>
    </row>
    <row r="34" spans="1:8" x14ac:dyDescent="0.3">
      <c r="A34" s="9"/>
      <c r="B34" s="78"/>
      <c r="C34" s="78"/>
      <c r="D34" s="78"/>
      <c r="E34" s="79"/>
      <c r="F34" s="78"/>
      <c r="G34" s="39"/>
      <c r="H34" s="39"/>
    </row>
    <row r="35" spans="1:8" x14ac:dyDescent="0.3">
      <c r="B35" s="78"/>
      <c r="C35" s="78"/>
      <c r="D35" s="78"/>
      <c r="E35" s="79"/>
      <c r="F35" s="78"/>
      <c r="G35" s="39"/>
      <c r="H35" s="39"/>
    </row>
    <row r="36" spans="1:8" x14ac:dyDescent="0.3">
      <c r="B36" s="78"/>
      <c r="C36" s="78"/>
      <c r="D36" s="78"/>
      <c r="E36" s="79"/>
      <c r="F36" s="78"/>
      <c r="G36" s="39"/>
      <c r="H36" s="39"/>
    </row>
    <row r="37" spans="1:8" x14ac:dyDescent="0.3">
      <c r="B37" s="78"/>
      <c r="C37" s="78"/>
      <c r="D37" s="78"/>
      <c r="E37" s="79"/>
      <c r="F37" s="78"/>
      <c r="G37" s="39"/>
      <c r="H37" s="39"/>
    </row>
    <row r="38" spans="1:8" x14ac:dyDescent="0.3">
      <c r="B38" s="78"/>
      <c r="C38" s="78"/>
      <c r="D38" s="78"/>
      <c r="E38" s="79"/>
      <c r="F38" s="78"/>
      <c r="G38" s="39"/>
      <c r="H38" s="39"/>
    </row>
    <row r="39" spans="1:8" x14ac:dyDescent="0.3">
      <c r="B39" s="78"/>
      <c r="C39" s="78"/>
      <c r="D39" s="78"/>
      <c r="E39" s="79"/>
      <c r="F39" s="78"/>
      <c r="G39" s="39"/>
      <c r="H39" s="39"/>
    </row>
    <row r="40" spans="1:8" x14ac:dyDescent="0.3">
      <c r="B40" s="78"/>
      <c r="C40" s="78"/>
      <c r="D40" s="78"/>
      <c r="E40" s="79"/>
      <c r="F40" s="78"/>
      <c r="G40" s="39"/>
      <c r="H40" s="39"/>
    </row>
    <row r="41" spans="1:8" x14ac:dyDescent="0.3">
      <c r="B41" s="17"/>
      <c r="C41" s="17"/>
      <c r="D41" s="17"/>
      <c r="E41" s="18"/>
      <c r="F41" s="17"/>
    </row>
    <row r="42" spans="1:8" x14ac:dyDescent="0.3">
      <c r="B42" s="17"/>
      <c r="C42" s="17"/>
      <c r="D42" s="17"/>
      <c r="E42" s="18"/>
      <c r="F42" s="17"/>
    </row>
    <row r="43" spans="1:8" x14ac:dyDescent="0.3">
      <c r="B43" s="17"/>
      <c r="C43" s="17"/>
      <c r="D43" s="17"/>
      <c r="E43" s="18"/>
      <c r="F43" s="17"/>
    </row>
    <row r="44" spans="1:8" x14ac:dyDescent="0.3">
      <c r="B44" s="17"/>
      <c r="C44" s="17"/>
      <c r="D44" s="17"/>
      <c r="E44" s="18"/>
      <c r="F44" s="17"/>
    </row>
    <row r="45" spans="1:8" x14ac:dyDescent="0.3">
      <c r="B45" s="17"/>
      <c r="C45" s="17"/>
      <c r="D45" s="17"/>
      <c r="E45" s="18"/>
      <c r="F45" s="17"/>
    </row>
    <row r="46" spans="1:8" x14ac:dyDescent="0.3">
      <c r="B46" s="17"/>
      <c r="C46" s="17"/>
      <c r="D46" s="17"/>
      <c r="E46" s="18"/>
      <c r="F46" s="17"/>
    </row>
    <row r="47" spans="1:8" x14ac:dyDescent="0.3">
      <c r="B47" s="17"/>
      <c r="C47" s="17"/>
      <c r="D47" s="17"/>
      <c r="E47" s="18"/>
      <c r="F47" s="17"/>
    </row>
    <row r="48" spans="1:8" x14ac:dyDescent="0.3">
      <c r="B48" s="17"/>
      <c r="C48" s="17"/>
      <c r="D48" s="17"/>
      <c r="E48" s="18"/>
      <c r="F48" s="17"/>
    </row>
    <row r="49" spans="2:6" x14ac:dyDescent="0.3">
      <c r="B49" s="17"/>
      <c r="C49" s="17"/>
      <c r="D49" s="17"/>
      <c r="E49" s="18"/>
      <c r="F49" s="17"/>
    </row>
    <row r="50" spans="2:6" x14ac:dyDescent="0.3">
      <c r="B50" s="17"/>
      <c r="C50" s="17"/>
      <c r="D50" s="17"/>
      <c r="E50" s="18"/>
      <c r="F50" s="17"/>
    </row>
    <row r="51" spans="2:6" x14ac:dyDescent="0.3">
      <c r="B51" s="17"/>
      <c r="C51" s="17"/>
      <c r="D51" s="17"/>
      <c r="E51" s="18"/>
      <c r="F51" s="17"/>
    </row>
    <row r="52" spans="2:6" x14ac:dyDescent="0.3">
      <c r="B52" s="17"/>
      <c r="C52" s="17"/>
      <c r="D52" s="17"/>
      <c r="E52" s="18"/>
      <c r="F52" s="17"/>
    </row>
    <row r="53" spans="2:6" x14ac:dyDescent="0.3">
      <c r="B53" s="17"/>
      <c r="C53" s="17"/>
      <c r="D53" s="17"/>
      <c r="E53" s="18"/>
      <c r="F53" s="17"/>
    </row>
    <row r="54" spans="2:6" x14ac:dyDescent="0.3">
      <c r="B54" s="17"/>
      <c r="C54" s="17"/>
      <c r="D54" s="17"/>
      <c r="E54" s="18"/>
      <c r="F54" s="17"/>
    </row>
    <row r="55" spans="2:6" x14ac:dyDescent="0.3">
      <c r="B55" s="17"/>
      <c r="C55" s="17"/>
      <c r="D55" s="17"/>
      <c r="E55" s="18"/>
      <c r="F55" s="17"/>
    </row>
    <row r="56" spans="2:6" x14ac:dyDescent="0.3">
      <c r="B56" s="17"/>
      <c r="C56" s="17"/>
      <c r="D56" s="17"/>
      <c r="E56" s="18"/>
      <c r="F56" s="17"/>
    </row>
    <row r="57" spans="2:6" x14ac:dyDescent="0.3">
      <c r="B57" s="17"/>
      <c r="C57" s="17"/>
      <c r="D57" s="17"/>
      <c r="E57" s="18"/>
      <c r="F57" s="17"/>
    </row>
    <row r="58" spans="2:6" x14ac:dyDescent="0.3">
      <c r="B58" s="17"/>
      <c r="C58" s="17"/>
      <c r="D58" s="17"/>
      <c r="E58" s="18"/>
      <c r="F58" s="17"/>
    </row>
    <row r="59" spans="2:6" x14ac:dyDescent="0.3">
      <c r="B59" s="17"/>
      <c r="C59" s="17"/>
      <c r="D59" s="17"/>
      <c r="E59" s="18"/>
      <c r="F59" s="17"/>
    </row>
    <row r="60" spans="2:6" x14ac:dyDescent="0.3">
      <c r="B60" s="17"/>
      <c r="C60" s="17"/>
      <c r="D60" s="17"/>
      <c r="E60" s="18"/>
      <c r="F60" s="17"/>
    </row>
    <row r="61" spans="2:6" x14ac:dyDescent="0.3">
      <c r="B61" s="17"/>
      <c r="C61" s="17"/>
      <c r="D61" s="17"/>
      <c r="E61" s="18"/>
      <c r="F61" s="17"/>
    </row>
    <row r="62" spans="2:6" x14ac:dyDescent="0.3">
      <c r="B62" s="17"/>
      <c r="C62" s="17"/>
      <c r="D62" s="17"/>
      <c r="E62" s="18"/>
      <c r="F62" s="17"/>
    </row>
    <row r="63" spans="2:6" x14ac:dyDescent="0.3">
      <c r="B63" s="17"/>
      <c r="C63" s="17"/>
      <c r="D63" s="17"/>
      <c r="E63" s="18"/>
      <c r="F63" s="17"/>
    </row>
    <row r="64" spans="2:6" x14ac:dyDescent="0.3">
      <c r="B64" s="17"/>
      <c r="C64" s="17"/>
      <c r="D64" s="17"/>
      <c r="E64" s="18"/>
      <c r="F64" s="17"/>
    </row>
    <row r="65" spans="2:6" x14ac:dyDescent="0.3">
      <c r="B65" s="17"/>
      <c r="C65" s="17"/>
      <c r="D65" s="17"/>
      <c r="E65" s="18"/>
      <c r="F65" s="17"/>
    </row>
    <row r="66" spans="2:6" x14ac:dyDescent="0.3">
      <c r="B66" s="17"/>
      <c r="C66" s="17"/>
      <c r="D66" s="17"/>
      <c r="E66" s="18"/>
      <c r="F66" s="17"/>
    </row>
    <row r="67" spans="2:6" x14ac:dyDescent="0.3">
      <c r="B67" s="17"/>
      <c r="C67" s="17"/>
      <c r="D67" s="17"/>
      <c r="E67" s="18"/>
      <c r="F67" s="17"/>
    </row>
    <row r="68" spans="2:6" x14ac:dyDescent="0.3">
      <c r="B68" s="17"/>
      <c r="C68" s="17"/>
      <c r="D68" s="17"/>
      <c r="E68" s="18"/>
      <c r="F68" s="17"/>
    </row>
    <row r="69" spans="2:6" x14ac:dyDescent="0.3">
      <c r="B69" s="17"/>
      <c r="C69" s="17"/>
      <c r="D69" s="17"/>
      <c r="E69" s="18"/>
      <c r="F69" s="17"/>
    </row>
    <row r="70" spans="2:6" x14ac:dyDescent="0.3">
      <c r="B70" s="17"/>
      <c r="C70" s="17"/>
      <c r="D70" s="17"/>
      <c r="E70" s="18"/>
      <c r="F70" s="17"/>
    </row>
    <row r="71" spans="2:6" x14ac:dyDescent="0.3">
      <c r="B71" s="17"/>
      <c r="C71" s="17"/>
      <c r="D71" s="17"/>
      <c r="E71" s="18"/>
      <c r="F71" s="17"/>
    </row>
    <row r="72" spans="2:6" x14ac:dyDescent="0.3">
      <c r="B72" s="17"/>
      <c r="C72" s="17"/>
      <c r="D72" s="17"/>
      <c r="E72" s="18"/>
      <c r="F72" s="17"/>
    </row>
    <row r="73" spans="2:6" x14ac:dyDescent="0.3">
      <c r="B73" s="17"/>
      <c r="C73" s="17"/>
      <c r="D73" s="17"/>
      <c r="E73" s="18"/>
      <c r="F73" s="17"/>
    </row>
    <row r="74" spans="2:6" x14ac:dyDescent="0.3">
      <c r="B74" s="17"/>
      <c r="C74" s="17"/>
      <c r="D74" s="17"/>
      <c r="E74" s="18"/>
      <c r="F74" s="17"/>
    </row>
    <row r="75" spans="2:6" x14ac:dyDescent="0.3">
      <c r="B75" s="17"/>
      <c r="C75" s="17"/>
      <c r="D75" s="17"/>
      <c r="E75" s="18"/>
      <c r="F75" s="17"/>
    </row>
    <row r="76" spans="2:6" x14ac:dyDescent="0.3">
      <c r="B76" s="17"/>
      <c r="C76" s="17"/>
      <c r="D76" s="17"/>
      <c r="E76" s="18"/>
      <c r="F76" s="17"/>
    </row>
    <row r="77" spans="2:6" x14ac:dyDescent="0.3">
      <c r="B77" s="17"/>
      <c r="C77" s="17"/>
      <c r="D77" s="17"/>
      <c r="E77" s="18"/>
      <c r="F77" s="17"/>
    </row>
    <row r="78" spans="2:6" x14ac:dyDescent="0.3">
      <c r="B78" s="17"/>
      <c r="C78" s="17"/>
      <c r="D78" s="17"/>
      <c r="E78" s="18"/>
      <c r="F78" s="17"/>
    </row>
    <row r="79" spans="2:6" x14ac:dyDescent="0.3">
      <c r="B79" s="17"/>
      <c r="C79" s="17"/>
      <c r="D79" s="17"/>
      <c r="E79" s="18"/>
      <c r="F79" s="17"/>
    </row>
    <row r="80" spans="2:6" x14ac:dyDescent="0.3">
      <c r="B80" s="17"/>
      <c r="C80" s="17"/>
      <c r="D80" s="17"/>
      <c r="E80" s="18"/>
      <c r="F80" s="17"/>
    </row>
    <row r="81" spans="2:6" x14ac:dyDescent="0.3">
      <c r="B81" s="17"/>
      <c r="C81" s="17"/>
      <c r="D81" s="17"/>
      <c r="E81" s="18"/>
      <c r="F81" s="17"/>
    </row>
    <row r="82" spans="2:6" x14ac:dyDescent="0.3">
      <c r="B82" s="17"/>
      <c r="C82" s="17"/>
      <c r="D82" s="17"/>
      <c r="E82" s="18"/>
      <c r="F82" s="17"/>
    </row>
    <row r="83" spans="2:6" x14ac:dyDescent="0.3">
      <c r="B83" s="17"/>
      <c r="C83" s="17"/>
      <c r="D83" s="17"/>
      <c r="E83" s="18"/>
      <c r="F83" s="17"/>
    </row>
    <row r="84" spans="2:6" x14ac:dyDescent="0.3">
      <c r="B84" s="17"/>
      <c r="C84" s="17"/>
      <c r="D84" s="17"/>
      <c r="E84" s="18"/>
      <c r="F84" s="17"/>
    </row>
    <row r="85" spans="2:6" x14ac:dyDescent="0.3">
      <c r="B85" s="17"/>
      <c r="C85" s="17"/>
      <c r="D85" s="17"/>
      <c r="E85" s="18"/>
      <c r="F85" s="17"/>
    </row>
    <row r="86" spans="2:6" x14ac:dyDescent="0.3">
      <c r="B86" s="17"/>
      <c r="C86" s="17"/>
      <c r="D86" s="17"/>
      <c r="E86" s="18"/>
      <c r="F86" s="17"/>
    </row>
    <row r="87" spans="2:6" x14ac:dyDescent="0.3">
      <c r="B87" s="17"/>
      <c r="C87" s="17"/>
      <c r="D87" s="17"/>
      <c r="E87" s="18"/>
      <c r="F87" s="17"/>
    </row>
    <row r="88" spans="2:6" x14ac:dyDescent="0.3">
      <c r="B88" s="17"/>
      <c r="C88" s="17"/>
      <c r="D88" s="17"/>
      <c r="E88" s="18"/>
      <c r="F88" s="17"/>
    </row>
    <row r="89" spans="2:6" x14ac:dyDescent="0.3">
      <c r="B89" s="17"/>
      <c r="C89" s="17"/>
      <c r="D89" s="17"/>
      <c r="E89" s="18"/>
      <c r="F89" s="17"/>
    </row>
    <row r="90" spans="2:6" x14ac:dyDescent="0.3">
      <c r="B90" s="17"/>
      <c r="C90" s="17"/>
      <c r="D90" s="17"/>
      <c r="E90" s="18"/>
      <c r="F90" s="17"/>
    </row>
    <row r="91" spans="2:6" x14ac:dyDescent="0.3">
      <c r="B91" s="17"/>
      <c r="C91" s="17"/>
      <c r="D91" s="17"/>
      <c r="E91" s="18"/>
      <c r="F91" s="17"/>
    </row>
    <row r="92" spans="2:6" x14ac:dyDescent="0.3">
      <c r="B92" s="17"/>
      <c r="C92" s="17"/>
      <c r="D92" s="17"/>
      <c r="E92" s="18"/>
      <c r="F92" s="17"/>
    </row>
    <row r="93" spans="2:6" x14ac:dyDescent="0.3">
      <c r="B93" s="17"/>
      <c r="C93" s="17"/>
      <c r="D93" s="17"/>
      <c r="E93" s="18"/>
      <c r="F93" s="17"/>
    </row>
    <row r="94" spans="2:6" x14ac:dyDescent="0.3">
      <c r="B94" s="17"/>
      <c r="C94" s="17"/>
      <c r="D94" s="17"/>
      <c r="E94" s="18"/>
      <c r="F94" s="17"/>
    </row>
    <row r="95" spans="2:6" x14ac:dyDescent="0.3">
      <c r="B95" s="17"/>
      <c r="C95" s="17"/>
      <c r="D95" s="17"/>
      <c r="E95" s="18"/>
      <c r="F95" s="17"/>
    </row>
    <row r="96" spans="2:6" x14ac:dyDescent="0.3">
      <c r="B96" s="17"/>
      <c r="C96" s="17"/>
      <c r="D96" s="17"/>
      <c r="E96" s="18"/>
      <c r="F96" s="17"/>
    </row>
    <row r="97" spans="2:6" x14ac:dyDescent="0.3">
      <c r="B97" s="17"/>
      <c r="C97" s="17"/>
      <c r="D97" s="17"/>
      <c r="E97" s="18"/>
      <c r="F97" s="17"/>
    </row>
    <row r="98" spans="2:6" x14ac:dyDescent="0.3">
      <c r="B98" s="17"/>
      <c r="C98" s="17"/>
      <c r="D98" s="17"/>
      <c r="E98" s="18"/>
      <c r="F98" s="17"/>
    </row>
    <row r="99" spans="2:6" x14ac:dyDescent="0.3">
      <c r="B99" s="17"/>
      <c r="C99" s="17"/>
      <c r="D99" s="17"/>
      <c r="E99" s="18"/>
      <c r="F99" s="17"/>
    </row>
    <row r="100" spans="2:6" x14ac:dyDescent="0.3">
      <c r="B100" s="17"/>
      <c r="C100" s="17"/>
      <c r="D100" s="17"/>
      <c r="E100" s="18"/>
      <c r="F100" s="17"/>
    </row>
    <row r="101" spans="2:6" x14ac:dyDescent="0.3">
      <c r="B101" s="17"/>
      <c r="C101" s="17"/>
      <c r="D101" s="17"/>
      <c r="E101" s="18"/>
      <c r="F101" s="17"/>
    </row>
    <row r="102" spans="2:6" x14ac:dyDescent="0.3">
      <c r="B102" s="17"/>
      <c r="C102" s="17"/>
      <c r="D102" s="17"/>
      <c r="E102" s="18"/>
      <c r="F102" s="17"/>
    </row>
    <row r="103" spans="2:6" x14ac:dyDescent="0.3">
      <c r="B103" s="17"/>
      <c r="C103" s="17"/>
      <c r="D103" s="17"/>
      <c r="E103" s="18"/>
      <c r="F103" s="17"/>
    </row>
    <row r="104" spans="2:6" x14ac:dyDescent="0.3">
      <c r="B104" s="17"/>
      <c r="C104" s="17"/>
      <c r="D104" s="17"/>
      <c r="E104" s="18"/>
      <c r="F104" s="17"/>
    </row>
    <row r="105" spans="2:6" x14ac:dyDescent="0.3">
      <c r="B105" s="17"/>
      <c r="C105" s="17"/>
      <c r="D105" s="17"/>
      <c r="E105" s="18"/>
      <c r="F105" s="17"/>
    </row>
    <row r="106" spans="2:6" x14ac:dyDescent="0.3">
      <c r="B106" s="17"/>
      <c r="C106" s="17"/>
      <c r="D106" s="17"/>
      <c r="E106" s="18"/>
      <c r="F106" s="17"/>
    </row>
    <row r="107" spans="2:6" x14ac:dyDescent="0.3">
      <c r="B107" s="17"/>
      <c r="C107" s="17"/>
      <c r="D107" s="17"/>
      <c r="E107" s="18"/>
      <c r="F107" s="17"/>
    </row>
    <row r="108" spans="2:6" x14ac:dyDescent="0.3">
      <c r="B108" s="17"/>
      <c r="C108" s="17"/>
      <c r="D108" s="17"/>
      <c r="E108" s="18"/>
      <c r="F108" s="17"/>
    </row>
    <row r="109" spans="2:6" x14ac:dyDescent="0.3">
      <c r="B109" s="17"/>
      <c r="C109" s="17"/>
      <c r="D109" s="17"/>
      <c r="E109" s="18"/>
      <c r="F109" s="17"/>
    </row>
    <row r="110" spans="2:6" x14ac:dyDescent="0.3">
      <c r="B110" s="17"/>
      <c r="C110" s="17"/>
      <c r="D110" s="17"/>
      <c r="E110" s="18"/>
      <c r="F110" s="17"/>
    </row>
    <row r="111" spans="2:6" x14ac:dyDescent="0.3">
      <c r="B111" s="17"/>
      <c r="C111" s="17"/>
      <c r="D111" s="17"/>
      <c r="E111" s="18"/>
      <c r="F111" s="17"/>
    </row>
    <row r="112" spans="2:6" x14ac:dyDescent="0.3">
      <c r="B112" s="17"/>
      <c r="C112" s="17"/>
      <c r="D112" s="17"/>
      <c r="E112" s="18"/>
      <c r="F112" s="17"/>
    </row>
    <row r="113" spans="2:6" x14ac:dyDescent="0.3">
      <c r="B113" s="17"/>
      <c r="C113" s="17"/>
      <c r="D113" s="17"/>
      <c r="E113" s="18"/>
      <c r="F113" s="17"/>
    </row>
    <row r="114" spans="2:6" x14ac:dyDescent="0.3">
      <c r="B114" s="17"/>
      <c r="C114" s="17"/>
      <c r="D114" s="17"/>
      <c r="E114" s="18"/>
      <c r="F114" s="17"/>
    </row>
    <row r="115" spans="2:6" x14ac:dyDescent="0.3">
      <c r="B115" s="17"/>
      <c r="C115" s="17"/>
      <c r="D115" s="17"/>
      <c r="E115" s="18"/>
      <c r="F115" s="17"/>
    </row>
    <row r="116" spans="2:6" x14ac:dyDescent="0.3">
      <c r="B116" s="17"/>
      <c r="C116" s="17"/>
      <c r="D116" s="17"/>
      <c r="E116" s="18"/>
      <c r="F116" s="17"/>
    </row>
    <row r="117" spans="2:6" x14ac:dyDescent="0.3">
      <c r="B117" s="17"/>
      <c r="C117" s="17"/>
      <c r="D117" s="17"/>
      <c r="E117" s="18"/>
      <c r="F117" s="17"/>
    </row>
    <row r="118" spans="2:6" x14ac:dyDescent="0.3">
      <c r="B118" s="17"/>
      <c r="C118" s="17"/>
      <c r="D118" s="17"/>
      <c r="E118" s="18"/>
      <c r="F118" s="17"/>
    </row>
    <row r="119" spans="2:6" x14ac:dyDescent="0.3">
      <c r="B119" s="17"/>
      <c r="C119" s="17"/>
      <c r="D119" s="17"/>
      <c r="E119" s="18"/>
      <c r="F119" s="17"/>
    </row>
    <row r="120" spans="2:6" x14ac:dyDescent="0.3">
      <c r="B120" s="17"/>
      <c r="C120" s="17"/>
      <c r="D120" s="17"/>
      <c r="E120" s="18"/>
      <c r="F120" s="17"/>
    </row>
    <row r="121" spans="2:6" x14ac:dyDescent="0.3">
      <c r="B121" s="17"/>
      <c r="C121" s="17"/>
      <c r="D121" s="17"/>
      <c r="E121" s="18"/>
      <c r="F121" s="17"/>
    </row>
    <row r="122" spans="2:6" x14ac:dyDescent="0.3">
      <c r="B122" s="17"/>
      <c r="C122" s="17"/>
      <c r="D122" s="17"/>
      <c r="E122" s="18"/>
      <c r="F122" s="17"/>
    </row>
    <row r="123" spans="2:6" x14ac:dyDescent="0.3">
      <c r="B123" s="17"/>
      <c r="C123" s="17"/>
      <c r="D123" s="17"/>
      <c r="E123" s="18"/>
      <c r="F123" s="17"/>
    </row>
    <row r="124" spans="2:6" x14ac:dyDescent="0.3">
      <c r="B124" s="17"/>
      <c r="C124" s="17"/>
      <c r="D124" s="17"/>
      <c r="E124" s="18"/>
      <c r="F124" s="17"/>
    </row>
    <row r="125" spans="2:6" x14ac:dyDescent="0.3">
      <c r="B125" s="17"/>
      <c r="C125" s="17"/>
      <c r="D125" s="17"/>
      <c r="E125" s="18"/>
      <c r="F125" s="17"/>
    </row>
    <row r="126" spans="2:6" x14ac:dyDescent="0.3">
      <c r="B126" s="17"/>
      <c r="C126" s="17"/>
      <c r="D126" s="17"/>
      <c r="E126" s="18"/>
      <c r="F126" s="17"/>
    </row>
    <row r="127" spans="2:6" x14ac:dyDescent="0.3">
      <c r="B127" s="17"/>
      <c r="C127" s="17"/>
      <c r="D127" s="17"/>
      <c r="E127" s="18"/>
      <c r="F127" s="17"/>
    </row>
    <row r="128" spans="2:6" x14ac:dyDescent="0.3">
      <c r="B128" s="17"/>
      <c r="C128" s="17"/>
      <c r="D128" s="17"/>
      <c r="E128" s="18"/>
      <c r="F128" s="17"/>
    </row>
    <row r="129" spans="2:6" x14ac:dyDescent="0.3">
      <c r="B129" s="17"/>
      <c r="C129" s="17"/>
      <c r="D129" s="17"/>
      <c r="E129" s="18"/>
      <c r="F129" s="17"/>
    </row>
    <row r="130" spans="2:6" x14ac:dyDescent="0.3">
      <c r="B130" s="17"/>
      <c r="C130" s="17"/>
      <c r="D130" s="17"/>
      <c r="E130" s="18"/>
      <c r="F130" s="17"/>
    </row>
    <row r="131" spans="2:6" x14ac:dyDescent="0.3">
      <c r="B131" s="17"/>
      <c r="C131" s="17"/>
      <c r="D131" s="17"/>
      <c r="E131" s="18"/>
      <c r="F131" s="17"/>
    </row>
    <row r="132" spans="2:6" x14ac:dyDescent="0.3">
      <c r="B132" s="17"/>
      <c r="C132" s="17"/>
      <c r="D132" s="17"/>
      <c r="E132" s="18"/>
      <c r="F132" s="17"/>
    </row>
    <row r="133" spans="2:6" x14ac:dyDescent="0.3">
      <c r="B133" s="17"/>
      <c r="C133" s="17"/>
      <c r="D133" s="17"/>
      <c r="E133" s="18"/>
      <c r="F133" s="17"/>
    </row>
    <row r="134" spans="2:6" x14ac:dyDescent="0.3">
      <c r="B134" s="17"/>
      <c r="C134" s="17"/>
      <c r="D134" s="17"/>
      <c r="E134" s="18"/>
      <c r="F134" s="17"/>
    </row>
    <row r="135" spans="2:6" x14ac:dyDescent="0.3">
      <c r="B135" s="17"/>
      <c r="C135" s="17"/>
      <c r="D135" s="17"/>
      <c r="E135" s="18"/>
      <c r="F135" s="17"/>
    </row>
    <row r="136" spans="2:6" x14ac:dyDescent="0.3">
      <c r="B136" s="17"/>
      <c r="C136" s="17"/>
      <c r="D136" s="17"/>
      <c r="E136" s="18"/>
      <c r="F136" s="17"/>
    </row>
    <row r="137" spans="2:6" x14ac:dyDescent="0.3">
      <c r="B137" s="17"/>
      <c r="C137" s="17"/>
      <c r="D137" s="17"/>
      <c r="E137" s="18"/>
      <c r="F137" s="17"/>
    </row>
    <row r="138" spans="2:6" x14ac:dyDescent="0.3">
      <c r="B138" s="17"/>
      <c r="C138" s="17"/>
      <c r="D138" s="17"/>
      <c r="E138" s="18"/>
      <c r="F138" s="17"/>
    </row>
    <row r="139" spans="2:6" x14ac:dyDescent="0.3">
      <c r="B139" s="17"/>
      <c r="C139" s="17"/>
      <c r="D139" s="17"/>
      <c r="E139" s="18"/>
      <c r="F139" s="17"/>
    </row>
    <row r="140" spans="2:6" x14ac:dyDescent="0.3">
      <c r="B140" s="17"/>
      <c r="C140" s="17"/>
      <c r="D140" s="17"/>
      <c r="E140" s="18"/>
      <c r="F140" s="17"/>
    </row>
    <row r="141" spans="2:6" x14ac:dyDescent="0.3">
      <c r="B141" s="17"/>
      <c r="C141" s="17"/>
      <c r="D141" s="17"/>
      <c r="E141" s="18"/>
      <c r="F141" s="17"/>
    </row>
    <row r="142" spans="2:6" x14ac:dyDescent="0.3">
      <c r="E142" s="18"/>
    </row>
    <row r="143" spans="2:6" x14ac:dyDescent="0.3">
      <c r="E143" s="18"/>
    </row>
    <row r="144" spans="2:6" x14ac:dyDescent="0.3">
      <c r="E144" s="18"/>
    </row>
    <row r="145" spans="5:5" x14ac:dyDescent="0.3">
      <c r="E145" s="18"/>
    </row>
    <row r="146" spans="5:5" x14ac:dyDescent="0.3">
      <c r="E146" s="18"/>
    </row>
    <row r="147" spans="5:5" x14ac:dyDescent="0.3">
      <c r="E147" s="18"/>
    </row>
    <row r="148" spans="5:5" x14ac:dyDescent="0.3">
      <c r="E148" s="18"/>
    </row>
    <row r="149" spans="5:5" x14ac:dyDescent="0.3">
      <c r="E149" s="18"/>
    </row>
    <row r="150" spans="5:5" x14ac:dyDescent="0.3">
      <c r="E150" s="18"/>
    </row>
    <row r="151" spans="5:5" x14ac:dyDescent="0.3">
      <c r="E151" s="18"/>
    </row>
    <row r="152" spans="5:5" x14ac:dyDescent="0.3">
      <c r="E152" s="18"/>
    </row>
    <row r="153" spans="5:5" x14ac:dyDescent="0.3">
      <c r="E153" s="18"/>
    </row>
    <row r="154" spans="5:5" x14ac:dyDescent="0.3">
      <c r="E154" s="18"/>
    </row>
    <row r="155" spans="5:5" x14ac:dyDescent="0.3">
      <c r="E155" s="18"/>
    </row>
    <row r="156" spans="5:5" x14ac:dyDescent="0.3">
      <c r="E156" s="18"/>
    </row>
    <row r="157" spans="5:5" x14ac:dyDescent="0.3">
      <c r="E157" s="18"/>
    </row>
    <row r="158" spans="5:5" x14ac:dyDescent="0.3">
      <c r="E158" s="18"/>
    </row>
    <row r="159" spans="5:5" x14ac:dyDescent="0.3">
      <c r="E159" s="18"/>
    </row>
    <row r="160" spans="5:5" x14ac:dyDescent="0.3">
      <c r="E160" s="18"/>
    </row>
    <row r="161" spans="5:5" x14ac:dyDescent="0.3">
      <c r="E161" s="18"/>
    </row>
    <row r="162" spans="5:5" x14ac:dyDescent="0.3">
      <c r="E162" s="18"/>
    </row>
    <row r="163" spans="5:5" x14ac:dyDescent="0.3">
      <c r="E163" s="18"/>
    </row>
    <row r="164" spans="5:5" x14ac:dyDescent="0.3">
      <c r="E164" s="18"/>
    </row>
    <row r="165" spans="5:5" x14ac:dyDescent="0.3">
      <c r="E165" s="18"/>
    </row>
    <row r="166" spans="5:5" x14ac:dyDescent="0.3">
      <c r="E166" s="18"/>
    </row>
    <row r="167" spans="5:5" x14ac:dyDescent="0.3">
      <c r="E167" s="18"/>
    </row>
    <row r="168" spans="5:5" x14ac:dyDescent="0.3">
      <c r="E168" s="18"/>
    </row>
    <row r="169" spans="5:5" x14ac:dyDescent="0.3">
      <c r="E169" s="18"/>
    </row>
    <row r="170" spans="5:5" x14ac:dyDescent="0.3">
      <c r="E170" s="18"/>
    </row>
    <row r="171" spans="5:5" x14ac:dyDescent="0.3">
      <c r="E171" s="18"/>
    </row>
    <row r="172" spans="5:5" x14ac:dyDescent="0.3">
      <c r="E172" s="18"/>
    </row>
    <row r="173" spans="5:5" x14ac:dyDescent="0.3">
      <c r="E173" s="18"/>
    </row>
    <row r="174" spans="5:5" x14ac:dyDescent="0.3">
      <c r="E174" s="18"/>
    </row>
    <row r="175" spans="5:5" x14ac:dyDescent="0.3">
      <c r="E175" s="18"/>
    </row>
    <row r="176" spans="5:5" x14ac:dyDescent="0.3">
      <c r="E176" s="18"/>
    </row>
    <row r="177" spans="5:5" x14ac:dyDescent="0.3">
      <c r="E177" s="18"/>
    </row>
    <row r="178" spans="5:5" x14ac:dyDescent="0.3">
      <c r="E178" s="18"/>
    </row>
    <row r="179" spans="5:5" x14ac:dyDescent="0.3">
      <c r="E179" s="18"/>
    </row>
    <row r="180" spans="5:5" x14ac:dyDescent="0.3">
      <c r="E180" s="18"/>
    </row>
    <row r="181" spans="5:5" x14ac:dyDescent="0.3">
      <c r="E181" s="18"/>
    </row>
    <row r="182" spans="5:5" x14ac:dyDescent="0.3">
      <c r="E182" s="18"/>
    </row>
    <row r="183" spans="5:5" x14ac:dyDescent="0.3">
      <c r="E183" s="18"/>
    </row>
    <row r="184" spans="5:5" x14ac:dyDescent="0.3">
      <c r="E184" s="18"/>
    </row>
    <row r="185" spans="5:5" x14ac:dyDescent="0.3">
      <c r="E185" s="18"/>
    </row>
    <row r="186" spans="5:5" x14ac:dyDescent="0.3">
      <c r="E186" s="18"/>
    </row>
    <row r="187" spans="5:5" x14ac:dyDescent="0.3">
      <c r="E187" s="18"/>
    </row>
    <row r="188" spans="5:5" x14ac:dyDescent="0.3">
      <c r="E188" s="18"/>
    </row>
    <row r="189" spans="5:5" x14ac:dyDescent="0.3">
      <c r="E189" s="18"/>
    </row>
    <row r="190" spans="5:5" x14ac:dyDescent="0.3">
      <c r="E190" s="18"/>
    </row>
    <row r="191" spans="5:5" x14ac:dyDescent="0.3">
      <c r="E191" s="18"/>
    </row>
  </sheetData>
  <sheetProtection algorithmName="SHA-512" hashValue="NBwmed3F6yvgwfUhxvKSJ7BdXHq9OcFUPf96NFjm3Y0UalnsRBsJR0DA8PGZP90+8QbaQKwyWVPfIDBjvRjdBw==" saltValue="3Dim4U4jHKeQmxplp1zAoA==" spinCount="100000" sheet="1" objects="1" scenarios="1" insertRows="0" autoFilter="0"/>
  <mergeCells count="1">
    <mergeCell ref="B7:H7"/>
  </mergeCells>
  <dataValidations count="3">
    <dataValidation type="list" allowBlank="1" showInputMessage="1" showErrorMessage="1" sqref="F9:F33" xr:uid="{7AEE87AB-41FE-4335-92D0-4FE691748AD1}">
      <formula1>Levensduur</formula1>
    </dataValidation>
    <dataValidation type="date" allowBlank="1" showInputMessage="1" showErrorMessage="1" errorTitle="Verkeerde datum" error="Datum moet voor 1 april 2025 liggen" sqref="B3:C3" xr:uid="{D7E0C8CF-9BF1-4C95-8D91-8D758537BF2A}">
      <formula1>$I$3</formula1>
      <formula2>$J$3</formula2>
    </dataValidation>
    <dataValidation type="decimal" operator="greaterThan" allowBlank="1" showInputMessage="1" showErrorMessage="1" sqref="D9:D33" xr:uid="{12444332-CF68-4341-BFE3-3DAF2840A506}">
      <formula1>0</formula1>
    </dataValidation>
  </dataValidations>
  <pageMargins left="0.7" right="0.7" top="0.75" bottom="0.75" header="0.3" footer="0.3"/>
  <pageSetup paperSize="9" scale="57" fitToHeight="0" orientation="landscape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CAE26B-C667-4600-8E23-531F4C9D49E3}">
          <x14:formula1>
            <xm:f>Parameters!$B$7</xm:f>
          </x14:formula1>
          <xm:sqref>C9:C33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1C17-1048-4BC8-A807-34E9F9CAD792}">
  <sheetPr>
    <pageSetUpPr fitToPage="1"/>
  </sheetPr>
  <dimension ref="A1:J136"/>
  <sheetViews>
    <sheetView showGridLines="0" showRowColHeaders="0" zoomScaleNormal="100" workbookViewId="0">
      <selection activeCell="B6" sqref="B6"/>
    </sheetView>
  </sheetViews>
  <sheetFormatPr defaultColWidth="30.6640625" defaultRowHeight="15.05" x14ac:dyDescent="0.3"/>
  <cols>
    <col min="1" max="1" width="6.6640625" customWidth="1"/>
    <col min="2" max="6" width="32.6640625" customWidth="1"/>
    <col min="8" max="8" width="0" hidden="1" customWidth="1"/>
  </cols>
  <sheetData>
    <row r="1" spans="1:10" ht="31.95" customHeight="1" x14ac:dyDescent="0.3"/>
    <row r="2" spans="1:10" ht="21.3" x14ac:dyDescent="0.35">
      <c r="B2" s="22"/>
      <c r="C2" s="23"/>
      <c r="D2" s="24" t="s">
        <v>17</v>
      </c>
      <c r="E2" s="25">
        <f>SUM(ReisVerblijfDagverg[Totale kosten])</f>
        <v>0</v>
      </c>
      <c r="F2" s="26">
        <f>SUM(ReisVerblijfDagverg[Subsidie 80%])</f>
        <v>0</v>
      </c>
    </row>
    <row r="3" spans="1:10" ht="21.3" x14ac:dyDescent="0.35">
      <c r="B3" s="72" t="s">
        <v>43</v>
      </c>
      <c r="C3" s="28"/>
      <c r="D3" s="29" t="s">
        <v>32</v>
      </c>
      <c r="E3" s="30">
        <f>SUBTOTAL(109,ReisVerblijfDagverg[Totale kosten])</f>
        <v>0</v>
      </c>
      <c r="F3" s="31">
        <f>SUBTOTAL(109,ReisVerblijfDagverg[Subsidie 80%])</f>
        <v>0</v>
      </c>
      <c r="G3" s="10"/>
      <c r="H3" s="10"/>
      <c r="I3" s="10"/>
      <c r="J3" s="10"/>
    </row>
    <row r="4" spans="1:10" s="44" customFormat="1" ht="34.450000000000003" customHeight="1" thickBot="1" x14ac:dyDescent="0.35">
      <c r="B4" s="108" t="s">
        <v>47</v>
      </c>
      <c r="C4" s="109"/>
      <c r="D4" s="109"/>
      <c r="E4" s="109"/>
      <c r="F4" s="110"/>
      <c r="G4" s="87"/>
      <c r="H4" s="87"/>
      <c r="I4" s="87"/>
      <c r="J4" s="87"/>
    </row>
    <row r="5" spans="1:10" s="44" customFormat="1" ht="18" customHeight="1" thickBot="1" x14ac:dyDescent="0.35">
      <c r="A5" s="40"/>
      <c r="B5" s="41" t="s">
        <v>15</v>
      </c>
      <c r="C5" s="33" t="s">
        <v>8</v>
      </c>
      <c r="D5" s="42" t="s">
        <v>7</v>
      </c>
      <c r="E5" s="42" t="s">
        <v>9</v>
      </c>
      <c r="F5" s="43" t="s">
        <v>16</v>
      </c>
      <c r="H5" s="44" t="s">
        <v>36</v>
      </c>
    </row>
    <row r="6" spans="1:10" s="44" customFormat="1" ht="18" customHeight="1" x14ac:dyDescent="0.3">
      <c r="A6" s="40"/>
      <c r="B6" s="49"/>
      <c r="C6" s="49"/>
      <c r="D6" s="49"/>
      <c r="E6" s="50"/>
      <c r="F6" s="64">
        <f>(ReisVerblijfDagverg[[#This Row],[Totale kosten]]*0.8)</f>
        <v>0</v>
      </c>
      <c r="H6" s="44" cm="1">
        <f t="array" ref="H6">IF(OR(ISBLANK(ReisVerblijfDagverg[[#This Row],[Naam kostenpost]:[Kostensoort]])),0,9.99999999999999E+67)</f>
        <v>0</v>
      </c>
    </row>
    <row r="7" spans="1:10" s="44" customFormat="1" ht="18" customHeight="1" x14ac:dyDescent="0.3">
      <c r="A7" s="40"/>
      <c r="B7" s="52"/>
      <c r="C7" s="52"/>
      <c r="D7" s="52"/>
      <c r="E7" s="53"/>
      <c r="F7" s="62">
        <f>(ReisVerblijfDagverg[[#This Row],[Totale kosten]]*0.8)</f>
        <v>0</v>
      </c>
      <c r="H7" s="44" cm="1">
        <f t="array" ref="H7">IF(OR(ISBLANK(ReisVerblijfDagverg[[#This Row],[Naam kostenpost]:[Kostensoort]])),0,9.99999999999999E+67)</f>
        <v>0</v>
      </c>
    </row>
    <row r="8" spans="1:10" s="44" customFormat="1" ht="18" customHeight="1" x14ac:dyDescent="0.3">
      <c r="A8" s="40"/>
      <c r="B8" s="55"/>
      <c r="C8" s="55"/>
      <c r="D8" s="55"/>
      <c r="E8" s="56"/>
      <c r="F8" s="64">
        <f>(ReisVerblijfDagverg[[#This Row],[Totale kosten]]*0.8)</f>
        <v>0</v>
      </c>
      <c r="H8" s="44" cm="1">
        <f t="array" ref="H8">IF(OR(ISBLANK(ReisVerblijfDagverg[[#This Row],[Naam kostenpost]:[Kostensoort]])),0,9.99999999999999E+67)</f>
        <v>0</v>
      </c>
    </row>
    <row r="9" spans="1:10" s="44" customFormat="1" ht="18" customHeight="1" x14ac:dyDescent="0.3">
      <c r="A9" s="40"/>
      <c r="B9" s="52"/>
      <c r="C9" s="52"/>
      <c r="D9" s="52"/>
      <c r="E9" s="53"/>
      <c r="F9" s="62">
        <f>(ReisVerblijfDagverg[[#This Row],[Totale kosten]]*0.8)</f>
        <v>0</v>
      </c>
      <c r="H9" s="44" cm="1">
        <f t="array" ref="H9">IF(OR(ISBLANK(ReisVerblijfDagverg[[#This Row],[Naam kostenpost]:[Kostensoort]])),0,9.99999999999999E+67)</f>
        <v>0</v>
      </c>
    </row>
    <row r="10" spans="1:10" s="44" customFormat="1" ht="18" customHeight="1" x14ac:dyDescent="0.3">
      <c r="A10" s="40"/>
      <c r="B10" s="55"/>
      <c r="C10" s="55"/>
      <c r="D10" s="55"/>
      <c r="E10" s="56"/>
      <c r="F10" s="64">
        <f>(ReisVerblijfDagverg[[#This Row],[Totale kosten]]*0.8)</f>
        <v>0</v>
      </c>
      <c r="H10" s="44" cm="1">
        <f t="array" ref="H10">IF(OR(ISBLANK(ReisVerblijfDagverg[[#This Row],[Naam kostenpost]:[Kostensoort]])),0,9.99999999999999E+67)</f>
        <v>0</v>
      </c>
    </row>
    <row r="11" spans="1:10" s="44" customFormat="1" ht="18" customHeight="1" x14ac:dyDescent="0.3">
      <c r="A11" s="40"/>
      <c r="B11" s="52"/>
      <c r="C11" s="52"/>
      <c r="D11" s="52"/>
      <c r="E11" s="53"/>
      <c r="F11" s="62">
        <f>(ReisVerblijfDagverg[[#This Row],[Totale kosten]]*0.8)</f>
        <v>0</v>
      </c>
      <c r="H11" s="44" cm="1">
        <f t="array" ref="H11">IF(OR(ISBLANK(ReisVerblijfDagverg[[#This Row],[Naam kostenpost]:[Kostensoort]])),0,9.99999999999999E+67)</f>
        <v>0</v>
      </c>
    </row>
    <row r="12" spans="1:10" s="44" customFormat="1" ht="18" customHeight="1" x14ac:dyDescent="0.3">
      <c r="A12" s="40"/>
      <c r="B12" s="55"/>
      <c r="C12" s="55"/>
      <c r="D12" s="55"/>
      <c r="E12" s="56"/>
      <c r="F12" s="64">
        <f>(ReisVerblijfDagverg[[#This Row],[Totale kosten]]*0.8)</f>
        <v>0</v>
      </c>
      <c r="H12" s="44" cm="1">
        <f t="array" ref="H12">IF(OR(ISBLANK(ReisVerblijfDagverg[[#This Row],[Naam kostenpost]:[Kostensoort]])),0,9.99999999999999E+67)</f>
        <v>0</v>
      </c>
    </row>
    <row r="13" spans="1:10" s="44" customFormat="1" ht="18" customHeight="1" x14ac:dyDescent="0.3">
      <c r="A13" s="40"/>
      <c r="B13" s="52"/>
      <c r="C13" s="52"/>
      <c r="D13" s="52"/>
      <c r="E13" s="53"/>
      <c r="F13" s="62">
        <f>(ReisVerblijfDagverg[[#This Row],[Totale kosten]]*0.8)</f>
        <v>0</v>
      </c>
      <c r="H13" s="44" cm="1">
        <f t="array" ref="H13">IF(OR(ISBLANK(ReisVerblijfDagverg[[#This Row],[Naam kostenpost]:[Kostensoort]])),0,9.99999999999999E+67)</f>
        <v>0</v>
      </c>
    </row>
    <row r="14" spans="1:10" s="44" customFormat="1" ht="18" customHeight="1" x14ac:dyDescent="0.3">
      <c r="A14" s="40"/>
      <c r="B14" s="55"/>
      <c r="C14" s="55"/>
      <c r="D14" s="55"/>
      <c r="E14" s="56"/>
      <c r="F14" s="64">
        <f>(ReisVerblijfDagverg[[#This Row],[Totale kosten]]*0.8)</f>
        <v>0</v>
      </c>
      <c r="H14" s="44" cm="1">
        <f t="array" ref="H14">IF(OR(ISBLANK(ReisVerblijfDagverg[[#This Row],[Naam kostenpost]:[Kostensoort]])),0,9.99999999999999E+67)</f>
        <v>0</v>
      </c>
    </row>
    <row r="15" spans="1:10" s="44" customFormat="1" ht="18" customHeight="1" x14ac:dyDescent="0.3">
      <c r="A15" s="40"/>
      <c r="B15" s="52"/>
      <c r="C15" s="52"/>
      <c r="D15" s="52"/>
      <c r="E15" s="53"/>
      <c r="F15" s="62">
        <f>(ReisVerblijfDagverg[[#This Row],[Totale kosten]]*0.8)</f>
        <v>0</v>
      </c>
      <c r="H15" s="44" cm="1">
        <f t="array" ref="H15">IF(OR(ISBLANK(ReisVerblijfDagverg[[#This Row],[Naam kostenpost]:[Kostensoort]])),0,9.99999999999999E+67)</f>
        <v>0</v>
      </c>
    </row>
    <row r="16" spans="1:10" s="44" customFormat="1" ht="18" customHeight="1" x14ac:dyDescent="0.3">
      <c r="A16" s="40"/>
      <c r="B16" s="55"/>
      <c r="C16" s="55"/>
      <c r="D16" s="55"/>
      <c r="E16" s="56"/>
      <c r="F16" s="64">
        <f>(ReisVerblijfDagverg[[#This Row],[Totale kosten]]*0.8)</f>
        <v>0</v>
      </c>
      <c r="H16" s="44" cm="1">
        <f t="array" ref="H16">IF(OR(ISBLANK(ReisVerblijfDagverg[[#This Row],[Naam kostenpost]:[Kostensoort]])),0,9.99999999999999E+67)</f>
        <v>0</v>
      </c>
    </row>
    <row r="17" spans="1:8" s="44" customFormat="1" ht="18" customHeight="1" x14ac:dyDescent="0.3">
      <c r="A17" s="40"/>
      <c r="B17" s="52"/>
      <c r="C17" s="52"/>
      <c r="D17" s="52"/>
      <c r="E17" s="53"/>
      <c r="F17" s="62">
        <f>(ReisVerblijfDagverg[[#This Row],[Totale kosten]]*0.8)</f>
        <v>0</v>
      </c>
      <c r="H17" s="44" cm="1">
        <f t="array" ref="H17">IF(OR(ISBLANK(ReisVerblijfDagverg[[#This Row],[Naam kostenpost]:[Kostensoort]])),0,9.99999999999999E+67)</f>
        <v>0</v>
      </c>
    </row>
    <row r="18" spans="1:8" s="44" customFormat="1" ht="18" customHeight="1" x14ac:dyDescent="0.3">
      <c r="A18" s="40"/>
      <c r="B18" s="55"/>
      <c r="C18" s="55"/>
      <c r="D18" s="55"/>
      <c r="E18" s="56"/>
      <c r="F18" s="64">
        <f>(ReisVerblijfDagverg[[#This Row],[Totale kosten]]*0.8)</f>
        <v>0</v>
      </c>
      <c r="H18" s="44" cm="1">
        <f t="array" ref="H18">IF(OR(ISBLANK(ReisVerblijfDagverg[[#This Row],[Naam kostenpost]:[Kostensoort]])),0,9.99999999999999E+67)</f>
        <v>0</v>
      </c>
    </row>
    <row r="19" spans="1:8" s="44" customFormat="1" ht="18" customHeight="1" x14ac:dyDescent="0.3">
      <c r="A19" s="40"/>
      <c r="B19" s="52"/>
      <c r="C19" s="52"/>
      <c r="D19" s="52"/>
      <c r="E19" s="53"/>
      <c r="F19" s="62">
        <f>(ReisVerblijfDagverg[[#This Row],[Totale kosten]]*0.8)</f>
        <v>0</v>
      </c>
      <c r="H19" s="44" cm="1">
        <f t="array" ref="H19">IF(OR(ISBLANK(ReisVerblijfDagverg[[#This Row],[Naam kostenpost]:[Kostensoort]])),0,9.99999999999999E+67)</f>
        <v>0</v>
      </c>
    </row>
    <row r="20" spans="1:8" s="44" customFormat="1" ht="18" customHeight="1" x14ac:dyDescent="0.3">
      <c r="A20" s="40"/>
      <c r="B20" s="55"/>
      <c r="C20" s="55"/>
      <c r="D20" s="55"/>
      <c r="E20" s="56"/>
      <c r="F20" s="64">
        <f>(ReisVerblijfDagverg[[#This Row],[Totale kosten]]*0.8)</f>
        <v>0</v>
      </c>
      <c r="H20" s="44" cm="1">
        <f t="array" ref="H20">IF(OR(ISBLANK(ReisVerblijfDagverg[[#This Row],[Naam kostenpost]:[Kostensoort]])),0,9.99999999999999E+67)</f>
        <v>0</v>
      </c>
    </row>
    <row r="21" spans="1:8" s="44" customFormat="1" ht="18" customHeight="1" x14ac:dyDescent="0.3">
      <c r="A21" s="40"/>
      <c r="B21" s="52"/>
      <c r="C21" s="52"/>
      <c r="D21" s="52"/>
      <c r="E21" s="53"/>
      <c r="F21" s="62">
        <f>(ReisVerblijfDagverg[[#This Row],[Totale kosten]]*0.8)</f>
        <v>0</v>
      </c>
      <c r="H21" s="44" cm="1">
        <f t="array" ref="H21">IF(OR(ISBLANK(ReisVerblijfDagverg[[#This Row],[Naam kostenpost]:[Kostensoort]])),0,9.99999999999999E+67)</f>
        <v>0</v>
      </c>
    </row>
    <row r="22" spans="1:8" s="44" customFormat="1" ht="18" customHeight="1" x14ac:dyDescent="0.3">
      <c r="A22" s="40"/>
      <c r="B22" s="55"/>
      <c r="C22" s="55"/>
      <c r="D22" s="55"/>
      <c r="E22" s="56"/>
      <c r="F22" s="64">
        <f>(ReisVerblijfDagverg[[#This Row],[Totale kosten]]*0.8)</f>
        <v>0</v>
      </c>
      <c r="H22" s="44" cm="1">
        <f t="array" ref="H22">IF(OR(ISBLANK(ReisVerblijfDagverg[[#This Row],[Naam kostenpost]:[Kostensoort]])),0,9.99999999999999E+67)</f>
        <v>0</v>
      </c>
    </row>
    <row r="23" spans="1:8" s="44" customFormat="1" ht="18" customHeight="1" x14ac:dyDescent="0.3">
      <c r="A23" s="40"/>
      <c r="B23" s="52"/>
      <c r="C23" s="52"/>
      <c r="D23" s="52"/>
      <c r="E23" s="53"/>
      <c r="F23" s="62">
        <f>(ReisVerblijfDagverg[[#This Row],[Totale kosten]]*0.8)</f>
        <v>0</v>
      </c>
      <c r="H23" s="44" cm="1">
        <f t="array" ref="H23">IF(OR(ISBLANK(ReisVerblijfDagverg[[#This Row],[Naam kostenpost]:[Kostensoort]])),0,9.99999999999999E+67)</f>
        <v>0</v>
      </c>
    </row>
    <row r="24" spans="1:8" s="44" customFormat="1" ht="18" customHeight="1" x14ac:dyDescent="0.3">
      <c r="A24" s="40"/>
      <c r="B24" s="55"/>
      <c r="C24" s="55"/>
      <c r="D24" s="65"/>
      <c r="E24" s="56"/>
      <c r="F24" s="64">
        <f>(ReisVerblijfDagverg[[#This Row],[Totale kosten]]*0.8)</f>
        <v>0</v>
      </c>
      <c r="H24" s="44" cm="1">
        <f t="array" ref="H24">IF(OR(ISBLANK(ReisVerblijfDagverg[[#This Row],[Naam kostenpost]:[Kostensoort]])),0,9.99999999999999E+67)</f>
        <v>0</v>
      </c>
    </row>
    <row r="25" spans="1:8" s="44" customFormat="1" ht="18" customHeight="1" x14ac:dyDescent="0.3">
      <c r="A25" s="40"/>
      <c r="B25" s="52"/>
      <c r="C25" s="52"/>
      <c r="D25" s="52"/>
      <c r="E25" s="53"/>
      <c r="F25" s="62">
        <f>(ReisVerblijfDagverg[[#This Row],[Totale kosten]]*0.8)</f>
        <v>0</v>
      </c>
      <c r="H25" s="44" cm="1">
        <f t="array" ref="H25">IF(OR(ISBLANK(ReisVerblijfDagverg[[#This Row],[Naam kostenpost]:[Kostensoort]])),0,9.99999999999999E+67)</f>
        <v>0</v>
      </c>
    </row>
    <row r="26" spans="1:8" s="44" customFormat="1" ht="18" customHeight="1" x14ac:dyDescent="0.3">
      <c r="A26" s="40"/>
      <c r="B26" s="55"/>
      <c r="C26" s="55"/>
      <c r="D26" s="55"/>
      <c r="E26" s="56"/>
      <c r="F26" s="64">
        <f>(ReisVerblijfDagverg[[#This Row],[Totale kosten]]*0.8)</f>
        <v>0</v>
      </c>
      <c r="H26" s="44" cm="1">
        <f t="array" ref="H26">IF(OR(ISBLANK(ReisVerblijfDagverg[[#This Row],[Naam kostenpost]:[Kostensoort]])),0,9.99999999999999E+67)</f>
        <v>0</v>
      </c>
    </row>
    <row r="27" spans="1:8" s="44" customFormat="1" ht="18" customHeight="1" x14ac:dyDescent="0.3">
      <c r="A27" s="40"/>
      <c r="B27" s="52"/>
      <c r="C27" s="52"/>
      <c r="D27" s="52"/>
      <c r="E27" s="53"/>
      <c r="F27" s="62">
        <f>(ReisVerblijfDagverg[[#This Row],[Totale kosten]]*0.8)</f>
        <v>0</v>
      </c>
      <c r="H27" s="44" cm="1">
        <f t="array" ref="H27">IF(OR(ISBLANK(ReisVerblijfDagverg[[#This Row],[Naam kostenpost]:[Kostensoort]])),0,9.99999999999999E+67)</f>
        <v>0</v>
      </c>
    </row>
    <row r="28" spans="1:8" s="44" customFormat="1" ht="18" customHeight="1" x14ac:dyDescent="0.3">
      <c r="A28" s="40"/>
      <c r="B28" s="55"/>
      <c r="C28" s="55"/>
      <c r="D28" s="55"/>
      <c r="E28" s="56"/>
      <c r="F28" s="64">
        <f>(ReisVerblijfDagverg[[#This Row],[Totale kosten]]*0.8)</f>
        <v>0</v>
      </c>
      <c r="H28" s="44" cm="1">
        <f t="array" ref="H28">IF(OR(ISBLANK(ReisVerblijfDagverg[[#This Row],[Naam kostenpost]:[Kostensoort]])),0,9.99999999999999E+67)</f>
        <v>0</v>
      </c>
    </row>
    <row r="29" spans="1:8" s="44" customFormat="1" ht="18" customHeight="1" x14ac:dyDescent="0.3">
      <c r="A29" s="40"/>
      <c r="B29" s="52"/>
      <c r="C29" s="52"/>
      <c r="D29" s="52"/>
      <c r="E29" s="53"/>
      <c r="F29" s="62">
        <f>(ReisVerblijfDagverg[[#This Row],[Totale kosten]]*0.8)</f>
        <v>0</v>
      </c>
      <c r="H29" s="44" cm="1">
        <f t="array" ref="H29">IF(OR(ISBLANK(ReisVerblijfDagverg[[#This Row],[Naam kostenpost]:[Kostensoort]])),0,9.99999999999999E+67)</f>
        <v>0</v>
      </c>
    </row>
    <row r="30" spans="1:8" s="44" customFormat="1" ht="18" customHeight="1" x14ac:dyDescent="0.3">
      <c r="A30" s="40"/>
      <c r="B30" s="58"/>
      <c r="C30" s="58"/>
      <c r="D30" s="67"/>
      <c r="E30" s="59"/>
      <c r="F30" s="71">
        <f>(ReisVerblijfDagverg[[#This Row],[Totale kosten]]*0.8)</f>
        <v>0</v>
      </c>
      <c r="H30" s="44" cm="1">
        <f t="array" ref="H30">IF(OR(ISBLANK(ReisVerblijfDagverg[[#This Row],[Naam kostenpost]:[Kostensoort]])),0,9.99999999999999E+67)</f>
        <v>0</v>
      </c>
    </row>
    <row r="31" spans="1:8" x14ac:dyDescent="0.3">
      <c r="A31" s="9"/>
      <c r="B31" s="78"/>
      <c r="C31" s="78"/>
      <c r="D31" s="78"/>
      <c r="E31" s="78"/>
      <c r="F31" s="39"/>
      <c r="H31" cm="1">
        <f t="array" ref="H31">IF(OR(ISBLANK(ReisVerblijfDagverg[[#This Row],[Naam kostenpost]:[Kostensoort]])),0,9.99999999999999E+67)</f>
        <v>9.9999999999999899E+67</v>
      </c>
    </row>
    <row r="32" spans="1:8" x14ac:dyDescent="0.3">
      <c r="B32" s="78"/>
      <c r="C32" s="78"/>
      <c r="D32" s="78"/>
      <c r="E32" s="78"/>
      <c r="F32" s="39"/>
      <c r="H32" cm="1">
        <f t="array" ref="H32">IF(OR(ISBLANK(ReisVerblijfDagverg[[#This Row],[Naam kostenpost]:[Kostensoort]])),0,9.99999999999999E+67)</f>
        <v>9.9999999999999899E+67</v>
      </c>
    </row>
    <row r="33" spans="2:8" x14ac:dyDescent="0.3">
      <c r="B33" s="78"/>
      <c r="C33" s="78"/>
      <c r="D33" s="78"/>
      <c r="E33" s="78"/>
      <c r="F33" s="39"/>
      <c r="H33" cm="1">
        <f t="array" ref="H33">IF(OR(ISBLANK(ReisVerblijfDagverg[[#This Row],[Naam kostenpost]:[Kostensoort]])),0,9.99999999999999E+67)</f>
        <v>9.9999999999999899E+67</v>
      </c>
    </row>
    <row r="34" spans="2:8" x14ac:dyDescent="0.3">
      <c r="B34" s="78"/>
      <c r="C34" s="78"/>
      <c r="D34" s="78"/>
      <c r="E34" s="78"/>
      <c r="F34" s="39"/>
      <c r="H34" cm="1">
        <f t="array" ref="H34">IF(OR(ISBLANK(ReisVerblijfDagverg[[#This Row],[Naam kostenpost]:[Kostensoort]])),0,9.99999999999999E+67)</f>
        <v>9.9999999999999899E+67</v>
      </c>
    </row>
    <row r="35" spans="2:8" x14ac:dyDescent="0.3">
      <c r="B35" s="17"/>
      <c r="C35" s="17"/>
      <c r="D35" s="17"/>
      <c r="E35" s="17"/>
      <c r="H35" cm="1">
        <f t="array" ref="H35">IF(OR(ISBLANK(ReisVerblijfDagverg[[#This Row],[Naam kostenpost]:[Kostensoort]])),0,9.99999999999999E+67)</f>
        <v>9.9999999999999899E+67</v>
      </c>
    </row>
    <row r="36" spans="2:8" x14ac:dyDescent="0.3">
      <c r="B36" s="17"/>
      <c r="C36" s="17"/>
      <c r="D36" s="17"/>
      <c r="E36" s="17"/>
      <c r="H36" cm="1">
        <f t="array" ref="H36">IF(OR(ISBLANK(ReisVerblijfDagverg[[#This Row],[Naam kostenpost]:[Kostensoort]])),0,9.99999999999999E+67)</f>
        <v>9.9999999999999899E+67</v>
      </c>
    </row>
    <row r="37" spans="2:8" x14ac:dyDescent="0.3">
      <c r="B37" s="17"/>
      <c r="C37" s="17"/>
      <c r="D37" s="17"/>
      <c r="E37" s="17"/>
      <c r="H37" cm="1">
        <f t="array" ref="H37">IF(OR(ISBLANK(ReisVerblijfDagverg[[#This Row],[Naam kostenpost]:[Kostensoort]])),0,9.99999999999999E+67)</f>
        <v>9.9999999999999899E+67</v>
      </c>
    </row>
    <row r="38" spans="2:8" x14ac:dyDescent="0.3">
      <c r="B38" s="17"/>
      <c r="C38" s="17"/>
      <c r="D38" s="17"/>
      <c r="E38" s="17"/>
      <c r="H38" cm="1">
        <f t="array" ref="H38">IF(OR(ISBLANK(ReisVerblijfDagverg[[#This Row],[Naam kostenpost]:[Kostensoort]])),0,9.99999999999999E+67)</f>
        <v>9.9999999999999899E+67</v>
      </c>
    </row>
    <row r="39" spans="2:8" x14ac:dyDescent="0.3">
      <c r="B39" s="17"/>
      <c r="C39" s="17"/>
      <c r="D39" s="17"/>
      <c r="E39" s="17"/>
      <c r="H39" cm="1">
        <f t="array" ref="H39">IF(OR(ISBLANK(ReisVerblijfDagverg[[#This Row],[Naam kostenpost]:[Kostensoort]])),0,9.99999999999999E+67)</f>
        <v>9.9999999999999899E+67</v>
      </c>
    </row>
    <row r="40" spans="2:8" x14ac:dyDescent="0.3">
      <c r="B40" s="17"/>
      <c r="C40" s="17"/>
      <c r="D40" s="17"/>
      <c r="E40" s="17"/>
      <c r="H40" cm="1">
        <f t="array" ref="H40">IF(OR(ISBLANK(ReisVerblijfDagverg[[#This Row],[Naam kostenpost]:[Kostensoort]])),0,9.99999999999999E+67)</f>
        <v>9.9999999999999899E+67</v>
      </c>
    </row>
    <row r="41" spans="2:8" x14ac:dyDescent="0.3">
      <c r="B41" s="17"/>
      <c r="C41" s="17"/>
      <c r="D41" s="17"/>
      <c r="E41" s="17"/>
      <c r="H41" cm="1">
        <f t="array" ref="H41">IF(OR(ISBLANK(ReisVerblijfDagverg[[#This Row],[Naam kostenpost]:[Kostensoort]])),0,9.99999999999999E+67)</f>
        <v>9.9999999999999899E+67</v>
      </c>
    </row>
    <row r="42" spans="2:8" x14ac:dyDescent="0.3">
      <c r="B42" s="17"/>
      <c r="C42" s="17"/>
      <c r="D42" s="17"/>
      <c r="E42" s="17"/>
      <c r="H42" cm="1">
        <f t="array" ref="H42">IF(OR(ISBLANK(ReisVerblijfDagverg[[#This Row],[Naam kostenpost]:[Kostensoort]])),0,9.99999999999999E+67)</f>
        <v>9.9999999999999899E+67</v>
      </c>
    </row>
    <row r="43" spans="2:8" x14ac:dyDescent="0.3">
      <c r="B43" s="17"/>
      <c r="C43" s="17"/>
      <c r="D43" s="17"/>
      <c r="E43" s="17"/>
      <c r="H43" cm="1">
        <f t="array" ref="H43">IF(OR(ISBLANK(ReisVerblijfDagverg[[#This Row],[Naam kostenpost]:[Kostensoort]])),0,9.99999999999999E+67)</f>
        <v>9.9999999999999899E+67</v>
      </c>
    </row>
    <row r="44" spans="2:8" x14ac:dyDescent="0.3">
      <c r="B44" s="17"/>
      <c r="C44" s="17"/>
      <c r="D44" s="17"/>
      <c r="E44" s="17"/>
      <c r="H44" cm="1">
        <f t="array" ref="H44">IF(OR(ISBLANK(ReisVerblijfDagverg[[#This Row],[Naam kostenpost]:[Kostensoort]])),0,9.99999999999999E+67)</f>
        <v>9.9999999999999899E+67</v>
      </c>
    </row>
    <row r="45" spans="2:8" x14ac:dyDescent="0.3">
      <c r="B45" s="17"/>
      <c r="C45" s="17"/>
      <c r="D45" s="17"/>
      <c r="E45" s="17"/>
      <c r="H45" cm="1">
        <f t="array" ref="H45">IF(OR(ISBLANK(ReisVerblijfDagverg[[#This Row],[Naam kostenpost]:[Kostensoort]])),0,9.99999999999999E+67)</f>
        <v>9.9999999999999899E+67</v>
      </c>
    </row>
    <row r="46" spans="2:8" x14ac:dyDescent="0.3">
      <c r="B46" s="17"/>
      <c r="C46" s="17"/>
      <c r="D46" s="17"/>
      <c r="E46" s="17"/>
      <c r="H46" cm="1">
        <f t="array" ref="H46">IF(OR(ISBLANK(ReisVerblijfDagverg[[#This Row],[Naam kostenpost]:[Kostensoort]])),0,9.99999999999999E+67)</f>
        <v>9.9999999999999899E+67</v>
      </c>
    </row>
    <row r="47" spans="2:8" x14ac:dyDescent="0.3">
      <c r="B47" s="17"/>
      <c r="C47" s="17"/>
      <c r="D47" s="17"/>
      <c r="E47" s="17"/>
      <c r="H47" cm="1">
        <f t="array" ref="H47">IF(OR(ISBLANK(ReisVerblijfDagverg[[#This Row],[Naam kostenpost]:[Kostensoort]])),0,9.99999999999999E+67)</f>
        <v>9.9999999999999899E+67</v>
      </c>
    </row>
    <row r="48" spans="2:8" x14ac:dyDescent="0.3">
      <c r="B48" s="17"/>
      <c r="C48" s="17"/>
      <c r="D48" s="17"/>
      <c r="E48" s="17"/>
      <c r="H48" cm="1">
        <f t="array" ref="H48">IF(OR(ISBLANK(ReisVerblijfDagverg[[#This Row],[Naam kostenpost]:[Kostensoort]])),0,9.99999999999999E+67)</f>
        <v>9.9999999999999899E+67</v>
      </c>
    </row>
    <row r="49" spans="2:8" x14ac:dyDescent="0.3">
      <c r="B49" s="17"/>
      <c r="C49" s="17"/>
      <c r="D49" s="17"/>
      <c r="E49" s="17"/>
      <c r="H49" cm="1">
        <f t="array" ref="H49">IF(OR(ISBLANK(ReisVerblijfDagverg[[#This Row],[Naam kostenpost]:[Kostensoort]])),0,9.99999999999999E+67)</f>
        <v>9.9999999999999899E+67</v>
      </c>
    </row>
    <row r="50" spans="2:8" x14ac:dyDescent="0.3">
      <c r="B50" s="17"/>
      <c r="C50" s="17"/>
      <c r="D50" s="17"/>
      <c r="E50" s="17"/>
      <c r="H50" cm="1">
        <f t="array" ref="H50">IF(OR(ISBLANK(ReisVerblijfDagverg[[#This Row],[Naam kostenpost]:[Kostensoort]])),0,9.99999999999999E+67)</f>
        <v>9.9999999999999899E+67</v>
      </c>
    </row>
    <row r="51" spans="2:8" x14ac:dyDescent="0.3">
      <c r="B51" s="17"/>
      <c r="C51" s="17"/>
      <c r="D51" s="17"/>
      <c r="E51" s="17"/>
      <c r="H51" cm="1">
        <f t="array" ref="H51">IF(OR(ISBLANK(ReisVerblijfDagverg[[#This Row],[Naam kostenpost]:[Kostensoort]])),0,9.99999999999999E+67)</f>
        <v>9.9999999999999899E+67</v>
      </c>
    </row>
    <row r="52" spans="2:8" x14ac:dyDescent="0.3">
      <c r="B52" s="17"/>
      <c r="C52" s="17"/>
      <c r="D52" s="17"/>
      <c r="E52" s="17"/>
      <c r="H52" cm="1">
        <f t="array" ref="H52">IF(OR(ISBLANK(ReisVerblijfDagverg[[#This Row],[Naam kostenpost]:[Kostensoort]])),0,9.99999999999999E+67)</f>
        <v>9.9999999999999899E+67</v>
      </c>
    </row>
    <row r="53" spans="2:8" x14ac:dyDescent="0.3">
      <c r="B53" s="17"/>
      <c r="C53" s="17"/>
      <c r="D53" s="17"/>
      <c r="E53" s="17"/>
      <c r="H53" cm="1">
        <f t="array" ref="H53">IF(OR(ISBLANK(ReisVerblijfDagverg[[#This Row],[Naam kostenpost]:[Kostensoort]])),0,9.99999999999999E+67)</f>
        <v>9.9999999999999899E+67</v>
      </c>
    </row>
    <row r="54" spans="2:8" x14ac:dyDescent="0.3">
      <c r="B54" s="17"/>
      <c r="C54" s="17"/>
      <c r="D54" s="17"/>
      <c r="E54" s="17"/>
      <c r="H54" cm="1">
        <f t="array" ref="H54">IF(OR(ISBLANK(ReisVerblijfDagverg[[#This Row],[Naam kostenpost]:[Kostensoort]])),0,9.99999999999999E+67)</f>
        <v>9.9999999999999899E+67</v>
      </c>
    </row>
    <row r="55" spans="2:8" x14ac:dyDescent="0.3">
      <c r="B55" s="17"/>
      <c r="C55" s="17"/>
      <c r="D55" s="17"/>
      <c r="E55" s="17"/>
      <c r="H55" cm="1">
        <f t="array" ref="H55">IF(OR(ISBLANK(ReisVerblijfDagverg[[#This Row],[Naam kostenpost]:[Kostensoort]])),0,9.99999999999999E+67)</f>
        <v>9.9999999999999899E+67</v>
      </c>
    </row>
    <row r="56" spans="2:8" x14ac:dyDescent="0.3">
      <c r="B56" s="17"/>
      <c r="C56" s="17"/>
      <c r="D56" s="17"/>
      <c r="E56" s="17"/>
      <c r="H56" cm="1">
        <f t="array" ref="H56">IF(OR(ISBLANK(ReisVerblijfDagverg[[#This Row],[Naam kostenpost]:[Kostensoort]])),0,9.99999999999999E+67)</f>
        <v>9.9999999999999899E+67</v>
      </c>
    </row>
    <row r="57" spans="2:8" x14ac:dyDescent="0.3">
      <c r="B57" s="17"/>
      <c r="C57" s="17"/>
      <c r="D57" s="17"/>
      <c r="E57" s="17"/>
      <c r="H57" cm="1">
        <f t="array" ref="H57">IF(OR(ISBLANK(ReisVerblijfDagverg[[#This Row],[Naam kostenpost]:[Kostensoort]])),0,9.99999999999999E+67)</f>
        <v>9.9999999999999899E+67</v>
      </c>
    </row>
    <row r="58" spans="2:8" x14ac:dyDescent="0.3">
      <c r="B58" s="17"/>
      <c r="C58" s="17"/>
      <c r="D58" s="17"/>
      <c r="E58" s="17"/>
      <c r="H58" cm="1">
        <f t="array" ref="H58">IF(OR(ISBLANK(ReisVerblijfDagverg[[#This Row],[Naam kostenpost]:[Kostensoort]])),0,9.99999999999999E+67)</f>
        <v>9.9999999999999899E+67</v>
      </c>
    </row>
    <row r="59" spans="2:8" x14ac:dyDescent="0.3">
      <c r="B59" s="17"/>
      <c r="C59" s="17"/>
      <c r="D59" s="17"/>
      <c r="E59" s="17"/>
      <c r="H59" cm="1">
        <f t="array" ref="H59">IF(OR(ISBLANK(ReisVerblijfDagverg[[#This Row],[Naam kostenpost]:[Kostensoort]])),0,9.99999999999999E+67)</f>
        <v>9.9999999999999899E+67</v>
      </c>
    </row>
    <row r="60" spans="2:8" x14ac:dyDescent="0.3">
      <c r="B60" s="17"/>
      <c r="C60" s="17"/>
      <c r="D60" s="17"/>
      <c r="E60" s="17"/>
      <c r="H60" cm="1">
        <f t="array" ref="H60">IF(OR(ISBLANK(ReisVerblijfDagverg[[#This Row],[Naam kostenpost]:[Kostensoort]])),0,9.99999999999999E+67)</f>
        <v>9.9999999999999899E+67</v>
      </c>
    </row>
    <row r="61" spans="2:8" x14ac:dyDescent="0.3">
      <c r="B61" s="17"/>
      <c r="C61" s="17"/>
      <c r="D61" s="17"/>
      <c r="E61" s="17"/>
      <c r="H61" cm="1">
        <f t="array" ref="H61">IF(OR(ISBLANK(ReisVerblijfDagverg[[#This Row],[Naam kostenpost]:[Kostensoort]])),0,9.99999999999999E+67)</f>
        <v>9.9999999999999899E+67</v>
      </c>
    </row>
    <row r="62" spans="2:8" x14ac:dyDescent="0.3">
      <c r="B62" s="17"/>
      <c r="C62" s="17"/>
      <c r="D62" s="17"/>
      <c r="E62" s="17"/>
      <c r="H62" cm="1">
        <f t="array" ref="H62">IF(OR(ISBLANK(ReisVerblijfDagverg[[#This Row],[Naam kostenpost]:[Kostensoort]])),0,9.99999999999999E+67)</f>
        <v>9.9999999999999899E+67</v>
      </c>
    </row>
    <row r="63" spans="2:8" x14ac:dyDescent="0.3">
      <c r="B63" s="17"/>
      <c r="C63" s="17"/>
      <c r="D63" s="17"/>
      <c r="E63" s="17"/>
      <c r="H63" cm="1">
        <f t="array" ref="H63">IF(OR(ISBLANK(ReisVerblijfDagverg[[#This Row],[Naam kostenpost]:[Kostensoort]])),0,9.99999999999999E+67)</f>
        <v>9.9999999999999899E+67</v>
      </c>
    </row>
    <row r="64" spans="2:8" x14ac:dyDescent="0.3">
      <c r="B64" s="17"/>
      <c r="C64" s="17"/>
      <c r="D64" s="17"/>
      <c r="E64" s="17"/>
      <c r="H64" cm="1">
        <f t="array" ref="H64">IF(OR(ISBLANK(ReisVerblijfDagverg[[#This Row],[Naam kostenpost]:[Kostensoort]])),0,9.99999999999999E+67)</f>
        <v>9.9999999999999899E+67</v>
      </c>
    </row>
    <row r="65" spans="2:8" x14ac:dyDescent="0.3">
      <c r="B65" s="17"/>
      <c r="C65" s="17"/>
      <c r="D65" s="17"/>
      <c r="E65" s="17"/>
      <c r="H65" cm="1">
        <f t="array" ref="H65">IF(OR(ISBLANK(ReisVerblijfDagverg[[#This Row],[Naam kostenpost]:[Kostensoort]])),0,9.99999999999999E+67)</f>
        <v>9.9999999999999899E+67</v>
      </c>
    </row>
    <row r="66" spans="2:8" x14ac:dyDescent="0.3">
      <c r="B66" s="17"/>
      <c r="C66" s="17"/>
      <c r="D66" s="17"/>
      <c r="E66" s="17"/>
      <c r="H66" cm="1">
        <f t="array" ref="H66">IF(OR(ISBLANK(ReisVerblijfDagverg[[#This Row],[Naam kostenpost]:[Kostensoort]])),0,9.99999999999999E+67)</f>
        <v>9.9999999999999899E+67</v>
      </c>
    </row>
    <row r="67" spans="2:8" x14ac:dyDescent="0.3">
      <c r="B67" s="17"/>
      <c r="C67" s="17"/>
      <c r="D67" s="17"/>
      <c r="E67" s="17"/>
      <c r="H67" cm="1">
        <f t="array" ref="H67">IF(OR(ISBLANK(ReisVerblijfDagverg[[#This Row],[Naam kostenpost]:[Kostensoort]])),0,9.99999999999999E+67)</f>
        <v>9.9999999999999899E+67</v>
      </c>
    </row>
    <row r="68" spans="2:8" x14ac:dyDescent="0.3">
      <c r="B68" s="17"/>
      <c r="C68" s="17"/>
      <c r="D68" s="17"/>
      <c r="E68" s="17"/>
      <c r="H68" cm="1">
        <f t="array" ref="H68">IF(OR(ISBLANK(ReisVerblijfDagverg[[#This Row],[Naam kostenpost]:[Kostensoort]])),0,9.99999999999999E+67)</f>
        <v>9.9999999999999899E+67</v>
      </c>
    </row>
    <row r="69" spans="2:8" x14ac:dyDescent="0.3">
      <c r="B69" s="17"/>
      <c r="C69" s="17"/>
      <c r="D69" s="17"/>
      <c r="E69" s="17"/>
      <c r="H69" cm="1">
        <f t="array" ref="H69">IF(OR(ISBLANK(ReisVerblijfDagverg[[#This Row],[Naam kostenpost]:[Kostensoort]])),0,9.99999999999999E+67)</f>
        <v>9.9999999999999899E+67</v>
      </c>
    </row>
    <row r="70" spans="2:8" x14ac:dyDescent="0.3">
      <c r="B70" s="17"/>
      <c r="C70" s="17"/>
      <c r="D70" s="17"/>
      <c r="E70" s="17"/>
      <c r="H70" cm="1">
        <f t="array" ref="H70">IF(OR(ISBLANK(ReisVerblijfDagverg[[#This Row],[Naam kostenpost]:[Kostensoort]])),0,9.99999999999999E+67)</f>
        <v>9.9999999999999899E+67</v>
      </c>
    </row>
    <row r="71" spans="2:8" x14ac:dyDescent="0.3">
      <c r="B71" s="17"/>
      <c r="C71" s="17"/>
      <c r="D71" s="17"/>
      <c r="E71" s="17"/>
      <c r="H71" cm="1">
        <f t="array" ref="H71">IF(OR(ISBLANK(ReisVerblijfDagverg[[#This Row],[Naam kostenpost]:[Kostensoort]])),0,9.99999999999999E+67)</f>
        <v>9.9999999999999899E+67</v>
      </c>
    </row>
    <row r="72" spans="2:8" x14ac:dyDescent="0.3">
      <c r="B72" s="17"/>
      <c r="C72" s="17"/>
      <c r="D72" s="17"/>
      <c r="E72" s="17"/>
      <c r="H72" cm="1">
        <f t="array" ref="H72">IF(OR(ISBLANK(ReisVerblijfDagverg[[#This Row],[Naam kostenpost]:[Kostensoort]])),0,9.99999999999999E+67)</f>
        <v>9.9999999999999899E+67</v>
      </c>
    </row>
    <row r="73" spans="2:8" x14ac:dyDescent="0.3">
      <c r="B73" s="17"/>
      <c r="C73" s="17"/>
      <c r="D73" s="17"/>
      <c r="E73" s="17"/>
      <c r="H73" cm="1">
        <f t="array" ref="H73">IF(OR(ISBLANK(ReisVerblijfDagverg[[#This Row],[Naam kostenpost]:[Kostensoort]])),0,9.99999999999999E+67)</f>
        <v>9.9999999999999899E+67</v>
      </c>
    </row>
    <row r="74" spans="2:8" x14ac:dyDescent="0.3">
      <c r="B74" s="17"/>
      <c r="C74" s="17"/>
      <c r="D74" s="17"/>
      <c r="E74" s="17"/>
      <c r="H74" cm="1">
        <f t="array" ref="H74">IF(OR(ISBLANK(ReisVerblijfDagverg[[#This Row],[Naam kostenpost]:[Kostensoort]])),0,9.99999999999999E+67)</f>
        <v>9.9999999999999899E+67</v>
      </c>
    </row>
    <row r="75" spans="2:8" x14ac:dyDescent="0.3">
      <c r="B75" s="17"/>
      <c r="C75" s="17"/>
      <c r="D75" s="17"/>
      <c r="E75" s="17"/>
      <c r="H75" cm="1">
        <f t="array" ref="H75">IF(OR(ISBLANK(ReisVerblijfDagverg[[#This Row],[Naam kostenpost]:[Kostensoort]])),0,9.99999999999999E+67)</f>
        <v>9.9999999999999899E+67</v>
      </c>
    </row>
    <row r="76" spans="2:8" x14ac:dyDescent="0.3">
      <c r="B76" s="17"/>
      <c r="C76" s="17"/>
      <c r="D76" s="17"/>
      <c r="E76" s="17"/>
      <c r="H76" cm="1">
        <f t="array" ref="H76">IF(OR(ISBLANK(ReisVerblijfDagverg[[#This Row],[Naam kostenpost]:[Kostensoort]])),0,9.99999999999999E+67)</f>
        <v>9.9999999999999899E+67</v>
      </c>
    </row>
    <row r="77" spans="2:8" x14ac:dyDescent="0.3">
      <c r="B77" s="17"/>
      <c r="C77" s="17"/>
      <c r="D77" s="17"/>
      <c r="E77" s="17"/>
      <c r="H77" cm="1">
        <f t="array" ref="H77">IF(OR(ISBLANK(ReisVerblijfDagverg[[#This Row],[Naam kostenpost]:[Kostensoort]])),0,9.99999999999999E+67)</f>
        <v>9.9999999999999899E+67</v>
      </c>
    </row>
    <row r="78" spans="2:8" x14ac:dyDescent="0.3">
      <c r="B78" s="17"/>
      <c r="C78" s="17"/>
      <c r="D78" s="17"/>
      <c r="E78" s="17"/>
      <c r="H78" cm="1">
        <f t="array" ref="H78">IF(OR(ISBLANK(ReisVerblijfDagverg[[#This Row],[Naam kostenpost]:[Kostensoort]])),0,9.99999999999999E+67)</f>
        <v>9.9999999999999899E+67</v>
      </c>
    </row>
    <row r="79" spans="2:8" x14ac:dyDescent="0.3">
      <c r="B79" s="17"/>
      <c r="C79" s="17"/>
      <c r="D79" s="17"/>
      <c r="E79" s="17"/>
      <c r="H79" cm="1">
        <f t="array" ref="H79">IF(OR(ISBLANK(ReisVerblijfDagverg[[#This Row],[Naam kostenpost]:[Kostensoort]])),0,9.99999999999999E+67)</f>
        <v>9.9999999999999899E+67</v>
      </c>
    </row>
    <row r="80" spans="2:8" x14ac:dyDescent="0.3">
      <c r="B80" s="17"/>
      <c r="C80" s="17"/>
      <c r="D80" s="17"/>
      <c r="E80" s="17"/>
      <c r="H80" cm="1">
        <f t="array" ref="H80">IF(OR(ISBLANK(ReisVerblijfDagverg[[#This Row],[Naam kostenpost]:[Kostensoort]])),0,9.99999999999999E+67)</f>
        <v>9.9999999999999899E+67</v>
      </c>
    </row>
    <row r="81" spans="2:8" x14ac:dyDescent="0.3">
      <c r="B81" s="17"/>
      <c r="C81" s="17"/>
      <c r="D81" s="17"/>
      <c r="E81" s="17"/>
      <c r="H81" cm="1">
        <f t="array" ref="H81">IF(OR(ISBLANK(ReisVerblijfDagverg[[#This Row],[Naam kostenpost]:[Kostensoort]])),0,9.99999999999999E+67)</f>
        <v>9.9999999999999899E+67</v>
      </c>
    </row>
    <row r="82" spans="2:8" x14ac:dyDescent="0.3">
      <c r="B82" s="17"/>
      <c r="C82" s="17"/>
      <c r="D82" s="17"/>
      <c r="E82" s="17"/>
      <c r="H82" cm="1">
        <f t="array" ref="H82">IF(OR(ISBLANK(ReisVerblijfDagverg[[#This Row],[Naam kostenpost]:[Kostensoort]])),0,9.99999999999999E+67)</f>
        <v>9.9999999999999899E+67</v>
      </c>
    </row>
    <row r="83" spans="2:8" x14ac:dyDescent="0.3">
      <c r="B83" s="17"/>
      <c r="C83" s="17"/>
      <c r="D83" s="17"/>
      <c r="E83" s="17"/>
      <c r="H83" cm="1">
        <f t="array" ref="H83">IF(OR(ISBLANK(ReisVerblijfDagverg[[#This Row],[Naam kostenpost]:[Kostensoort]])),0,9.99999999999999E+67)</f>
        <v>9.9999999999999899E+67</v>
      </c>
    </row>
    <row r="84" spans="2:8" x14ac:dyDescent="0.3">
      <c r="B84" s="17"/>
      <c r="C84" s="17"/>
      <c r="D84" s="17"/>
      <c r="E84" s="17"/>
      <c r="H84" cm="1">
        <f t="array" ref="H84">IF(OR(ISBLANK(ReisVerblijfDagverg[[#This Row],[Naam kostenpost]:[Kostensoort]])),0,9.99999999999999E+67)</f>
        <v>9.9999999999999899E+67</v>
      </c>
    </row>
    <row r="85" spans="2:8" x14ac:dyDescent="0.3">
      <c r="B85" s="17"/>
      <c r="C85" s="17"/>
      <c r="D85" s="17"/>
      <c r="E85" s="17"/>
      <c r="H85" cm="1">
        <f t="array" ref="H85">IF(OR(ISBLANK(ReisVerblijfDagverg[[#This Row],[Naam kostenpost]:[Kostensoort]])),0,9.99999999999999E+67)</f>
        <v>9.9999999999999899E+67</v>
      </c>
    </row>
    <row r="86" spans="2:8" x14ac:dyDescent="0.3">
      <c r="B86" s="17"/>
      <c r="C86" s="17"/>
      <c r="D86" s="17"/>
      <c r="E86" s="17"/>
      <c r="H86" cm="1">
        <f t="array" ref="H86">IF(OR(ISBLANK(ReisVerblijfDagverg[[#This Row],[Naam kostenpost]:[Kostensoort]])),0,9.99999999999999E+67)</f>
        <v>9.9999999999999899E+67</v>
      </c>
    </row>
    <row r="87" spans="2:8" x14ac:dyDescent="0.3">
      <c r="B87" s="17"/>
      <c r="C87" s="17"/>
      <c r="D87" s="17"/>
      <c r="E87" s="17"/>
      <c r="H87" cm="1">
        <f t="array" ref="H87">IF(OR(ISBLANK(ReisVerblijfDagverg[[#This Row],[Naam kostenpost]:[Kostensoort]])),0,9.99999999999999E+67)</f>
        <v>9.9999999999999899E+67</v>
      </c>
    </row>
    <row r="88" spans="2:8" x14ac:dyDescent="0.3">
      <c r="B88" s="17"/>
      <c r="C88" s="17"/>
      <c r="D88" s="17"/>
      <c r="E88" s="17"/>
      <c r="H88" cm="1">
        <f t="array" ref="H88">IF(OR(ISBLANK(ReisVerblijfDagverg[[#This Row],[Naam kostenpost]:[Kostensoort]])),0,9.99999999999999E+67)</f>
        <v>9.9999999999999899E+67</v>
      </c>
    </row>
    <row r="89" spans="2:8" x14ac:dyDescent="0.3">
      <c r="B89" s="17"/>
      <c r="C89" s="17"/>
      <c r="D89" s="17"/>
      <c r="E89" s="17"/>
      <c r="H89" cm="1">
        <f t="array" ref="H89">IF(OR(ISBLANK(ReisVerblijfDagverg[[#This Row],[Naam kostenpost]:[Kostensoort]])),0,9.99999999999999E+67)</f>
        <v>9.9999999999999899E+67</v>
      </c>
    </row>
    <row r="90" spans="2:8" x14ac:dyDescent="0.3">
      <c r="B90" s="17"/>
      <c r="C90" s="17"/>
      <c r="D90" s="17"/>
      <c r="E90" s="17"/>
      <c r="H90" cm="1">
        <f t="array" ref="H90">IF(OR(ISBLANK(ReisVerblijfDagverg[[#This Row],[Naam kostenpost]:[Kostensoort]])),0,9.99999999999999E+67)</f>
        <v>9.9999999999999899E+67</v>
      </c>
    </row>
    <row r="91" spans="2:8" x14ac:dyDescent="0.3">
      <c r="B91" s="17"/>
      <c r="C91" s="17"/>
      <c r="D91" s="17"/>
      <c r="E91" s="17"/>
      <c r="H91" cm="1">
        <f t="array" ref="H91">IF(OR(ISBLANK(ReisVerblijfDagverg[[#This Row],[Naam kostenpost]:[Kostensoort]])),0,9.99999999999999E+67)</f>
        <v>9.9999999999999899E+67</v>
      </c>
    </row>
    <row r="92" spans="2:8" x14ac:dyDescent="0.3">
      <c r="B92" s="17"/>
      <c r="C92" s="17"/>
      <c r="D92" s="17"/>
      <c r="E92" s="17"/>
      <c r="H92" cm="1">
        <f t="array" ref="H92">IF(OR(ISBLANK(ReisVerblijfDagverg[[#This Row],[Naam kostenpost]:[Kostensoort]])),0,9.99999999999999E+67)</f>
        <v>9.9999999999999899E+67</v>
      </c>
    </row>
    <row r="93" spans="2:8" x14ac:dyDescent="0.3">
      <c r="B93" s="17"/>
      <c r="C93" s="17"/>
      <c r="D93" s="17"/>
      <c r="E93" s="17"/>
      <c r="H93" cm="1">
        <f t="array" ref="H93">IF(OR(ISBLANK(ReisVerblijfDagverg[[#This Row],[Naam kostenpost]:[Kostensoort]])),0,9.99999999999999E+67)</f>
        <v>9.9999999999999899E+67</v>
      </c>
    </row>
    <row r="94" spans="2:8" x14ac:dyDescent="0.3">
      <c r="B94" s="17"/>
      <c r="C94" s="17"/>
      <c r="D94" s="17"/>
      <c r="E94" s="17"/>
      <c r="H94" cm="1">
        <f t="array" ref="H94">IF(OR(ISBLANK(ReisVerblijfDagverg[[#This Row],[Naam kostenpost]:[Kostensoort]])),0,9.99999999999999E+67)</f>
        <v>9.9999999999999899E+67</v>
      </c>
    </row>
    <row r="95" spans="2:8" x14ac:dyDescent="0.3">
      <c r="B95" s="17"/>
      <c r="C95" s="17"/>
      <c r="D95" s="17"/>
      <c r="E95" s="17"/>
      <c r="H95" cm="1">
        <f t="array" ref="H95">IF(OR(ISBLANK(ReisVerblijfDagverg[[#This Row],[Naam kostenpost]:[Kostensoort]])),0,9.99999999999999E+67)</f>
        <v>9.9999999999999899E+67</v>
      </c>
    </row>
    <row r="96" spans="2:8" x14ac:dyDescent="0.3">
      <c r="B96" s="17"/>
      <c r="C96" s="17"/>
      <c r="D96" s="17"/>
      <c r="E96" s="17"/>
      <c r="H96" cm="1">
        <f t="array" ref="H96">IF(OR(ISBLANK(ReisVerblijfDagverg[[#This Row],[Naam kostenpost]:[Kostensoort]])),0,9.99999999999999E+67)</f>
        <v>9.9999999999999899E+67</v>
      </c>
    </row>
    <row r="97" spans="2:8" x14ac:dyDescent="0.3">
      <c r="B97" s="17"/>
      <c r="C97" s="17"/>
      <c r="D97" s="17"/>
      <c r="E97" s="17"/>
      <c r="H97" cm="1">
        <f t="array" ref="H97">IF(OR(ISBLANK(ReisVerblijfDagverg[[#This Row],[Naam kostenpost]:[Kostensoort]])),0,9.99999999999999E+67)</f>
        <v>9.9999999999999899E+67</v>
      </c>
    </row>
    <row r="98" spans="2:8" x14ac:dyDescent="0.3">
      <c r="B98" s="17"/>
      <c r="C98" s="17"/>
      <c r="D98" s="17"/>
      <c r="E98" s="17"/>
      <c r="H98" cm="1">
        <f t="array" ref="H98">IF(OR(ISBLANK(ReisVerblijfDagverg[[#This Row],[Naam kostenpost]:[Kostensoort]])),0,9.99999999999999E+67)</f>
        <v>9.9999999999999899E+67</v>
      </c>
    </row>
    <row r="99" spans="2:8" x14ac:dyDescent="0.3">
      <c r="B99" s="17"/>
      <c r="C99" s="17"/>
      <c r="D99" s="17"/>
      <c r="E99" s="17"/>
      <c r="H99" cm="1">
        <f t="array" ref="H99">IF(OR(ISBLANK(ReisVerblijfDagverg[[#This Row],[Naam kostenpost]:[Kostensoort]])),0,9.99999999999999E+67)</f>
        <v>9.9999999999999899E+67</v>
      </c>
    </row>
    <row r="100" spans="2:8" x14ac:dyDescent="0.3">
      <c r="B100" s="17"/>
      <c r="C100" s="17"/>
      <c r="D100" s="17"/>
      <c r="E100" s="17"/>
      <c r="H100" cm="1">
        <f t="array" ref="H100">IF(OR(ISBLANK(ReisVerblijfDagverg[[#This Row],[Naam kostenpost]:[Kostensoort]])),0,9.99999999999999E+67)</f>
        <v>9.9999999999999899E+67</v>
      </c>
    </row>
    <row r="101" spans="2:8" x14ac:dyDescent="0.3">
      <c r="B101" s="17"/>
      <c r="C101" s="17"/>
      <c r="D101" s="17"/>
      <c r="E101" s="17"/>
      <c r="H101" cm="1">
        <f t="array" ref="H101">IF(OR(ISBLANK(ReisVerblijfDagverg[[#This Row],[Naam kostenpost]:[Kostensoort]])),0,9.99999999999999E+67)</f>
        <v>9.9999999999999899E+67</v>
      </c>
    </row>
    <row r="102" spans="2:8" x14ac:dyDescent="0.3">
      <c r="B102" s="17"/>
      <c r="C102" s="17"/>
      <c r="D102" s="17"/>
      <c r="E102" s="17"/>
      <c r="H102" cm="1">
        <f t="array" ref="H102">IF(OR(ISBLANK(ReisVerblijfDagverg[[#This Row],[Naam kostenpost]:[Kostensoort]])),0,9.99999999999999E+67)</f>
        <v>9.9999999999999899E+67</v>
      </c>
    </row>
    <row r="103" spans="2:8" x14ac:dyDescent="0.3">
      <c r="B103" s="17"/>
      <c r="C103" s="17"/>
      <c r="D103" s="17"/>
      <c r="E103" s="17"/>
      <c r="H103" cm="1">
        <f t="array" ref="H103">IF(OR(ISBLANK(ReisVerblijfDagverg[[#This Row],[Naam kostenpost]:[Kostensoort]])),0,9.99999999999999E+67)</f>
        <v>9.9999999999999899E+67</v>
      </c>
    </row>
    <row r="104" spans="2:8" x14ac:dyDescent="0.3">
      <c r="B104" s="17"/>
      <c r="C104" s="17"/>
      <c r="D104" s="17"/>
      <c r="E104" s="17"/>
      <c r="H104" cm="1">
        <f t="array" ref="H104">IF(OR(ISBLANK(ReisVerblijfDagverg[[#This Row],[Naam kostenpost]:[Kostensoort]])),0,9.99999999999999E+67)</f>
        <v>9.9999999999999899E+67</v>
      </c>
    </row>
    <row r="105" spans="2:8" x14ac:dyDescent="0.3">
      <c r="B105" s="17"/>
      <c r="C105" s="17"/>
      <c r="D105" s="17"/>
      <c r="E105" s="17"/>
      <c r="H105" cm="1">
        <f t="array" ref="H105">IF(OR(ISBLANK(ReisVerblijfDagverg[[#This Row],[Naam kostenpost]:[Kostensoort]])),0,9.99999999999999E+67)</f>
        <v>9.9999999999999899E+67</v>
      </c>
    </row>
    <row r="106" spans="2:8" x14ac:dyDescent="0.3">
      <c r="B106" s="17"/>
      <c r="C106" s="17"/>
      <c r="D106" s="17"/>
      <c r="E106" s="17"/>
      <c r="H106" cm="1">
        <f t="array" ref="H106">IF(OR(ISBLANK(ReisVerblijfDagverg[[#This Row],[Naam kostenpost]:[Kostensoort]])),0,9.99999999999999E+67)</f>
        <v>9.9999999999999899E+67</v>
      </c>
    </row>
    <row r="107" spans="2:8" x14ac:dyDescent="0.3">
      <c r="B107" s="17"/>
      <c r="C107" s="17"/>
      <c r="D107" s="17"/>
      <c r="E107" s="17"/>
      <c r="H107" cm="1">
        <f t="array" ref="H107">IF(OR(ISBLANK(ReisVerblijfDagverg[[#This Row],[Naam kostenpost]:[Kostensoort]])),0,9.99999999999999E+67)</f>
        <v>9.9999999999999899E+67</v>
      </c>
    </row>
    <row r="108" spans="2:8" x14ac:dyDescent="0.3">
      <c r="B108" s="17"/>
      <c r="C108" s="17"/>
      <c r="D108" s="17"/>
      <c r="E108" s="17"/>
      <c r="H108" cm="1">
        <f t="array" ref="H108">IF(OR(ISBLANK(ReisVerblijfDagverg[[#This Row],[Naam kostenpost]:[Kostensoort]])),0,9.99999999999999E+67)</f>
        <v>9.9999999999999899E+67</v>
      </c>
    </row>
    <row r="109" spans="2:8" x14ac:dyDescent="0.3">
      <c r="B109" s="17"/>
      <c r="C109" s="17"/>
      <c r="D109" s="17"/>
      <c r="E109" s="17"/>
      <c r="H109" cm="1">
        <f t="array" ref="H109">IF(OR(ISBLANK(ReisVerblijfDagverg[[#This Row],[Naam kostenpost]:[Kostensoort]])),0,9.99999999999999E+67)</f>
        <v>9.9999999999999899E+67</v>
      </c>
    </row>
    <row r="110" spans="2:8" x14ac:dyDescent="0.3">
      <c r="B110" s="17"/>
      <c r="C110" s="17"/>
      <c r="D110" s="17"/>
      <c r="E110" s="17"/>
      <c r="H110" cm="1">
        <f t="array" ref="H110">IF(OR(ISBLANK(ReisVerblijfDagverg[[#This Row],[Naam kostenpost]:[Kostensoort]])),0,9.99999999999999E+67)</f>
        <v>9.9999999999999899E+67</v>
      </c>
    </row>
    <row r="111" spans="2:8" x14ac:dyDescent="0.3">
      <c r="B111" s="17"/>
      <c r="C111" s="17"/>
      <c r="D111" s="17"/>
      <c r="E111" s="17"/>
      <c r="H111" cm="1">
        <f t="array" ref="H111">IF(OR(ISBLANK(ReisVerblijfDagverg[[#This Row],[Naam kostenpost]:[Kostensoort]])),0,9.99999999999999E+67)</f>
        <v>9.9999999999999899E+67</v>
      </c>
    </row>
    <row r="112" spans="2:8" x14ac:dyDescent="0.3">
      <c r="B112" s="17"/>
      <c r="C112" s="17"/>
      <c r="D112" s="17"/>
      <c r="E112" s="17"/>
      <c r="H112" cm="1">
        <f t="array" ref="H112">IF(OR(ISBLANK(ReisVerblijfDagverg[[#This Row],[Naam kostenpost]:[Kostensoort]])),0,9.99999999999999E+67)</f>
        <v>9.9999999999999899E+67</v>
      </c>
    </row>
    <row r="113" spans="2:8" x14ac:dyDescent="0.3">
      <c r="B113" s="17"/>
      <c r="C113" s="17"/>
      <c r="D113" s="17"/>
      <c r="E113" s="17"/>
      <c r="H113" cm="1">
        <f t="array" ref="H113">IF(OR(ISBLANK(ReisVerblijfDagverg[[#This Row],[Naam kostenpost]:[Kostensoort]])),0,9.99999999999999E+67)</f>
        <v>9.9999999999999899E+67</v>
      </c>
    </row>
    <row r="114" spans="2:8" x14ac:dyDescent="0.3">
      <c r="B114" s="17"/>
      <c r="C114" s="17"/>
      <c r="D114" s="17"/>
      <c r="E114" s="17"/>
    </row>
    <row r="115" spans="2:8" x14ac:dyDescent="0.3">
      <c r="B115" s="17"/>
      <c r="C115" s="17"/>
      <c r="D115" s="17"/>
      <c r="E115" s="17"/>
    </row>
    <row r="116" spans="2:8" x14ac:dyDescent="0.3">
      <c r="B116" s="17"/>
      <c r="C116" s="17"/>
      <c r="D116" s="17"/>
      <c r="E116" s="17"/>
    </row>
    <row r="117" spans="2:8" x14ac:dyDescent="0.3">
      <c r="B117" s="17"/>
      <c r="C117" s="17"/>
      <c r="D117" s="17"/>
      <c r="E117" s="17"/>
    </row>
    <row r="118" spans="2:8" x14ac:dyDescent="0.3">
      <c r="B118" s="17"/>
      <c r="C118" s="17"/>
      <c r="D118" s="17"/>
      <c r="E118" s="17"/>
    </row>
    <row r="119" spans="2:8" x14ac:dyDescent="0.3">
      <c r="B119" s="17"/>
      <c r="C119" s="17"/>
      <c r="D119" s="17"/>
      <c r="E119" s="17"/>
    </row>
    <row r="120" spans="2:8" x14ac:dyDescent="0.3">
      <c r="B120" s="17"/>
      <c r="C120" s="17"/>
      <c r="D120" s="17"/>
      <c r="E120" s="17"/>
    </row>
    <row r="121" spans="2:8" x14ac:dyDescent="0.3">
      <c r="B121" s="17"/>
      <c r="C121" s="17"/>
      <c r="D121" s="17"/>
      <c r="E121" s="17"/>
    </row>
    <row r="122" spans="2:8" x14ac:dyDescent="0.3">
      <c r="B122" s="17"/>
      <c r="C122" s="17"/>
      <c r="D122" s="17"/>
      <c r="E122" s="17"/>
    </row>
    <row r="123" spans="2:8" x14ac:dyDescent="0.3">
      <c r="B123" s="17"/>
      <c r="C123" s="17"/>
      <c r="D123" s="17"/>
      <c r="E123" s="17"/>
    </row>
    <row r="124" spans="2:8" x14ac:dyDescent="0.3">
      <c r="B124" s="17"/>
      <c r="C124" s="17"/>
      <c r="D124" s="17"/>
      <c r="E124" s="17"/>
    </row>
    <row r="125" spans="2:8" x14ac:dyDescent="0.3">
      <c r="B125" s="17"/>
      <c r="C125" s="17"/>
      <c r="D125" s="17"/>
      <c r="E125" s="17"/>
    </row>
    <row r="126" spans="2:8" x14ac:dyDescent="0.3">
      <c r="B126" s="17"/>
      <c r="C126" s="17"/>
      <c r="D126" s="17"/>
      <c r="E126" s="17"/>
    </row>
    <row r="127" spans="2:8" x14ac:dyDescent="0.3">
      <c r="B127" s="17"/>
      <c r="C127" s="17"/>
      <c r="D127" s="17"/>
      <c r="E127" s="17"/>
    </row>
    <row r="128" spans="2:8" x14ac:dyDescent="0.3">
      <c r="B128" s="17"/>
      <c r="C128" s="17"/>
      <c r="D128" s="17"/>
      <c r="E128" s="17"/>
    </row>
    <row r="129" spans="2:5" x14ac:dyDescent="0.3">
      <c r="B129" s="17"/>
      <c r="C129" s="17"/>
      <c r="D129" s="17"/>
      <c r="E129" s="17"/>
    </row>
    <row r="130" spans="2:5" x14ac:dyDescent="0.3">
      <c r="B130" s="17"/>
      <c r="C130" s="17"/>
      <c r="D130" s="17"/>
      <c r="E130" s="17"/>
    </row>
    <row r="131" spans="2:5" x14ac:dyDescent="0.3">
      <c r="B131" s="17"/>
      <c r="C131" s="17"/>
      <c r="D131" s="17"/>
      <c r="E131" s="17"/>
    </row>
    <row r="132" spans="2:5" x14ac:dyDescent="0.3">
      <c r="B132" s="17"/>
      <c r="C132" s="17"/>
      <c r="D132" s="17"/>
      <c r="E132" s="17"/>
    </row>
    <row r="133" spans="2:5" x14ac:dyDescent="0.3">
      <c r="B133" s="17"/>
      <c r="C133" s="17"/>
      <c r="D133" s="17"/>
      <c r="E133" s="17"/>
    </row>
    <row r="134" spans="2:5" x14ac:dyDescent="0.3">
      <c r="B134" s="17"/>
      <c r="C134" s="17"/>
      <c r="D134" s="17"/>
      <c r="E134" s="17"/>
    </row>
    <row r="135" spans="2:5" x14ac:dyDescent="0.3">
      <c r="B135" s="17"/>
      <c r="C135" s="17"/>
      <c r="D135" s="17"/>
      <c r="E135" s="17"/>
    </row>
    <row r="136" spans="2:5" x14ac:dyDescent="0.3">
      <c r="B136" s="17"/>
      <c r="C136" s="17"/>
      <c r="D136" s="17"/>
      <c r="E136" s="17"/>
    </row>
  </sheetData>
  <sheetProtection algorithmName="SHA-512" hashValue="iFZQpvF0i2pbACMJvA158y0yVixYPRpKeY9ncsVY/X0YYimZDWUw2/nnecFMrtldnXRu9Nzymem6bJP/ZSOZCg==" saltValue="AaoS2jsM/qCQii1Y5boO6Q==" spinCount="100000" sheet="1" objects="1" scenarios="1" insertRows="0" autoFilter="0"/>
  <mergeCells count="1">
    <mergeCell ref="B4:F4"/>
  </mergeCells>
  <dataValidations count="1">
    <dataValidation type="decimal" allowBlank="1" showInputMessage="1" showErrorMessage="1" errorTitle="Missende gegevens" error="Vul eerst alle kolommen in voordat u Totale kosten invult." sqref="E6:E30" xr:uid="{54E0E17B-C95E-4E56-8302-298DA685E62E}">
      <formula1>0</formula1>
      <formula2>H6</formula2>
    </dataValidation>
  </dataValidations>
  <pageMargins left="0.7" right="0.7" top="0.75" bottom="0.75" header="0.3" footer="0.3"/>
  <pageSetup paperSize="9" scale="77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381DC3-69B5-424C-8DB0-640ECEA37CD3}">
          <x14:formula1>
            <xm:f>Parameters!$B$6</xm:f>
          </x14:formula1>
          <xm:sqref>C6:C30</xm:sqref>
        </x14:dataValidation>
        <x14:dataValidation type="list" allowBlank="1" showInputMessage="1" showErrorMessage="1" xr:uid="{FE850E78-5E26-4DD6-9B31-15EB6551AA9A}">
          <x14:formula1>
            <xm:f>Parameters!$F$11:$F$12</xm:f>
          </x14:formula1>
          <xm:sqref>D6:D30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8B08-D24C-461F-AF7F-FB50D0124007}">
  <dimension ref="B1:D7"/>
  <sheetViews>
    <sheetView showGridLines="0" showRowColHeaders="0" zoomScale="115" zoomScaleNormal="115" workbookViewId="0">
      <selection activeCell="C15" sqref="C15"/>
    </sheetView>
  </sheetViews>
  <sheetFormatPr defaultColWidth="30.6640625" defaultRowHeight="15.05" x14ac:dyDescent="0.3"/>
  <cols>
    <col min="1" max="1" width="6.6640625" customWidth="1"/>
    <col min="2" max="2" width="35.6640625" customWidth="1"/>
    <col min="3" max="4" width="32.6640625" customWidth="1"/>
  </cols>
  <sheetData>
    <row r="1" spans="2:4" ht="31.95" customHeight="1" x14ac:dyDescent="0.3"/>
    <row r="2" spans="2:4" s="44" customFormat="1" ht="18" customHeight="1" x14ac:dyDescent="0.3">
      <c r="B2" s="73" t="s">
        <v>23</v>
      </c>
      <c r="C2" s="74" t="s">
        <v>9</v>
      </c>
      <c r="D2" s="75" t="s">
        <v>28</v>
      </c>
    </row>
    <row r="3" spans="2:4" s="44" customFormat="1" ht="18" customHeight="1" x14ac:dyDescent="0.3">
      <c r="B3" s="85" t="s">
        <v>27</v>
      </c>
      <c r="C3" s="80">
        <f>SUM(Loonkosten[Totale kosten])</f>
        <v>0</v>
      </c>
      <c r="D3" s="81">
        <f>SUM(Loonkosten[Subsidie 80%])</f>
        <v>0</v>
      </c>
    </row>
    <row r="4" spans="2:4" s="44" customFormat="1" ht="18" customHeight="1" x14ac:dyDescent="0.3">
      <c r="B4" s="86" t="s">
        <v>41</v>
      </c>
      <c r="C4" s="76">
        <f>SUM(KostenDerden[Totale kosten])</f>
        <v>0</v>
      </c>
      <c r="D4" s="77">
        <f>SUM(KostenDerden[Subsidie 80%])</f>
        <v>0</v>
      </c>
    </row>
    <row r="5" spans="2:4" s="44" customFormat="1" ht="18" customHeight="1" x14ac:dyDescent="0.3">
      <c r="B5" s="85" t="s">
        <v>42</v>
      </c>
      <c r="C5" s="80">
        <f>SUM(MateriaalApparatuur[Afschrijvingskosten])</f>
        <v>0</v>
      </c>
      <c r="D5" s="81">
        <f>SUM(MateriaalApparatuur[Subsidie 80%])</f>
        <v>0</v>
      </c>
    </row>
    <row r="6" spans="2:4" s="44" customFormat="1" ht="18" customHeight="1" x14ac:dyDescent="0.3">
      <c r="B6" s="86" t="s">
        <v>43</v>
      </c>
      <c r="C6" s="76">
        <f>SUM(ReisVerblijfDagverg[Totale kosten])</f>
        <v>0</v>
      </c>
      <c r="D6" s="77">
        <f>SUM(ReisVerblijfDagverg[Subsidie 80%])</f>
        <v>0</v>
      </c>
    </row>
    <row r="7" spans="2:4" s="44" customFormat="1" ht="18" customHeight="1" x14ac:dyDescent="0.3">
      <c r="B7" s="82" t="s">
        <v>17</v>
      </c>
      <c r="C7" s="83">
        <f>SUBTOTAL(109,Tabel9[Totale kosten])</f>
        <v>0</v>
      </c>
      <c r="D7" s="84">
        <f>SUBTOTAL(109,Tabel9[Subsidiebedrag 80%])</f>
        <v>0</v>
      </c>
    </row>
  </sheetData>
  <sheetProtection algorithmName="SHA-512" hashValue="TXanU21a2WM1BCXKV0QI2uasOL0w+GrpB61ib1TMRGz2b584hFQHocb6vSLlhjad5mH0HwQpxIdUI7j7tWaN+A==" saltValue="bNnBrV8pbher9qri2YUCIQ==" spinCount="100000" sheet="1" objects="1" scenarios="1" insertRows="0" autoFilter="0"/>
  <pageMargins left="0.7" right="0.7" top="0.75" bottom="0.75" header="0.3" footer="0.3"/>
  <pageSetup paperSize="9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CA8D-D6B0-4230-8C63-2B4DBA6F6FD9}">
  <dimension ref="B5:I24"/>
  <sheetViews>
    <sheetView workbookViewId="0">
      <selection activeCell="F11" sqref="F11"/>
    </sheetView>
  </sheetViews>
  <sheetFormatPr defaultRowHeight="15.05" x14ac:dyDescent="0.3"/>
  <cols>
    <col min="2" max="2" width="33.5546875" customWidth="1"/>
    <col min="4" max="4" width="82.44140625" customWidth="1"/>
    <col min="6" max="6" width="21" customWidth="1"/>
    <col min="8" max="8" width="21.33203125" customWidth="1"/>
    <col min="10" max="10" width="22" customWidth="1"/>
  </cols>
  <sheetData>
    <row r="5" spans="2:9" x14ac:dyDescent="0.3">
      <c r="B5" s="1" t="s">
        <v>10</v>
      </c>
      <c r="D5" s="2" t="s">
        <v>24</v>
      </c>
      <c r="F5" s="1" t="s">
        <v>7</v>
      </c>
      <c r="I5" s="1" t="s">
        <v>11</v>
      </c>
    </row>
    <row r="6" spans="2:9" x14ac:dyDescent="0.3">
      <c r="B6" s="2" t="s">
        <v>4</v>
      </c>
      <c r="D6" t="s">
        <v>34</v>
      </c>
      <c r="F6" t="s">
        <v>25</v>
      </c>
      <c r="I6" t="s">
        <v>12</v>
      </c>
    </row>
    <row r="7" spans="2:9" x14ac:dyDescent="0.3">
      <c r="B7" s="2" t="s">
        <v>5</v>
      </c>
      <c r="D7" t="s">
        <v>35</v>
      </c>
      <c r="F7" t="s">
        <v>26</v>
      </c>
      <c r="I7" t="s">
        <v>13</v>
      </c>
    </row>
    <row r="8" spans="2:9" x14ac:dyDescent="0.3">
      <c r="I8" t="s">
        <v>14</v>
      </c>
    </row>
    <row r="9" spans="2:9" x14ac:dyDescent="0.3">
      <c r="D9" s="2"/>
    </row>
    <row r="10" spans="2:9" x14ac:dyDescent="0.3">
      <c r="D10" s="1" t="s">
        <v>19</v>
      </c>
      <c r="F10" s="1" t="s">
        <v>7</v>
      </c>
    </row>
    <row r="11" spans="2:9" x14ac:dyDescent="0.3">
      <c r="B11" s="1" t="s">
        <v>18</v>
      </c>
      <c r="D11" t="s">
        <v>20</v>
      </c>
      <c r="F11" t="s">
        <v>41</v>
      </c>
    </row>
    <row r="12" spans="2:9" x14ac:dyDescent="0.3">
      <c r="B12">
        <v>5</v>
      </c>
      <c r="D12" t="s">
        <v>21</v>
      </c>
      <c r="F12" t="s">
        <v>26</v>
      </c>
    </row>
    <row r="13" spans="2:9" x14ac:dyDescent="0.3">
      <c r="B13">
        <v>20</v>
      </c>
    </row>
    <row r="24" spans="2:3" x14ac:dyDescent="0.3">
      <c r="B24" s="111"/>
      <c r="C24" s="111"/>
    </row>
  </sheetData>
  <mergeCells count="1">
    <mergeCell ref="B24:C24"/>
  </mergeCells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67EAC8-C207-4D1C-BAA4-462AECA70A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15</vt:i4>
      </vt:variant>
    </vt:vector>
  </HeadingPairs>
  <TitlesOfParts>
    <vt:vector size="21" baseType="lpstr">
      <vt:lpstr>Loonkosten</vt:lpstr>
      <vt:lpstr>Kosten derden</vt:lpstr>
      <vt:lpstr>Materiaal en apparatuur</vt:lpstr>
      <vt:lpstr>Reis-, verblijfs- en dagkosten</vt:lpstr>
      <vt:lpstr>Totalen</vt:lpstr>
      <vt:lpstr>Parameters</vt:lpstr>
      <vt:lpstr>Activiteiten</vt:lpstr>
      <vt:lpstr>'Materiaal en apparatuur'!Afdrukbereik</vt:lpstr>
      <vt:lpstr>Demonstraties</vt:lpstr>
      <vt:lpstr>Kosten</vt:lpstr>
      <vt:lpstr>Kostensoort</vt:lpstr>
      <vt:lpstr>Levensduur</vt:lpstr>
      <vt:lpstr>Reiskosten</vt:lpstr>
      <vt:lpstr>Subsidiabele_activiteiten</vt:lpstr>
      <vt:lpstr>Subsidiabele_kosten</vt:lpstr>
      <vt:lpstr>Subsidiabele_kosten___Demonstraties</vt:lpstr>
      <vt:lpstr>Subsidiabele_kosten___Trainingen__workshops_en_coaching</vt:lpstr>
      <vt:lpstr>SubsidiabeleKosten1</vt:lpstr>
      <vt:lpstr>SubsidiabeleKosten2</vt:lpstr>
      <vt:lpstr>Systematiek</vt:lpstr>
      <vt:lpstr>Urentarief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Samen leren in project over duurzame landbouw</dc:title>
  <dc:creator>Rijksdienst voor Ondernemend Nederland</dc:creator>
  <cp:lastModifiedBy>Rijksdienst voor Ondernemend Nederland</cp:lastModifiedBy>
  <cp:lastPrinted>2022-05-30T19:19:55Z</cp:lastPrinted>
  <dcterms:created xsi:type="dcterms:W3CDTF">2022-05-13T12:47:08Z</dcterms:created>
  <dcterms:modified xsi:type="dcterms:W3CDTF">2022-05-31T09:05:15Z</dcterms:modified>
</cp:coreProperties>
</file>