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V:\agnl\BAS - I-schijf op Fil08\_lopende BASprogrammas\0357\Actualisatie en evaluatie regeling\Actualisatie Regeling 2020\Beleidsregel\"/>
    </mc:Choice>
  </mc:AlternateContent>
  <xr:revisionPtr revIDLastSave="0" documentId="13_ncr:1_{12E62500-CF4A-4B6B-B20A-C585ED73F68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kenhulp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4" l="1"/>
  <c r="K14" i="4" s="1"/>
  <c r="K15" i="4" s="1"/>
  <c r="K13" i="4"/>
  <c r="L14" i="4" s="1"/>
  <c r="L15" i="4" s="1"/>
  <c r="L13" i="4"/>
  <c r="E13" i="4"/>
  <c r="F14" i="4" s="1"/>
  <c r="F15" i="4" s="1"/>
  <c r="F13" i="4"/>
  <c r="G14" i="4" s="1"/>
  <c r="G15" i="4" s="1"/>
  <c r="G13" i="4"/>
  <c r="H14" i="4" s="1"/>
  <c r="H15" i="4" s="1"/>
  <c r="H13" i="4"/>
  <c r="I14" i="4" s="1"/>
  <c r="I15" i="4" s="1"/>
  <c r="I13" i="4"/>
  <c r="J14" i="4" s="1"/>
  <c r="J15" i="4" s="1"/>
  <c r="D13" i="4"/>
  <c r="E14" i="4" s="1"/>
  <c r="E15" i="4" s="1"/>
  <c r="C13" i="4"/>
  <c r="D14" i="4" s="1"/>
  <c r="D15" i="4" s="1"/>
  <c r="B13" i="4"/>
  <c r="C14" i="4" s="1"/>
  <c r="C15" i="4" s="1"/>
  <c r="B9" i="4"/>
  <c r="K16" i="4" l="1"/>
  <c r="I16" i="4"/>
  <c r="G16" i="4"/>
  <c r="E16" i="4"/>
  <c r="C16" i="4"/>
  <c r="L16" i="4"/>
  <c r="J16" i="4"/>
  <c r="H16" i="4"/>
  <c r="F16" i="4"/>
  <c r="D16" i="4"/>
  <c r="B18" i="4" l="1"/>
  <c r="B19" i="4" s="1"/>
</calcChain>
</file>

<file path=xl/sharedStrings.xml><?xml version="1.0" encoding="utf-8"?>
<sst xmlns="http://schemas.openxmlformats.org/spreadsheetml/2006/main" count="18" uniqueCount="18">
  <si>
    <t>Looptijd lening</t>
  </si>
  <si>
    <t>Eind van jaar ..</t>
  </si>
  <si>
    <t>Voordeelpercentage als percentage van projectvermogen</t>
  </si>
  <si>
    <t>Rentevoordeel in %</t>
  </si>
  <si>
    <t>Percentage lening (vreemd vermogen)</t>
  </si>
  <si>
    <t>Resterend projectvermogen/lening</t>
  </si>
  <si>
    <t>Rentevoordeel (over voorgaand jaar)</t>
  </si>
  <si>
    <t>Netto contante waarde aan begin van jaar 0 van voordeel genoten in jaar</t>
  </si>
  <si>
    <t>Belasting in %</t>
  </si>
  <si>
    <t>EU referentierente/discontovoet +100 procentpunten</t>
  </si>
  <si>
    <t>Rentevoordeel</t>
  </si>
  <si>
    <t>Projectvermogen (€ x 1.000)</t>
  </si>
  <si>
    <t>Totaal netto contante waarde van genoten voordeel (€ x 1.000)</t>
  </si>
  <si>
    <t>Berekening voordeelpercentage Regeling groenprojecten 2022</t>
  </si>
  <si>
    <t>EU base rate/discontovoet</t>
  </si>
  <si>
    <t>actuele discontovoet/Base Rate zoals gepubliceerd*</t>
  </si>
  <si>
    <t>per 1 juni 2022</t>
  </si>
  <si>
    <t>* maandelijks publiceert de EU deze lijst. Zie link hieronder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</si>
</sst>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0" fontId="2" fillId="0" borderId="1" xfId="0" applyFont="1" applyBorder="1"/>
    <xf numFmtId="0" fontId="2" fillId="0" borderId="3" xfId="0" applyFont="1" applyBorder="1"/>
    <xf numFmtId="0" fontId="5" fillId="0" borderId="0" xfId="0" applyFont="1"/>
    <xf numFmtId="2" fontId="6" fillId="0" borderId="0" xfId="0" applyNumberFormat="1" applyFont="1"/>
    <xf numFmtId="0" fontId="2" fillId="0" borderId="1" xfId="0" applyFont="1" applyBorder="1" applyProtection="1"/>
    <xf numFmtId="1" fontId="2" fillId="0" borderId="5" xfId="0" applyNumberFormat="1" applyFont="1" applyBorder="1" applyProtection="1"/>
    <xf numFmtId="1" fontId="2" fillId="0" borderId="2" xfId="0" applyNumberFormat="1" applyFont="1" applyBorder="1" applyProtection="1"/>
    <xf numFmtId="0" fontId="2" fillId="0" borderId="3" xfId="0" applyFont="1" applyBorder="1" applyProtection="1"/>
    <xf numFmtId="2" fontId="2" fillId="0" borderId="0" xfId="0" applyNumberFormat="1" applyFont="1" applyBorder="1" applyProtection="1"/>
    <xf numFmtId="2" fontId="2" fillId="0" borderId="4" xfId="0" applyNumberFormat="1" applyFont="1" applyBorder="1" applyProtection="1"/>
    <xf numFmtId="0" fontId="2" fillId="0" borderId="6" xfId="0" applyFont="1" applyBorder="1" applyProtection="1"/>
    <xf numFmtId="2" fontId="2" fillId="0" borderId="7" xfId="0" applyNumberFormat="1" applyFont="1" applyBorder="1" applyProtection="1"/>
    <xf numFmtId="2" fontId="2" fillId="0" borderId="8" xfId="0" applyNumberFormat="1" applyFont="1" applyBorder="1" applyProtection="1"/>
    <xf numFmtId="2" fontId="2" fillId="0" borderId="0" xfId="0" applyNumberFormat="1" applyFont="1" applyProtection="1"/>
    <xf numFmtId="0" fontId="5" fillId="0" borderId="3" xfId="0" applyFont="1" applyBorder="1" applyProtection="1"/>
    <xf numFmtId="0" fontId="3" fillId="2" borderId="9" xfId="0" applyFont="1" applyFill="1" applyBorder="1" applyProtection="1">
      <protection locked="0"/>
    </xf>
    <xf numFmtId="9" fontId="3" fillId="0" borderId="10" xfId="1" applyFont="1" applyBorder="1" applyProtection="1"/>
    <xf numFmtId="0" fontId="4" fillId="0" borderId="10" xfId="0" applyFont="1" applyBorder="1" applyProtection="1"/>
    <xf numFmtId="10" fontId="3" fillId="0" borderId="10" xfId="0" applyNumberFormat="1" applyFont="1" applyBorder="1" applyProtection="1"/>
    <xf numFmtId="10" fontId="3" fillId="0" borderId="10" xfId="1" applyNumberFormat="1" applyFont="1" applyBorder="1" applyProtection="1"/>
    <xf numFmtId="0" fontId="2" fillId="0" borderId="1" xfId="0" applyNumberFormat="1" applyFont="1" applyBorder="1" applyProtection="1"/>
    <xf numFmtId="0" fontId="2" fillId="0" borderId="3" xfId="0" applyNumberFormat="1" applyFont="1" applyBorder="1" applyProtection="1"/>
    <xf numFmtId="2" fontId="2" fillId="0" borderId="3" xfId="0" applyNumberFormat="1" applyFont="1" applyBorder="1" applyProtection="1"/>
    <xf numFmtId="2" fontId="2" fillId="0" borderId="9" xfId="0" applyNumberFormat="1" applyFont="1" applyBorder="1" applyProtection="1"/>
    <xf numFmtId="10" fontId="5" fillId="0" borderId="10" xfId="0" applyNumberFormat="1" applyFont="1" applyBorder="1" applyProtection="1"/>
    <xf numFmtId="0" fontId="2" fillId="0" borderId="11" xfId="0" applyFont="1" applyBorder="1" applyProtection="1"/>
    <xf numFmtId="9" fontId="3" fillId="0" borderId="10" xfId="0" applyNumberFormat="1" applyFont="1" applyBorder="1" applyProtection="1"/>
    <xf numFmtId="10" fontId="2" fillId="2" borderId="10" xfId="1" applyNumberFormat="1" applyFont="1" applyFill="1" applyBorder="1" applyProtection="1">
      <protection locked="0"/>
    </xf>
    <xf numFmtId="0" fontId="3" fillId="0" borderId="11" xfId="0" applyFont="1" applyBorder="1" applyProtection="1"/>
    <xf numFmtId="0" fontId="7" fillId="0" borderId="0" xfId="2" applyProtection="1">
      <protection locked="0"/>
    </xf>
    <xf numFmtId="0" fontId="8" fillId="0" borderId="0" xfId="0" applyFont="1"/>
    <xf numFmtId="0" fontId="9" fillId="0" borderId="0" xfId="0" applyFont="1"/>
  </cellXfs>
  <cellStyles count="3">
    <cellStyle name="Hyperlink" xfId="2" builtinId="8"/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competition-policy/state-aid/legislation/reference-discount-rates-and-recovery-interest-rates/reference-and-discount-rate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6"/>
  <sheetViews>
    <sheetView tabSelected="1" workbookViewId="0">
      <selection activeCell="B8" sqref="B8"/>
    </sheetView>
  </sheetViews>
  <sheetFormatPr defaultRowHeight="13.2" x14ac:dyDescent="0.25"/>
  <cols>
    <col min="1" max="1" width="53.5546875" customWidth="1"/>
    <col min="2" max="2" width="8" bestFit="1" customWidth="1"/>
    <col min="3" max="3" width="5.6640625" style="1" bestFit="1" customWidth="1"/>
    <col min="4" max="10" width="5.44140625" style="1" bestFit="1" customWidth="1"/>
    <col min="11" max="11" width="4.77734375" style="1" bestFit="1" customWidth="1"/>
    <col min="12" max="12" width="4.44140625" style="1" bestFit="1" customWidth="1"/>
    <col min="13" max="13" width="6.109375" style="1" bestFit="1" customWidth="1"/>
    <col min="14" max="14" width="7.109375" style="1" bestFit="1" customWidth="1"/>
    <col min="15" max="15" width="6.109375" style="1" bestFit="1" customWidth="1"/>
    <col min="16" max="16" width="7.109375" style="1" bestFit="1" customWidth="1"/>
    <col min="17" max="17" width="6.109375" style="1" bestFit="1" customWidth="1"/>
    <col min="18" max="18" width="7.109375" style="1" bestFit="1" customWidth="1"/>
    <col min="19" max="19" width="6.109375" style="1" bestFit="1" customWidth="1"/>
    <col min="20" max="20" width="7.109375" style="1" bestFit="1" customWidth="1"/>
    <col min="21" max="21" width="5.6640625" style="1" bestFit="1" customWidth="1"/>
    <col min="22" max="22" width="7.109375" style="1" bestFit="1" customWidth="1"/>
    <col min="23" max="23" width="6.109375" style="1" bestFit="1" customWidth="1"/>
    <col min="24" max="24" width="7.109375" style="1" bestFit="1" customWidth="1"/>
    <col min="25" max="25" width="5.6640625" style="1" bestFit="1" customWidth="1"/>
    <col min="26" max="26" width="7.109375" style="1" bestFit="1" customWidth="1"/>
    <col min="27" max="27" width="6.109375" style="1" bestFit="1" customWidth="1"/>
    <col min="28" max="28" width="7.109375" style="1" bestFit="1" customWidth="1"/>
    <col min="29" max="29" width="5.5546875" style="1" bestFit="1" customWidth="1"/>
    <col min="30" max="30" width="7.109375" style="1" bestFit="1" customWidth="1"/>
    <col min="31" max="31" width="6.109375" style="1" bestFit="1" customWidth="1"/>
    <col min="32" max="32" width="7.109375" style="1" bestFit="1" customWidth="1"/>
  </cols>
  <sheetData>
    <row r="1" spans="1:12" s="1" customFormat="1" x14ac:dyDescent="0.25">
      <c r="A1" s="6" t="s">
        <v>13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1" customFormat="1" x14ac:dyDescent="0.25">
      <c r="A2" s="35" t="s">
        <v>16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s="1" customFormat="1" x14ac:dyDescent="0.25">
      <c r="A3" s="2"/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s="1" customFormat="1" x14ac:dyDescent="0.25">
      <c r="A4" s="4" t="s">
        <v>11</v>
      </c>
      <c r="B4" s="19">
        <v>100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s="1" customFormat="1" x14ac:dyDescent="0.25">
      <c r="A5" s="5" t="s">
        <v>4</v>
      </c>
      <c r="B5" s="20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1" customFormat="1" x14ac:dyDescent="0.25">
      <c r="A6" s="5" t="s">
        <v>0</v>
      </c>
      <c r="B6" s="21">
        <v>10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s="1" customFormat="1" x14ac:dyDescent="0.25">
      <c r="A7" s="5" t="s">
        <v>3</v>
      </c>
      <c r="B7" s="22">
        <v>5.0000000000000001E-3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s="7" customFormat="1" x14ac:dyDescent="0.25">
      <c r="A8" s="2" t="s">
        <v>15</v>
      </c>
      <c r="B8" s="31">
        <v>-1.9E-3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12" s="1" customFormat="1" x14ac:dyDescent="0.25">
      <c r="A9" s="5" t="s">
        <v>9</v>
      </c>
      <c r="B9" s="23">
        <f>B8+1%</f>
        <v>8.0999999999999996E-3</v>
      </c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s="1" customFormat="1" hidden="1" x14ac:dyDescent="0.25">
      <c r="A10" s="11" t="s">
        <v>8</v>
      </c>
      <c r="B10" s="30">
        <v>0</v>
      </c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s="1" customFormat="1" x14ac:dyDescent="0.25">
      <c r="A11" s="5"/>
      <c r="B11" s="32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s="1" customFormat="1" x14ac:dyDescent="0.25">
      <c r="A12" s="8" t="s">
        <v>1</v>
      </c>
      <c r="B12" s="24">
        <v>0</v>
      </c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9">
        <v>6</v>
      </c>
      <c r="I12" s="9">
        <v>7</v>
      </c>
      <c r="J12" s="9">
        <v>8</v>
      </c>
      <c r="K12" s="9">
        <v>9</v>
      </c>
      <c r="L12" s="10">
        <v>10</v>
      </c>
    </row>
    <row r="13" spans="1:12" s="1" customFormat="1" x14ac:dyDescent="0.25">
      <c r="A13" s="11" t="s">
        <v>5</v>
      </c>
      <c r="B13" s="25">
        <f>B4*B5</f>
        <v>100</v>
      </c>
      <c r="C13" s="12">
        <f>($B$4*$B$5)-(C12*(($B$4*$B$5)/10))</f>
        <v>90</v>
      </c>
      <c r="D13" s="12">
        <f>($B$4*$B$5)-(D12*(($B$4*$B$5)/10))</f>
        <v>80</v>
      </c>
      <c r="E13" s="12">
        <f t="shared" ref="E13:I13" si="0">($B$4*$B$5)-(E12*(($B$4*$B$5)/10))</f>
        <v>70</v>
      </c>
      <c r="F13" s="12">
        <f t="shared" si="0"/>
        <v>60</v>
      </c>
      <c r="G13" s="12">
        <f t="shared" si="0"/>
        <v>50</v>
      </c>
      <c r="H13" s="12">
        <f t="shared" si="0"/>
        <v>40</v>
      </c>
      <c r="I13" s="12">
        <f t="shared" si="0"/>
        <v>30</v>
      </c>
      <c r="J13" s="12">
        <f>($B$4*$B$5)-(J12*(($B$4*$B$5)/10))</f>
        <v>20</v>
      </c>
      <c r="K13" s="12">
        <f>($B$4*$B$5)-(K12*(($B$4*$B$5)/10))</f>
        <v>10</v>
      </c>
      <c r="L13" s="13">
        <f t="shared" ref="L13" si="1">($B$4*$B$5)-(L12*(($B$4*$B$5)/10))</f>
        <v>0</v>
      </c>
    </row>
    <row r="14" spans="1:12" s="1" customFormat="1" hidden="1" x14ac:dyDescent="0.25">
      <c r="A14" s="11" t="s">
        <v>6</v>
      </c>
      <c r="B14" s="25">
        <v>0</v>
      </c>
      <c r="C14" s="12">
        <f>$B$7*B13</f>
        <v>0.5</v>
      </c>
      <c r="D14" s="12">
        <f>$B$7*C13</f>
        <v>0.45</v>
      </c>
      <c r="E14" s="12">
        <f t="shared" ref="E14:L14" si="2">$B$7*D13</f>
        <v>0.4</v>
      </c>
      <c r="F14" s="12">
        <f t="shared" si="2"/>
        <v>0.35000000000000003</v>
      </c>
      <c r="G14" s="12">
        <f t="shared" si="2"/>
        <v>0.3</v>
      </c>
      <c r="H14" s="12">
        <f t="shared" si="2"/>
        <v>0.25</v>
      </c>
      <c r="I14" s="12">
        <f t="shared" si="2"/>
        <v>0.2</v>
      </c>
      <c r="J14" s="12">
        <f t="shared" si="2"/>
        <v>0.15</v>
      </c>
      <c r="K14" s="12">
        <f t="shared" si="2"/>
        <v>0.1</v>
      </c>
      <c r="L14" s="13">
        <f t="shared" si="2"/>
        <v>0.05</v>
      </c>
    </row>
    <row r="15" spans="1:12" s="1" customFormat="1" x14ac:dyDescent="0.25">
      <c r="A15" s="11" t="s">
        <v>10</v>
      </c>
      <c r="B15" s="25">
        <v>0</v>
      </c>
      <c r="C15" s="12">
        <f>(1-$B$10)*C14</f>
        <v>0.5</v>
      </c>
      <c r="D15" s="12">
        <f t="shared" ref="D15:L15" si="3">(1-$B$10)*D14</f>
        <v>0.45</v>
      </c>
      <c r="E15" s="12">
        <f t="shared" si="3"/>
        <v>0.4</v>
      </c>
      <c r="F15" s="12">
        <f t="shared" si="3"/>
        <v>0.35000000000000003</v>
      </c>
      <c r="G15" s="12">
        <f t="shared" si="3"/>
        <v>0.3</v>
      </c>
      <c r="H15" s="12">
        <f t="shared" si="3"/>
        <v>0.25</v>
      </c>
      <c r="I15" s="12">
        <f t="shared" si="3"/>
        <v>0.2</v>
      </c>
      <c r="J15" s="12">
        <f t="shared" si="3"/>
        <v>0.15</v>
      </c>
      <c r="K15" s="12">
        <f t="shared" si="3"/>
        <v>0.1</v>
      </c>
      <c r="L15" s="13">
        <f t="shared" si="3"/>
        <v>0.05</v>
      </c>
    </row>
    <row r="16" spans="1:12" s="1" customFormat="1" x14ac:dyDescent="0.25">
      <c r="A16" s="11" t="s">
        <v>7</v>
      </c>
      <c r="B16" s="26">
        <v>0</v>
      </c>
      <c r="C16" s="12">
        <f t="shared" ref="C16:L16" si="4">C15/(1+$B$9)^C12</f>
        <v>0.49598254141454223</v>
      </c>
      <c r="D16" s="12">
        <f t="shared" si="4"/>
        <v>0.44279762649845056</v>
      </c>
      <c r="E16" s="12">
        <f t="shared" si="4"/>
        <v>0.39043536377427335</v>
      </c>
      <c r="F16" s="12">
        <f t="shared" si="4"/>
        <v>0.33888596697003187</v>
      </c>
      <c r="G16" s="12">
        <f t="shared" si="4"/>
        <v>0.28813975396717889</v>
      </c>
      <c r="H16" s="12">
        <f t="shared" si="4"/>
        <v>0.2381871457586705</v>
      </c>
      <c r="I16" s="12">
        <f t="shared" si="4"/>
        <v>0.18901866541705822</v>
      </c>
      <c r="J16" s="12">
        <f t="shared" si="4"/>
        <v>0.14062493707250637</v>
      </c>
      <c r="K16" s="12">
        <f t="shared" si="4"/>
        <v>9.299668490064239E-2</v>
      </c>
      <c r="L16" s="13">
        <f t="shared" si="4"/>
        <v>4.612473212014799E-2</v>
      </c>
    </row>
    <row r="17" spans="1:32" s="1" customFormat="1" x14ac:dyDescent="0.25">
      <c r="A17" s="14"/>
      <c r="B17" s="14"/>
      <c r="C17" s="15"/>
      <c r="D17" s="15"/>
      <c r="E17" s="15"/>
      <c r="F17" s="15"/>
      <c r="G17" s="15"/>
      <c r="H17" s="15"/>
      <c r="I17" s="15"/>
      <c r="J17" s="15"/>
      <c r="K17" s="15"/>
      <c r="L17" s="16"/>
    </row>
    <row r="18" spans="1:32" s="1" customFormat="1" x14ac:dyDescent="0.25">
      <c r="A18" s="8" t="s">
        <v>12</v>
      </c>
      <c r="B18" s="27">
        <f>SUM(B16:L16)</f>
        <v>2.6631934178935026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32" x14ac:dyDescent="0.25">
      <c r="A19" s="18" t="s">
        <v>2</v>
      </c>
      <c r="B19" s="28">
        <f>B18/(B4*B5)</f>
        <v>2.6631934178935026E-2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32" x14ac:dyDescent="0.25">
      <c r="A20" s="14"/>
      <c r="B20" s="29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2" spans="1:32" x14ac:dyDescent="0.25">
      <c r="A22" s="34" t="s">
        <v>17</v>
      </c>
    </row>
    <row r="23" spans="1:32" x14ac:dyDescent="0.25">
      <c r="A23" s="33" t="s">
        <v>14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x14ac:dyDescent="0.25"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x14ac:dyDescent="0.25"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x14ac:dyDescent="0.25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x14ac:dyDescent="0.25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x14ac:dyDescent="0.25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x14ac:dyDescent="0.25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x14ac:dyDescent="0.25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x14ac:dyDescent="0.25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x14ac:dyDescent="0.25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</sheetData>
  <sheetProtection algorithmName="SHA-512" hashValue="or8PXlAeJrU6vZDVrRZ1qGEIj4bFgPeycBk9hi+WcwXUiOOry+AkaaKjM5AqE6USCuiJ4MsKnrYSCHFv/579ZA==" saltValue="x4HVRHrpan+Ta4m/peAxYw==" spinCount="100000" sheet="1" selectLockedCells="1"/>
  <hyperlinks>
    <hyperlink ref="A23" r:id="rId1" xr:uid="{1B3E8F4F-1675-4AAB-89D7-791AEBE22D5E}"/>
  </hyperlinks>
  <pageMargins left="0.75" right="0.75" top="1" bottom="1" header="0.5" footer="0.5"/>
  <pageSetup paperSize="9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Rekenhulp</vt:lpstr>
    </vt:vector>
  </TitlesOfParts>
  <Company>Ministerie van VROM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van der Esch</dc:creator>
  <cp:lastModifiedBy>Duinen, ing. L. van (Bert)</cp:lastModifiedBy>
  <cp:lastPrinted>2016-11-30T12:24:07Z</cp:lastPrinted>
  <dcterms:created xsi:type="dcterms:W3CDTF">2008-08-19T11:10:02Z</dcterms:created>
  <dcterms:modified xsi:type="dcterms:W3CDTF">2022-08-22T11:26:09Z</dcterms:modified>
</cp:coreProperties>
</file>