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66925"/>
  <mc:AlternateContent xmlns:mc="http://schemas.openxmlformats.org/markup-compatibility/2006">
    <mc:Choice Requires="x15">
      <x15ac:absPath xmlns:x15ac="http://schemas.microsoft.com/office/spreadsheetml/2010/11/ac" url="T:\rvo\RVO projecten\NGF\Project inrichting zaaksysteem\3 Voorbereiding_Realisatie_Implementatie\3.3 Producten\3.3.8 Begrotingen en financiele beoordeling\"/>
    </mc:Choice>
  </mc:AlternateContent>
  <xr:revisionPtr revIDLastSave="0" documentId="13_ncr:1_{7E682575-801F-411A-A6B7-1B71FC5FFD2F}" xr6:coauthVersionLast="47" xr6:coauthVersionMax="47" xr10:uidLastSave="{00000000-0000-0000-0000-000000000000}"/>
  <bookViews>
    <workbookView xWindow="-120" yWindow="-120" windowWidth="51840" windowHeight="21240" tabRatio="783" xr2:uid="{3F6862ED-1FC6-412A-949B-A5E6A27C3E5D}"/>
  </bookViews>
  <sheets>
    <sheet name="Voorblad" sheetId="1" r:id="rId1"/>
    <sheet name="Invulwijzer begroting" sheetId="41" r:id="rId2"/>
    <sheet name="Toelichting kostenposten" sheetId="42" r:id="rId3"/>
    <sheet name="Basisgegevens aanvraag" sheetId="5" r:id="rId4"/>
    <sheet name="Overzicht projectbegroting" sheetId="6" r:id="rId5"/>
    <sheet name="Werkblad" sheetId="4" state="hidden" r:id="rId6"/>
    <sheet name="Aanvrager 1" sheetId="7" r:id="rId7"/>
    <sheet name="Deelnemer 2" sheetId="8" r:id="rId8"/>
    <sheet name="Deelnemer 3" sheetId="9" r:id="rId9"/>
    <sheet name="Deelnemer 4" sheetId="10" r:id="rId10"/>
    <sheet name="Deelnemer 5" sheetId="11" r:id="rId11"/>
    <sheet name="Deelnemer 6" sheetId="12" r:id="rId12"/>
    <sheet name="Deelnemer 7" sheetId="13" r:id="rId13"/>
    <sheet name="Deelnemer 8" sheetId="14" r:id="rId14"/>
    <sheet name="Deelnemer 9" sheetId="15" r:id="rId15"/>
    <sheet name="Deelnemer 10" sheetId="16" r:id="rId16"/>
    <sheet name="Deelnemer 11" sheetId="17" r:id="rId17"/>
    <sheet name="Deelnemer 12" sheetId="18" r:id="rId18"/>
    <sheet name="Deelnemer 13" sheetId="19" r:id="rId19"/>
    <sheet name="Deelnemer 14" sheetId="20" r:id="rId20"/>
    <sheet name="Deelnemer 15" sheetId="21" r:id="rId21"/>
    <sheet name="Deelnemer 16" sheetId="22" r:id="rId22"/>
    <sheet name="Deelnemer 17" sheetId="23" r:id="rId23"/>
    <sheet name="Deelnemer 18" sheetId="24" r:id="rId24"/>
    <sheet name="Deelnemer 19" sheetId="25" r:id="rId25"/>
    <sheet name="Deelnemer 20" sheetId="26" r:id="rId26"/>
    <sheet name="Deelnemer 21" sheetId="27" r:id="rId27"/>
    <sheet name="Deelnemer 22" sheetId="28" r:id="rId28"/>
    <sheet name="Deelnemer 23" sheetId="29" r:id="rId29"/>
    <sheet name="Deelnemer 24" sheetId="30" r:id="rId30"/>
    <sheet name="Deelnemer 25" sheetId="31" r:id="rId31"/>
    <sheet name="Deelnemer 26" sheetId="32" r:id="rId32"/>
    <sheet name="Deelnemer 27" sheetId="33" r:id="rId33"/>
    <sheet name="Deelnemer 28" sheetId="34" r:id="rId34"/>
    <sheet name="Deelnemer 29" sheetId="35" r:id="rId35"/>
    <sheet name="Deelnemer 30" sheetId="36" r:id="rId36"/>
    <sheet name="Specificatie Machines en app." sheetId="37" r:id="rId37"/>
  </sheets>
  <externalReferences>
    <externalReference r:id="rId38"/>
  </externalReferences>
  <definedNames>
    <definedName name="Kostensystematiek">'[1]Penvoerder-aanvrager 1'!$Q$12:$Q$17</definedName>
    <definedName name="OLE_LINK1" localSheetId="1">'Invulwijzer begroting'!$C$11</definedName>
    <definedName name="OLE_LINK2" localSheetId="1">'Invulwijzer begroting'!$C$9</definedName>
    <definedName name="Z_0FB312B1_C847_4AEE_B520_9119A74AA10E_.wvu.Cols" localSheetId="6" hidden="1">'Aanvrager 1'!$I:$I,'Aanvrager 1'!$M:$M,'Aanvrager 1'!$P:$P,'Aanvrager 1'!$W:$W,'Aanvrager 1'!$AC:$AC,'Aanvrager 1'!$AH:$AH,'Aanvrager 1'!$AN:$AN,'Aanvrager 1'!$AZ:$AZ</definedName>
    <definedName name="Z_0FB312B1_C847_4AEE_B520_9119A74AA10E_.wvu.Cols" localSheetId="3" hidden="1">'Basisgegevens aanvraag'!$G:$L</definedName>
    <definedName name="Z_0FB312B1_C847_4AEE_B520_9119A74AA10E_.wvu.Cols" localSheetId="15" hidden="1">'Deelnemer 10'!$I:$I,'Deelnemer 10'!$M:$M,'Deelnemer 10'!$P:$P,'Deelnemer 10'!$W:$W,'Deelnemer 10'!$AC:$AC,'Deelnemer 10'!$AH:$AH,'Deelnemer 10'!$AN:$AN,'Deelnemer 10'!$AZ:$AZ,'Deelnemer 10'!$BF:$BF</definedName>
    <definedName name="Z_0FB312B1_C847_4AEE_B520_9119A74AA10E_.wvu.Cols" localSheetId="16" hidden="1">'Deelnemer 11'!$I:$I,'Deelnemer 11'!$M:$M,'Deelnemer 11'!$P:$P,'Deelnemer 11'!$W:$W,'Deelnemer 11'!$AC:$AC,'Deelnemer 11'!$AH:$AH,'Deelnemer 11'!$AN:$AN,'Deelnemer 11'!$AZ:$AZ,'Deelnemer 11'!$BF:$BF</definedName>
    <definedName name="Z_0FB312B1_C847_4AEE_B520_9119A74AA10E_.wvu.Cols" localSheetId="17" hidden="1">'Deelnemer 12'!$I:$I,'Deelnemer 12'!$M:$M,'Deelnemer 12'!$P:$P,'Deelnemer 12'!$W:$W,'Deelnemer 12'!$AC:$AC,'Deelnemer 12'!$AH:$AH,'Deelnemer 12'!$AN:$AN,'Deelnemer 12'!$AZ:$AZ,'Deelnemer 12'!$BF:$BF</definedName>
    <definedName name="Z_0FB312B1_C847_4AEE_B520_9119A74AA10E_.wvu.Cols" localSheetId="18" hidden="1">'Deelnemer 13'!$I:$I,'Deelnemer 13'!$M:$M,'Deelnemer 13'!$P:$P,'Deelnemer 13'!$W:$W,'Deelnemer 13'!$AC:$AC,'Deelnemer 13'!$AH:$AH,'Deelnemer 13'!$AN:$AN,'Deelnemer 13'!$AZ:$AZ,'Deelnemer 13'!$BF:$BF</definedName>
    <definedName name="Z_0FB312B1_C847_4AEE_B520_9119A74AA10E_.wvu.Cols" localSheetId="19" hidden="1">'Deelnemer 14'!$I:$I,'Deelnemer 14'!$M:$M,'Deelnemer 14'!$P:$P,'Deelnemer 14'!$W:$W,'Deelnemer 14'!$AC:$AC,'Deelnemer 14'!$AH:$AH,'Deelnemer 14'!$AN:$AN,'Deelnemer 14'!$AZ:$AZ,'Deelnemer 14'!$BF:$BF</definedName>
    <definedName name="Z_0FB312B1_C847_4AEE_B520_9119A74AA10E_.wvu.Cols" localSheetId="20" hidden="1">'Deelnemer 15'!$I:$I,'Deelnemer 15'!$M:$M,'Deelnemer 15'!$P:$P,'Deelnemer 15'!$W:$W,'Deelnemer 15'!$AC:$AC,'Deelnemer 15'!$AH:$AH,'Deelnemer 15'!$AN:$AN,'Deelnemer 15'!$AZ:$AZ,'Deelnemer 15'!$BF:$BF</definedName>
    <definedName name="Z_0FB312B1_C847_4AEE_B520_9119A74AA10E_.wvu.Cols" localSheetId="21" hidden="1">'Deelnemer 16'!$I:$I,'Deelnemer 16'!$M:$M,'Deelnemer 16'!$P:$P,'Deelnemer 16'!$W:$W,'Deelnemer 16'!$AC:$AC,'Deelnemer 16'!$AH:$AH,'Deelnemer 16'!$AN:$AN,'Deelnemer 16'!$AZ:$AZ,'Deelnemer 16'!$BF:$BF</definedName>
    <definedName name="Z_0FB312B1_C847_4AEE_B520_9119A74AA10E_.wvu.Cols" localSheetId="22" hidden="1">'Deelnemer 17'!$I:$I,'Deelnemer 17'!$M:$M,'Deelnemer 17'!$P:$P,'Deelnemer 17'!$W:$W,'Deelnemer 17'!$AC:$AC,'Deelnemer 17'!$AH:$AH,'Deelnemer 17'!$AN:$AN,'Deelnemer 17'!$AZ:$AZ,'Deelnemer 17'!$BF:$BF</definedName>
    <definedName name="Z_0FB312B1_C847_4AEE_B520_9119A74AA10E_.wvu.Cols" localSheetId="23" hidden="1">'Deelnemer 18'!$I:$I,'Deelnemer 18'!$M:$M,'Deelnemer 18'!$P:$P,'Deelnemer 18'!$W:$W,'Deelnemer 18'!$AC:$AC,'Deelnemer 18'!$AH:$AH,'Deelnemer 18'!$AN:$AN,'Deelnemer 18'!$AZ:$AZ,'Deelnemer 18'!$BF:$BF</definedName>
    <definedName name="Z_0FB312B1_C847_4AEE_B520_9119A74AA10E_.wvu.Cols" localSheetId="24" hidden="1">'Deelnemer 19'!$I:$I,'Deelnemer 19'!$M:$M,'Deelnemer 19'!$P:$P,'Deelnemer 19'!$W:$W,'Deelnemer 19'!$AC:$AC,'Deelnemer 19'!$AH:$AH,'Deelnemer 19'!$AN:$AN,'Deelnemer 19'!$AZ:$AZ,'Deelnemer 19'!$BF:$BF</definedName>
    <definedName name="Z_0FB312B1_C847_4AEE_B520_9119A74AA10E_.wvu.Cols" localSheetId="7" hidden="1">'Deelnemer 2'!$I:$I,'Deelnemer 2'!$M:$M,'Deelnemer 2'!$P:$P,'Deelnemer 2'!$W:$W,'Deelnemer 2'!$AC:$AC,'Deelnemer 2'!$AH:$AH,'Deelnemer 2'!$AN:$AN,'Deelnemer 2'!$AZ:$AZ,'Deelnemer 2'!$BF:$BF</definedName>
    <definedName name="Z_0FB312B1_C847_4AEE_B520_9119A74AA10E_.wvu.Cols" localSheetId="25" hidden="1">'Deelnemer 20'!$I:$I,'Deelnemer 20'!$M:$M,'Deelnemer 20'!$P:$P,'Deelnemer 20'!$W:$W,'Deelnemer 20'!$AC:$AC,'Deelnemer 20'!$AH:$AH,'Deelnemer 20'!$AN:$AN,'Deelnemer 20'!$AZ:$AZ,'Deelnemer 20'!$BF:$BF</definedName>
    <definedName name="Z_0FB312B1_C847_4AEE_B520_9119A74AA10E_.wvu.Cols" localSheetId="26" hidden="1">'Deelnemer 21'!$I:$I,'Deelnemer 21'!$M:$M,'Deelnemer 21'!$P:$P,'Deelnemer 21'!$W:$W,'Deelnemer 21'!$AC:$AC,'Deelnemer 21'!$AH:$AH,'Deelnemer 21'!$AN:$AN,'Deelnemer 21'!$AZ:$AZ,'Deelnemer 21'!$BF:$BF</definedName>
    <definedName name="Z_0FB312B1_C847_4AEE_B520_9119A74AA10E_.wvu.Cols" localSheetId="27" hidden="1">'Deelnemer 22'!$I:$I,'Deelnemer 22'!$M:$M,'Deelnemer 22'!$P:$P,'Deelnemer 22'!$W:$W,'Deelnemer 22'!$AC:$AC,'Deelnemer 22'!$AH:$AH,'Deelnemer 22'!$AN:$AN,'Deelnemer 22'!$AZ:$AZ,'Deelnemer 22'!$BF:$BF</definedName>
    <definedName name="Z_0FB312B1_C847_4AEE_B520_9119A74AA10E_.wvu.Cols" localSheetId="28" hidden="1">'Deelnemer 23'!$I:$I,'Deelnemer 23'!$M:$M,'Deelnemer 23'!$P:$P,'Deelnemer 23'!$W:$W,'Deelnemer 23'!$AC:$AC,'Deelnemer 23'!$AH:$AH,'Deelnemer 23'!$AN:$AN,'Deelnemer 23'!$AZ:$AZ,'Deelnemer 23'!$BF:$BF</definedName>
    <definedName name="Z_0FB312B1_C847_4AEE_B520_9119A74AA10E_.wvu.Cols" localSheetId="29" hidden="1">'Deelnemer 24'!$I:$I,'Deelnemer 24'!$M:$M,'Deelnemer 24'!$P:$P,'Deelnemer 24'!$W:$W,'Deelnemer 24'!$AC:$AC,'Deelnemer 24'!$AH:$AH,'Deelnemer 24'!$AN:$AN,'Deelnemer 24'!$AZ:$AZ,'Deelnemer 24'!$BF:$BF</definedName>
    <definedName name="Z_0FB312B1_C847_4AEE_B520_9119A74AA10E_.wvu.Cols" localSheetId="30" hidden="1">'Deelnemer 25'!$I:$I,'Deelnemer 25'!$M:$M,'Deelnemer 25'!$P:$P,'Deelnemer 25'!$W:$W,'Deelnemer 25'!$AC:$AC,'Deelnemer 25'!$AH:$AH,'Deelnemer 25'!$AN:$AN,'Deelnemer 25'!$AZ:$AZ,'Deelnemer 25'!$BF:$BF</definedName>
    <definedName name="Z_0FB312B1_C847_4AEE_B520_9119A74AA10E_.wvu.Cols" localSheetId="31" hidden="1">'Deelnemer 26'!$I:$I,'Deelnemer 26'!$M:$M,'Deelnemer 26'!$P:$P,'Deelnemer 26'!$W:$W,'Deelnemer 26'!$AC:$AC,'Deelnemer 26'!$AH:$AH,'Deelnemer 26'!$AN:$AN,'Deelnemer 26'!$AZ:$AZ,'Deelnemer 26'!$BF:$BF</definedName>
    <definedName name="Z_0FB312B1_C847_4AEE_B520_9119A74AA10E_.wvu.Cols" localSheetId="32" hidden="1">'Deelnemer 27'!$I:$I,'Deelnemer 27'!$M:$M,'Deelnemer 27'!$P:$P,'Deelnemer 27'!$W:$W,'Deelnemer 27'!$AC:$AC,'Deelnemer 27'!$AH:$AH,'Deelnemer 27'!$AN:$AN,'Deelnemer 27'!$AZ:$AZ,'Deelnemer 27'!$BF:$BF</definedName>
    <definedName name="Z_0FB312B1_C847_4AEE_B520_9119A74AA10E_.wvu.Cols" localSheetId="33" hidden="1">'Deelnemer 28'!$I:$I,'Deelnemer 28'!$M:$M,'Deelnemer 28'!$P:$P,'Deelnemer 28'!$W:$W,'Deelnemer 28'!$AC:$AC,'Deelnemer 28'!$AH:$AH,'Deelnemer 28'!$AN:$AN,'Deelnemer 28'!$AZ:$AZ,'Deelnemer 28'!$BF:$BF</definedName>
    <definedName name="Z_0FB312B1_C847_4AEE_B520_9119A74AA10E_.wvu.Cols" localSheetId="34" hidden="1">'Deelnemer 29'!$I:$I,'Deelnemer 29'!$M:$M,'Deelnemer 29'!$P:$P,'Deelnemer 29'!$W:$W,'Deelnemer 29'!$AC:$AC,'Deelnemer 29'!$AH:$AH,'Deelnemer 29'!$AN:$AN,'Deelnemer 29'!$AZ:$AZ,'Deelnemer 29'!$BF:$BF</definedName>
    <definedName name="Z_0FB312B1_C847_4AEE_B520_9119A74AA10E_.wvu.Cols" localSheetId="8" hidden="1">'Deelnemer 3'!$I:$I,'Deelnemer 3'!$M:$M,'Deelnemer 3'!$P:$P,'Deelnemer 3'!$W:$W,'Deelnemer 3'!$AC:$AC,'Deelnemer 3'!$AH:$AH,'Deelnemer 3'!$AN:$AN,'Deelnemer 3'!$AZ:$AZ,'Deelnemer 3'!$BF:$BF</definedName>
    <definedName name="Z_0FB312B1_C847_4AEE_B520_9119A74AA10E_.wvu.Cols" localSheetId="35" hidden="1">'Deelnemer 30'!$I:$I,'Deelnemer 30'!$M:$M,'Deelnemer 30'!$P:$P,'Deelnemer 30'!$W:$W,'Deelnemer 30'!$AC:$AC,'Deelnemer 30'!$AH:$AH,'Deelnemer 30'!$AN:$AN,'Deelnemer 30'!$AZ:$AZ,'Deelnemer 30'!$BF:$BF</definedName>
    <definedName name="Z_0FB312B1_C847_4AEE_B520_9119A74AA10E_.wvu.Cols" localSheetId="9" hidden="1">'Deelnemer 4'!$I:$I,'Deelnemer 4'!$M:$M,'Deelnemer 4'!$P:$P,'Deelnemer 4'!$W:$W,'Deelnemer 4'!$AC:$AC,'Deelnemer 4'!$AH:$AH,'Deelnemer 4'!$AN:$AN,'Deelnemer 4'!$AZ:$AZ,'Deelnemer 4'!$BF:$BF</definedName>
    <definedName name="Z_0FB312B1_C847_4AEE_B520_9119A74AA10E_.wvu.Cols" localSheetId="10" hidden="1">'Deelnemer 5'!$I:$I,'Deelnemer 5'!$M:$M,'Deelnemer 5'!$P:$P,'Deelnemer 5'!$W:$W,'Deelnemer 5'!$AC:$AC,'Deelnemer 5'!$AH:$AH,'Deelnemer 5'!$AN:$AN,'Deelnemer 5'!$AZ:$AZ,'Deelnemer 5'!$BF:$BF</definedName>
    <definedName name="Z_0FB312B1_C847_4AEE_B520_9119A74AA10E_.wvu.Cols" localSheetId="11" hidden="1">'Deelnemer 6'!$I:$I,'Deelnemer 6'!$M:$M,'Deelnemer 6'!$P:$P,'Deelnemer 6'!$W:$W,'Deelnemer 6'!$AC:$AC,'Deelnemer 6'!$AH:$AH,'Deelnemer 6'!$AN:$AN,'Deelnemer 6'!$AZ:$AZ,'Deelnemer 6'!$BF:$BF</definedName>
    <definedName name="Z_0FB312B1_C847_4AEE_B520_9119A74AA10E_.wvu.Cols" localSheetId="12" hidden="1">'Deelnemer 7'!$I:$I,'Deelnemer 7'!$M:$M,'Deelnemer 7'!$P:$P,'Deelnemer 7'!$W:$W,'Deelnemer 7'!$AC:$AC,'Deelnemer 7'!$AH:$AH,'Deelnemer 7'!$AN:$AN,'Deelnemer 7'!$BF:$BF</definedName>
    <definedName name="Z_0FB312B1_C847_4AEE_B520_9119A74AA10E_.wvu.Cols" localSheetId="13" hidden="1">'Deelnemer 8'!$I:$I,'Deelnemer 8'!$M:$M,'Deelnemer 8'!$P:$P,'Deelnemer 8'!$W:$W,'Deelnemer 8'!$AC:$AC,'Deelnemer 8'!$AH:$AH,'Deelnemer 8'!$AN:$AN,'Deelnemer 8'!$AZ:$AZ,'Deelnemer 8'!$BF:$BF</definedName>
    <definedName name="Z_0FB312B1_C847_4AEE_B520_9119A74AA10E_.wvu.Cols" localSheetId="14" hidden="1">'Deelnemer 9'!$I:$I,'Deelnemer 9'!$M:$M,'Deelnemer 9'!$P:$P,'Deelnemer 9'!$W:$W,'Deelnemer 9'!$AC:$AC,'Deelnemer 9'!$AH:$AH,'Deelnemer 9'!$AN:$AN,'Deelnemer 9'!$AZ:$AZ,'Deelnemer 9'!$BF:$BF</definedName>
    <definedName name="Z_83BCCC09_8AC8_4304_9213_3ECE2DC16AD8_.wvu.Cols" localSheetId="6" hidden="1">'Aanvrager 1'!$I:$I,'Aanvrager 1'!$M:$M,'Aanvrager 1'!$P:$P,'Aanvrager 1'!$W:$W,'Aanvrager 1'!$AC:$AC,'Aanvrager 1'!$AH:$AH,'Aanvrager 1'!$AN:$AN,'Aanvrager 1'!$AZ:$AZ</definedName>
    <definedName name="Z_83BCCC09_8AC8_4304_9213_3ECE2DC16AD8_.wvu.Cols" localSheetId="3" hidden="1">'Basisgegevens aanvraag'!$G:$L</definedName>
    <definedName name="Z_83BCCC09_8AC8_4304_9213_3ECE2DC16AD8_.wvu.Cols" localSheetId="15" hidden="1">'Deelnemer 10'!$I:$I,'Deelnemer 10'!$M:$M,'Deelnemer 10'!$P:$P,'Deelnemer 10'!$W:$W,'Deelnemer 10'!$AC:$AC,'Deelnemer 10'!$AH:$AH,'Deelnemer 10'!$AN:$AN,'Deelnemer 10'!$AZ:$AZ,'Deelnemer 10'!$BF:$BF</definedName>
    <definedName name="Z_83BCCC09_8AC8_4304_9213_3ECE2DC16AD8_.wvu.Cols" localSheetId="16" hidden="1">'Deelnemer 11'!$I:$I,'Deelnemer 11'!$M:$M,'Deelnemer 11'!$P:$P,'Deelnemer 11'!$W:$W,'Deelnemer 11'!$AC:$AC,'Deelnemer 11'!$AH:$AH,'Deelnemer 11'!$AN:$AN,'Deelnemer 11'!$AZ:$AZ,'Deelnemer 11'!$BF:$BF</definedName>
    <definedName name="Z_83BCCC09_8AC8_4304_9213_3ECE2DC16AD8_.wvu.Cols" localSheetId="17" hidden="1">'Deelnemer 12'!$I:$I,'Deelnemer 12'!$M:$M,'Deelnemer 12'!$P:$P,'Deelnemer 12'!$W:$W,'Deelnemer 12'!$AC:$AC,'Deelnemer 12'!$AH:$AH,'Deelnemer 12'!$AN:$AN,'Deelnemer 12'!$AZ:$AZ,'Deelnemer 12'!$BF:$BF</definedName>
    <definedName name="Z_83BCCC09_8AC8_4304_9213_3ECE2DC16AD8_.wvu.Cols" localSheetId="18" hidden="1">'Deelnemer 13'!$I:$I,'Deelnemer 13'!$M:$M,'Deelnemer 13'!$P:$P,'Deelnemer 13'!$W:$W,'Deelnemer 13'!$AC:$AC,'Deelnemer 13'!$AH:$AH,'Deelnemer 13'!$AN:$AN,'Deelnemer 13'!$AZ:$AZ,'Deelnemer 13'!$BF:$BF</definedName>
    <definedName name="Z_83BCCC09_8AC8_4304_9213_3ECE2DC16AD8_.wvu.Cols" localSheetId="19" hidden="1">'Deelnemer 14'!$I:$I,'Deelnemer 14'!$M:$M,'Deelnemer 14'!$P:$P,'Deelnemer 14'!$W:$W,'Deelnemer 14'!$AC:$AC,'Deelnemer 14'!$AH:$AH,'Deelnemer 14'!$AN:$AN,'Deelnemer 14'!$AZ:$AZ,'Deelnemer 14'!$BF:$BF</definedName>
    <definedName name="Z_83BCCC09_8AC8_4304_9213_3ECE2DC16AD8_.wvu.Cols" localSheetId="20" hidden="1">'Deelnemer 15'!$I:$I,'Deelnemer 15'!$M:$M,'Deelnemer 15'!$P:$P,'Deelnemer 15'!$W:$W,'Deelnemer 15'!$AC:$AC,'Deelnemer 15'!$AH:$AH,'Deelnemer 15'!$AN:$AN,'Deelnemer 15'!$AZ:$AZ,'Deelnemer 15'!$BF:$BF</definedName>
    <definedName name="Z_83BCCC09_8AC8_4304_9213_3ECE2DC16AD8_.wvu.Cols" localSheetId="21" hidden="1">'Deelnemer 16'!$I:$I,'Deelnemer 16'!$M:$M,'Deelnemer 16'!$P:$P,'Deelnemer 16'!$W:$W,'Deelnemer 16'!$AC:$AC,'Deelnemer 16'!$AH:$AH,'Deelnemer 16'!$AN:$AN,'Deelnemer 16'!$AZ:$AZ,'Deelnemer 16'!$BF:$BF</definedName>
    <definedName name="Z_83BCCC09_8AC8_4304_9213_3ECE2DC16AD8_.wvu.Cols" localSheetId="22" hidden="1">'Deelnemer 17'!$I:$I,'Deelnemer 17'!$M:$M,'Deelnemer 17'!$P:$P,'Deelnemer 17'!$W:$W,'Deelnemer 17'!$AC:$AC,'Deelnemer 17'!$AH:$AH,'Deelnemer 17'!$AN:$AN,'Deelnemer 17'!$AZ:$AZ,'Deelnemer 17'!$BF:$BF</definedName>
    <definedName name="Z_83BCCC09_8AC8_4304_9213_3ECE2DC16AD8_.wvu.Cols" localSheetId="23" hidden="1">'Deelnemer 18'!$I:$I,'Deelnemer 18'!$M:$M,'Deelnemer 18'!$P:$P,'Deelnemer 18'!$W:$W,'Deelnemer 18'!$AC:$AC,'Deelnemer 18'!$AH:$AH,'Deelnemer 18'!$AN:$AN,'Deelnemer 18'!$AZ:$AZ,'Deelnemer 18'!$BF:$BF</definedName>
    <definedName name="Z_83BCCC09_8AC8_4304_9213_3ECE2DC16AD8_.wvu.Cols" localSheetId="24" hidden="1">'Deelnemer 19'!$I:$I,'Deelnemer 19'!$M:$M,'Deelnemer 19'!$P:$P,'Deelnemer 19'!$W:$W,'Deelnemer 19'!$AC:$AC,'Deelnemer 19'!$AH:$AH,'Deelnemer 19'!$AN:$AN,'Deelnemer 19'!$AZ:$AZ,'Deelnemer 19'!$BF:$BF</definedName>
    <definedName name="Z_83BCCC09_8AC8_4304_9213_3ECE2DC16AD8_.wvu.Cols" localSheetId="7" hidden="1">'Deelnemer 2'!$I:$I,'Deelnemer 2'!$M:$M,'Deelnemer 2'!$P:$P,'Deelnemer 2'!$W:$W,'Deelnemer 2'!$AC:$AC,'Deelnemer 2'!$AH:$AH,'Deelnemer 2'!$AN:$AN,'Deelnemer 2'!$AZ:$AZ,'Deelnemer 2'!$BF:$BF</definedName>
    <definedName name="Z_83BCCC09_8AC8_4304_9213_3ECE2DC16AD8_.wvu.Cols" localSheetId="25" hidden="1">'Deelnemer 20'!$I:$I,'Deelnemer 20'!$M:$M,'Deelnemer 20'!$P:$P,'Deelnemer 20'!$W:$W,'Deelnemer 20'!$AC:$AC,'Deelnemer 20'!$AH:$AH,'Deelnemer 20'!$AN:$AN,'Deelnemer 20'!$AZ:$AZ,'Deelnemer 20'!$BF:$BF</definedName>
    <definedName name="Z_83BCCC09_8AC8_4304_9213_3ECE2DC16AD8_.wvu.Cols" localSheetId="26" hidden="1">'Deelnemer 21'!$I:$I,'Deelnemer 21'!$M:$M,'Deelnemer 21'!$P:$P,'Deelnemer 21'!$W:$W,'Deelnemer 21'!$AC:$AC,'Deelnemer 21'!$AH:$AH,'Deelnemer 21'!$AN:$AN,'Deelnemer 21'!$AZ:$AZ,'Deelnemer 21'!$BF:$BF</definedName>
    <definedName name="Z_83BCCC09_8AC8_4304_9213_3ECE2DC16AD8_.wvu.Cols" localSheetId="27" hidden="1">'Deelnemer 22'!$I:$I,'Deelnemer 22'!$M:$M,'Deelnemer 22'!$P:$P,'Deelnemer 22'!$W:$W,'Deelnemer 22'!$AC:$AC,'Deelnemer 22'!$AH:$AH,'Deelnemer 22'!$AN:$AN,'Deelnemer 22'!$AZ:$AZ,'Deelnemer 22'!$BF:$BF</definedName>
    <definedName name="Z_83BCCC09_8AC8_4304_9213_3ECE2DC16AD8_.wvu.Cols" localSheetId="28" hidden="1">'Deelnemer 23'!$I:$I,'Deelnemer 23'!$M:$M,'Deelnemer 23'!$P:$P,'Deelnemer 23'!$W:$W,'Deelnemer 23'!$AC:$AC,'Deelnemer 23'!$AH:$AH,'Deelnemer 23'!$AN:$AN,'Deelnemer 23'!$AZ:$AZ,'Deelnemer 23'!$BF:$BF</definedName>
    <definedName name="Z_83BCCC09_8AC8_4304_9213_3ECE2DC16AD8_.wvu.Cols" localSheetId="29" hidden="1">'Deelnemer 24'!$I:$I,'Deelnemer 24'!$M:$M,'Deelnemer 24'!$P:$P,'Deelnemer 24'!$W:$W,'Deelnemer 24'!$AC:$AC,'Deelnemer 24'!$AH:$AH,'Deelnemer 24'!$AN:$AN,'Deelnemer 24'!$AZ:$AZ,'Deelnemer 24'!$BF:$BF</definedName>
    <definedName name="Z_83BCCC09_8AC8_4304_9213_3ECE2DC16AD8_.wvu.Cols" localSheetId="30" hidden="1">'Deelnemer 25'!$I:$I,'Deelnemer 25'!$M:$M,'Deelnemer 25'!$P:$P,'Deelnemer 25'!$W:$W,'Deelnemer 25'!$AC:$AC,'Deelnemer 25'!$AH:$AH,'Deelnemer 25'!$AN:$AN,'Deelnemer 25'!$AZ:$AZ,'Deelnemer 25'!$BF:$BF</definedName>
    <definedName name="Z_83BCCC09_8AC8_4304_9213_3ECE2DC16AD8_.wvu.Cols" localSheetId="31" hidden="1">'Deelnemer 26'!$I:$I,'Deelnemer 26'!$M:$M,'Deelnemer 26'!$P:$P,'Deelnemer 26'!$W:$W,'Deelnemer 26'!$AC:$AC,'Deelnemer 26'!$AH:$AH,'Deelnemer 26'!$AN:$AN,'Deelnemer 26'!$AZ:$AZ,'Deelnemer 26'!$BF:$BF</definedName>
    <definedName name="Z_83BCCC09_8AC8_4304_9213_3ECE2DC16AD8_.wvu.Cols" localSheetId="32" hidden="1">'Deelnemer 27'!$I:$I,'Deelnemer 27'!$M:$M,'Deelnemer 27'!$P:$P,'Deelnemer 27'!$W:$W,'Deelnemer 27'!$AC:$AC,'Deelnemer 27'!$AH:$AH,'Deelnemer 27'!$AN:$AN,'Deelnemer 27'!$AZ:$AZ,'Deelnemer 27'!$BF:$BF</definedName>
    <definedName name="Z_83BCCC09_8AC8_4304_9213_3ECE2DC16AD8_.wvu.Cols" localSheetId="33" hidden="1">'Deelnemer 28'!$I:$I,'Deelnemer 28'!$M:$M,'Deelnemer 28'!$P:$P,'Deelnemer 28'!$W:$W,'Deelnemer 28'!$AC:$AC,'Deelnemer 28'!$AH:$AH,'Deelnemer 28'!$AN:$AN,'Deelnemer 28'!$AZ:$AZ,'Deelnemer 28'!$BF:$BF</definedName>
    <definedName name="Z_83BCCC09_8AC8_4304_9213_3ECE2DC16AD8_.wvu.Cols" localSheetId="34" hidden="1">'Deelnemer 29'!$I:$I,'Deelnemer 29'!$M:$M,'Deelnemer 29'!$P:$P,'Deelnemer 29'!$W:$W,'Deelnemer 29'!$AC:$AC,'Deelnemer 29'!$AH:$AH,'Deelnemer 29'!$AN:$AN,'Deelnemer 29'!$AZ:$AZ,'Deelnemer 29'!$BF:$BF</definedName>
    <definedName name="Z_83BCCC09_8AC8_4304_9213_3ECE2DC16AD8_.wvu.Cols" localSheetId="8" hidden="1">'Deelnemer 3'!$I:$I,'Deelnemer 3'!$M:$M,'Deelnemer 3'!$P:$P,'Deelnemer 3'!$W:$W,'Deelnemer 3'!$AC:$AC,'Deelnemer 3'!$AH:$AH,'Deelnemer 3'!$AN:$AN,'Deelnemer 3'!$AZ:$AZ,'Deelnemer 3'!$BF:$BF</definedName>
    <definedName name="Z_83BCCC09_8AC8_4304_9213_3ECE2DC16AD8_.wvu.Cols" localSheetId="35" hidden="1">'Deelnemer 30'!$I:$I,'Deelnemer 30'!$M:$M,'Deelnemer 30'!$P:$P,'Deelnemer 30'!$W:$W,'Deelnemer 30'!$AC:$AC,'Deelnemer 30'!$AH:$AH,'Deelnemer 30'!$AN:$AN,'Deelnemer 30'!$AZ:$AZ,'Deelnemer 30'!$BF:$BF</definedName>
    <definedName name="Z_83BCCC09_8AC8_4304_9213_3ECE2DC16AD8_.wvu.Cols" localSheetId="9" hidden="1">'Deelnemer 4'!$I:$I,'Deelnemer 4'!$M:$M,'Deelnemer 4'!$P:$P,'Deelnemer 4'!$W:$W,'Deelnemer 4'!$AC:$AC,'Deelnemer 4'!$AH:$AH,'Deelnemer 4'!$AN:$AN,'Deelnemer 4'!$AZ:$AZ,'Deelnemer 4'!$BF:$BF</definedName>
    <definedName name="Z_83BCCC09_8AC8_4304_9213_3ECE2DC16AD8_.wvu.Cols" localSheetId="10" hidden="1">'Deelnemer 5'!$I:$I,'Deelnemer 5'!$M:$M,'Deelnemer 5'!$P:$P,'Deelnemer 5'!$W:$W,'Deelnemer 5'!$AC:$AC,'Deelnemer 5'!$AH:$AH,'Deelnemer 5'!$AN:$AN,'Deelnemer 5'!$AZ:$AZ,'Deelnemer 5'!$BF:$BF</definedName>
    <definedName name="Z_83BCCC09_8AC8_4304_9213_3ECE2DC16AD8_.wvu.Cols" localSheetId="11" hidden="1">'Deelnemer 6'!$I:$I,'Deelnemer 6'!$M:$M,'Deelnemer 6'!$P:$P,'Deelnemer 6'!$W:$W,'Deelnemer 6'!$AC:$AC,'Deelnemer 6'!$AH:$AH,'Deelnemer 6'!$AN:$AN,'Deelnemer 6'!$AZ:$AZ,'Deelnemer 6'!$BF:$BF</definedName>
    <definedName name="Z_83BCCC09_8AC8_4304_9213_3ECE2DC16AD8_.wvu.Cols" localSheetId="12" hidden="1">'Deelnemer 7'!$I:$I,'Deelnemer 7'!$M:$M,'Deelnemer 7'!$P:$P,'Deelnemer 7'!$W:$W,'Deelnemer 7'!$AC:$AC,'Deelnemer 7'!$AH:$AH,'Deelnemer 7'!$AN:$AN,'Deelnemer 7'!$BF:$BF</definedName>
    <definedName name="Z_83BCCC09_8AC8_4304_9213_3ECE2DC16AD8_.wvu.Cols" localSheetId="13" hidden="1">'Deelnemer 8'!$I:$I,'Deelnemer 8'!$M:$M,'Deelnemer 8'!$P:$P,'Deelnemer 8'!$W:$W,'Deelnemer 8'!$AC:$AC,'Deelnemer 8'!$AH:$AH,'Deelnemer 8'!$AN:$AN,'Deelnemer 8'!$AZ:$AZ,'Deelnemer 8'!$BF:$BF</definedName>
    <definedName name="Z_83BCCC09_8AC8_4304_9213_3ECE2DC16AD8_.wvu.Cols" localSheetId="14" hidden="1">'Deelnemer 9'!$I:$I,'Deelnemer 9'!$M:$M,'Deelnemer 9'!$P:$P,'Deelnemer 9'!$W:$W,'Deelnemer 9'!$AC:$AC,'Deelnemer 9'!$AH:$AH,'Deelnemer 9'!$AN:$AN,'Deelnemer 9'!$AZ:$AZ,'Deelnemer 9'!$BF:$BF</definedName>
    <definedName name="Z_DA38D98D_64BF_48A9_B1C9_BECCDCD9C7D7_.wvu.Cols" localSheetId="6" hidden="1">'Aanvrager 1'!$I:$I,'Aanvrager 1'!$M:$M,'Aanvrager 1'!$P:$P,'Aanvrager 1'!$W:$W,'Aanvrager 1'!$AC:$AC,'Aanvrager 1'!$AH:$AH,'Aanvrager 1'!$AN:$AN,'Aanvrager 1'!$AZ:$AZ</definedName>
    <definedName name="Z_DA38D98D_64BF_48A9_B1C9_BECCDCD9C7D7_.wvu.Cols" localSheetId="3" hidden="1">'Basisgegevens aanvraag'!$G:$L</definedName>
    <definedName name="Z_DA38D98D_64BF_48A9_B1C9_BECCDCD9C7D7_.wvu.Cols" localSheetId="15" hidden="1">'Deelnemer 10'!$I:$I,'Deelnemer 10'!$M:$M,'Deelnemer 10'!$P:$P,'Deelnemer 10'!$W:$W,'Deelnemer 10'!$AC:$AC,'Deelnemer 10'!$AH:$AH,'Deelnemer 10'!$AN:$AN,'Deelnemer 10'!$AZ:$AZ,'Deelnemer 10'!$BF:$BF</definedName>
    <definedName name="Z_DA38D98D_64BF_48A9_B1C9_BECCDCD9C7D7_.wvu.Cols" localSheetId="16" hidden="1">'Deelnemer 11'!$I:$I,'Deelnemer 11'!$M:$M,'Deelnemer 11'!$P:$P,'Deelnemer 11'!$W:$W,'Deelnemer 11'!$AC:$AC,'Deelnemer 11'!$AH:$AH,'Deelnemer 11'!$AN:$AN,'Deelnemer 11'!$AZ:$AZ,'Deelnemer 11'!$BF:$BF</definedName>
    <definedName name="Z_DA38D98D_64BF_48A9_B1C9_BECCDCD9C7D7_.wvu.Cols" localSheetId="17" hidden="1">'Deelnemer 12'!$I:$I,'Deelnemer 12'!$M:$M,'Deelnemer 12'!$P:$P,'Deelnemer 12'!$W:$W,'Deelnemer 12'!$AC:$AC,'Deelnemer 12'!$AH:$AH,'Deelnemer 12'!$AN:$AN,'Deelnemer 12'!$AZ:$AZ,'Deelnemer 12'!$BF:$BF</definedName>
    <definedName name="Z_DA38D98D_64BF_48A9_B1C9_BECCDCD9C7D7_.wvu.Cols" localSheetId="18" hidden="1">'Deelnemer 13'!$I:$I,'Deelnemer 13'!$M:$M,'Deelnemer 13'!$P:$P,'Deelnemer 13'!$W:$W,'Deelnemer 13'!$AC:$AC,'Deelnemer 13'!$AH:$AH,'Deelnemer 13'!$AN:$AN,'Deelnemer 13'!$AZ:$AZ,'Deelnemer 13'!$BF:$BF</definedName>
    <definedName name="Z_DA38D98D_64BF_48A9_B1C9_BECCDCD9C7D7_.wvu.Cols" localSheetId="19" hidden="1">'Deelnemer 14'!$I:$I,'Deelnemer 14'!$M:$M,'Deelnemer 14'!$P:$P,'Deelnemer 14'!$W:$W,'Deelnemer 14'!$AC:$AC,'Deelnemer 14'!$AH:$AH,'Deelnemer 14'!$AN:$AN,'Deelnemer 14'!$AZ:$AZ,'Deelnemer 14'!$BF:$BF</definedName>
    <definedName name="Z_DA38D98D_64BF_48A9_B1C9_BECCDCD9C7D7_.wvu.Cols" localSheetId="20" hidden="1">'Deelnemer 15'!$I:$I,'Deelnemer 15'!$M:$M,'Deelnemer 15'!$P:$P,'Deelnemer 15'!$W:$W,'Deelnemer 15'!$AC:$AC,'Deelnemer 15'!$AH:$AH,'Deelnemer 15'!$AN:$AN,'Deelnemer 15'!$AZ:$AZ,'Deelnemer 15'!$BF:$BF</definedName>
    <definedName name="Z_DA38D98D_64BF_48A9_B1C9_BECCDCD9C7D7_.wvu.Cols" localSheetId="21" hidden="1">'Deelnemer 16'!$I:$I,'Deelnemer 16'!$M:$M,'Deelnemer 16'!$P:$P,'Deelnemer 16'!$W:$W,'Deelnemer 16'!$AC:$AC,'Deelnemer 16'!$AH:$AH,'Deelnemer 16'!$AN:$AN,'Deelnemer 16'!$AZ:$AZ,'Deelnemer 16'!$BF:$BF</definedName>
    <definedName name="Z_DA38D98D_64BF_48A9_B1C9_BECCDCD9C7D7_.wvu.Cols" localSheetId="22" hidden="1">'Deelnemer 17'!$I:$I,'Deelnemer 17'!$M:$M,'Deelnemer 17'!$P:$P,'Deelnemer 17'!$W:$W,'Deelnemer 17'!$AC:$AC,'Deelnemer 17'!$AH:$AH,'Deelnemer 17'!$AN:$AN,'Deelnemer 17'!$AZ:$AZ,'Deelnemer 17'!$BF:$BF</definedName>
    <definedName name="Z_DA38D98D_64BF_48A9_B1C9_BECCDCD9C7D7_.wvu.Cols" localSheetId="23" hidden="1">'Deelnemer 18'!$I:$I,'Deelnemer 18'!$M:$M,'Deelnemer 18'!$P:$P,'Deelnemer 18'!$W:$W,'Deelnemer 18'!$AC:$AC,'Deelnemer 18'!$AH:$AH,'Deelnemer 18'!$AN:$AN,'Deelnemer 18'!$AZ:$AZ,'Deelnemer 18'!$BF:$BF</definedName>
    <definedName name="Z_DA38D98D_64BF_48A9_B1C9_BECCDCD9C7D7_.wvu.Cols" localSheetId="24" hidden="1">'Deelnemer 19'!$I:$I,'Deelnemer 19'!$M:$M,'Deelnemer 19'!$P:$P,'Deelnemer 19'!$W:$W,'Deelnemer 19'!$AC:$AC,'Deelnemer 19'!$AH:$AH,'Deelnemer 19'!$AN:$AN,'Deelnemer 19'!$AZ:$AZ,'Deelnemer 19'!$BF:$BF</definedName>
    <definedName name="Z_DA38D98D_64BF_48A9_B1C9_BECCDCD9C7D7_.wvu.Cols" localSheetId="7" hidden="1">'Deelnemer 2'!$I:$I,'Deelnemer 2'!$M:$M,'Deelnemer 2'!$P:$P,'Deelnemer 2'!$W:$W,'Deelnemer 2'!$AC:$AC,'Deelnemer 2'!$AH:$AH,'Deelnemer 2'!$AN:$AN,'Deelnemer 2'!$AZ:$AZ,'Deelnemer 2'!$BF:$BF</definedName>
    <definedName name="Z_DA38D98D_64BF_48A9_B1C9_BECCDCD9C7D7_.wvu.Cols" localSheetId="25" hidden="1">'Deelnemer 20'!$I:$I,'Deelnemer 20'!$M:$M,'Deelnemer 20'!$P:$P,'Deelnemer 20'!$W:$W,'Deelnemer 20'!$AC:$AC,'Deelnemer 20'!$AH:$AH,'Deelnemer 20'!$AN:$AN,'Deelnemer 20'!$AZ:$AZ,'Deelnemer 20'!$BF:$BF</definedName>
    <definedName name="Z_DA38D98D_64BF_48A9_B1C9_BECCDCD9C7D7_.wvu.Cols" localSheetId="26" hidden="1">'Deelnemer 21'!$I:$I,'Deelnemer 21'!$M:$M,'Deelnemer 21'!$P:$P,'Deelnemer 21'!$W:$W,'Deelnemer 21'!$AC:$AC,'Deelnemer 21'!$AH:$AH,'Deelnemer 21'!$AN:$AN,'Deelnemer 21'!$AZ:$AZ,'Deelnemer 21'!$BF:$BF</definedName>
    <definedName name="Z_DA38D98D_64BF_48A9_B1C9_BECCDCD9C7D7_.wvu.Cols" localSheetId="27" hidden="1">'Deelnemer 22'!$I:$I,'Deelnemer 22'!$M:$M,'Deelnemer 22'!$P:$P,'Deelnemer 22'!$W:$W,'Deelnemer 22'!$AC:$AC,'Deelnemer 22'!$AH:$AH,'Deelnemer 22'!$AN:$AN,'Deelnemer 22'!$AZ:$AZ,'Deelnemer 22'!$BF:$BF</definedName>
    <definedName name="Z_DA38D98D_64BF_48A9_B1C9_BECCDCD9C7D7_.wvu.Cols" localSheetId="28" hidden="1">'Deelnemer 23'!$I:$I,'Deelnemer 23'!$M:$M,'Deelnemer 23'!$P:$P,'Deelnemer 23'!$W:$W,'Deelnemer 23'!$AC:$AC,'Deelnemer 23'!$AH:$AH,'Deelnemer 23'!$AN:$AN,'Deelnemer 23'!$AZ:$AZ,'Deelnemer 23'!$BF:$BF</definedName>
    <definedName name="Z_DA38D98D_64BF_48A9_B1C9_BECCDCD9C7D7_.wvu.Cols" localSheetId="29" hidden="1">'Deelnemer 24'!$I:$I,'Deelnemer 24'!$M:$M,'Deelnemer 24'!$P:$P,'Deelnemer 24'!$W:$W,'Deelnemer 24'!$AC:$AC,'Deelnemer 24'!$AH:$AH,'Deelnemer 24'!$AN:$AN,'Deelnemer 24'!$AZ:$AZ,'Deelnemer 24'!$BF:$BF</definedName>
    <definedName name="Z_DA38D98D_64BF_48A9_B1C9_BECCDCD9C7D7_.wvu.Cols" localSheetId="30" hidden="1">'Deelnemer 25'!$I:$I,'Deelnemer 25'!$M:$M,'Deelnemer 25'!$P:$P,'Deelnemer 25'!$W:$W,'Deelnemer 25'!$AC:$AC,'Deelnemer 25'!$AH:$AH,'Deelnemer 25'!$AN:$AN,'Deelnemer 25'!$AZ:$AZ,'Deelnemer 25'!$BF:$BF</definedName>
    <definedName name="Z_DA38D98D_64BF_48A9_B1C9_BECCDCD9C7D7_.wvu.Cols" localSheetId="31" hidden="1">'Deelnemer 26'!$I:$I,'Deelnemer 26'!$M:$M,'Deelnemer 26'!$P:$P,'Deelnemer 26'!$W:$W,'Deelnemer 26'!$AC:$AC,'Deelnemer 26'!$AH:$AH,'Deelnemer 26'!$AN:$AN,'Deelnemer 26'!$AZ:$AZ,'Deelnemer 26'!$BF:$BF</definedName>
    <definedName name="Z_DA38D98D_64BF_48A9_B1C9_BECCDCD9C7D7_.wvu.Cols" localSheetId="32" hidden="1">'Deelnemer 27'!$I:$I,'Deelnemer 27'!$M:$M,'Deelnemer 27'!$P:$P,'Deelnemer 27'!$W:$W,'Deelnemer 27'!$AC:$AC,'Deelnemer 27'!$AH:$AH,'Deelnemer 27'!$AN:$AN,'Deelnemer 27'!$AZ:$AZ,'Deelnemer 27'!$BF:$BF</definedName>
    <definedName name="Z_DA38D98D_64BF_48A9_B1C9_BECCDCD9C7D7_.wvu.Cols" localSheetId="33" hidden="1">'Deelnemer 28'!$I:$I,'Deelnemer 28'!$M:$M,'Deelnemer 28'!$P:$P,'Deelnemer 28'!$W:$W,'Deelnemer 28'!$AC:$AC,'Deelnemer 28'!$AH:$AH,'Deelnemer 28'!$AN:$AN,'Deelnemer 28'!$AZ:$AZ,'Deelnemer 28'!$BF:$BF</definedName>
    <definedName name="Z_DA38D98D_64BF_48A9_B1C9_BECCDCD9C7D7_.wvu.Cols" localSheetId="34" hidden="1">'Deelnemer 29'!$I:$I,'Deelnemer 29'!$M:$M,'Deelnemer 29'!$P:$P,'Deelnemer 29'!$W:$W,'Deelnemer 29'!$AC:$AC,'Deelnemer 29'!$AH:$AH,'Deelnemer 29'!$AN:$AN,'Deelnemer 29'!$AZ:$AZ,'Deelnemer 29'!$BF:$BF</definedName>
    <definedName name="Z_DA38D98D_64BF_48A9_B1C9_BECCDCD9C7D7_.wvu.Cols" localSheetId="8" hidden="1">'Deelnemer 3'!$I:$I,'Deelnemer 3'!$M:$M,'Deelnemer 3'!$P:$P,'Deelnemer 3'!$W:$W,'Deelnemer 3'!$AC:$AC,'Deelnemer 3'!$AH:$AH,'Deelnemer 3'!$AN:$AN,'Deelnemer 3'!$AZ:$AZ,'Deelnemer 3'!$BF:$BF</definedName>
    <definedName name="Z_DA38D98D_64BF_48A9_B1C9_BECCDCD9C7D7_.wvu.Cols" localSheetId="35" hidden="1">'Deelnemer 30'!$I:$I,'Deelnemer 30'!$M:$M,'Deelnemer 30'!$P:$P,'Deelnemer 30'!$W:$W,'Deelnemer 30'!$AC:$AC,'Deelnemer 30'!$AH:$AH,'Deelnemer 30'!$AN:$AN,'Deelnemer 30'!$AZ:$AZ,'Deelnemer 30'!$BF:$BF</definedName>
    <definedName name="Z_DA38D98D_64BF_48A9_B1C9_BECCDCD9C7D7_.wvu.Cols" localSheetId="9" hidden="1">'Deelnemer 4'!$I:$I,'Deelnemer 4'!$M:$M,'Deelnemer 4'!$P:$P,'Deelnemer 4'!$W:$W,'Deelnemer 4'!$AC:$AC,'Deelnemer 4'!$AH:$AH,'Deelnemer 4'!$AN:$AN,'Deelnemer 4'!$AZ:$AZ,'Deelnemer 4'!$BF:$BF</definedName>
    <definedName name="Z_DA38D98D_64BF_48A9_B1C9_BECCDCD9C7D7_.wvu.Cols" localSheetId="10" hidden="1">'Deelnemer 5'!$I:$I,'Deelnemer 5'!$M:$M,'Deelnemer 5'!$P:$P,'Deelnemer 5'!$W:$W,'Deelnemer 5'!$AC:$AC,'Deelnemer 5'!$AH:$AH,'Deelnemer 5'!$AN:$AN,'Deelnemer 5'!$AZ:$AZ,'Deelnemer 5'!$BF:$BF</definedName>
    <definedName name="Z_DA38D98D_64BF_48A9_B1C9_BECCDCD9C7D7_.wvu.Cols" localSheetId="11" hidden="1">'Deelnemer 6'!$I:$I,'Deelnemer 6'!$M:$M,'Deelnemer 6'!$P:$P,'Deelnemer 6'!$W:$W,'Deelnemer 6'!$AC:$AC,'Deelnemer 6'!$AH:$AH,'Deelnemer 6'!$AN:$AN,'Deelnemer 6'!$AZ:$AZ,'Deelnemer 6'!$BF:$BF</definedName>
    <definedName name="Z_DA38D98D_64BF_48A9_B1C9_BECCDCD9C7D7_.wvu.Cols" localSheetId="12" hidden="1">'Deelnemer 7'!$I:$I,'Deelnemer 7'!$M:$M,'Deelnemer 7'!$P:$P,'Deelnemer 7'!$W:$W,'Deelnemer 7'!$AC:$AC,'Deelnemer 7'!$AH:$AH,'Deelnemer 7'!$AN:$AN,'Deelnemer 7'!$AZ:$AZ,'Deelnemer 7'!$BF:$BF</definedName>
    <definedName name="Z_DA38D98D_64BF_48A9_B1C9_BECCDCD9C7D7_.wvu.Cols" localSheetId="13" hidden="1">'Deelnemer 8'!$I:$I,'Deelnemer 8'!$M:$M,'Deelnemer 8'!$P:$P,'Deelnemer 8'!$W:$W,'Deelnemer 8'!$AC:$AC,'Deelnemer 8'!$AH:$AH,'Deelnemer 8'!$AN:$AN,'Deelnemer 8'!$AZ:$AZ,'Deelnemer 8'!$BF:$BF</definedName>
    <definedName name="Z_DA38D98D_64BF_48A9_B1C9_BECCDCD9C7D7_.wvu.Cols" localSheetId="14" hidden="1">'Deelnemer 9'!$I:$I,'Deelnemer 9'!$M:$M,'Deelnemer 9'!$P:$P,'Deelnemer 9'!$W:$W,'Deelnemer 9'!$AC:$AC,'Deelnemer 9'!$AH:$AH,'Deelnemer 9'!$AN:$AN,'Deelnemer 9'!$AZ:$AZ,'Deelnemer 9'!$BF:$BF</definedName>
  </definedNames>
  <calcPr calcId="191029"/>
  <customWorkbookViews>
    <customWorkbookView name="Rhoul, B. el (Brahim) - Persoonlijke weergave" guid="{83BCCC09-8AC8-4304-9213-3ECE2DC16AD8}" mergeInterval="0" personalView="1" maximized="1" xWindow="-8" yWindow="-8" windowWidth="2568" windowHeight="1320" tabRatio="968" activeSheetId="5"/>
    <customWorkbookView name="Raghoebarsing, V.A. (Vyrin) - Persoonlijke weergave" guid="{DA38D98D-64BF-48A9-B1C9-BECCDCD9C7D7}" mergeInterval="0" personalView="1" maximized="1" xWindow="-8" yWindow="-8" windowWidth="3456" windowHeight="1416" tabRatio="968" activeSheetId="2"/>
    <customWorkbookView name="Aalmers, ing. A. (Sandra) - Persoonlijke weergave" guid="{0FB312B1-C847-4AEE-B520-9119A74AA10E}" mergeInterval="0" personalView="1" maximized="1" xWindow="-8" yWindow="-8" windowWidth="3456" windowHeight="1416" tabRatio="968"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168" i="22" l="1"/>
  <c r="Z168" i="22"/>
  <c r="Y168" i="22"/>
  <c r="X168" i="22"/>
  <c r="W168" i="22"/>
  <c r="V168" i="22"/>
  <c r="U168" i="22"/>
  <c r="T168" i="22"/>
  <c r="S168" i="22"/>
  <c r="R168" i="22"/>
  <c r="Q168" i="22"/>
  <c r="P168" i="22"/>
  <c r="O168" i="22"/>
  <c r="N168" i="22"/>
  <c r="M168" i="22"/>
  <c r="L168" i="22"/>
  <c r="K168" i="22"/>
  <c r="J168" i="22"/>
  <c r="AA167" i="22"/>
  <c r="Z167" i="22"/>
  <c r="Y167" i="22"/>
  <c r="X167" i="22"/>
  <c r="W167" i="22"/>
  <c r="V167" i="22"/>
  <c r="U167" i="22"/>
  <c r="T167" i="22"/>
  <c r="S167" i="22"/>
  <c r="R167" i="22"/>
  <c r="Q167" i="22"/>
  <c r="P167" i="22"/>
  <c r="O167" i="22"/>
  <c r="N167" i="22"/>
  <c r="M167" i="22"/>
  <c r="L167" i="22"/>
  <c r="K167" i="22"/>
  <c r="J167" i="22"/>
  <c r="AA168" i="23"/>
  <c r="Z168" i="23"/>
  <c r="Y168" i="23"/>
  <c r="X168" i="23"/>
  <c r="W168" i="23"/>
  <c r="V168" i="23"/>
  <c r="U168" i="23"/>
  <c r="T168" i="23"/>
  <c r="S168" i="23"/>
  <c r="R168" i="23"/>
  <c r="Q168" i="23"/>
  <c r="P168" i="23"/>
  <c r="O168" i="23"/>
  <c r="N168" i="23"/>
  <c r="M168" i="23"/>
  <c r="L168" i="23"/>
  <c r="K168" i="23"/>
  <c r="J168" i="23"/>
  <c r="AA167" i="23"/>
  <c r="Z167" i="23"/>
  <c r="Y167" i="23"/>
  <c r="X167" i="23"/>
  <c r="W167" i="23"/>
  <c r="V167" i="23"/>
  <c r="U167" i="23"/>
  <c r="T167" i="23"/>
  <c r="S167" i="23"/>
  <c r="R167" i="23"/>
  <c r="Q167" i="23"/>
  <c r="P167" i="23"/>
  <c r="O167" i="23"/>
  <c r="N167" i="23"/>
  <c r="M167" i="23"/>
  <c r="L167" i="23"/>
  <c r="K167" i="23"/>
  <c r="J167" i="23"/>
  <c r="AA168" i="24"/>
  <c r="Z168" i="24"/>
  <c r="Y168" i="24"/>
  <c r="X168" i="24"/>
  <c r="W168" i="24"/>
  <c r="V168" i="24"/>
  <c r="U168" i="24"/>
  <c r="T168" i="24"/>
  <c r="S168" i="24"/>
  <c r="R168" i="24"/>
  <c r="Q168" i="24"/>
  <c r="P168" i="24"/>
  <c r="O168" i="24"/>
  <c r="N168" i="24"/>
  <c r="M168" i="24"/>
  <c r="L168" i="24"/>
  <c r="K168" i="24"/>
  <c r="J168" i="24"/>
  <c r="AA167" i="24"/>
  <c r="Z167" i="24"/>
  <c r="Y167" i="24"/>
  <c r="X167" i="24"/>
  <c r="W167" i="24"/>
  <c r="V167" i="24"/>
  <c r="U167" i="24"/>
  <c r="T167" i="24"/>
  <c r="S167" i="24"/>
  <c r="R167" i="24"/>
  <c r="Q167" i="24"/>
  <c r="P167" i="24"/>
  <c r="O167" i="24"/>
  <c r="N167" i="24"/>
  <c r="M167" i="24"/>
  <c r="L167" i="24"/>
  <c r="K167" i="24"/>
  <c r="J167" i="24"/>
  <c r="AA168" i="25"/>
  <c r="Z168" i="25"/>
  <c r="Y168" i="25"/>
  <c r="X168" i="25"/>
  <c r="W168" i="25"/>
  <c r="V168" i="25"/>
  <c r="U168" i="25"/>
  <c r="T168" i="25"/>
  <c r="S168" i="25"/>
  <c r="R168" i="25"/>
  <c r="Q168" i="25"/>
  <c r="P168" i="25"/>
  <c r="O168" i="25"/>
  <c r="N168" i="25"/>
  <c r="M168" i="25"/>
  <c r="L168" i="25"/>
  <c r="K168" i="25"/>
  <c r="J168" i="25"/>
  <c r="AA167" i="25"/>
  <c r="Z167" i="25"/>
  <c r="Y167" i="25"/>
  <c r="X167" i="25"/>
  <c r="W167" i="25"/>
  <c r="V167" i="25"/>
  <c r="U167" i="25"/>
  <c r="T167" i="25"/>
  <c r="S167" i="25"/>
  <c r="R167" i="25"/>
  <c r="Q167" i="25"/>
  <c r="P167" i="25"/>
  <c r="O167" i="25"/>
  <c r="N167" i="25"/>
  <c r="M167" i="25"/>
  <c r="L167" i="25"/>
  <c r="K167" i="25"/>
  <c r="J167" i="25"/>
  <c r="AA168" i="26"/>
  <c r="Z168" i="26"/>
  <c r="Y168" i="26"/>
  <c r="X168" i="26"/>
  <c r="W168" i="26"/>
  <c r="V168" i="26"/>
  <c r="U168" i="26"/>
  <c r="T168" i="26"/>
  <c r="S168" i="26"/>
  <c r="R168" i="26"/>
  <c r="Q168" i="26"/>
  <c r="P168" i="26"/>
  <c r="O168" i="26"/>
  <c r="N168" i="26"/>
  <c r="M168" i="26"/>
  <c r="L168" i="26"/>
  <c r="K168" i="26"/>
  <c r="J168" i="26"/>
  <c r="AA167" i="26"/>
  <c r="Z167" i="26"/>
  <c r="Y167" i="26"/>
  <c r="X167" i="26"/>
  <c r="W167" i="26"/>
  <c r="V167" i="26"/>
  <c r="U167" i="26"/>
  <c r="T167" i="26"/>
  <c r="S167" i="26"/>
  <c r="R167" i="26"/>
  <c r="Q167" i="26"/>
  <c r="P167" i="26"/>
  <c r="O167" i="26"/>
  <c r="N167" i="26"/>
  <c r="M167" i="26"/>
  <c r="L167" i="26"/>
  <c r="K167" i="26"/>
  <c r="J167" i="26"/>
  <c r="AA168" i="27"/>
  <c r="Z168" i="27"/>
  <c r="Y168" i="27"/>
  <c r="X168" i="27"/>
  <c r="W168" i="27"/>
  <c r="V168" i="27"/>
  <c r="U168" i="27"/>
  <c r="T168" i="27"/>
  <c r="S168" i="27"/>
  <c r="R168" i="27"/>
  <c r="Q168" i="27"/>
  <c r="P168" i="27"/>
  <c r="O168" i="27"/>
  <c r="N168" i="27"/>
  <c r="M168" i="27"/>
  <c r="L168" i="27"/>
  <c r="K168" i="27"/>
  <c r="J168" i="27"/>
  <c r="AA167" i="27"/>
  <c r="Z167" i="27"/>
  <c r="Y167" i="27"/>
  <c r="X167" i="27"/>
  <c r="W167" i="27"/>
  <c r="V167" i="27"/>
  <c r="U167" i="27"/>
  <c r="T167" i="27"/>
  <c r="S167" i="27"/>
  <c r="R167" i="27"/>
  <c r="Q167" i="27"/>
  <c r="P167" i="27"/>
  <c r="O167" i="27"/>
  <c r="N167" i="27"/>
  <c r="M167" i="27"/>
  <c r="L167" i="27"/>
  <c r="K167" i="27"/>
  <c r="J167" i="27"/>
  <c r="AA168" i="28"/>
  <c r="Z168" i="28"/>
  <c r="Y168" i="28"/>
  <c r="X168" i="28"/>
  <c r="W168" i="28"/>
  <c r="V168" i="28"/>
  <c r="U168" i="28"/>
  <c r="T168" i="28"/>
  <c r="S168" i="28"/>
  <c r="R168" i="28"/>
  <c r="Q168" i="28"/>
  <c r="P168" i="28"/>
  <c r="O168" i="28"/>
  <c r="N168" i="28"/>
  <c r="M168" i="28"/>
  <c r="L168" i="28"/>
  <c r="K168" i="28"/>
  <c r="J168" i="28"/>
  <c r="AA167" i="28"/>
  <c r="Z167" i="28"/>
  <c r="Y167" i="28"/>
  <c r="X167" i="28"/>
  <c r="W167" i="28"/>
  <c r="V167" i="28"/>
  <c r="U167" i="28"/>
  <c r="T167" i="28"/>
  <c r="S167" i="28"/>
  <c r="R167" i="28"/>
  <c r="Q167" i="28"/>
  <c r="P167" i="28"/>
  <c r="O167" i="28"/>
  <c r="N167" i="28"/>
  <c r="M167" i="28"/>
  <c r="L167" i="28"/>
  <c r="K167" i="28"/>
  <c r="J167" i="28"/>
  <c r="AA168" i="29"/>
  <c r="Z168" i="29"/>
  <c r="Y168" i="29"/>
  <c r="X168" i="29"/>
  <c r="W168" i="29"/>
  <c r="V168" i="29"/>
  <c r="U168" i="29"/>
  <c r="T168" i="29"/>
  <c r="S168" i="29"/>
  <c r="R168" i="29"/>
  <c r="Q168" i="29"/>
  <c r="P168" i="29"/>
  <c r="O168" i="29"/>
  <c r="N168" i="29"/>
  <c r="M168" i="29"/>
  <c r="L168" i="29"/>
  <c r="K168" i="29"/>
  <c r="J168" i="29"/>
  <c r="AA167" i="29"/>
  <c r="Z167" i="29"/>
  <c r="Y167" i="29"/>
  <c r="X167" i="29"/>
  <c r="W167" i="29"/>
  <c r="V167" i="29"/>
  <c r="U167" i="29"/>
  <c r="T167" i="29"/>
  <c r="S167" i="29"/>
  <c r="R167" i="29"/>
  <c r="Q167" i="29"/>
  <c r="P167" i="29"/>
  <c r="O167" i="29"/>
  <c r="N167" i="29"/>
  <c r="M167" i="29"/>
  <c r="L167" i="29"/>
  <c r="K167" i="29"/>
  <c r="J167" i="29"/>
  <c r="AA168" i="30"/>
  <c r="Z168" i="30"/>
  <c r="Y168" i="30"/>
  <c r="X168" i="30"/>
  <c r="W168" i="30"/>
  <c r="V168" i="30"/>
  <c r="U168" i="30"/>
  <c r="T168" i="30"/>
  <c r="S168" i="30"/>
  <c r="R168" i="30"/>
  <c r="Q168" i="30"/>
  <c r="P168" i="30"/>
  <c r="O168" i="30"/>
  <c r="N168" i="30"/>
  <c r="M168" i="30"/>
  <c r="L168" i="30"/>
  <c r="K168" i="30"/>
  <c r="J168" i="30"/>
  <c r="AA167" i="30"/>
  <c r="Z167" i="30"/>
  <c r="Y167" i="30"/>
  <c r="X167" i="30"/>
  <c r="W167" i="30"/>
  <c r="V167" i="30"/>
  <c r="U167" i="30"/>
  <c r="T167" i="30"/>
  <c r="S167" i="30"/>
  <c r="R167" i="30"/>
  <c r="Q167" i="30"/>
  <c r="P167" i="30"/>
  <c r="O167" i="30"/>
  <c r="N167" i="30"/>
  <c r="M167" i="30"/>
  <c r="L167" i="30"/>
  <c r="K167" i="30"/>
  <c r="J167" i="30"/>
  <c r="AA168" i="31"/>
  <c r="Z168" i="31"/>
  <c r="Y168" i="31"/>
  <c r="X168" i="31"/>
  <c r="W168" i="31"/>
  <c r="V168" i="31"/>
  <c r="U168" i="31"/>
  <c r="T168" i="31"/>
  <c r="S168" i="31"/>
  <c r="R168" i="31"/>
  <c r="Q168" i="31"/>
  <c r="P168" i="31"/>
  <c r="O168" i="31"/>
  <c r="N168" i="31"/>
  <c r="M168" i="31"/>
  <c r="L168" i="31"/>
  <c r="K168" i="31"/>
  <c r="J168" i="31"/>
  <c r="AA167" i="31"/>
  <c r="Z167" i="31"/>
  <c r="Y167" i="31"/>
  <c r="X167" i="31"/>
  <c r="W167" i="31"/>
  <c r="V167" i="31"/>
  <c r="U167" i="31"/>
  <c r="T167" i="31"/>
  <c r="S167" i="31"/>
  <c r="R167" i="31"/>
  <c r="Q167" i="31"/>
  <c r="P167" i="31"/>
  <c r="O167" i="31"/>
  <c r="N167" i="31"/>
  <c r="M167" i="31"/>
  <c r="L167" i="31"/>
  <c r="K167" i="31"/>
  <c r="J167" i="31"/>
  <c r="AA168" i="32"/>
  <c r="Z168" i="32"/>
  <c r="Y168" i="32"/>
  <c r="X168" i="32"/>
  <c r="W168" i="32"/>
  <c r="V168" i="32"/>
  <c r="U168" i="32"/>
  <c r="T168" i="32"/>
  <c r="S168" i="32"/>
  <c r="R168" i="32"/>
  <c r="Q168" i="32"/>
  <c r="P168" i="32"/>
  <c r="O168" i="32"/>
  <c r="N168" i="32"/>
  <c r="M168" i="32"/>
  <c r="L168" i="32"/>
  <c r="K168" i="32"/>
  <c r="J168" i="32"/>
  <c r="AA167" i="32"/>
  <c r="Z167" i="32"/>
  <c r="Y167" i="32"/>
  <c r="X167" i="32"/>
  <c r="W167" i="32"/>
  <c r="V167" i="32"/>
  <c r="U167" i="32"/>
  <c r="T167" i="32"/>
  <c r="S167" i="32"/>
  <c r="R167" i="32"/>
  <c r="Q167" i="32"/>
  <c r="P167" i="32"/>
  <c r="O167" i="32"/>
  <c r="N167" i="32"/>
  <c r="M167" i="32"/>
  <c r="L167" i="32"/>
  <c r="K167" i="32"/>
  <c r="J167" i="32"/>
  <c r="AA168" i="33"/>
  <c r="Z168" i="33"/>
  <c r="Y168" i="33"/>
  <c r="X168" i="33"/>
  <c r="W168" i="33"/>
  <c r="V168" i="33"/>
  <c r="U168" i="33"/>
  <c r="T168" i="33"/>
  <c r="S168" i="33"/>
  <c r="R168" i="33"/>
  <c r="Q168" i="33"/>
  <c r="P168" i="33"/>
  <c r="O168" i="33"/>
  <c r="N168" i="33"/>
  <c r="M168" i="33"/>
  <c r="L168" i="33"/>
  <c r="K168" i="33"/>
  <c r="J168" i="33"/>
  <c r="AA167" i="33"/>
  <c r="Z167" i="33"/>
  <c r="Y167" i="33"/>
  <c r="X167" i="33"/>
  <c r="W167" i="33"/>
  <c r="V167" i="33"/>
  <c r="U167" i="33"/>
  <c r="T167" i="33"/>
  <c r="S167" i="33"/>
  <c r="R167" i="33"/>
  <c r="Q167" i="33"/>
  <c r="P167" i="33"/>
  <c r="O167" i="33"/>
  <c r="N167" i="33"/>
  <c r="M167" i="33"/>
  <c r="L167" i="33"/>
  <c r="K167" i="33"/>
  <c r="J167" i="33"/>
  <c r="AA168" i="34"/>
  <c r="Z168" i="34"/>
  <c r="Y168" i="34"/>
  <c r="X168" i="34"/>
  <c r="W168" i="34"/>
  <c r="V168" i="34"/>
  <c r="U168" i="34"/>
  <c r="T168" i="34"/>
  <c r="S168" i="34"/>
  <c r="R168" i="34"/>
  <c r="Q168" i="34"/>
  <c r="P168" i="34"/>
  <c r="O168" i="34"/>
  <c r="N168" i="34"/>
  <c r="M168" i="34"/>
  <c r="L168" i="34"/>
  <c r="K168" i="34"/>
  <c r="J168" i="34"/>
  <c r="AA167" i="34"/>
  <c r="Z167" i="34"/>
  <c r="Y167" i="34"/>
  <c r="X167" i="34"/>
  <c r="W167" i="34"/>
  <c r="V167" i="34"/>
  <c r="U167" i="34"/>
  <c r="T167" i="34"/>
  <c r="S167" i="34"/>
  <c r="R167" i="34"/>
  <c r="Q167" i="34"/>
  <c r="P167" i="34"/>
  <c r="O167" i="34"/>
  <c r="N167" i="34"/>
  <c r="M167" i="34"/>
  <c r="L167" i="34"/>
  <c r="K167" i="34"/>
  <c r="J167" i="34"/>
  <c r="AA168" i="35"/>
  <c r="Z168" i="35"/>
  <c r="Y168" i="35"/>
  <c r="X168" i="35"/>
  <c r="W168" i="35"/>
  <c r="V168" i="35"/>
  <c r="U168" i="35"/>
  <c r="T168" i="35"/>
  <c r="S168" i="35"/>
  <c r="R168" i="35"/>
  <c r="Q168" i="35"/>
  <c r="P168" i="35"/>
  <c r="O168" i="35"/>
  <c r="N168" i="35"/>
  <c r="M168" i="35"/>
  <c r="L168" i="35"/>
  <c r="K168" i="35"/>
  <c r="J168" i="35"/>
  <c r="AA167" i="35"/>
  <c r="Z167" i="35"/>
  <c r="Y167" i="35"/>
  <c r="X167" i="35"/>
  <c r="W167" i="35"/>
  <c r="V167" i="35"/>
  <c r="U167" i="35"/>
  <c r="T167" i="35"/>
  <c r="S167" i="35"/>
  <c r="R167" i="35"/>
  <c r="Q167" i="35"/>
  <c r="P167" i="35"/>
  <c r="O167" i="35"/>
  <c r="N167" i="35"/>
  <c r="M167" i="35"/>
  <c r="L167" i="35"/>
  <c r="K167" i="35"/>
  <c r="J167" i="35"/>
  <c r="AA168" i="36"/>
  <c r="Z168" i="36"/>
  <c r="Y168" i="36"/>
  <c r="X168" i="36"/>
  <c r="W168" i="36"/>
  <c r="V168" i="36"/>
  <c r="U168" i="36"/>
  <c r="T168" i="36"/>
  <c r="S168" i="36"/>
  <c r="R168" i="36"/>
  <c r="Q168" i="36"/>
  <c r="P168" i="36"/>
  <c r="O168" i="36"/>
  <c r="N168" i="36"/>
  <c r="M168" i="36"/>
  <c r="L168" i="36"/>
  <c r="K168" i="36"/>
  <c r="J168" i="36"/>
  <c r="AA167" i="36"/>
  <c r="Z167" i="36"/>
  <c r="Y167" i="36"/>
  <c r="X167" i="36"/>
  <c r="W167" i="36"/>
  <c r="V167" i="36"/>
  <c r="U167" i="36"/>
  <c r="T167" i="36"/>
  <c r="S167" i="36"/>
  <c r="R167" i="36"/>
  <c r="Q167" i="36"/>
  <c r="P167" i="36"/>
  <c r="O167" i="36"/>
  <c r="N167" i="36"/>
  <c r="M167" i="36"/>
  <c r="L167" i="36"/>
  <c r="K167" i="36"/>
  <c r="J167" i="36"/>
  <c r="AA168" i="21"/>
  <c r="Z168" i="21"/>
  <c r="Y168" i="21"/>
  <c r="X168" i="21"/>
  <c r="W168" i="21"/>
  <c r="V168" i="21"/>
  <c r="U168" i="21"/>
  <c r="T168" i="21"/>
  <c r="S168" i="21"/>
  <c r="R168" i="21"/>
  <c r="Q168" i="21"/>
  <c r="P168" i="21"/>
  <c r="O168" i="21"/>
  <c r="N168" i="21"/>
  <c r="M168" i="21"/>
  <c r="L168" i="21"/>
  <c r="K168" i="21"/>
  <c r="J168" i="21"/>
  <c r="AA167" i="21"/>
  <c r="Z167" i="21"/>
  <c r="Y167" i="21"/>
  <c r="X167" i="21"/>
  <c r="W167" i="21"/>
  <c r="V167" i="21"/>
  <c r="U167" i="21"/>
  <c r="T167" i="21"/>
  <c r="S167" i="21"/>
  <c r="R167" i="21"/>
  <c r="Q167" i="21"/>
  <c r="P167" i="21"/>
  <c r="O167" i="21"/>
  <c r="N167" i="21"/>
  <c r="M167" i="21"/>
  <c r="L167" i="21"/>
  <c r="K167" i="21"/>
  <c r="J167" i="21"/>
  <c r="AA168" i="20"/>
  <c r="Z168" i="20"/>
  <c r="Y168" i="20"/>
  <c r="X168" i="20"/>
  <c r="W168" i="20"/>
  <c r="V168" i="20"/>
  <c r="U168" i="20"/>
  <c r="T168" i="20"/>
  <c r="S168" i="20"/>
  <c r="R168" i="20"/>
  <c r="Q168" i="20"/>
  <c r="P168" i="20"/>
  <c r="O168" i="20"/>
  <c r="N168" i="20"/>
  <c r="M168" i="20"/>
  <c r="L168" i="20"/>
  <c r="K168" i="20"/>
  <c r="J168" i="20"/>
  <c r="AA167" i="20"/>
  <c r="Z167" i="20"/>
  <c r="Y167" i="20"/>
  <c r="X167" i="20"/>
  <c r="W167" i="20"/>
  <c r="V167" i="20"/>
  <c r="U167" i="20"/>
  <c r="T167" i="20"/>
  <c r="S167" i="20"/>
  <c r="R167" i="20"/>
  <c r="Q167" i="20"/>
  <c r="P167" i="20"/>
  <c r="O167" i="20"/>
  <c r="N167" i="20"/>
  <c r="M167" i="20"/>
  <c r="L167" i="20"/>
  <c r="K167" i="20"/>
  <c r="J167" i="20"/>
  <c r="AA168" i="19"/>
  <c r="Z168" i="19"/>
  <c r="Y168" i="19"/>
  <c r="X168" i="19"/>
  <c r="W168" i="19"/>
  <c r="V168" i="19"/>
  <c r="U168" i="19"/>
  <c r="T168" i="19"/>
  <c r="S168" i="19"/>
  <c r="R168" i="19"/>
  <c r="Q168" i="19"/>
  <c r="P168" i="19"/>
  <c r="O168" i="19"/>
  <c r="N168" i="19"/>
  <c r="M168" i="19"/>
  <c r="L168" i="19"/>
  <c r="K168" i="19"/>
  <c r="J168" i="19"/>
  <c r="AA167" i="19"/>
  <c r="Z167" i="19"/>
  <c r="Y167" i="19"/>
  <c r="X167" i="19"/>
  <c r="W167" i="19"/>
  <c r="V167" i="19"/>
  <c r="U167" i="19"/>
  <c r="T167" i="19"/>
  <c r="S167" i="19"/>
  <c r="R167" i="19"/>
  <c r="Q167" i="19"/>
  <c r="P167" i="19"/>
  <c r="O167" i="19"/>
  <c r="N167" i="19"/>
  <c r="M167" i="19"/>
  <c r="L167" i="19"/>
  <c r="K167" i="19"/>
  <c r="J167" i="19"/>
  <c r="AA168" i="18"/>
  <c r="Z168" i="18"/>
  <c r="Y168" i="18"/>
  <c r="X168" i="18"/>
  <c r="W168" i="18"/>
  <c r="V168" i="18"/>
  <c r="U168" i="18"/>
  <c r="T168" i="18"/>
  <c r="S168" i="18"/>
  <c r="R168" i="18"/>
  <c r="Q168" i="18"/>
  <c r="P168" i="18"/>
  <c r="O168" i="18"/>
  <c r="N168" i="18"/>
  <c r="M168" i="18"/>
  <c r="L168" i="18"/>
  <c r="K168" i="18"/>
  <c r="J168" i="18"/>
  <c r="AA167" i="18"/>
  <c r="Z167" i="18"/>
  <c r="Y167" i="18"/>
  <c r="X167" i="18"/>
  <c r="W167" i="18"/>
  <c r="V167" i="18"/>
  <c r="U167" i="18"/>
  <c r="T167" i="18"/>
  <c r="S167" i="18"/>
  <c r="R167" i="18"/>
  <c r="Q167" i="18"/>
  <c r="P167" i="18"/>
  <c r="O167" i="18"/>
  <c r="N167" i="18"/>
  <c r="M167" i="18"/>
  <c r="L167" i="18"/>
  <c r="K167" i="18"/>
  <c r="J167" i="18"/>
  <c r="AA168" i="13"/>
  <c r="Z168" i="13"/>
  <c r="Y168" i="13"/>
  <c r="X168" i="13"/>
  <c r="W168" i="13"/>
  <c r="V168" i="13"/>
  <c r="U168" i="13"/>
  <c r="T168" i="13"/>
  <c r="S168" i="13"/>
  <c r="R168" i="13"/>
  <c r="Q168" i="13"/>
  <c r="P168" i="13"/>
  <c r="O168" i="13"/>
  <c r="N168" i="13"/>
  <c r="M168" i="13"/>
  <c r="L168" i="13"/>
  <c r="K168" i="13"/>
  <c r="J168" i="13"/>
  <c r="AA167" i="13"/>
  <c r="Z167" i="13"/>
  <c r="Y167" i="13"/>
  <c r="X167" i="13"/>
  <c r="W167" i="13"/>
  <c r="V167" i="13"/>
  <c r="U167" i="13"/>
  <c r="T167" i="13"/>
  <c r="S167" i="13"/>
  <c r="R167" i="13"/>
  <c r="Q167" i="13"/>
  <c r="P167" i="13"/>
  <c r="O167" i="13"/>
  <c r="N167" i="13"/>
  <c r="M167" i="13"/>
  <c r="L167" i="13"/>
  <c r="K167" i="13"/>
  <c r="J167" i="13"/>
  <c r="AA168" i="14"/>
  <c r="Z168" i="14"/>
  <c r="Y168" i="14"/>
  <c r="X168" i="14"/>
  <c r="W168" i="14"/>
  <c r="V168" i="14"/>
  <c r="U168" i="14"/>
  <c r="T168" i="14"/>
  <c r="S168" i="14"/>
  <c r="R168" i="14"/>
  <c r="Q168" i="14"/>
  <c r="P168" i="14"/>
  <c r="O168" i="14"/>
  <c r="N168" i="14"/>
  <c r="M168" i="14"/>
  <c r="L168" i="14"/>
  <c r="K168" i="14"/>
  <c r="J168" i="14"/>
  <c r="AA167" i="14"/>
  <c r="Z167" i="14"/>
  <c r="Y167" i="14"/>
  <c r="X167" i="14"/>
  <c r="W167" i="14"/>
  <c r="V167" i="14"/>
  <c r="U167" i="14"/>
  <c r="T167" i="14"/>
  <c r="S167" i="14"/>
  <c r="R167" i="14"/>
  <c r="Q167" i="14"/>
  <c r="P167" i="14"/>
  <c r="O167" i="14"/>
  <c r="N167" i="14"/>
  <c r="M167" i="14"/>
  <c r="L167" i="14"/>
  <c r="K167" i="14"/>
  <c r="J167" i="14"/>
  <c r="AA168" i="15"/>
  <c r="Z168" i="15"/>
  <c r="Y168" i="15"/>
  <c r="X168" i="15"/>
  <c r="W168" i="15"/>
  <c r="V168" i="15"/>
  <c r="U168" i="15"/>
  <c r="T168" i="15"/>
  <c r="S168" i="15"/>
  <c r="R168" i="15"/>
  <c r="Q168" i="15"/>
  <c r="P168" i="15"/>
  <c r="O168" i="15"/>
  <c r="N168" i="15"/>
  <c r="M168" i="15"/>
  <c r="L168" i="15"/>
  <c r="K168" i="15"/>
  <c r="J168" i="15"/>
  <c r="AA167" i="15"/>
  <c r="Z167" i="15"/>
  <c r="Y167" i="15"/>
  <c r="X167" i="15"/>
  <c r="W167" i="15"/>
  <c r="V167" i="15"/>
  <c r="U167" i="15"/>
  <c r="T167" i="15"/>
  <c r="S167" i="15"/>
  <c r="R167" i="15"/>
  <c r="Q167" i="15"/>
  <c r="P167" i="15"/>
  <c r="O167" i="15"/>
  <c r="N167" i="15"/>
  <c r="M167" i="15"/>
  <c r="L167" i="15"/>
  <c r="K167" i="15"/>
  <c r="J167" i="15"/>
  <c r="AA168" i="16"/>
  <c r="Z168" i="16"/>
  <c r="Y168" i="16"/>
  <c r="X168" i="16"/>
  <c r="W168" i="16"/>
  <c r="V168" i="16"/>
  <c r="U168" i="16"/>
  <c r="T168" i="16"/>
  <c r="S168" i="16"/>
  <c r="R168" i="16"/>
  <c r="Q168" i="16"/>
  <c r="P168" i="16"/>
  <c r="O168" i="16"/>
  <c r="N168" i="16"/>
  <c r="M168" i="16"/>
  <c r="L168" i="16"/>
  <c r="K168" i="16"/>
  <c r="J168" i="16"/>
  <c r="AA167" i="16"/>
  <c r="Z167" i="16"/>
  <c r="Y167" i="16"/>
  <c r="X167" i="16"/>
  <c r="W167" i="16"/>
  <c r="V167" i="16"/>
  <c r="U167" i="16"/>
  <c r="T167" i="16"/>
  <c r="S167" i="16"/>
  <c r="R167" i="16"/>
  <c r="Q167" i="16"/>
  <c r="P167" i="16"/>
  <c r="O167" i="16"/>
  <c r="N167" i="16"/>
  <c r="M167" i="16"/>
  <c r="L167" i="16"/>
  <c r="K167" i="16"/>
  <c r="J167" i="16"/>
  <c r="AA168" i="17"/>
  <c r="Z168" i="17"/>
  <c r="Y168" i="17"/>
  <c r="X168" i="17"/>
  <c r="W168" i="17"/>
  <c r="V168" i="17"/>
  <c r="U168" i="17"/>
  <c r="T168" i="17"/>
  <c r="S168" i="17"/>
  <c r="R168" i="17"/>
  <c r="Q168" i="17"/>
  <c r="P168" i="17"/>
  <c r="O168" i="17"/>
  <c r="N168" i="17"/>
  <c r="M168" i="17"/>
  <c r="L168" i="17"/>
  <c r="K168" i="17"/>
  <c r="J168" i="17"/>
  <c r="AA167" i="17"/>
  <c r="Z167" i="17"/>
  <c r="Y167" i="17"/>
  <c r="X167" i="17"/>
  <c r="W167" i="17"/>
  <c r="V167" i="17"/>
  <c r="U167" i="17"/>
  <c r="T167" i="17"/>
  <c r="S167" i="17"/>
  <c r="R167" i="17"/>
  <c r="Q167" i="17"/>
  <c r="P167" i="17"/>
  <c r="O167" i="17"/>
  <c r="N167" i="17"/>
  <c r="M167" i="17"/>
  <c r="L167" i="17"/>
  <c r="K167" i="17"/>
  <c r="J167" i="17"/>
  <c r="AA168" i="12"/>
  <c r="Z168" i="12"/>
  <c r="Y168" i="12"/>
  <c r="X168" i="12"/>
  <c r="W168" i="12"/>
  <c r="V168" i="12"/>
  <c r="U168" i="12"/>
  <c r="T168" i="12"/>
  <c r="S168" i="12"/>
  <c r="R168" i="12"/>
  <c r="Q168" i="12"/>
  <c r="P168" i="12"/>
  <c r="O168" i="12"/>
  <c r="N168" i="12"/>
  <c r="M168" i="12"/>
  <c r="L168" i="12"/>
  <c r="K168" i="12"/>
  <c r="J168" i="12"/>
  <c r="AA167" i="12"/>
  <c r="Z167" i="12"/>
  <c r="Y167" i="12"/>
  <c r="X167" i="12"/>
  <c r="W167" i="12"/>
  <c r="V167" i="12"/>
  <c r="U167" i="12"/>
  <c r="T167" i="12"/>
  <c r="S167" i="12"/>
  <c r="R167" i="12"/>
  <c r="Q167" i="12"/>
  <c r="P167" i="12"/>
  <c r="O167" i="12"/>
  <c r="N167" i="12"/>
  <c r="M167" i="12"/>
  <c r="L167" i="12"/>
  <c r="K167" i="12"/>
  <c r="J167" i="12"/>
  <c r="AA168" i="11"/>
  <c r="Z168" i="11"/>
  <c r="Y168" i="11"/>
  <c r="X168" i="11"/>
  <c r="W168" i="11"/>
  <c r="V168" i="11"/>
  <c r="U168" i="11"/>
  <c r="T168" i="11"/>
  <c r="S168" i="11"/>
  <c r="R168" i="11"/>
  <c r="Q168" i="11"/>
  <c r="P168" i="11"/>
  <c r="O168" i="11"/>
  <c r="N168" i="11"/>
  <c r="M168" i="11"/>
  <c r="L168" i="11"/>
  <c r="K168" i="11"/>
  <c r="J168" i="11"/>
  <c r="AA167" i="11"/>
  <c r="Z167" i="11"/>
  <c r="Y167" i="11"/>
  <c r="X167" i="11"/>
  <c r="W167" i="11"/>
  <c r="V167" i="11"/>
  <c r="U167" i="11"/>
  <c r="T167" i="11"/>
  <c r="S167" i="11"/>
  <c r="R167" i="11"/>
  <c r="Q167" i="11"/>
  <c r="P167" i="11"/>
  <c r="O167" i="11"/>
  <c r="N167" i="11"/>
  <c r="M167" i="11"/>
  <c r="L167" i="11"/>
  <c r="K167" i="11"/>
  <c r="J167" i="11"/>
  <c r="AA168" i="10"/>
  <c r="Z168" i="10"/>
  <c r="Y168" i="10"/>
  <c r="X168" i="10"/>
  <c r="W168" i="10"/>
  <c r="V168" i="10"/>
  <c r="U168" i="10"/>
  <c r="T168" i="10"/>
  <c r="S168" i="10"/>
  <c r="R168" i="10"/>
  <c r="Q168" i="10"/>
  <c r="P168" i="10"/>
  <c r="O168" i="10"/>
  <c r="N168" i="10"/>
  <c r="M168" i="10"/>
  <c r="L168" i="10"/>
  <c r="K168" i="10"/>
  <c r="J168" i="10"/>
  <c r="AA167" i="10"/>
  <c r="Z167" i="10"/>
  <c r="Y167" i="10"/>
  <c r="X167" i="10"/>
  <c r="W167" i="10"/>
  <c r="V167" i="10"/>
  <c r="U167" i="10"/>
  <c r="T167" i="10"/>
  <c r="S167" i="10"/>
  <c r="R167" i="10"/>
  <c r="Q167" i="10"/>
  <c r="P167" i="10"/>
  <c r="O167" i="10"/>
  <c r="N167" i="10"/>
  <c r="M167" i="10"/>
  <c r="L167" i="10"/>
  <c r="K167" i="10"/>
  <c r="J167" i="10"/>
  <c r="AA168" i="9"/>
  <c r="Z168" i="9"/>
  <c r="Y168" i="9"/>
  <c r="X168" i="9"/>
  <c r="W168" i="9"/>
  <c r="V168" i="9"/>
  <c r="U168" i="9"/>
  <c r="T168" i="9"/>
  <c r="S168" i="9"/>
  <c r="R168" i="9"/>
  <c r="Q168" i="9"/>
  <c r="P168" i="9"/>
  <c r="O168" i="9"/>
  <c r="N168" i="9"/>
  <c r="M168" i="9"/>
  <c r="L168" i="9"/>
  <c r="K168" i="9"/>
  <c r="J168" i="9"/>
  <c r="AA167" i="9"/>
  <c r="Z167" i="9"/>
  <c r="Y167" i="9"/>
  <c r="X167" i="9"/>
  <c r="W167" i="9"/>
  <c r="V167" i="9"/>
  <c r="U167" i="9"/>
  <c r="T167" i="9"/>
  <c r="S167" i="9"/>
  <c r="R167" i="9"/>
  <c r="Q167" i="9"/>
  <c r="P167" i="9"/>
  <c r="O167" i="9"/>
  <c r="N167" i="9"/>
  <c r="M167" i="9"/>
  <c r="L167" i="9"/>
  <c r="K167" i="9"/>
  <c r="J167" i="9"/>
  <c r="C167" i="15"/>
  <c r="C168" i="15" s="1" a="1"/>
  <c r="C168" i="15" s="1"/>
  <c r="C167" i="16"/>
  <c r="C168" i="16" s="1" a="1"/>
  <c r="C168" i="16" s="1"/>
  <c r="C167" i="17"/>
  <c r="C168" i="17" s="1" a="1"/>
  <c r="C168" i="17" s="1"/>
  <c r="C167" i="18"/>
  <c r="C168" i="18" s="1" a="1"/>
  <c r="C168" i="18" s="1"/>
  <c r="C167" i="19"/>
  <c r="C168" i="19" s="1" a="1"/>
  <c r="C168" i="19" s="1"/>
  <c r="C167" i="20"/>
  <c r="C168" i="20" s="1" a="1"/>
  <c r="C168" i="20" s="1"/>
  <c r="C167" i="21"/>
  <c r="C168" i="21" s="1" a="1"/>
  <c r="C168" i="21" s="1"/>
  <c r="C167" i="22"/>
  <c r="C168" i="22" s="1" a="1"/>
  <c r="C168" i="22" s="1"/>
  <c r="C167" i="23"/>
  <c r="C168" i="23" s="1" a="1"/>
  <c r="C168" i="23" s="1"/>
  <c r="C167" i="24"/>
  <c r="C168" i="24" s="1" a="1"/>
  <c r="C168" i="24" s="1"/>
  <c r="C167" i="25"/>
  <c r="C168" i="25" s="1" a="1"/>
  <c r="C168" i="25" s="1"/>
  <c r="C167" i="26"/>
  <c r="C168" i="26" s="1" a="1"/>
  <c r="C168" i="26" s="1"/>
  <c r="C167" i="27"/>
  <c r="C168" i="27" s="1" a="1"/>
  <c r="C168" i="27" s="1"/>
  <c r="C167" i="28"/>
  <c r="C168" i="28" s="1" a="1"/>
  <c r="C168" i="28" s="1"/>
  <c r="C167" i="29"/>
  <c r="C168" i="29" s="1" a="1"/>
  <c r="C168" i="29" s="1"/>
  <c r="C167" i="30"/>
  <c r="C168" i="30" s="1" a="1"/>
  <c r="C168" i="30" s="1"/>
  <c r="C167" i="31"/>
  <c r="C168" i="31" s="1" a="1"/>
  <c r="C168" i="31" s="1"/>
  <c r="C167" i="32"/>
  <c r="C168" i="32" s="1" a="1"/>
  <c r="C168" i="32" s="1"/>
  <c r="C167" i="33"/>
  <c r="C168" i="33" s="1" a="1"/>
  <c r="C168" i="33" s="1"/>
  <c r="C167" i="34"/>
  <c r="C168" i="34" s="1" a="1"/>
  <c r="C168" i="34" s="1"/>
  <c r="C167" i="35"/>
  <c r="C168" i="35" s="1" a="1"/>
  <c r="C168" i="35" s="1"/>
  <c r="C167" i="36"/>
  <c r="C168" i="36" s="1" a="1"/>
  <c r="C168" i="36" s="1"/>
  <c r="C167" i="14"/>
  <c r="C168" i="14" s="1" a="1"/>
  <c r="C168" i="14" s="1"/>
  <c r="C167" i="13"/>
  <c r="C168" i="13" s="1" a="1"/>
  <c r="C168" i="13" s="1"/>
  <c r="C167" i="12"/>
  <c r="C168" i="12" s="1" a="1"/>
  <c r="C168" i="12" s="1"/>
  <c r="C167" i="11"/>
  <c r="C168" i="11" s="1" a="1"/>
  <c r="C168" i="11" s="1"/>
  <c r="C167" i="10"/>
  <c r="C168" i="10" s="1" a="1"/>
  <c r="C168" i="10" s="1"/>
  <c r="C167" i="9"/>
  <c r="C168" i="9" s="1" a="1"/>
  <c r="C168" i="9" s="1"/>
  <c r="C167" i="8"/>
  <c r="C168" i="8" s="1" a="1"/>
  <c r="C168" i="8" s="1"/>
  <c r="AA168" i="8"/>
  <c r="Z168" i="8"/>
  <c r="Y168" i="8"/>
  <c r="X168" i="8"/>
  <c r="W168" i="8"/>
  <c r="V168" i="8"/>
  <c r="U168" i="8"/>
  <c r="T168" i="8"/>
  <c r="S168" i="8"/>
  <c r="R168" i="8"/>
  <c r="Q168" i="8"/>
  <c r="P168" i="8"/>
  <c r="O168" i="8"/>
  <c r="N168" i="8"/>
  <c r="M168" i="8"/>
  <c r="L168" i="8"/>
  <c r="K168" i="8"/>
  <c r="AA167" i="8"/>
  <c r="Z167" i="8"/>
  <c r="Y167" i="8"/>
  <c r="X167" i="8"/>
  <c r="W167" i="8"/>
  <c r="V167" i="8"/>
  <c r="U167" i="8"/>
  <c r="T167" i="8"/>
  <c r="S167" i="8"/>
  <c r="R167" i="8"/>
  <c r="Q167" i="8"/>
  <c r="P167" i="8"/>
  <c r="O167" i="8"/>
  <c r="N167" i="8"/>
  <c r="M167" i="8"/>
  <c r="L167" i="8"/>
  <c r="K167" i="8"/>
  <c r="J168" i="8"/>
  <c r="J167" i="8"/>
  <c r="C167" i="7"/>
  <c r="C168" i="7" s="1" a="1"/>
  <c r="C168" i="7" s="1"/>
  <c r="X85" i="7" l="1" a="1"/>
  <c r="X85" i="7" s="1"/>
  <c r="X84" i="7" a="1"/>
  <c r="X84" i="7" s="1"/>
  <c r="X83" i="7" a="1"/>
  <c r="X83" i="7" s="1"/>
  <c r="X82" i="7" a="1"/>
  <c r="X82" i="7" s="1"/>
  <c r="X81" i="7" a="1"/>
  <c r="X81" i="7" s="1"/>
  <c r="X80" i="7" a="1"/>
  <c r="X80" i="7" s="1"/>
  <c r="X79" i="7" a="1"/>
  <c r="X79" i="7" s="1"/>
  <c r="X78" i="7" a="1"/>
  <c r="X78" i="7" s="1"/>
  <c r="X77" i="7" a="1"/>
  <c r="X77" i="7" s="1"/>
  <c r="X76" i="7" a="1"/>
  <c r="X76" i="7" s="1"/>
  <c r="X75" i="7" a="1"/>
  <c r="X75" i="7" s="1"/>
  <c r="X74" i="7" a="1"/>
  <c r="X74" i="7" s="1"/>
  <c r="X73" i="7" a="1"/>
  <c r="X73" i="7" s="1"/>
  <c r="X66" i="7" a="1"/>
  <c r="X66" i="7" s="1"/>
  <c r="X65" i="7" a="1"/>
  <c r="X65" i="7" s="1"/>
  <c r="X64" i="7" a="1"/>
  <c r="X64" i="7" s="1"/>
  <c r="X63" i="7" a="1"/>
  <c r="X63" i="7" s="1"/>
  <c r="X62" i="7" a="1"/>
  <c r="X62" i="7" s="1"/>
  <c r="X61" i="7" a="1"/>
  <c r="X61" i="7" s="1"/>
  <c r="X60" i="7" a="1"/>
  <c r="X60" i="7" s="1"/>
  <c r="X59" i="7" a="1"/>
  <c r="X59" i="7" s="1"/>
  <c r="X52" i="7" a="1"/>
  <c r="X52" i="7" s="1"/>
  <c r="X51" i="7" a="1"/>
  <c r="X51" i="7" s="1"/>
  <c r="X50" i="7" a="1"/>
  <c r="X50" i="7" s="1"/>
  <c r="X49" i="7" a="1"/>
  <c r="X49" i="7" s="1"/>
  <c r="X48" i="7" a="1"/>
  <c r="X48" i="7" s="1"/>
  <c r="X47" i="7" a="1"/>
  <c r="X47" i="7" s="1"/>
  <c r="X46" i="7" a="1"/>
  <c r="X46" i="7" s="1"/>
  <c r="X45" i="7" a="1"/>
  <c r="X45" i="7" s="1"/>
  <c r="X44" i="7" a="1"/>
  <c r="X44" i="7" s="1"/>
  <c r="X43" i="7" a="1"/>
  <c r="X43" i="7" s="1"/>
  <c r="X42" i="7" a="1"/>
  <c r="X42" i="7" s="1"/>
  <c r="X41" i="7" a="1"/>
  <c r="X41" i="7" s="1"/>
  <c r="X40" i="7" a="1"/>
  <c r="X40" i="7" s="1"/>
  <c r="X34" i="7" a="1"/>
  <c r="X34" i="7" s="1"/>
  <c r="X31" i="7" a="1"/>
  <c r="X31" i="7" s="1"/>
  <c r="X30" i="7" a="1"/>
  <c r="X30" i="7" s="1"/>
  <c r="X29" i="7" a="1"/>
  <c r="X29" i="7" s="1"/>
  <c r="X28" i="7" a="1"/>
  <c r="X28" i="7" s="1"/>
  <c r="X27" i="7" a="1"/>
  <c r="X27" i="7" s="1"/>
  <c r="X26" i="7" a="1"/>
  <c r="X26" i="7" s="1"/>
  <c r="X25" i="7" a="1"/>
  <c r="X25" i="7" s="1"/>
  <c r="X24" i="7" a="1"/>
  <c r="X24" i="7" s="1"/>
  <c r="X23" i="7" a="1"/>
  <c r="X23" i="7" s="1"/>
  <c r="X22" i="7" a="1"/>
  <c r="X22" i="7" s="1"/>
  <c r="X21" i="7" a="1"/>
  <c r="X21" i="7" s="1"/>
  <c r="X20" i="7" a="1"/>
  <c r="X20" i="7" s="1"/>
  <c r="X19" i="7" a="1"/>
  <c r="X19" i="7" s="1"/>
  <c r="X18" i="7" a="1"/>
  <c r="X18" i="7" s="1"/>
  <c r="X17" i="7" a="1"/>
  <c r="X17" i="7" s="1"/>
  <c r="X16" i="7" a="1"/>
  <c r="X16" i="7" s="1"/>
  <c r="X15" i="7" a="1"/>
  <c r="X15" i="7" s="1"/>
  <c r="BH85" i="36" a="1"/>
  <c r="BH85" i="36" s="1"/>
  <c r="BH84" i="36" a="1"/>
  <c r="BH84" i="36" s="1"/>
  <c r="BH83" i="36" a="1"/>
  <c r="BH83" i="36" s="1"/>
  <c r="BH82" i="36" a="1"/>
  <c r="BH82" i="36" s="1"/>
  <c r="BH81" i="36" a="1"/>
  <c r="BH81" i="36" s="1"/>
  <c r="BH80" i="36" a="1"/>
  <c r="BH80" i="36" s="1"/>
  <c r="BH79" i="36" a="1"/>
  <c r="BH79" i="36" s="1"/>
  <c r="BH78" i="36" a="1"/>
  <c r="BH78" i="36" s="1"/>
  <c r="BH77" i="36" a="1"/>
  <c r="BH77" i="36" s="1"/>
  <c r="BH76" i="36" a="1"/>
  <c r="BH76" i="36" s="1"/>
  <c r="BH75" i="36" a="1"/>
  <c r="BH75" i="36" s="1"/>
  <c r="BH74" i="36" a="1"/>
  <c r="BH74" i="36" s="1"/>
  <c r="BH73" i="36" a="1"/>
  <c r="BH73" i="36" s="1"/>
  <c r="BH66" i="36" a="1"/>
  <c r="BH66" i="36" s="1"/>
  <c r="BH65" i="36" a="1"/>
  <c r="BH65" i="36" s="1"/>
  <c r="BH64" i="36" a="1"/>
  <c r="BH64" i="36" s="1"/>
  <c r="BH63" i="36" a="1"/>
  <c r="BH63" i="36" s="1"/>
  <c r="BH62" i="36" a="1"/>
  <c r="BH62" i="36" s="1"/>
  <c r="BH61" i="36" a="1"/>
  <c r="BH61" i="36" s="1"/>
  <c r="BH60" i="36" a="1"/>
  <c r="BH60" i="36" s="1"/>
  <c r="BH59" i="36" a="1"/>
  <c r="BH59" i="36" s="1"/>
  <c r="BH52" i="36" a="1"/>
  <c r="BH52" i="36" s="1"/>
  <c r="BH51" i="36" a="1"/>
  <c r="BH51" i="36" s="1"/>
  <c r="BH50" i="36" a="1"/>
  <c r="BH50" i="36" s="1"/>
  <c r="BH49" i="36" a="1"/>
  <c r="BH49" i="36" s="1"/>
  <c r="BH48" i="36" a="1"/>
  <c r="BH48" i="36" s="1"/>
  <c r="BH47" i="36" a="1"/>
  <c r="BH47" i="36" s="1"/>
  <c r="BH46" i="36" a="1"/>
  <c r="BH46" i="36" s="1"/>
  <c r="BH45" i="36" a="1"/>
  <c r="BH45" i="36" s="1"/>
  <c r="BH44" i="36" a="1"/>
  <c r="BH44" i="36" s="1"/>
  <c r="BH43" i="36" a="1"/>
  <c r="BH43" i="36" s="1"/>
  <c r="BH42" i="36" a="1"/>
  <c r="BH42" i="36" s="1"/>
  <c r="BH41" i="36" a="1"/>
  <c r="BH41" i="36" s="1"/>
  <c r="BH40" i="36" a="1"/>
  <c r="BH40" i="36" s="1"/>
  <c r="BH34" i="36" a="1"/>
  <c r="BH34" i="36" s="1"/>
  <c r="BH31" i="36" a="1"/>
  <c r="BH31" i="36" s="1"/>
  <c r="BH30" i="36" a="1"/>
  <c r="BH30" i="36" s="1"/>
  <c r="BH29" i="36" a="1"/>
  <c r="BH29" i="36" s="1"/>
  <c r="BH28" i="36" a="1"/>
  <c r="BH28" i="36" s="1"/>
  <c r="BH27" i="36" a="1"/>
  <c r="BH27" i="36" s="1"/>
  <c r="BH26" i="36" a="1"/>
  <c r="BH26" i="36" s="1"/>
  <c r="BH25" i="36" a="1"/>
  <c r="BH25" i="36" s="1"/>
  <c r="BH24" i="36" a="1"/>
  <c r="BH24" i="36" s="1"/>
  <c r="BH23" i="36" a="1"/>
  <c r="BH23" i="36" s="1"/>
  <c r="BH22" i="36" a="1"/>
  <c r="BH22" i="36" s="1"/>
  <c r="BH21" i="36" a="1"/>
  <c r="BH21" i="36" s="1"/>
  <c r="BH20" i="36" a="1"/>
  <c r="BH20" i="36" s="1"/>
  <c r="BH19" i="36" a="1"/>
  <c r="BH19" i="36" s="1"/>
  <c r="BH18" i="36" a="1"/>
  <c r="BH18" i="36" s="1"/>
  <c r="BH17" i="36" a="1"/>
  <c r="BH17" i="36" s="1"/>
  <c r="BH16" i="36" a="1"/>
  <c r="BH16" i="36" s="1"/>
  <c r="BH15" i="36" a="1"/>
  <c r="BH15" i="36" s="1"/>
  <c r="BB85" i="36"/>
  <c r="BB85" i="36" a="1"/>
  <c r="BB84" i="36"/>
  <c r="BB84" i="36" a="1"/>
  <c r="BB83" i="36"/>
  <c r="BB83" i="36" a="1"/>
  <c r="BB82" i="36"/>
  <c r="BB82" i="36" a="1"/>
  <c r="BB81" i="36"/>
  <c r="BB81" i="36" a="1"/>
  <c r="BB80" i="36"/>
  <c r="BB80" i="36" a="1"/>
  <c r="BB79" i="36"/>
  <c r="BB79" i="36" a="1"/>
  <c r="BB78" i="36"/>
  <c r="BB78" i="36" a="1"/>
  <c r="BB77" i="36"/>
  <c r="BB77" i="36" a="1"/>
  <c r="BB76" i="36"/>
  <c r="BB76" i="36" a="1"/>
  <c r="BB75" i="36"/>
  <c r="BB75" i="36" a="1"/>
  <c r="BB74" i="36"/>
  <c r="BB74" i="36" a="1"/>
  <c r="BB73" i="36"/>
  <c r="BB73" i="36" a="1"/>
  <c r="BB66" i="36"/>
  <c r="BB66" i="36" a="1"/>
  <c r="BB65" i="36"/>
  <c r="BB65" i="36" a="1"/>
  <c r="BB64" i="36"/>
  <c r="BB64" i="36" a="1"/>
  <c r="BB63" i="36"/>
  <c r="BB63" i="36" a="1"/>
  <c r="BB62" i="36"/>
  <c r="BB62" i="36" a="1"/>
  <c r="BB61" i="36"/>
  <c r="BB61" i="36" a="1"/>
  <c r="BB60" i="36"/>
  <c r="BB60" i="36" a="1"/>
  <c r="BB59" i="36"/>
  <c r="BB59" i="36" a="1"/>
  <c r="BB52" i="36"/>
  <c r="BB52" i="36" a="1"/>
  <c r="BB51" i="36"/>
  <c r="BB51" i="36" a="1"/>
  <c r="BB50" i="36"/>
  <c r="BB50" i="36" a="1"/>
  <c r="BB49" i="36"/>
  <c r="BB49" i="36" a="1"/>
  <c r="BB48" i="36"/>
  <c r="BB48" i="36" a="1"/>
  <c r="BB47" i="36"/>
  <c r="BB47" i="36" a="1"/>
  <c r="BB46" i="36"/>
  <c r="BB46" i="36" a="1"/>
  <c r="BB45" i="36"/>
  <c r="BB45" i="36" a="1"/>
  <c r="BB44" i="36"/>
  <c r="BB44" i="36" a="1"/>
  <c r="BB43" i="36"/>
  <c r="BB43" i="36" a="1"/>
  <c r="BB42" i="36"/>
  <c r="BB42" i="36" a="1"/>
  <c r="BB41" i="36"/>
  <c r="BB41" i="36" a="1"/>
  <c r="BB40" i="36"/>
  <c r="BB40" i="36" a="1"/>
  <c r="BB34" i="36"/>
  <c r="BB34" i="36" a="1"/>
  <c r="BB31" i="36"/>
  <c r="BB31" i="36" a="1"/>
  <c r="BB30" i="36"/>
  <c r="BB30" i="36" a="1"/>
  <c r="BB29" i="36"/>
  <c r="BB29" i="36" a="1"/>
  <c r="BB28" i="36"/>
  <c r="BB28" i="36" a="1"/>
  <c r="BB27" i="36"/>
  <c r="BB27" i="36" a="1"/>
  <c r="BB26" i="36"/>
  <c r="BB26" i="36" a="1"/>
  <c r="BB25" i="36"/>
  <c r="BB25" i="36" a="1"/>
  <c r="BB24" i="36"/>
  <c r="BB24" i="36" a="1"/>
  <c r="BB23" i="36"/>
  <c r="BB23" i="36" a="1"/>
  <c r="BB22" i="36"/>
  <c r="BB22" i="36" a="1"/>
  <c r="BB21" i="36"/>
  <c r="BB21" i="36" a="1"/>
  <c r="BB20" i="36"/>
  <c r="BB20" i="36" a="1"/>
  <c r="BB19" i="36"/>
  <c r="BB19" i="36" a="1"/>
  <c r="BB18" i="36"/>
  <c r="BB18" i="36" a="1"/>
  <c r="BB17" i="36"/>
  <c r="BB17" i="36" a="1"/>
  <c r="BB16" i="36"/>
  <c r="BB16" i="36" a="1"/>
  <c r="BB15" i="36"/>
  <c r="BB15" i="36" a="1"/>
  <c r="AV85" i="36" a="1"/>
  <c r="AV85" i="36" s="1"/>
  <c r="AV84" i="36" a="1"/>
  <c r="AV84" i="36" s="1"/>
  <c r="AV83" i="36" a="1"/>
  <c r="AV83" i="36" s="1"/>
  <c r="AV82" i="36" a="1"/>
  <c r="AV82" i="36" s="1"/>
  <c r="AV81" i="36" a="1"/>
  <c r="AV81" i="36" s="1"/>
  <c r="AV80" i="36" a="1"/>
  <c r="AV80" i="36" s="1"/>
  <c r="AV79" i="36" a="1"/>
  <c r="AV79" i="36" s="1"/>
  <c r="AV78" i="36" a="1"/>
  <c r="AV78" i="36" s="1"/>
  <c r="AV77" i="36" a="1"/>
  <c r="AV77" i="36" s="1"/>
  <c r="AV76" i="36" a="1"/>
  <c r="AV76" i="36" s="1"/>
  <c r="AV75" i="36" a="1"/>
  <c r="AV75" i="36" s="1"/>
  <c r="AV74" i="36" a="1"/>
  <c r="AV74" i="36" s="1"/>
  <c r="AV73" i="36" a="1"/>
  <c r="AV73" i="36" s="1"/>
  <c r="AV66" i="36" a="1"/>
  <c r="AV66" i="36" s="1"/>
  <c r="AV65" i="36" a="1"/>
  <c r="AV65" i="36" s="1"/>
  <c r="AV64" i="36" a="1"/>
  <c r="AV64" i="36" s="1"/>
  <c r="AV63" i="36" a="1"/>
  <c r="AV63" i="36" s="1"/>
  <c r="AV62" i="36" a="1"/>
  <c r="AV62" i="36" s="1"/>
  <c r="AV61" i="36" a="1"/>
  <c r="AV61" i="36" s="1"/>
  <c r="AV60" i="36" a="1"/>
  <c r="AV60" i="36" s="1"/>
  <c r="AV59" i="36" a="1"/>
  <c r="AV59" i="36" s="1"/>
  <c r="AV52" i="36" a="1"/>
  <c r="AV52" i="36" s="1"/>
  <c r="AV51" i="36" a="1"/>
  <c r="AV51" i="36" s="1"/>
  <c r="AV50" i="36" a="1"/>
  <c r="AV50" i="36" s="1"/>
  <c r="AV49" i="36" a="1"/>
  <c r="AV49" i="36" s="1"/>
  <c r="AV48" i="36" a="1"/>
  <c r="AV48" i="36" s="1"/>
  <c r="AV47" i="36" a="1"/>
  <c r="AV47" i="36" s="1"/>
  <c r="AV46" i="36" a="1"/>
  <c r="AV46" i="36" s="1"/>
  <c r="AV45" i="36" a="1"/>
  <c r="AV45" i="36" s="1"/>
  <c r="AV44" i="36" a="1"/>
  <c r="AV44" i="36" s="1"/>
  <c r="AV43" i="36" a="1"/>
  <c r="AV43" i="36" s="1"/>
  <c r="AV42" i="36" a="1"/>
  <c r="AV42" i="36" s="1"/>
  <c r="AV41" i="36" a="1"/>
  <c r="AV41" i="36" s="1"/>
  <c r="AV40" i="36" a="1"/>
  <c r="AV40" i="36" s="1"/>
  <c r="AV34" i="36" a="1"/>
  <c r="AV34" i="36" s="1"/>
  <c r="AV31" i="36" a="1"/>
  <c r="AV31" i="36" s="1"/>
  <c r="AV30" i="36" a="1"/>
  <c r="AV30" i="36" s="1"/>
  <c r="AV29" i="36" a="1"/>
  <c r="AV29" i="36" s="1"/>
  <c r="AV28" i="36" a="1"/>
  <c r="AV28" i="36" s="1"/>
  <c r="AV27" i="36" a="1"/>
  <c r="AV27" i="36" s="1"/>
  <c r="AV26" i="36" a="1"/>
  <c r="AV26" i="36" s="1"/>
  <c r="AV25" i="36" a="1"/>
  <c r="AV25" i="36" s="1"/>
  <c r="AV24" i="36" a="1"/>
  <c r="AV24" i="36" s="1"/>
  <c r="AV23" i="36" a="1"/>
  <c r="AV23" i="36" s="1"/>
  <c r="AV22" i="36" a="1"/>
  <c r="AV22" i="36" s="1"/>
  <c r="AV21" i="36" a="1"/>
  <c r="AV21" i="36" s="1"/>
  <c r="AV20" i="36" a="1"/>
  <c r="AV20" i="36" s="1"/>
  <c r="AV19" i="36" a="1"/>
  <c r="AV19" i="36" s="1"/>
  <c r="AV18" i="36" a="1"/>
  <c r="AV18" i="36" s="1"/>
  <c r="AV17" i="36" a="1"/>
  <c r="AV17" i="36" s="1"/>
  <c r="AV16" i="36" a="1"/>
  <c r="AV16" i="36" s="1"/>
  <c r="AV15" i="36" a="1"/>
  <c r="AV15" i="36" s="1"/>
  <c r="AP85" i="36" a="1"/>
  <c r="AP85" i="36" s="1"/>
  <c r="AP84" i="36" a="1"/>
  <c r="AP84" i="36" s="1"/>
  <c r="AP83" i="36" a="1"/>
  <c r="AP83" i="36" s="1"/>
  <c r="AP82" i="36" a="1"/>
  <c r="AP82" i="36" s="1"/>
  <c r="AP81" i="36" a="1"/>
  <c r="AP81" i="36" s="1"/>
  <c r="AP80" i="36" a="1"/>
  <c r="AP80" i="36" s="1"/>
  <c r="AP79" i="36" a="1"/>
  <c r="AP79" i="36" s="1"/>
  <c r="AP78" i="36" a="1"/>
  <c r="AP78" i="36" s="1"/>
  <c r="AP77" i="36" a="1"/>
  <c r="AP77" i="36" s="1"/>
  <c r="AP76" i="36" a="1"/>
  <c r="AP76" i="36" s="1"/>
  <c r="AP75" i="36" a="1"/>
  <c r="AP75" i="36" s="1"/>
  <c r="AP74" i="36" a="1"/>
  <c r="AP74" i="36" s="1"/>
  <c r="AP73" i="36" a="1"/>
  <c r="AP73" i="36" s="1"/>
  <c r="AP66" i="36" a="1"/>
  <c r="AP66" i="36" s="1"/>
  <c r="AP65" i="36" a="1"/>
  <c r="AP65" i="36" s="1"/>
  <c r="AP64" i="36" a="1"/>
  <c r="AP64" i="36" s="1"/>
  <c r="AP63" i="36" a="1"/>
  <c r="AP63" i="36" s="1"/>
  <c r="AP62" i="36" a="1"/>
  <c r="AP62" i="36" s="1"/>
  <c r="AP61" i="36" a="1"/>
  <c r="AP61" i="36" s="1"/>
  <c r="AP60" i="36" a="1"/>
  <c r="AP60" i="36" s="1"/>
  <c r="AP59" i="36" a="1"/>
  <c r="AP59" i="36" s="1"/>
  <c r="AP52" i="36" a="1"/>
  <c r="AP52" i="36" s="1"/>
  <c r="AP51" i="36" a="1"/>
  <c r="AP51" i="36" s="1"/>
  <c r="AP50" i="36" a="1"/>
  <c r="AP50" i="36" s="1"/>
  <c r="AP49" i="36" a="1"/>
  <c r="AP49" i="36" s="1"/>
  <c r="AP48" i="36" a="1"/>
  <c r="AP48" i="36" s="1"/>
  <c r="AP47" i="36" a="1"/>
  <c r="AP47" i="36" s="1"/>
  <c r="AP46" i="36" a="1"/>
  <c r="AP46" i="36" s="1"/>
  <c r="AP45" i="36" a="1"/>
  <c r="AP45" i="36" s="1"/>
  <c r="AP44" i="36" a="1"/>
  <c r="AP44" i="36" s="1"/>
  <c r="AP43" i="36" a="1"/>
  <c r="AP43" i="36" s="1"/>
  <c r="AP42" i="36" a="1"/>
  <c r="AP42" i="36" s="1"/>
  <c r="AP41" i="36" a="1"/>
  <c r="AP41" i="36" s="1"/>
  <c r="AP40" i="36" a="1"/>
  <c r="AP40" i="36" s="1"/>
  <c r="AP34" i="36" a="1"/>
  <c r="AP34" i="36" s="1"/>
  <c r="AP31" i="36" a="1"/>
  <c r="AP31" i="36" s="1"/>
  <c r="AP30" i="36" a="1"/>
  <c r="AP30" i="36" s="1"/>
  <c r="AP29" i="36" a="1"/>
  <c r="AP29" i="36" s="1"/>
  <c r="AP28" i="36" a="1"/>
  <c r="AP28" i="36" s="1"/>
  <c r="AP27" i="36" a="1"/>
  <c r="AP27" i="36" s="1"/>
  <c r="AP26" i="36" a="1"/>
  <c r="AP26" i="36" s="1"/>
  <c r="AP25" i="36" a="1"/>
  <c r="AP25" i="36" s="1"/>
  <c r="AP24" i="36" a="1"/>
  <c r="AP24" i="36" s="1"/>
  <c r="AP23" i="36" a="1"/>
  <c r="AP23" i="36" s="1"/>
  <c r="AP22" i="36" a="1"/>
  <c r="AP22" i="36" s="1"/>
  <c r="AP21" i="36" a="1"/>
  <c r="AP21" i="36" s="1"/>
  <c r="AP20" i="36" a="1"/>
  <c r="AP20" i="36" s="1"/>
  <c r="AP19" i="36" a="1"/>
  <c r="AP19" i="36" s="1"/>
  <c r="AP18" i="36" a="1"/>
  <c r="AP18" i="36" s="1"/>
  <c r="AP17" i="36" a="1"/>
  <c r="AP17" i="36" s="1"/>
  <c r="AP16" i="36" a="1"/>
  <c r="AP16" i="36" s="1"/>
  <c r="AP15" i="36" a="1"/>
  <c r="AP15" i="36" s="1"/>
  <c r="AJ85" i="36" a="1"/>
  <c r="AJ85" i="36" s="1"/>
  <c r="AJ84" i="36" a="1"/>
  <c r="AJ84" i="36" s="1"/>
  <c r="AJ83" i="36" a="1"/>
  <c r="AJ83" i="36" s="1"/>
  <c r="AJ82" i="36" a="1"/>
  <c r="AJ82" i="36" s="1"/>
  <c r="AJ81" i="36" a="1"/>
  <c r="AJ81" i="36" s="1"/>
  <c r="AJ80" i="36" a="1"/>
  <c r="AJ80" i="36" s="1"/>
  <c r="AJ79" i="36" a="1"/>
  <c r="AJ79" i="36" s="1"/>
  <c r="AJ78" i="36" a="1"/>
  <c r="AJ78" i="36" s="1"/>
  <c r="AJ77" i="36" a="1"/>
  <c r="AJ77" i="36" s="1"/>
  <c r="AJ76" i="36" a="1"/>
  <c r="AJ76" i="36" s="1"/>
  <c r="AJ75" i="36" a="1"/>
  <c r="AJ75" i="36" s="1"/>
  <c r="AJ74" i="36" a="1"/>
  <c r="AJ74" i="36" s="1"/>
  <c r="AJ73" i="36" a="1"/>
  <c r="AJ73" i="36" s="1"/>
  <c r="AJ66" i="36" a="1"/>
  <c r="AJ66" i="36" s="1"/>
  <c r="AJ65" i="36" a="1"/>
  <c r="AJ65" i="36" s="1"/>
  <c r="AJ64" i="36" a="1"/>
  <c r="AJ64" i="36" s="1"/>
  <c r="AJ63" i="36" a="1"/>
  <c r="AJ63" i="36" s="1"/>
  <c r="AJ62" i="36" a="1"/>
  <c r="AJ62" i="36" s="1"/>
  <c r="AJ61" i="36" a="1"/>
  <c r="AJ61" i="36" s="1"/>
  <c r="AJ60" i="36" a="1"/>
  <c r="AJ60" i="36" s="1"/>
  <c r="AJ59" i="36" a="1"/>
  <c r="AJ59" i="36" s="1"/>
  <c r="AJ52" i="36" a="1"/>
  <c r="AJ52" i="36" s="1"/>
  <c r="AJ51" i="36" a="1"/>
  <c r="AJ51" i="36" s="1"/>
  <c r="AJ50" i="36" a="1"/>
  <c r="AJ50" i="36" s="1"/>
  <c r="AJ49" i="36" a="1"/>
  <c r="AJ49" i="36" s="1"/>
  <c r="AJ48" i="36" a="1"/>
  <c r="AJ48" i="36" s="1"/>
  <c r="AJ47" i="36" a="1"/>
  <c r="AJ47" i="36" s="1"/>
  <c r="AJ46" i="36" a="1"/>
  <c r="AJ46" i="36" s="1"/>
  <c r="AJ45" i="36" a="1"/>
  <c r="AJ45" i="36" s="1"/>
  <c r="AJ44" i="36" a="1"/>
  <c r="AJ44" i="36" s="1"/>
  <c r="AJ43" i="36" a="1"/>
  <c r="AJ43" i="36" s="1"/>
  <c r="AJ42" i="36" a="1"/>
  <c r="AJ42" i="36" s="1"/>
  <c r="AJ41" i="36" a="1"/>
  <c r="AJ41" i="36" s="1"/>
  <c r="AJ40" i="36" a="1"/>
  <c r="AJ40" i="36" s="1"/>
  <c r="AJ34" i="36" a="1"/>
  <c r="AJ34" i="36" s="1"/>
  <c r="AJ31" i="36" a="1"/>
  <c r="AJ31" i="36" s="1"/>
  <c r="AJ30" i="36" a="1"/>
  <c r="AJ30" i="36" s="1"/>
  <c r="AJ29" i="36" a="1"/>
  <c r="AJ29" i="36" s="1"/>
  <c r="AJ28" i="36" a="1"/>
  <c r="AJ28" i="36" s="1"/>
  <c r="AJ27" i="36" a="1"/>
  <c r="AJ27" i="36" s="1"/>
  <c r="AJ26" i="36" a="1"/>
  <c r="AJ26" i="36" s="1"/>
  <c r="AJ25" i="36" a="1"/>
  <c r="AJ25" i="36" s="1"/>
  <c r="AJ24" i="36" a="1"/>
  <c r="AJ24" i="36" s="1"/>
  <c r="AJ23" i="36" a="1"/>
  <c r="AJ23" i="36" s="1"/>
  <c r="AJ22" i="36" a="1"/>
  <c r="AJ22" i="36" s="1"/>
  <c r="AJ21" i="36" a="1"/>
  <c r="AJ21" i="36" s="1"/>
  <c r="AJ20" i="36" a="1"/>
  <c r="AJ20" i="36" s="1"/>
  <c r="AJ19" i="36" a="1"/>
  <c r="AJ19" i="36" s="1"/>
  <c r="AJ18" i="36" a="1"/>
  <c r="AJ18" i="36" s="1"/>
  <c r="AJ17" i="36" a="1"/>
  <c r="AJ17" i="36" s="1"/>
  <c r="AJ16" i="36" a="1"/>
  <c r="AJ16" i="36" s="1"/>
  <c r="AJ15" i="36" a="1"/>
  <c r="AJ15" i="36" s="1"/>
  <c r="AD85" i="36" a="1"/>
  <c r="AD85" i="36" s="1"/>
  <c r="AD84" i="36" a="1"/>
  <c r="AD84" i="36" s="1"/>
  <c r="AD83" i="36" a="1"/>
  <c r="AD83" i="36" s="1"/>
  <c r="AD82" i="36" a="1"/>
  <c r="AD82" i="36" s="1"/>
  <c r="AD81" i="36" a="1"/>
  <c r="AD81" i="36" s="1"/>
  <c r="AD80" i="36" a="1"/>
  <c r="AD80" i="36" s="1"/>
  <c r="AD79" i="36" a="1"/>
  <c r="AD79" i="36" s="1"/>
  <c r="AD78" i="36" a="1"/>
  <c r="AD78" i="36" s="1"/>
  <c r="AD77" i="36" a="1"/>
  <c r="AD77" i="36" s="1"/>
  <c r="AD76" i="36" a="1"/>
  <c r="AD76" i="36" s="1"/>
  <c r="AD75" i="36" a="1"/>
  <c r="AD75" i="36" s="1"/>
  <c r="AD74" i="36" a="1"/>
  <c r="AD74" i="36" s="1"/>
  <c r="AD73" i="36" a="1"/>
  <c r="AD73" i="36" s="1"/>
  <c r="AD66" i="36" a="1"/>
  <c r="AD66" i="36" s="1"/>
  <c r="AD65" i="36" a="1"/>
  <c r="AD65" i="36" s="1"/>
  <c r="AD64" i="36" a="1"/>
  <c r="AD64" i="36" s="1"/>
  <c r="AD63" i="36" a="1"/>
  <c r="AD63" i="36" s="1"/>
  <c r="AD62" i="36" a="1"/>
  <c r="AD62" i="36" s="1"/>
  <c r="AD61" i="36" a="1"/>
  <c r="AD61" i="36" s="1"/>
  <c r="AD60" i="36" a="1"/>
  <c r="AD60" i="36" s="1"/>
  <c r="AD59" i="36" a="1"/>
  <c r="AD59" i="36" s="1"/>
  <c r="AD52" i="36" a="1"/>
  <c r="AD52" i="36" s="1"/>
  <c r="AD51" i="36" a="1"/>
  <c r="AD51" i="36" s="1"/>
  <c r="AD50" i="36" a="1"/>
  <c r="AD50" i="36" s="1"/>
  <c r="AD49" i="36" a="1"/>
  <c r="AD49" i="36" s="1"/>
  <c r="AD48" i="36" a="1"/>
  <c r="AD48" i="36" s="1"/>
  <c r="AD47" i="36" a="1"/>
  <c r="AD47" i="36" s="1"/>
  <c r="AD46" i="36" a="1"/>
  <c r="AD46" i="36" s="1"/>
  <c r="AD45" i="36" a="1"/>
  <c r="AD45" i="36" s="1"/>
  <c r="AD44" i="36" a="1"/>
  <c r="AD44" i="36" s="1"/>
  <c r="AD43" i="36" a="1"/>
  <c r="AD43" i="36" s="1"/>
  <c r="AD42" i="36" a="1"/>
  <c r="AD42" i="36" s="1"/>
  <c r="AD41" i="36" a="1"/>
  <c r="AD41" i="36" s="1"/>
  <c r="AD40" i="36" a="1"/>
  <c r="AD40" i="36" s="1"/>
  <c r="AD34" i="36" a="1"/>
  <c r="AD34" i="36" s="1"/>
  <c r="AD31" i="36" a="1"/>
  <c r="AD31" i="36" s="1"/>
  <c r="AD30" i="36" a="1"/>
  <c r="AD30" i="36" s="1"/>
  <c r="AD29" i="36" a="1"/>
  <c r="AD29" i="36" s="1"/>
  <c r="AD28" i="36" a="1"/>
  <c r="AD28" i="36" s="1"/>
  <c r="AD27" i="36" a="1"/>
  <c r="AD27" i="36" s="1"/>
  <c r="AD26" i="36" a="1"/>
  <c r="AD26" i="36" s="1"/>
  <c r="AD25" i="36" a="1"/>
  <c r="AD25" i="36" s="1"/>
  <c r="AD24" i="36" a="1"/>
  <c r="AD24" i="36" s="1"/>
  <c r="AD23" i="36" a="1"/>
  <c r="AD23" i="36" s="1"/>
  <c r="AD22" i="36" a="1"/>
  <c r="AD22" i="36" s="1"/>
  <c r="AD21" i="36" a="1"/>
  <c r="AD21" i="36" s="1"/>
  <c r="AD20" i="36" a="1"/>
  <c r="AD20" i="36" s="1"/>
  <c r="AD19" i="36" a="1"/>
  <c r="AD19" i="36" s="1"/>
  <c r="AD18" i="36" a="1"/>
  <c r="AD18" i="36" s="1"/>
  <c r="AD17" i="36" a="1"/>
  <c r="AD17" i="36" s="1"/>
  <c r="AD16" i="36" a="1"/>
  <c r="AD16" i="36" s="1"/>
  <c r="AD15" i="36" a="1"/>
  <c r="AD15" i="36" s="1"/>
  <c r="X85" i="36" a="1"/>
  <c r="X85" i="36" s="1"/>
  <c r="X84" i="36" a="1"/>
  <c r="X84" i="36" s="1"/>
  <c r="X83" i="36" a="1"/>
  <c r="X83" i="36" s="1"/>
  <c r="X82" i="36" a="1"/>
  <c r="X82" i="36" s="1"/>
  <c r="X81" i="36" a="1"/>
  <c r="X81" i="36" s="1"/>
  <c r="X80" i="36" a="1"/>
  <c r="X80" i="36" s="1"/>
  <c r="X79" i="36" a="1"/>
  <c r="X79" i="36" s="1"/>
  <c r="X78" i="36" a="1"/>
  <c r="X78" i="36" s="1"/>
  <c r="X77" i="36" a="1"/>
  <c r="X77" i="36" s="1"/>
  <c r="X76" i="36" a="1"/>
  <c r="X76" i="36" s="1"/>
  <c r="X75" i="36" a="1"/>
  <c r="X75" i="36" s="1"/>
  <c r="X74" i="36" a="1"/>
  <c r="X74" i="36" s="1"/>
  <c r="X73" i="36" a="1"/>
  <c r="X73" i="36" s="1"/>
  <c r="X66" i="36" a="1"/>
  <c r="X66" i="36" s="1"/>
  <c r="X65" i="36" a="1"/>
  <c r="X65" i="36" s="1"/>
  <c r="X64" i="36" a="1"/>
  <c r="X64" i="36" s="1"/>
  <c r="X63" i="36" a="1"/>
  <c r="X63" i="36" s="1"/>
  <c r="X62" i="36" a="1"/>
  <c r="X62" i="36" s="1"/>
  <c r="X61" i="36" a="1"/>
  <c r="X61" i="36" s="1"/>
  <c r="X60" i="36" a="1"/>
  <c r="X60" i="36" s="1"/>
  <c r="X59" i="36" a="1"/>
  <c r="X59" i="36" s="1"/>
  <c r="X52" i="36" a="1"/>
  <c r="X52" i="36" s="1"/>
  <c r="X51" i="36" a="1"/>
  <c r="X51" i="36" s="1"/>
  <c r="X50" i="36" a="1"/>
  <c r="X50" i="36" s="1"/>
  <c r="X49" i="36" a="1"/>
  <c r="X49" i="36" s="1"/>
  <c r="X48" i="36" a="1"/>
  <c r="X48" i="36" s="1"/>
  <c r="X47" i="36" a="1"/>
  <c r="X47" i="36" s="1"/>
  <c r="X46" i="36" a="1"/>
  <c r="X46" i="36" s="1"/>
  <c r="X45" i="36" a="1"/>
  <c r="X45" i="36" s="1"/>
  <c r="X44" i="36" a="1"/>
  <c r="X44" i="36" s="1"/>
  <c r="X43" i="36" a="1"/>
  <c r="X43" i="36" s="1"/>
  <c r="X42" i="36" a="1"/>
  <c r="X42" i="36" s="1"/>
  <c r="X41" i="36" a="1"/>
  <c r="X41" i="36" s="1"/>
  <c r="X40" i="36" a="1"/>
  <c r="X40" i="36" s="1"/>
  <c r="X34" i="36" a="1"/>
  <c r="X34" i="36" s="1"/>
  <c r="X31" i="36" a="1"/>
  <c r="X31" i="36" s="1"/>
  <c r="X30" i="36" a="1"/>
  <c r="X30" i="36" s="1"/>
  <c r="X29" i="36" a="1"/>
  <c r="X29" i="36" s="1"/>
  <c r="X28" i="36" a="1"/>
  <c r="X28" i="36" s="1"/>
  <c r="X27" i="36" a="1"/>
  <c r="X27" i="36" s="1"/>
  <c r="X26" i="36" a="1"/>
  <c r="X26" i="36" s="1"/>
  <c r="X25" i="36" a="1"/>
  <c r="X25" i="36" s="1"/>
  <c r="X24" i="36" a="1"/>
  <c r="X24" i="36" s="1"/>
  <c r="X23" i="36" a="1"/>
  <c r="X23" i="36" s="1"/>
  <c r="X22" i="36" a="1"/>
  <c r="X22" i="36" s="1"/>
  <c r="X21" i="36" a="1"/>
  <c r="X21" i="36" s="1"/>
  <c r="X20" i="36" a="1"/>
  <c r="X20" i="36" s="1"/>
  <c r="X19" i="36" a="1"/>
  <c r="X19" i="36" s="1"/>
  <c r="X18" i="36" a="1"/>
  <c r="X18" i="36" s="1"/>
  <c r="X17" i="36" a="1"/>
  <c r="X17" i="36" s="1"/>
  <c r="X16" i="36" a="1"/>
  <c r="X16" i="36" s="1"/>
  <c r="X15" i="36" a="1"/>
  <c r="X15" i="36" s="1"/>
  <c r="BH85" i="34" a="1"/>
  <c r="BH85" i="34" s="1"/>
  <c r="BH84" i="34" a="1"/>
  <c r="BH84" i="34" s="1"/>
  <c r="BH83" i="34" a="1"/>
  <c r="BH83" i="34" s="1"/>
  <c r="BH82" i="34" a="1"/>
  <c r="BH82" i="34" s="1"/>
  <c r="BH81" i="34" a="1"/>
  <c r="BH81" i="34" s="1"/>
  <c r="BH80" i="34" a="1"/>
  <c r="BH80" i="34" s="1"/>
  <c r="BH79" i="34" a="1"/>
  <c r="BH79" i="34" s="1"/>
  <c r="BH78" i="34" a="1"/>
  <c r="BH78" i="34" s="1"/>
  <c r="BH77" i="34" a="1"/>
  <c r="BH77" i="34" s="1"/>
  <c r="BH76" i="34" a="1"/>
  <c r="BH76" i="34" s="1"/>
  <c r="BH75" i="34" a="1"/>
  <c r="BH75" i="34" s="1"/>
  <c r="BH74" i="34" a="1"/>
  <c r="BH74" i="34" s="1"/>
  <c r="BH73" i="34" a="1"/>
  <c r="BH73" i="34" s="1"/>
  <c r="BH66" i="34" a="1"/>
  <c r="BH66" i="34" s="1"/>
  <c r="BH65" i="34" a="1"/>
  <c r="BH65" i="34" s="1"/>
  <c r="BH64" i="34" a="1"/>
  <c r="BH64" i="34" s="1"/>
  <c r="BH63" i="34" a="1"/>
  <c r="BH63" i="34" s="1"/>
  <c r="BH62" i="34" a="1"/>
  <c r="BH62" i="34" s="1"/>
  <c r="BH61" i="34" a="1"/>
  <c r="BH61" i="34" s="1"/>
  <c r="BH60" i="34" a="1"/>
  <c r="BH60" i="34" s="1"/>
  <c r="BH59" i="34" a="1"/>
  <c r="BH59" i="34" s="1"/>
  <c r="BH52" i="34" a="1"/>
  <c r="BH52" i="34" s="1"/>
  <c r="BH51" i="34" a="1"/>
  <c r="BH51" i="34" s="1"/>
  <c r="BH50" i="34" a="1"/>
  <c r="BH50" i="34" s="1"/>
  <c r="BH49" i="34" a="1"/>
  <c r="BH49" i="34" s="1"/>
  <c r="BH48" i="34" a="1"/>
  <c r="BH48" i="34" s="1"/>
  <c r="BH47" i="34" a="1"/>
  <c r="BH47" i="34" s="1"/>
  <c r="BH46" i="34" a="1"/>
  <c r="BH46" i="34" s="1"/>
  <c r="BH45" i="34" a="1"/>
  <c r="BH45" i="34" s="1"/>
  <c r="BH44" i="34" a="1"/>
  <c r="BH44" i="34" s="1"/>
  <c r="BH43" i="34" a="1"/>
  <c r="BH43" i="34" s="1"/>
  <c r="BH42" i="34" a="1"/>
  <c r="BH42" i="34" s="1"/>
  <c r="BH41" i="34" a="1"/>
  <c r="BH41" i="34" s="1"/>
  <c r="BH40" i="34" a="1"/>
  <c r="BH40" i="34" s="1"/>
  <c r="BH34" i="34" a="1"/>
  <c r="BH34" i="34" s="1"/>
  <c r="BH31" i="34" a="1"/>
  <c r="BH31" i="34" s="1"/>
  <c r="BH30" i="34" a="1"/>
  <c r="BH30" i="34" s="1"/>
  <c r="BH29" i="34" a="1"/>
  <c r="BH29" i="34" s="1"/>
  <c r="BH28" i="34" a="1"/>
  <c r="BH28" i="34" s="1"/>
  <c r="BH27" i="34" a="1"/>
  <c r="BH27" i="34" s="1"/>
  <c r="BH26" i="34" a="1"/>
  <c r="BH26" i="34" s="1"/>
  <c r="BH25" i="34" a="1"/>
  <c r="BH25" i="34" s="1"/>
  <c r="BH24" i="34" a="1"/>
  <c r="BH24" i="34" s="1"/>
  <c r="BH23" i="34" a="1"/>
  <c r="BH23" i="34" s="1"/>
  <c r="BH22" i="34" a="1"/>
  <c r="BH22" i="34" s="1"/>
  <c r="BH21" i="34" a="1"/>
  <c r="BH21" i="34" s="1"/>
  <c r="BH20" i="34" a="1"/>
  <c r="BH20" i="34" s="1"/>
  <c r="BH19" i="34" a="1"/>
  <c r="BH19" i="34" s="1"/>
  <c r="BH18" i="34" a="1"/>
  <c r="BH18" i="34" s="1"/>
  <c r="BH17" i="34" a="1"/>
  <c r="BH17" i="34" s="1"/>
  <c r="BH16" i="34" a="1"/>
  <c r="BH16" i="34" s="1"/>
  <c r="BH15" i="34" a="1"/>
  <c r="BH15" i="34" s="1"/>
  <c r="BB85" i="34" a="1"/>
  <c r="BB85" i="34" s="1"/>
  <c r="BB84" i="34" a="1"/>
  <c r="BB84" i="34" s="1"/>
  <c r="BB83" i="34" a="1"/>
  <c r="BB83" i="34" s="1"/>
  <c r="BB82" i="34" a="1"/>
  <c r="BB82" i="34" s="1"/>
  <c r="BB81" i="34" a="1"/>
  <c r="BB81" i="34" s="1"/>
  <c r="BB80" i="34" a="1"/>
  <c r="BB80" i="34" s="1"/>
  <c r="BB79" i="34" a="1"/>
  <c r="BB79" i="34" s="1"/>
  <c r="BB78" i="34" a="1"/>
  <c r="BB78" i="34" s="1"/>
  <c r="BB77" i="34" a="1"/>
  <c r="BB77" i="34" s="1"/>
  <c r="BB76" i="34" a="1"/>
  <c r="BB76" i="34" s="1"/>
  <c r="BB75" i="34" a="1"/>
  <c r="BB75" i="34" s="1"/>
  <c r="BB74" i="34" a="1"/>
  <c r="BB74" i="34" s="1"/>
  <c r="BB73" i="34" a="1"/>
  <c r="BB73" i="34" s="1"/>
  <c r="BB66" i="34" a="1"/>
  <c r="BB66" i="34" s="1"/>
  <c r="BB65" i="34" a="1"/>
  <c r="BB65" i="34" s="1"/>
  <c r="BB64" i="34" a="1"/>
  <c r="BB64" i="34" s="1"/>
  <c r="BB63" i="34" a="1"/>
  <c r="BB63" i="34" s="1"/>
  <c r="BB62" i="34" a="1"/>
  <c r="BB62" i="34" s="1"/>
  <c r="BB61" i="34" a="1"/>
  <c r="BB61" i="34" s="1"/>
  <c r="BB60" i="34" a="1"/>
  <c r="BB60" i="34" s="1"/>
  <c r="BB59" i="34" a="1"/>
  <c r="BB59" i="34" s="1"/>
  <c r="BB52" i="34" a="1"/>
  <c r="BB52" i="34" s="1"/>
  <c r="BB51" i="34" a="1"/>
  <c r="BB51" i="34" s="1"/>
  <c r="BB50" i="34" a="1"/>
  <c r="BB50" i="34" s="1"/>
  <c r="BB49" i="34" a="1"/>
  <c r="BB49" i="34" s="1"/>
  <c r="BB48" i="34" a="1"/>
  <c r="BB48" i="34" s="1"/>
  <c r="BB47" i="34" a="1"/>
  <c r="BB47" i="34" s="1"/>
  <c r="BB46" i="34" a="1"/>
  <c r="BB46" i="34" s="1"/>
  <c r="BB45" i="34" a="1"/>
  <c r="BB45" i="34" s="1"/>
  <c r="BB44" i="34" a="1"/>
  <c r="BB44" i="34" s="1"/>
  <c r="BB43" i="34" a="1"/>
  <c r="BB43" i="34" s="1"/>
  <c r="BB42" i="34" a="1"/>
  <c r="BB42" i="34" s="1"/>
  <c r="BB41" i="34" a="1"/>
  <c r="BB41" i="34" s="1"/>
  <c r="BB40" i="34" a="1"/>
  <c r="BB40" i="34" s="1"/>
  <c r="BB34" i="34" a="1"/>
  <c r="BB34" i="34" s="1"/>
  <c r="BB31" i="34" a="1"/>
  <c r="BB31" i="34" s="1"/>
  <c r="BB30" i="34" a="1"/>
  <c r="BB30" i="34" s="1"/>
  <c r="BB29" i="34" a="1"/>
  <c r="BB29" i="34" s="1"/>
  <c r="BB28" i="34" a="1"/>
  <c r="BB28" i="34" s="1"/>
  <c r="BB27" i="34" a="1"/>
  <c r="BB27" i="34" s="1"/>
  <c r="BB26" i="34" a="1"/>
  <c r="BB26" i="34" s="1"/>
  <c r="BB25" i="34" a="1"/>
  <c r="BB25" i="34" s="1"/>
  <c r="BB24" i="34" a="1"/>
  <c r="BB24" i="34" s="1"/>
  <c r="BB23" i="34" a="1"/>
  <c r="BB23" i="34" s="1"/>
  <c r="BB22" i="34" a="1"/>
  <c r="BB22" i="34" s="1"/>
  <c r="BB21" i="34" a="1"/>
  <c r="BB21" i="34" s="1"/>
  <c r="BB20" i="34" a="1"/>
  <c r="BB20" i="34" s="1"/>
  <c r="BB19" i="34" a="1"/>
  <c r="BB19" i="34" s="1"/>
  <c r="BB18" i="34" a="1"/>
  <c r="BB18" i="34" s="1"/>
  <c r="BB17" i="34" a="1"/>
  <c r="BB17" i="34" s="1"/>
  <c r="BB16" i="34" a="1"/>
  <c r="BB16" i="34" s="1"/>
  <c r="BB15" i="34" a="1"/>
  <c r="BB15" i="34" s="1"/>
  <c r="AV85" i="34" a="1"/>
  <c r="AV85" i="34" s="1"/>
  <c r="AV84" i="34" a="1"/>
  <c r="AV84" i="34" s="1"/>
  <c r="AV83" i="34" a="1"/>
  <c r="AV83" i="34" s="1"/>
  <c r="AV82" i="34" a="1"/>
  <c r="AV82" i="34" s="1"/>
  <c r="AV81" i="34" a="1"/>
  <c r="AV81" i="34" s="1"/>
  <c r="AV80" i="34" a="1"/>
  <c r="AV80" i="34" s="1"/>
  <c r="AV79" i="34" a="1"/>
  <c r="AV79" i="34" s="1"/>
  <c r="AV78" i="34" a="1"/>
  <c r="AV78" i="34" s="1"/>
  <c r="AV77" i="34" a="1"/>
  <c r="AV77" i="34" s="1"/>
  <c r="AV76" i="34" a="1"/>
  <c r="AV76" i="34" s="1"/>
  <c r="AV75" i="34" a="1"/>
  <c r="AV75" i="34" s="1"/>
  <c r="AV74" i="34" a="1"/>
  <c r="AV74" i="34" s="1"/>
  <c r="AV73" i="34" a="1"/>
  <c r="AV73" i="34" s="1"/>
  <c r="AV66" i="34" a="1"/>
  <c r="AV66" i="34" s="1"/>
  <c r="AV65" i="34" a="1"/>
  <c r="AV65" i="34" s="1"/>
  <c r="AV64" i="34" a="1"/>
  <c r="AV64" i="34" s="1"/>
  <c r="AV63" i="34" a="1"/>
  <c r="AV63" i="34" s="1"/>
  <c r="AV62" i="34" a="1"/>
  <c r="AV62" i="34" s="1"/>
  <c r="AV61" i="34" a="1"/>
  <c r="AV61" i="34" s="1"/>
  <c r="AV60" i="34" a="1"/>
  <c r="AV60" i="34" s="1"/>
  <c r="AV59" i="34" a="1"/>
  <c r="AV59" i="34" s="1"/>
  <c r="AV52" i="34" a="1"/>
  <c r="AV52" i="34" s="1"/>
  <c r="AV51" i="34" a="1"/>
  <c r="AV51" i="34" s="1"/>
  <c r="AV50" i="34" a="1"/>
  <c r="AV50" i="34" s="1"/>
  <c r="AV49" i="34" a="1"/>
  <c r="AV49" i="34" s="1"/>
  <c r="AV48" i="34" a="1"/>
  <c r="AV48" i="34" s="1"/>
  <c r="AV47" i="34" a="1"/>
  <c r="AV47" i="34" s="1"/>
  <c r="AV46" i="34" a="1"/>
  <c r="AV46" i="34" s="1"/>
  <c r="AV45" i="34" a="1"/>
  <c r="AV45" i="34" s="1"/>
  <c r="AV44" i="34" a="1"/>
  <c r="AV44" i="34" s="1"/>
  <c r="AV43" i="34" a="1"/>
  <c r="AV43" i="34" s="1"/>
  <c r="AV42" i="34" a="1"/>
  <c r="AV42" i="34" s="1"/>
  <c r="AV41" i="34" a="1"/>
  <c r="AV41" i="34" s="1"/>
  <c r="AV40" i="34" a="1"/>
  <c r="AV40" i="34" s="1"/>
  <c r="AV34" i="34" a="1"/>
  <c r="AV34" i="34" s="1"/>
  <c r="AV31" i="34" a="1"/>
  <c r="AV31" i="34" s="1"/>
  <c r="AV30" i="34" a="1"/>
  <c r="AV30" i="34" s="1"/>
  <c r="AV29" i="34" a="1"/>
  <c r="AV29" i="34" s="1"/>
  <c r="AV28" i="34" a="1"/>
  <c r="AV28" i="34" s="1"/>
  <c r="AV27" i="34" a="1"/>
  <c r="AV27" i="34" s="1"/>
  <c r="AV26" i="34" a="1"/>
  <c r="AV26" i="34" s="1"/>
  <c r="AV25" i="34" a="1"/>
  <c r="AV25" i="34" s="1"/>
  <c r="AV24" i="34" a="1"/>
  <c r="AV24" i="34" s="1"/>
  <c r="AV23" i="34" a="1"/>
  <c r="AV23" i="34" s="1"/>
  <c r="AV22" i="34" a="1"/>
  <c r="AV22" i="34" s="1"/>
  <c r="AV21" i="34" a="1"/>
  <c r="AV21" i="34" s="1"/>
  <c r="AV20" i="34" a="1"/>
  <c r="AV20" i="34" s="1"/>
  <c r="AV19" i="34" a="1"/>
  <c r="AV19" i="34" s="1"/>
  <c r="AV18" i="34" a="1"/>
  <c r="AV18" i="34" s="1"/>
  <c r="AV17" i="34" a="1"/>
  <c r="AV17" i="34" s="1"/>
  <c r="AV16" i="34" a="1"/>
  <c r="AV16" i="34" s="1"/>
  <c r="AV15" i="34" a="1"/>
  <c r="AV15" i="34" s="1"/>
  <c r="AP85" i="34" a="1"/>
  <c r="AP85" i="34" s="1"/>
  <c r="AP84" i="34" a="1"/>
  <c r="AP84" i="34" s="1"/>
  <c r="AP83" i="34" a="1"/>
  <c r="AP83" i="34" s="1"/>
  <c r="AP82" i="34" a="1"/>
  <c r="AP82" i="34" s="1"/>
  <c r="AP81" i="34" a="1"/>
  <c r="AP81" i="34" s="1"/>
  <c r="AP80" i="34" a="1"/>
  <c r="AP80" i="34" s="1"/>
  <c r="AP79" i="34" a="1"/>
  <c r="AP79" i="34" s="1"/>
  <c r="AP78" i="34" a="1"/>
  <c r="AP78" i="34" s="1"/>
  <c r="AP77" i="34" a="1"/>
  <c r="AP77" i="34" s="1"/>
  <c r="AP76" i="34" a="1"/>
  <c r="AP76" i="34" s="1"/>
  <c r="AP75" i="34" a="1"/>
  <c r="AP75" i="34" s="1"/>
  <c r="AP74" i="34" a="1"/>
  <c r="AP74" i="34" s="1"/>
  <c r="AP73" i="34" a="1"/>
  <c r="AP73" i="34" s="1"/>
  <c r="AP66" i="34" a="1"/>
  <c r="AP66" i="34" s="1"/>
  <c r="AP65" i="34" a="1"/>
  <c r="AP65" i="34" s="1"/>
  <c r="AP64" i="34" a="1"/>
  <c r="AP64" i="34" s="1"/>
  <c r="AP63" i="34" a="1"/>
  <c r="AP63" i="34" s="1"/>
  <c r="AP62" i="34" a="1"/>
  <c r="AP62" i="34" s="1"/>
  <c r="AP61" i="34" a="1"/>
  <c r="AP61" i="34" s="1"/>
  <c r="AP60" i="34" a="1"/>
  <c r="AP60" i="34" s="1"/>
  <c r="AP59" i="34" a="1"/>
  <c r="AP59" i="34" s="1"/>
  <c r="AP52" i="34" a="1"/>
  <c r="AP52" i="34" s="1"/>
  <c r="AP51" i="34" a="1"/>
  <c r="AP51" i="34" s="1"/>
  <c r="AP50" i="34" a="1"/>
  <c r="AP50" i="34" s="1"/>
  <c r="AP49" i="34" a="1"/>
  <c r="AP49" i="34" s="1"/>
  <c r="AP48" i="34" a="1"/>
  <c r="AP48" i="34" s="1"/>
  <c r="AP47" i="34" a="1"/>
  <c r="AP47" i="34" s="1"/>
  <c r="AP46" i="34" a="1"/>
  <c r="AP46" i="34" s="1"/>
  <c r="AP45" i="34" a="1"/>
  <c r="AP45" i="34" s="1"/>
  <c r="AP44" i="34" a="1"/>
  <c r="AP44" i="34" s="1"/>
  <c r="AP43" i="34" a="1"/>
  <c r="AP43" i="34" s="1"/>
  <c r="AP42" i="34" a="1"/>
  <c r="AP42" i="34" s="1"/>
  <c r="AP41" i="34" a="1"/>
  <c r="AP41" i="34" s="1"/>
  <c r="AP40" i="34" a="1"/>
  <c r="AP40" i="34" s="1"/>
  <c r="AP34" i="34" a="1"/>
  <c r="AP34" i="34" s="1"/>
  <c r="AP31" i="34" a="1"/>
  <c r="AP31" i="34" s="1"/>
  <c r="AP30" i="34" a="1"/>
  <c r="AP30" i="34" s="1"/>
  <c r="AP29" i="34" a="1"/>
  <c r="AP29" i="34" s="1"/>
  <c r="AP28" i="34" a="1"/>
  <c r="AP28" i="34" s="1"/>
  <c r="AP27" i="34" a="1"/>
  <c r="AP27" i="34" s="1"/>
  <c r="AP26" i="34" a="1"/>
  <c r="AP26" i="34" s="1"/>
  <c r="AP25" i="34" a="1"/>
  <c r="AP25" i="34" s="1"/>
  <c r="AP24" i="34" a="1"/>
  <c r="AP24" i="34" s="1"/>
  <c r="AP23" i="34" a="1"/>
  <c r="AP23" i="34" s="1"/>
  <c r="AP22" i="34" a="1"/>
  <c r="AP22" i="34" s="1"/>
  <c r="AP21" i="34" a="1"/>
  <c r="AP21" i="34" s="1"/>
  <c r="AP20" i="34" a="1"/>
  <c r="AP20" i="34" s="1"/>
  <c r="AP19" i="34" a="1"/>
  <c r="AP19" i="34" s="1"/>
  <c r="AP18" i="34" a="1"/>
  <c r="AP18" i="34" s="1"/>
  <c r="AP17" i="34" a="1"/>
  <c r="AP17" i="34" s="1"/>
  <c r="AP16" i="34" a="1"/>
  <c r="AP16" i="34" s="1"/>
  <c r="AP15" i="34" a="1"/>
  <c r="AP15" i="34" s="1"/>
  <c r="AJ85" i="34" a="1"/>
  <c r="AJ85" i="34" s="1"/>
  <c r="AJ84" i="34" a="1"/>
  <c r="AJ84" i="34" s="1"/>
  <c r="AJ83" i="34" a="1"/>
  <c r="AJ83" i="34" s="1"/>
  <c r="AJ82" i="34" a="1"/>
  <c r="AJ82" i="34" s="1"/>
  <c r="AJ81" i="34" a="1"/>
  <c r="AJ81" i="34" s="1"/>
  <c r="AJ80" i="34" a="1"/>
  <c r="AJ80" i="34" s="1"/>
  <c r="AJ79" i="34" a="1"/>
  <c r="AJ79" i="34" s="1"/>
  <c r="AJ78" i="34" a="1"/>
  <c r="AJ78" i="34" s="1"/>
  <c r="AJ77" i="34" a="1"/>
  <c r="AJ77" i="34" s="1"/>
  <c r="AJ76" i="34" a="1"/>
  <c r="AJ76" i="34" s="1"/>
  <c r="AJ75" i="34" a="1"/>
  <c r="AJ75" i="34" s="1"/>
  <c r="AJ74" i="34" a="1"/>
  <c r="AJ74" i="34" s="1"/>
  <c r="AJ73" i="34" a="1"/>
  <c r="AJ73" i="34" s="1"/>
  <c r="AJ66" i="34" a="1"/>
  <c r="AJ66" i="34" s="1"/>
  <c r="AJ65" i="34" a="1"/>
  <c r="AJ65" i="34" s="1"/>
  <c r="AJ64" i="34" a="1"/>
  <c r="AJ64" i="34" s="1"/>
  <c r="AJ63" i="34" a="1"/>
  <c r="AJ63" i="34" s="1"/>
  <c r="AJ62" i="34" a="1"/>
  <c r="AJ62" i="34" s="1"/>
  <c r="AJ61" i="34" a="1"/>
  <c r="AJ61" i="34" s="1"/>
  <c r="AJ60" i="34" a="1"/>
  <c r="AJ60" i="34" s="1"/>
  <c r="AJ59" i="34" a="1"/>
  <c r="AJ59" i="34" s="1"/>
  <c r="AJ52" i="34" a="1"/>
  <c r="AJ52" i="34" s="1"/>
  <c r="AJ51" i="34" a="1"/>
  <c r="AJ51" i="34" s="1"/>
  <c r="AJ50" i="34" a="1"/>
  <c r="AJ50" i="34" s="1"/>
  <c r="AJ49" i="34" a="1"/>
  <c r="AJ49" i="34" s="1"/>
  <c r="AJ48" i="34" a="1"/>
  <c r="AJ48" i="34" s="1"/>
  <c r="AJ47" i="34" a="1"/>
  <c r="AJ47" i="34" s="1"/>
  <c r="AJ46" i="34" a="1"/>
  <c r="AJ46" i="34" s="1"/>
  <c r="AJ45" i="34" a="1"/>
  <c r="AJ45" i="34" s="1"/>
  <c r="AJ44" i="34" a="1"/>
  <c r="AJ44" i="34" s="1"/>
  <c r="AJ43" i="34" a="1"/>
  <c r="AJ43" i="34" s="1"/>
  <c r="AJ42" i="34" a="1"/>
  <c r="AJ42" i="34" s="1"/>
  <c r="AJ41" i="34" a="1"/>
  <c r="AJ41" i="34" s="1"/>
  <c r="AJ40" i="34" a="1"/>
  <c r="AJ40" i="34" s="1"/>
  <c r="AJ34" i="34" a="1"/>
  <c r="AJ34" i="34" s="1"/>
  <c r="AJ31" i="34" a="1"/>
  <c r="AJ31" i="34" s="1"/>
  <c r="AJ30" i="34" a="1"/>
  <c r="AJ30" i="34" s="1"/>
  <c r="AJ29" i="34" a="1"/>
  <c r="AJ29" i="34" s="1"/>
  <c r="AJ28" i="34" a="1"/>
  <c r="AJ28" i="34" s="1"/>
  <c r="AJ27" i="34" a="1"/>
  <c r="AJ27" i="34" s="1"/>
  <c r="AJ26" i="34" a="1"/>
  <c r="AJ26" i="34" s="1"/>
  <c r="AJ25" i="34" a="1"/>
  <c r="AJ25" i="34" s="1"/>
  <c r="AJ24" i="34" a="1"/>
  <c r="AJ24" i="34" s="1"/>
  <c r="AJ23" i="34" a="1"/>
  <c r="AJ23" i="34" s="1"/>
  <c r="AJ22" i="34" a="1"/>
  <c r="AJ22" i="34" s="1"/>
  <c r="AJ21" i="34" a="1"/>
  <c r="AJ21" i="34" s="1"/>
  <c r="AJ20" i="34" a="1"/>
  <c r="AJ20" i="34" s="1"/>
  <c r="AJ19" i="34" a="1"/>
  <c r="AJ19" i="34" s="1"/>
  <c r="AJ18" i="34" a="1"/>
  <c r="AJ18" i="34" s="1"/>
  <c r="AJ17" i="34" a="1"/>
  <c r="AJ17" i="34" s="1"/>
  <c r="AJ16" i="34" a="1"/>
  <c r="AJ16" i="34" s="1"/>
  <c r="AJ15" i="34" a="1"/>
  <c r="AJ15" i="34" s="1"/>
  <c r="AD85" i="34" a="1"/>
  <c r="AD85" i="34" s="1"/>
  <c r="AD84" i="34" a="1"/>
  <c r="AD84" i="34" s="1"/>
  <c r="AD83" i="34" a="1"/>
  <c r="AD83" i="34" s="1"/>
  <c r="AD82" i="34" a="1"/>
  <c r="AD82" i="34" s="1"/>
  <c r="AD81" i="34" a="1"/>
  <c r="AD81" i="34" s="1"/>
  <c r="AD80" i="34" a="1"/>
  <c r="AD80" i="34" s="1"/>
  <c r="AD79" i="34" a="1"/>
  <c r="AD79" i="34" s="1"/>
  <c r="AD78" i="34" a="1"/>
  <c r="AD78" i="34" s="1"/>
  <c r="AD77" i="34" a="1"/>
  <c r="AD77" i="34" s="1"/>
  <c r="AD76" i="34" a="1"/>
  <c r="AD76" i="34" s="1"/>
  <c r="AD75" i="34" a="1"/>
  <c r="AD75" i="34" s="1"/>
  <c r="AD74" i="34" a="1"/>
  <c r="AD74" i="34" s="1"/>
  <c r="AD73" i="34" a="1"/>
  <c r="AD73" i="34" s="1"/>
  <c r="AD66" i="34" a="1"/>
  <c r="AD66" i="34" s="1"/>
  <c r="AD65" i="34" a="1"/>
  <c r="AD65" i="34" s="1"/>
  <c r="AD64" i="34" a="1"/>
  <c r="AD64" i="34" s="1"/>
  <c r="AD63" i="34" a="1"/>
  <c r="AD63" i="34" s="1"/>
  <c r="AD62" i="34" a="1"/>
  <c r="AD62" i="34" s="1"/>
  <c r="AD61" i="34" a="1"/>
  <c r="AD61" i="34" s="1"/>
  <c r="AD60" i="34" a="1"/>
  <c r="AD60" i="34" s="1"/>
  <c r="AD59" i="34" a="1"/>
  <c r="AD59" i="34" s="1"/>
  <c r="AD52" i="34" a="1"/>
  <c r="AD52" i="34" s="1"/>
  <c r="AD51" i="34" a="1"/>
  <c r="AD51" i="34" s="1"/>
  <c r="AD50" i="34" a="1"/>
  <c r="AD50" i="34" s="1"/>
  <c r="AD49" i="34" a="1"/>
  <c r="AD49" i="34" s="1"/>
  <c r="AD48" i="34" a="1"/>
  <c r="AD48" i="34" s="1"/>
  <c r="AD47" i="34" a="1"/>
  <c r="AD47" i="34" s="1"/>
  <c r="AD46" i="34" a="1"/>
  <c r="AD46" i="34" s="1"/>
  <c r="AD45" i="34" a="1"/>
  <c r="AD45" i="34" s="1"/>
  <c r="AD44" i="34" a="1"/>
  <c r="AD44" i="34" s="1"/>
  <c r="AD43" i="34" a="1"/>
  <c r="AD43" i="34" s="1"/>
  <c r="AD42" i="34" a="1"/>
  <c r="AD42" i="34" s="1"/>
  <c r="AD41" i="34" a="1"/>
  <c r="AD41" i="34" s="1"/>
  <c r="AD40" i="34" a="1"/>
  <c r="AD40" i="34" s="1"/>
  <c r="AD34" i="34" a="1"/>
  <c r="AD34" i="34" s="1"/>
  <c r="AD31" i="34" a="1"/>
  <c r="AD31" i="34" s="1"/>
  <c r="AD30" i="34" a="1"/>
  <c r="AD30" i="34" s="1"/>
  <c r="AD29" i="34" a="1"/>
  <c r="AD29" i="34" s="1"/>
  <c r="AD28" i="34" a="1"/>
  <c r="AD28" i="34" s="1"/>
  <c r="AD27" i="34" a="1"/>
  <c r="AD27" i="34" s="1"/>
  <c r="AD26" i="34" a="1"/>
  <c r="AD26" i="34" s="1"/>
  <c r="AD25" i="34" a="1"/>
  <c r="AD25" i="34" s="1"/>
  <c r="AD24" i="34" a="1"/>
  <c r="AD24" i="34" s="1"/>
  <c r="AD23" i="34" a="1"/>
  <c r="AD23" i="34" s="1"/>
  <c r="AD22" i="34" a="1"/>
  <c r="AD22" i="34" s="1"/>
  <c r="AD21" i="34" a="1"/>
  <c r="AD21" i="34" s="1"/>
  <c r="AD20" i="34" a="1"/>
  <c r="AD20" i="34" s="1"/>
  <c r="AD19" i="34" a="1"/>
  <c r="AD19" i="34" s="1"/>
  <c r="AD18" i="34" a="1"/>
  <c r="AD18" i="34" s="1"/>
  <c r="AD17" i="34" a="1"/>
  <c r="AD17" i="34" s="1"/>
  <c r="AD16" i="34" a="1"/>
  <c r="AD16" i="34" s="1"/>
  <c r="AD15" i="34" a="1"/>
  <c r="AD15" i="34" s="1"/>
  <c r="X85" i="34" a="1"/>
  <c r="X85" i="34" s="1"/>
  <c r="X84" i="34" a="1"/>
  <c r="X84" i="34" s="1"/>
  <c r="X83" i="34" a="1"/>
  <c r="X83" i="34" s="1"/>
  <c r="X82" i="34" a="1"/>
  <c r="X82" i="34" s="1"/>
  <c r="X81" i="34" a="1"/>
  <c r="X81" i="34" s="1"/>
  <c r="X80" i="34" a="1"/>
  <c r="X80" i="34" s="1"/>
  <c r="X79" i="34" a="1"/>
  <c r="X79" i="34" s="1"/>
  <c r="X78" i="34" a="1"/>
  <c r="X78" i="34" s="1"/>
  <c r="X77" i="34" a="1"/>
  <c r="X77" i="34" s="1"/>
  <c r="X76" i="34" a="1"/>
  <c r="X76" i="34" s="1"/>
  <c r="X75" i="34" a="1"/>
  <c r="X75" i="34" s="1"/>
  <c r="X74" i="34" a="1"/>
  <c r="X74" i="34" s="1"/>
  <c r="X73" i="34" a="1"/>
  <c r="X73" i="34" s="1"/>
  <c r="X66" i="34" a="1"/>
  <c r="X66" i="34" s="1"/>
  <c r="X65" i="34" a="1"/>
  <c r="X65" i="34" s="1"/>
  <c r="X64" i="34" a="1"/>
  <c r="X64" i="34" s="1"/>
  <c r="X63" i="34" a="1"/>
  <c r="X63" i="34" s="1"/>
  <c r="X62" i="34" a="1"/>
  <c r="X62" i="34" s="1"/>
  <c r="X61" i="34" a="1"/>
  <c r="X61" i="34" s="1"/>
  <c r="X60" i="34" a="1"/>
  <c r="X60" i="34" s="1"/>
  <c r="X59" i="34" a="1"/>
  <c r="X59" i="34" s="1"/>
  <c r="X52" i="34" a="1"/>
  <c r="X52" i="34" s="1"/>
  <c r="X51" i="34" a="1"/>
  <c r="X51" i="34" s="1"/>
  <c r="X50" i="34" a="1"/>
  <c r="X50" i="34" s="1"/>
  <c r="X49" i="34" a="1"/>
  <c r="X49" i="34" s="1"/>
  <c r="X48" i="34" a="1"/>
  <c r="X48" i="34" s="1"/>
  <c r="X47" i="34" a="1"/>
  <c r="X47" i="34" s="1"/>
  <c r="X46" i="34" a="1"/>
  <c r="X46" i="34" s="1"/>
  <c r="X45" i="34" a="1"/>
  <c r="X45" i="34" s="1"/>
  <c r="X44" i="34" a="1"/>
  <c r="X44" i="34" s="1"/>
  <c r="X43" i="34" a="1"/>
  <c r="X43" i="34" s="1"/>
  <c r="X42" i="34" a="1"/>
  <c r="X42" i="34" s="1"/>
  <c r="X41" i="34" a="1"/>
  <c r="X41" i="34" s="1"/>
  <c r="X40" i="34" a="1"/>
  <c r="X40" i="34" s="1"/>
  <c r="X34" i="34" a="1"/>
  <c r="X34" i="34" s="1"/>
  <c r="X31" i="34" a="1"/>
  <c r="X31" i="34" s="1"/>
  <c r="X30" i="34" a="1"/>
  <c r="X30" i="34" s="1"/>
  <c r="X29" i="34" a="1"/>
  <c r="X29" i="34" s="1"/>
  <c r="X28" i="34" a="1"/>
  <c r="X28" i="34" s="1"/>
  <c r="X27" i="34" a="1"/>
  <c r="X27" i="34" s="1"/>
  <c r="X26" i="34" a="1"/>
  <c r="X26" i="34" s="1"/>
  <c r="X25" i="34" a="1"/>
  <c r="X25" i="34" s="1"/>
  <c r="X24" i="34" a="1"/>
  <c r="X24" i="34" s="1"/>
  <c r="X23" i="34" a="1"/>
  <c r="X23" i="34" s="1"/>
  <c r="X22" i="34" a="1"/>
  <c r="X22" i="34" s="1"/>
  <c r="X21" i="34" a="1"/>
  <c r="X21" i="34" s="1"/>
  <c r="X20" i="34" a="1"/>
  <c r="X20" i="34" s="1"/>
  <c r="X19" i="34" a="1"/>
  <c r="X19" i="34" s="1"/>
  <c r="X18" i="34" a="1"/>
  <c r="X18" i="34" s="1"/>
  <c r="X17" i="34" a="1"/>
  <c r="X17" i="34" s="1"/>
  <c r="X16" i="34" a="1"/>
  <c r="X16" i="34" s="1"/>
  <c r="X15" i="34" a="1"/>
  <c r="X15" i="34" s="1"/>
  <c r="BH85" i="33" a="1"/>
  <c r="BH85" i="33" s="1"/>
  <c r="BH84" i="33" a="1"/>
  <c r="BH84" i="33" s="1"/>
  <c r="BH83" i="33" a="1"/>
  <c r="BH83" i="33" s="1"/>
  <c r="BH82" i="33" a="1"/>
  <c r="BH82" i="33" s="1"/>
  <c r="BH81" i="33" a="1"/>
  <c r="BH81" i="33" s="1"/>
  <c r="BH80" i="33" a="1"/>
  <c r="BH80" i="33" s="1"/>
  <c r="BH79" i="33" a="1"/>
  <c r="BH79" i="33" s="1"/>
  <c r="BH78" i="33" a="1"/>
  <c r="BH78" i="33" s="1"/>
  <c r="BH77" i="33" a="1"/>
  <c r="BH77" i="33" s="1"/>
  <c r="BH76" i="33" a="1"/>
  <c r="BH76" i="33" s="1"/>
  <c r="BH75" i="33" a="1"/>
  <c r="BH75" i="33" s="1"/>
  <c r="BH74" i="33" a="1"/>
  <c r="BH74" i="33" s="1"/>
  <c r="BH73" i="33" a="1"/>
  <c r="BH73" i="33" s="1"/>
  <c r="BH66" i="33" a="1"/>
  <c r="BH66" i="33" s="1"/>
  <c r="BH65" i="33" a="1"/>
  <c r="BH65" i="33" s="1"/>
  <c r="BH64" i="33" a="1"/>
  <c r="BH64" i="33" s="1"/>
  <c r="BH63" i="33" a="1"/>
  <c r="BH63" i="33" s="1"/>
  <c r="BH62" i="33" a="1"/>
  <c r="BH62" i="33" s="1"/>
  <c r="BH61" i="33" a="1"/>
  <c r="BH61" i="33" s="1"/>
  <c r="BH60" i="33" a="1"/>
  <c r="BH60" i="33" s="1"/>
  <c r="BH59" i="33" a="1"/>
  <c r="BH59" i="33" s="1"/>
  <c r="BH52" i="33" a="1"/>
  <c r="BH52" i="33" s="1"/>
  <c r="BH51" i="33" a="1"/>
  <c r="BH51" i="33" s="1"/>
  <c r="BH50" i="33" a="1"/>
  <c r="BH50" i="33" s="1"/>
  <c r="BH49" i="33" a="1"/>
  <c r="BH49" i="33" s="1"/>
  <c r="BH48" i="33" a="1"/>
  <c r="BH48" i="33" s="1"/>
  <c r="BH47" i="33" a="1"/>
  <c r="BH47" i="33" s="1"/>
  <c r="BH46" i="33" a="1"/>
  <c r="BH46" i="33" s="1"/>
  <c r="BH45" i="33" a="1"/>
  <c r="BH45" i="33" s="1"/>
  <c r="BH44" i="33" a="1"/>
  <c r="BH44" i="33" s="1"/>
  <c r="BH43" i="33" a="1"/>
  <c r="BH43" i="33" s="1"/>
  <c r="BH42" i="33" a="1"/>
  <c r="BH42" i="33" s="1"/>
  <c r="BH41" i="33" a="1"/>
  <c r="BH41" i="33" s="1"/>
  <c r="BH40" i="33" a="1"/>
  <c r="BH40" i="33" s="1"/>
  <c r="BH34" i="33" a="1"/>
  <c r="BH34" i="33" s="1"/>
  <c r="BH31" i="33" a="1"/>
  <c r="BH31" i="33" s="1"/>
  <c r="BH30" i="33" a="1"/>
  <c r="BH30" i="33" s="1"/>
  <c r="BH29" i="33" a="1"/>
  <c r="BH29" i="33" s="1"/>
  <c r="BH28" i="33" a="1"/>
  <c r="BH28" i="33" s="1"/>
  <c r="BH27" i="33" a="1"/>
  <c r="BH27" i="33" s="1"/>
  <c r="BH26" i="33" a="1"/>
  <c r="BH26" i="33" s="1"/>
  <c r="BH25" i="33" a="1"/>
  <c r="BH25" i="33" s="1"/>
  <c r="BH24" i="33" a="1"/>
  <c r="BH24" i="33" s="1"/>
  <c r="BH23" i="33" a="1"/>
  <c r="BH23" i="33" s="1"/>
  <c r="BH22" i="33" a="1"/>
  <c r="BH22" i="33" s="1"/>
  <c r="BH21" i="33" a="1"/>
  <c r="BH21" i="33" s="1"/>
  <c r="BH20" i="33" a="1"/>
  <c r="BH20" i="33" s="1"/>
  <c r="BH19" i="33" a="1"/>
  <c r="BH19" i="33" s="1"/>
  <c r="BH18" i="33" a="1"/>
  <c r="BH18" i="33" s="1"/>
  <c r="BH17" i="33" a="1"/>
  <c r="BH17" i="33" s="1"/>
  <c r="BH16" i="33" a="1"/>
  <c r="BH16" i="33" s="1"/>
  <c r="BH15" i="33" a="1"/>
  <c r="BH15" i="33" s="1"/>
  <c r="BB85" i="33" a="1"/>
  <c r="BB85" i="33" s="1"/>
  <c r="BB84" i="33" a="1"/>
  <c r="BB84" i="33" s="1"/>
  <c r="BB83" i="33" a="1"/>
  <c r="BB83" i="33" s="1"/>
  <c r="BB82" i="33" a="1"/>
  <c r="BB82" i="33" s="1"/>
  <c r="BB81" i="33" a="1"/>
  <c r="BB81" i="33" s="1"/>
  <c r="BB80" i="33" a="1"/>
  <c r="BB80" i="33" s="1"/>
  <c r="BB79" i="33" a="1"/>
  <c r="BB79" i="33" s="1"/>
  <c r="BB78" i="33" a="1"/>
  <c r="BB78" i="33" s="1"/>
  <c r="BB77" i="33" a="1"/>
  <c r="BB77" i="33" s="1"/>
  <c r="BB76" i="33" a="1"/>
  <c r="BB76" i="33" s="1"/>
  <c r="BB75" i="33" a="1"/>
  <c r="BB75" i="33" s="1"/>
  <c r="BB74" i="33" a="1"/>
  <c r="BB74" i="33" s="1"/>
  <c r="BB73" i="33" a="1"/>
  <c r="BB73" i="33" s="1"/>
  <c r="BB66" i="33" a="1"/>
  <c r="BB66" i="33" s="1"/>
  <c r="BB65" i="33" a="1"/>
  <c r="BB65" i="33" s="1"/>
  <c r="BB64" i="33" a="1"/>
  <c r="BB64" i="33" s="1"/>
  <c r="BB63" i="33" a="1"/>
  <c r="BB63" i="33" s="1"/>
  <c r="BB62" i="33" a="1"/>
  <c r="BB62" i="33" s="1"/>
  <c r="BB61" i="33" a="1"/>
  <c r="BB61" i="33" s="1"/>
  <c r="BB60" i="33" a="1"/>
  <c r="BB60" i="33" s="1"/>
  <c r="BB59" i="33" a="1"/>
  <c r="BB59" i="33" s="1"/>
  <c r="BB52" i="33" a="1"/>
  <c r="BB52" i="33" s="1"/>
  <c r="BB51" i="33" a="1"/>
  <c r="BB51" i="33" s="1"/>
  <c r="BB50" i="33" a="1"/>
  <c r="BB50" i="33" s="1"/>
  <c r="BB49" i="33" a="1"/>
  <c r="BB49" i="33" s="1"/>
  <c r="BB48" i="33" a="1"/>
  <c r="BB48" i="33" s="1"/>
  <c r="BB47" i="33" a="1"/>
  <c r="BB47" i="33" s="1"/>
  <c r="BB46" i="33" a="1"/>
  <c r="BB46" i="33" s="1"/>
  <c r="BB45" i="33" a="1"/>
  <c r="BB45" i="33" s="1"/>
  <c r="BB44" i="33" a="1"/>
  <c r="BB44" i="33" s="1"/>
  <c r="BB43" i="33" a="1"/>
  <c r="BB43" i="33" s="1"/>
  <c r="BB42" i="33" a="1"/>
  <c r="BB42" i="33" s="1"/>
  <c r="BB41" i="33" a="1"/>
  <c r="BB41" i="33" s="1"/>
  <c r="BB40" i="33" a="1"/>
  <c r="BB40" i="33" s="1"/>
  <c r="BB34" i="33" a="1"/>
  <c r="BB34" i="33" s="1"/>
  <c r="BB31" i="33" a="1"/>
  <c r="BB31" i="33" s="1"/>
  <c r="BB30" i="33" a="1"/>
  <c r="BB30" i="33" s="1"/>
  <c r="BB29" i="33" a="1"/>
  <c r="BB29" i="33" s="1"/>
  <c r="BB28" i="33" a="1"/>
  <c r="BB28" i="33" s="1"/>
  <c r="BB27" i="33" a="1"/>
  <c r="BB27" i="33" s="1"/>
  <c r="BB26" i="33" a="1"/>
  <c r="BB26" i="33" s="1"/>
  <c r="BB25" i="33" a="1"/>
  <c r="BB25" i="33" s="1"/>
  <c r="BB24" i="33" a="1"/>
  <c r="BB24" i="33" s="1"/>
  <c r="BB23" i="33" a="1"/>
  <c r="BB23" i="33" s="1"/>
  <c r="BB22" i="33" a="1"/>
  <c r="BB22" i="33" s="1"/>
  <c r="BB21" i="33" a="1"/>
  <c r="BB21" i="33" s="1"/>
  <c r="BB20" i="33" a="1"/>
  <c r="BB20" i="33" s="1"/>
  <c r="BB19" i="33" a="1"/>
  <c r="BB19" i="33" s="1"/>
  <c r="BB18" i="33" a="1"/>
  <c r="BB18" i="33" s="1"/>
  <c r="BB17" i="33" a="1"/>
  <c r="BB17" i="33" s="1"/>
  <c r="BB16" i="33" a="1"/>
  <c r="BB16" i="33" s="1"/>
  <c r="BB15" i="33" a="1"/>
  <c r="BB15" i="33" s="1"/>
  <c r="AV85" i="33" a="1"/>
  <c r="AV85" i="33" s="1"/>
  <c r="AV84" i="33" a="1"/>
  <c r="AV84" i="33" s="1"/>
  <c r="AV83" i="33" a="1"/>
  <c r="AV83" i="33" s="1"/>
  <c r="AV82" i="33" a="1"/>
  <c r="AV82" i="33" s="1"/>
  <c r="AV81" i="33" a="1"/>
  <c r="AV81" i="33" s="1"/>
  <c r="AV80" i="33" a="1"/>
  <c r="AV80" i="33" s="1"/>
  <c r="AV79" i="33" a="1"/>
  <c r="AV79" i="33" s="1"/>
  <c r="AV78" i="33" a="1"/>
  <c r="AV78" i="33" s="1"/>
  <c r="AV77" i="33" a="1"/>
  <c r="AV77" i="33" s="1"/>
  <c r="AV76" i="33" a="1"/>
  <c r="AV76" i="33" s="1"/>
  <c r="AV75" i="33" a="1"/>
  <c r="AV75" i="33" s="1"/>
  <c r="AV74" i="33" a="1"/>
  <c r="AV74" i="33" s="1"/>
  <c r="AV73" i="33" a="1"/>
  <c r="AV73" i="33" s="1"/>
  <c r="AV66" i="33" a="1"/>
  <c r="AV66" i="33" s="1"/>
  <c r="AV65" i="33" a="1"/>
  <c r="AV65" i="33" s="1"/>
  <c r="AV64" i="33" a="1"/>
  <c r="AV64" i="33" s="1"/>
  <c r="AV63" i="33" a="1"/>
  <c r="AV63" i="33" s="1"/>
  <c r="AV62" i="33" a="1"/>
  <c r="AV62" i="33" s="1"/>
  <c r="AV61" i="33" a="1"/>
  <c r="AV61" i="33" s="1"/>
  <c r="AV60" i="33" a="1"/>
  <c r="AV60" i="33" s="1"/>
  <c r="AV59" i="33" a="1"/>
  <c r="AV59" i="33" s="1"/>
  <c r="AV52" i="33" a="1"/>
  <c r="AV52" i="33" s="1"/>
  <c r="AV51" i="33" a="1"/>
  <c r="AV51" i="33" s="1"/>
  <c r="AV50" i="33" a="1"/>
  <c r="AV50" i="33" s="1"/>
  <c r="AV49" i="33" a="1"/>
  <c r="AV49" i="33" s="1"/>
  <c r="AV48" i="33" a="1"/>
  <c r="AV48" i="33" s="1"/>
  <c r="AV47" i="33" a="1"/>
  <c r="AV47" i="33" s="1"/>
  <c r="AV46" i="33" a="1"/>
  <c r="AV46" i="33" s="1"/>
  <c r="AV45" i="33" a="1"/>
  <c r="AV45" i="33" s="1"/>
  <c r="AV44" i="33" a="1"/>
  <c r="AV44" i="33" s="1"/>
  <c r="AV43" i="33" a="1"/>
  <c r="AV43" i="33" s="1"/>
  <c r="AV42" i="33" a="1"/>
  <c r="AV42" i="33" s="1"/>
  <c r="AV41" i="33" a="1"/>
  <c r="AV41" i="33" s="1"/>
  <c r="AV40" i="33" a="1"/>
  <c r="AV40" i="33" s="1"/>
  <c r="AV34" i="33" a="1"/>
  <c r="AV34" i="33" s="1"/>
  <c r="AV31" i="33" a="1"/>
  <c r="AV31" i="33" s="1"/>
  <c r="AV30" i="33" a="1"/>
  <c r="AV30" i="33" s="1"/>
  <c r="AV29" i="33" a="1"/>
  <c r="AV29" i="33" s="1"/>
  <c r="AV28" i="33" a="1"/>
  <c r="AV28" i="33" s="1"/>
  <c r="AV27" i="33" a="1"/>
  <c r="AV27" i="33" s="1"/>
  <c r="AV26" i="33" a="1"/>
  <c r="AV26" i="33" s="1"/>
  <c r="AV25" i="33" a="1"/>
  <c r="AV25" i="33" s="1"/>
  <c r="AV24" i="33" a="1"/>
  <c r="AV24" i="33" s="1"/>
  <c r="AV23" i="33" a="1"/>
  <c r="AV23" i="33" s="1"/>
  <c r="AV22" i="33" a="1"/>
  <c r="AV22" i="33" s="1"/>
  <c r="AV21" i="33" a="1"/>
  <c r="AV21" i="33" s="1"/>
  <c r="AV20" i="33" a="1"/>
  <c r="AV20" i="33" s="1"/>
  <c r="AV19" i="33" a="1"/>
  <c r="AV19" i="33" s="1"/>
  <c r="AV18" i="33" a="1"/>
  <c r="AV18" i="33" s="1"/>
  <c r="AV17" i="33" a="1"/>
  <c r="AV17" i="33" s="1"/>
  <c r="AV16" i="33" a="1"/>
  <c r="AV16" i="33" s="1"/>
  <c r="AV15" i="33" a="1"/>
  <c r="AV15" i="33" s="1"/>
  <c r="AP85" i="33" a="1"/>
  <c r="AP85" i="33" s="1"/>
  <c r="AP84" i="33" a="1"/>
  <c r="AP84" i="33" s="1"/>
  <c r="AP83" i="33" a="1"/>
  <c r="AP83" i="33" s="1"/>
  <c r="AP82" i="33" a="1"/>
  <c r="AP82" i="33" s="1"/>
  <c r="AP81" i="33" a="1"/>
  <c r="AP81" i="33" s="1"/>
  <c r="AP80" i="33" a="1"/>
  <c r="AP80" i="33" s="1"/>
  <c r="AP79" i="33" a="1"/>
  <c r="AP79" i="33" s="1"/>
  <c r="AP78" i="33" a="1"/>
  <c r="AP78" i="33" s="1"/>
  <c r="AP77" i="33" a="1"/>
  <c r="AP77" i="33" s="1"/>
  <c r="AP76" i="33" a="1"/>
  <c r="AP76" i="33" s="1"/>
  <c r="AP75" i="33" a="1"/>
  <c r="AP75" i="33" s="1"/>
  <c r="AP74" i="33" a="1"/>
  <c r="AP74" i="33" s="1"/>
  <c r="AP73" i="33" a="1"/>
  <c r="AP73" i="33" s="1"/>
  <c r="AP66" i="33" a="1"/>
  <c r="AP66" i="33" s="1"/>
  <c r="AP65" i="33" a="1"/>
  <c r="AP65" i="33" s="1"/>
  <c r="AP64" i="33" a="1"/>
  <c r="AP64" i="33" s="1"/>
  <c r="AP63" i="33" a="1"/>
  <c r="AP63" i="33" s="1"/>
  <c r="AP62" i="33" a="1"/>
  <c r="AP62" i="33" s="1"/>
  <c r="AP61" i="33" a="1"/>
  <c r="AP61" i="33" s="1"/>
  <c r="AP60" i="33" a="1"/>
  <c r="AP60" i="33" s="1"/>
  <c r="AP59" i="33" a="1"/>
  <c r="AP59" i="33" s="1"/>
  <c r="AP52" i="33" a="1"/>
  <c r="AP52" i="33" s="1"/>
  <c r="AP51" i="33" a="1"/>
  <c r="AP51" i="33" s="1"/>
  <c r="AP50" i="33" a="1"/>
  <c r="AP50" i="33" s="1"/>
  <c r="AP49" i="33" a="1"/>
  <c r="AP49" i="33" s="1"/>
  <c r="AP48" i="33" a="1"/>
  <c r="AP48" i="33" s="1"/>
  <c r="AP47" i="33" a="1"/>
  <c r="AP47" i="33" s="1"/>
  <c r="AP46" i="33" a="1"/>
  <c r="AP46" i="33" s="1"/>
  <c r="AP45" i="33" a="1"/>
  <c r="AP45" i="33" s="1"/>
  <c r="AP44" i="33" a="1"/>
  <c r="AP44" i="33" s="1"/>
  <c r="AP43" i="33" a="1"/>
  <c r="AP43" i="33" s="1"/>
  <c r="AP42" i="33" a="1"/>
  <c r="AP42" i="33" s="1"/>
  <c r="AP41" i="33" a="1"/>
  <c r="AP41" i="33" s="1"/>
  <c r="AP40" i="33" a="1"/>
  <c r="AP40" i="33" s="1"/>
  <c r="AP34" i="33" a="1"/>
  <c r="AP34" i="33" s="1"/>
  <c r="AP31" i="33" a="1"/>
  <c r="AP31" i="33" s="1"/>
  <c r="AP30" i="33" a="1"/>
  <c r="AP30" i="33" s="1"/>
  <c r="AP29" i="33" a="1"/>
  <c r="AP29" i="33" s="1"/>
  <c r="AP28" i="33" a="1"/>
  <c r="AP28" i="33" s="1"/>
  <c r="AP27" i="33" a="1"/>
  <c r="AP27" i="33" s="1"/>
  <c r="AP26" i="33" a="1"/>
  <c r="AP26" i="33" s="1"/>
  <c r="AP25" i="33" a="1"/>
  <c r="AP25" i="33" s="1"/>
  <c r="AP24" i="33" a="1"/>
  <c r="AP24" i="33" s="1"/>
  <c r="AP23" i="33" a="1"/>
  <c r="AP23" i="33" s="1"/>
  <c r="AP22" i="33" a="1"/>
  <c r="AP22" i="33" s="1"/>
  <c r="AP21" i="33" a="1"/>
  <c r="AP21" i="33" s="1"/>
  <c r="AP20" i="33" a="1"/>
  <c r="AP20" i="33" s="1"/>
  <c r="AP19" i="33" a="1"/>
  <c r="AP19" i="33" s="1"/>
  <c r="AP18" i="33" a="1"/>
  <c r="AP18" i="33" s="1"/>
  <c r="AP17" i="33" a="1"/>
  <c r="AP17" i="33" s="1"/>
  <c r="AP16" i="33" a="1"/>
  <c r="AP16" i="33" s="1"/>
  <c r="AP15" i="33" a="1"/>
  <c r="AP15" i="33" s="1"/>
  <c r="AJ85" i="33" a="1"/>
  <c r="AJ85" i="33" s="1"/>
  <c r="AJ84" i="33" a="1"/>
  <c r="AJ84" i="33" s="1"/>
  <c r="AJ83" i="33" a="1"/>
  <c r="AJ83" i="33" s="1"/>
  <c r="AJ82" i="33" a="1"/>
  <c r="AJ82" i="33" s="1"/>
  <c r="AJ81" i="33" a="1"/>
  <c r="AJ81" i="33" s="1"/>
  <c r="AJ80" i="33" a="1"/>
  <c r="AJ80" i="33" s="1"/>
  <c r="AJ79" i="33" a="1"/>
  <c r="AJ79" i="33" s="1"/>
  <c r="AJ78" i="33" a="1"/>
  <c r="AJ78" i="33" s="1"/>
  <c r="AJ77" i="33" a="1"/>
  <c r="AJ77" i="33" s="1"/>
  <c r="AJ76" i="33" a="1"/>
  <c r="AJ76" i="33" s="1"/>
  <c r="AJ75" i="33" a="1"/>
  <c r="AJ75" i="33" s="1"/>
  <c r="AJ74" i="33" a="1"/>
  <c r="AJ74" i="33" s="1"/>
  <c r="AJ73" i="33" a="1"/>
  <c r="AJ73" i="33" s="1"/>
  <c r="AJ66" i="33" a="1"/>
  <c r="AJ66" i="33" s="1"/>
  <c r="AJ65" i="33" a="1"/>
  <c r="AJ65" i="33" s="1"/>
  <c r="AJ64" i="33" a="1"/>
  <c r="AJ64" i="33" s="1"/>
  <c r="AJ63" i="33" a="1"/>
  <c r="AJ63" i="33" s="1"/>
  <c r="AJ62" i="33" a="1"/>
  <c r="AJ62" i="33" s="1"/>
  <c r="AJ61" i="33" a="1"/>
  <c r="AJ61" i="33" s="1"/>
  <c r="AJ60" i="33" a="1"/>
  <c r="AJ60" i="33" s="1"/>
  <c r="AJ59" i="33" a="1"/>
  <c r="AJ59" i="33" s="1"/>
  <c r="AJ52" i="33" a="1"/>
  <c r="AJ52" i="33" s="1"/>
  <c r="AJ51" i="33" a="1"/>
  <c r="AJ51" i="33" s="1"/>
  <c r="AJ50" i="33" a="1"/>
  <c r="AJ50" i="33" s="1"/>
  <c r="AJ49" i="33" a="1"/>
  <c r="AJ49" i="33" s="1"/>
  <c r="AJ48" i="33" a="1"/>
  <c r="AJ48" i="33" s="1"/>
  <c r="AJ47" i="33" a="1"/>
  <c r="AJ47" i="33" s="1"/>
  <c r="AJ46" i="33" a="1"/>
  <c r="AJ46" i="33" s="1"/>
  <c r="AJ45" i="33" a="1"/>
  <c r="AJ45" i="33" s="1"/>
  <c r="AJ44" i="33" a="1"/>
  <c r="AJ44" i="33" s="1"/>
  <c r="AJ43" i="33" a="1"/>
  <c r="AJ43" i="33" s="1"/>
  <c r="AJ42" i="33" a="1"/>
  <c r="AJ42" i="33" s="1"/>
  <c r="AJ41" i="33" a="1"/>
  <c r="AJ41" i="33" s="1"/>
  <c r="AJ40" i="33" a="1"/>
  <c r="AJ40" i="33" s="1"/>
  <c r="AJ34" i="33" a="1"/>
  <c r="AJ34" i="33" s="1"/>
  <c r="AJ31" i="33" a="1"/>
  <c r="AJ31" i="33" s="1"/>
  <c r="AJ30" i="33" a="1"/>
  <c r="AJ30" i="33" s="1"/>
  <c r="AJ29" i="33" a="1"/>
  <c r="AJ29" i="33" s="1"/>
  <c r="AJ28" i="33" a="1"/>
  <c r="AJ28" i="33" s="1"/>
  <c r="AJ27" i="33" a="1"/>
  <c r="AJ27" i="33" s="1"/>
  <c r="AJ26" i="33" a="1"/>
  <c r="AJ26" i="33" s="1"/>
  <c r="AJ25" i="33" a="1"/>
  <c r="AJ25" i="33" s="1"/>
  <c r="AJ24" i="33" a="1"/>
  <c r="AJ24" i="33" s="1"/>
  <c r="AJ23" i="33" a="1"/>
  <c r="AJ23" i="33" s="1"/>
  <c r="AJ22" i="33" a="1"/>
  <c r="AJ22" i="33" s="1"/>
  <c r="AJ21" i="33" a="1"/>
  <c r="AJ21" i="33" s="1"/>
  <c r="AJ20" i="33" a="1"/>
  <c r="AJ20" i="33" s="1"/>
  <c r="AJ19" i="33" a="1"/>
  <c r="AJ19" i="33" s="1"/>
  <c r="AJ18" i="33" a="1"/>
  <c r="AJ18" i="33" s="1"/>
  <c r="AJ17" i="33" a="1"/>
  <c r="AJ17" i="33" s="1"/>
  <c r="AJ16" i="33" a="1"/>
  <c r="AJ16" i="33" s="1"/>
  <c r="AJ15" i="33" a="1"/>
  <c r="AJ15" i="33" s="1"/>
  <c r="AD85" i="33" a="1"/>
  <c r="AD85" i="33" s="1"/>
  <c r="AD84" i="33" a="1"/>
  <c r="AD84" i="33" s="1"/>
  <c r="AD83" i="33" a="1"/>
  <c r="AD83" i="33" s="1"/>
  <c r="AD82" i="33" a="1"/>
  <c r="AD82" i="33" s="1"/>
  <c r="AD81" i="33" a="1"/>
  <c r="AD81" i="33" s="1"/>
  <c r="AD80" i="33" a="1"/>
  <c r="AD80" i="33" s="1"/>
  <c r="AD79" i="33" a="1"/>
  <c r="AD79" i="33" s="1"/>
  <c r="AD78" i="33" a="1"/>
  <c r="AD78" i="33" s="1"/>
  <c r="AD77" i="33" a="1"/>
  <c r="AD77" i="33" s="1"/>
  <c r="AD76" i="33" a="1"/>
  <c r="AD76" i="33" s="1"/>
  <c r="AD75" i="33" a="1"/>
  <c r="AD75" i="33" s="1"/>
  <c r="AD74" i="33" a="1"/>
  <c r="AD74" i="33" s="1"/>
  <c r="AD73" i="33" a="1"/>
  <c r="AD73" i="33" s="1"/>
  <c r="AD66" i="33" a="1"/>
  <c r="AD66" i="33" s="1"/>
  <c r="AD65" i="33" a="1"/>
  <c r="AD65" i="33" s="1"/>
  <c r="AD64" i="33" a="1"/>
  <c r="AD64" i="33" s="1"/>
  <c r="AD63" i="33" a="1"/>
  <c r="AD63" i="33" s="1"/>
  <c r="AD62" i="33" a="1"/>
  <c r="AD62" i="33" s="1"/>
  <c r="AD61" i="33" a="1"/>
  <c r="AD61" i="33" s="1"/>
  <c r="AD60" i="33" a="1"/>
  <c r="AD60" i="33" s="1"/>
  <c r="AD59" i="33" a="1"/>
  <c r="AD59" i="33" s="1"/>
  <c r="AD52" i="33" a="1"/>
  <c r="AD52" i="33" s="1"/>
  <c r="AD51" i="33" a="1"/>
  <c r="AD51" i="33" s="1"/>
  <c r="AD50" i="33" a="1"/>
  <c r="AD50" i="33" s="1"/>
  <c r="AD49" i="33" a="1"/>
  <c r="AD49" i="33" s="1"/>
  <c r="AD48" i="33" a="1"/>
  <c r="AD48" i="33" s="1"/>
  <c r="AD47" i="33" a="1"/>
  <c r="AD47" i="33" s="1"/>
  <c r="AD46" i="33" a="1"/>
  <c r="AD46" i="33" s="1"/>
  <c r="AD45" i="33" a="1"/>
  <c r="AD45" i="33" s="1"/>
  <c r="AD44" i="33" a="1"/>
  <c r="AD44" i="33" s="1"/>
  <c r="AD43" i="33" a="1"/>
  <c r="AD43" i="33" s="1"/>
  <c r="AD42" i="33" a="1"/>
  <c r="AD42" i="33" s="1"/>
  <c r="AD41" i="33" a="1"/>
  <c r="AD41" i="33" s="1"/>
  <c r="AD40" i="33" a="1"/>
  <c r="AD40" i="33" s="1"/>
  <c r="AD34" i="33" a="1"/>
  <c r="AD34" i="33" s="1"/>
  <c r="AD31" i="33" a="1"/>
  <c r="AD31" i="33" s="1"/>
  <c r="AD30" i="33" a="1"/>
  <c r="AD30" i="33" s="1"/>
  <c r="AD29" i="33" a="1"/>
  <c r="AD29" i="33" s="1"/>
  <c r="AD28" i="33" a="1"/>
  <c r="AD28" i="33" s="1"/>
  <c r="AD27" i="33" a="1"/>
  <c r="AD27" i="33" s="1"/>
  <c r="AD26" i="33" a="1"/>
  <c r="AD26" i="33" s="1"/>
  <c r="AD25" i="33" a="1"/>
  <c r="AD25" i="33" s="1"/>
  <c r="AD24" i="33" a="1"/>
  <c r="AD24" i="33" s="1"/>
  <c r="AD23" i="33" a="1"/>
  <c r="AD23" i="33" s="1"/>
  <c r="AD22" i="33" a="1"/>
  <c r="AD22" i="33" s="1"/>
  <c r="AD21" i="33" a="1"/>
  <c r="AD21" i="33" s="1"/>
  <c r="AD20" i="33" a="1"/>
  <c r="AD20" i="33" s="1"/>
  <c r="AD19" i="33" a="1"/>
  <c r="AD19" i="33" s="1"/>
  <c r="AD18" i="33" a="1"/>
  <c r="AD18" i="33" s="1"/>
  <c r="AD17" i="33" a="1"/>
  <c r="AD17" i="33" s="1"/>
  <c r="AD16" i="33" a="1"/>
  <c r="AD16" i="33" s="1"/>
  <c r="AD15" i="33" a="1"/>
  <c r="AD15" i="33" s="1"/>
  <c r="X85" i="33" a="1"/>
  <c r="X85" i="33" s="1"/>
  <c r="X84" i="33" a="1"/>
  <c r="X84" i="33" s="1"/>
  <c r="X83" i="33" a="1"/>
  <c r="X83" i="33" s="1"/>
  <c r="X82" i="33" a="1"/>
  <c r="X82" i="33" s="1"/>
  <c r="X81" i="33" a="1"/>
  <c r="X81" i="33" s="1"/>
  <c r="X80" i="33" a="1"/>
  <c r="X80" i="33" s="1"/>
  <c r="X79" i="33" a="1"/>
  <c r="X79" i="33" s="1"/>
  <c r="X78" i="33" a="1"/>
  <c r="X78" i="33" s="1"/>
  <c r="X77" i="33" a="1"/>
  <c r="X77" i="33" s="1"/>
  <c r="X76" i="33" a="1"/>
  <c r="X76" i="33" s="1"/>
  <c r="X75" i="33" a="1"/>
  <c r="X75" i="33" s="1"/>
  <c r="X74" i="33" a="1"/>
  <c r="X74" i="33" s="1"/>
  <c r="X73" i="33" a="1"/>
  <c r="X73" i="33" s="1"/>
  <c r="X66" i="33" a="1"/>
  <c r="X66" i="33" s="1"/>
  <c r="X65" i="33" a="1"/>
  <c r="X65" i="33" s="1"/>
  <c r="X64" i="33" a="1"/>
  <c r="X64" i="33" s="1"/>
  <c r="X63" i="33" a="1"/>
  <c r="X63" i="33" s="1"/>
  <c r="X62" i="33" a="1"/>
  <c r="X62" i="33" s="1"/>
  <c r="X61" i="33" a="1"/>
  <c r="X61" i="33" s="1"/>
  <c r="X60" i="33" a="1"/>
  <c r="X60" i="33" s="1"/>
  <c r="X59" i="33" a="1"/>
  <c r="X59" i="33" s="1"/>
  <c r="X52" i="33" a="1"/>
  <c r="X52" i="33" s="1"/>
  <c r="X51" i="33" a="1"/>
  <c r="X51" i="33" s="1"/>
  <c r="X50" i="33" a="1"/>
  <c r="X50" i="33" s="1"/>
  <c r="X49" i="33" a="1"/>
  <c r="X49" i="33" s="1"/>
  <c r="X48" i="33" a="1"/>
  <c r="X48" i="33" s="1"/>
  <c r="X47" i="33" a="1"/>
  <c r="X47" i="33" s="1"/>
  <c r="X46" i="33" a="1"/>
  <c r="X46" i="33" s="1"/>
  <c r="X45" i="33" a="1"/>
  <c r="X45" i="33" s="1"/>
  <c r="X44" i="33" a="1"/>
  <c r="X44" i="33" s="1"/>
  <c r="X43" i="33" a="1"/>
  <c r="X43" i="33" s="1"/>
  <c r="X42" i="33" a="1"/>
  <c r="X42" i="33" s="1"/>
  <c r="X41" i="33" a="1"/>
  <c r="X41" i="33" s="1"/>
  <c r="X40" i="33" a="1"/>
  <c r="X40" i="33" s="1"/>
  <c r="X34" i="33" a="1"/>
  <c r="X34" i="33" s="1"/>
  <c r="X31" i="33" a="1"/>
  <c r="X31" i="33" s="1"/>
  <c r="X30" i="33" a="1"/>
  <c r="X30" i="33" s="1"/>
  <c r="X29" i="33" a="1"/>
  <c r="X29" i="33" s="1"/>
  <c r="X28" i="33" a="1"/>
  <c r="X28" i="33" s="1"/>
  <c r="X27" i="33" a="1"/>
  <c r="X27" i="33" s="1"/>
  <c r="X26" i="33" a="1"/>
  <c r="X26" i="33" s="1"/>
  <c r="X25" i="33" a="1"/>
  <c r="X25" i="33" s="1"/>
  <c r="X24" i="33" a="1"/>
  <c r="X24" i="33" s="1"/>
  <c r="X23" i="33" a="1"/>
  <c r="X23" i="33" s="1"/>
  <c r="X22" i="33" a="1"/>
  <c r="X22" i="33" s="1"/>
  <c r="X21" i="33" a="1"/>
  <c r="X21" i="33" s="1"/>
  <c r="X20" i="33" a="1"/>
  <c r="X20" i="33" s="1"/>
  <c r="X19" i="33" a="1"/>
  <c r="X19" i="33" s="1"/>
  <c r="X18" i="33" a="1"/>
  <c r="X18" i="33" s="1"/>
  <c r="X17" i="33" a="1"/>
  <c r="X17" i="33" s="1"/>
  <c r="X16" i="33" a="1"/>
  <c r="X16" i="33" s="1"/>
  <c r="X15" i="33" a="1"/>
  <c r="X15" i="33" s="1"/>
  <c r="BH85" i="32" a="1"/>
  <c r="BH85" i="32" s="1"/>
  <c r="BH84" i="32" a="1"/>
  <c r="BH84" i="32" s="1"/>
  <c r="BH83" i="32" a="1"/>
  <c r="BH83" i="32" s="1"/>
  <c r="BH82" i="32" a="1"/>
  <c r="BH82" i="32" s="1"/>
  <c r="BH81" i="32" a="1"/>
  <c r="BH81" i="32" s="1"/>
  <c r="BH80" i="32" a="1"/>
  <c r="BH80" i="32" s="1"/>
  <c r="BH79" i="32" a="1"/>
  <c r="BH79" i="32" s="1"/>
  <c r="BH78" i="32" a="1"/>
  <c r="BH78" i="32" s="1"/>
  <c r="BH77" i="32" a="1"/>
  <c r="BH77" i="32" s="1"/>
  <c r="BH76" i="32" a="1"/>
  <c r="BH76" i="32" s="1"/>
  <c r="BH75" i="32" a="1"/>
  <c r="BH75" i="32" s="1"/>
  <c r="BH74" i="32" a="1"/>
  <c r="BH74" i="32" s="1"/>
  <c r="BH73" i="32" a="1"/>
  <c r="BH73" i="32" s="1"/>
  <c r="BH66" i="32" a="1"/>
  <c r="BH66" i="32" s="1"/>
  <c r="BH65" i="32" a="1"/>
  <c r="BH65" i="32" s="1"/>
  <c r="BH64" i="32" a="1"/>
  <c r="BH64" i="32" s="1"/>
  <c r="BH63" i="32" a="1"/>
  <c r="BH63" i="32" s="1"/>
  <c r="BH62" i="32" a="1"/>
  <c r="BH62" i="32" s="1"/>
  <c r="BH61" i="32" a="1"/>
  <c r="BH61" i="32" s="1"/>
  <c r="BH60" i="32" a="1"/>
  <c r="BH60" i="32" s="1"/>
  <c r="BH59" i="32" a="1"/>
  <c r="BH59" i="32" s="1"/>
  <c r="BH52" i="32" a="1"/>
  <c r="BH52" i="32" s="1"/>
  <c r="BH51" i="32" a="1"/>
  <c r="BH51" i="32" s="1"/>
  <c r="BH50" i="32" a="1"/>
  <c r="BH50" i="32" s="1"/>
  <c r="BH49" i="32" a="1"/>
  <c r="BH49" i="32" s="1"/>
  <c r="BH48" i="32" a="1"/>
  <c r="BH48" i="32" s="1"/>
  <c r="BH47" i="32" a="1"/>
  <c r="BH47" i="32" s="1"/>
  <c r="BH46" i="32" a="1"/>
  <c r="BH46" i="32" s="1"/>
  <c r="BH45" i="32" a="1"/>
  <c r="BH45" i="32" s="1"/>
  <c r="BH44" i="32" a="1"/>
  <c r="BH44" i="32" s="1"/>
  <c r="BH43" i="32" a="1"/>
  <c r="BH43" i="32" s="1"/>
  <c r="BH42" i="32" a="1"/>
  <c r="BH42" i="32" s="1"/>
  <c r="BH41" i="32" a="1"/>
  <c r="BH41" i="32" s="1"/>
  <c r="BH40" i="32" a="1"/>
  <c r="BH40" i="32" s="1"/>
  <c r="BH34" i="32" a="1"/>
  <c r="BH34" i="32" s="1"/>
  <c r="BH31" i="32" a="1"/>
  <c r="BH31" i="32" s="1"/>
  <c r="BH30" i="32" a="1"/>
  <c r="BH30" i="32" s="1"/>
  <c r="BH29" i="32" a="1"/>
  <c r="BH29" i="32" s="1"/>
  <c r="BH28" i="32" a="1"/>
  <c r="BH28" i="32" s="1"/>
  <c r="BH27" i="32" a="1"/>
  <c r="BH27" i="32" s="1"/>
  <c r="BH26" i="32" a="1"/>
  <c r="BH26" i="32" s="1"/>
  <c r="BH25" i="32" a="1"/>
  <c r="BH25" i="32" s="1"/>
  <c r="BH24" i="32" a="1"/>
  <c r="BH24" i="32" s="1"/>
  <c r="BH23" i="32" a="1"/>
  <c r="BH23" i="32" s="1"/>
  <c r="BH22" i="32" a="1"/>
  <c r="BH22" i="32" s="1"/>
  <c r="BH21" i="32" a="1"/>
  <c r="BH21" i="32" s="1"/>
  <c r="BH20" i="32" a="1"/>
  <c r="BH20" i="32" s="1"/>
  <c r="BH19" i="32" a="1"/>
  <c r="BH19" i="32" s="1"/>
  <c r="BH18" i="32" a="1"/>
  <c r="BH18" i="32" s="1"/>
  <c r="BH17" i="32" a="1"/>
  <c r="BH17" i="32" s="1"/>
  <c r="BH16" i="32" a="1"/>
  <c r="BH16" i="32" s="1"/>
  <c r="BH15" i="32" a="1"/>
  <c r="BH15" i="32" s="1"/>
  <c r="BB85" i="32" a="1"/>
  <c r="BB85" i="32" s="1"/>
  <c r="BB84" i="32" a="1"/>
  <c r="BB84" i="32" s="1"/>
  <c r="BB83" i="32" a="1"/>
  <c r="BB83" i="32" s="1"/>
  <c r="BB82" i="32" a="1"/>
  <c r="BB82" i="32" s="1"/>
  <c r="BB81" i="32" a="1"/>
  <c r="BB81" i="32" s="1"/>
  <c r="BB80" i="32" a="1"/>
  <c r="BB80" i="32" s="1"/>
  <c r="BB79" i="32" a="1"/>
  <c r="BB79" i="32" s="1"/>
  <c r="BB78" i="32" a="1"/>
  <c r="BB78" i="32" s="1"/>
  <c r="BB77" i="32" a="1"/>
  <c r="BB77" i="32" s="1"/>
  <c r="BB76" i="32" a="1"/>
  <c r="BB76" i="32" s="1"/>
  <c r="BB75" i="32" a="1"/>
  <c r="BB75" i="32" s="1"/>
  <c r="BB74" i="32" a="1"/>
  <c r="BB74" i="32" s="1"/>
  <c r="BB73" i="32" a="1"/>
  <c r="BB73" i="32" s="1"/>
  <c r="BB66" i="32" a="1"/>
  <c r="BB66" i="32" s="1"/>
  <c r="BB65" i="32" a="1"/>
  <c r="BB65" i="32" s="1"/>
  <c r="BB64" i="32" a="1"/>
  <c r="BB64" i="32" s="1"/>
  <c r="BB63" i="32" a="1"/>
  <c r="BB63" i="32" s="1"/>
  <c r="BB62" i="32" a="1"/>
  <c r="BB62" i="32" s="1"/>
  <c r="BB61" i="32" a="1"/>
  <c r="BB61" i="32" s="1"/>
  <c r="BB60" i="32" a="1"/>
  <c r="BB60" i="32" s="1"/>
  <c r="BB59" i="32" a="1"/>
  <c r="BB59" i="32" s="1"/>
  <c r="BB52" i="32" a="1"/>
  <c r="BB52" i="32" s="1"/>
  <c r="BB51" i="32" a="1"/>
  <c r="BB51" i="32" s="1"/>
  <c r="BB50" i="32" a="1"/>
  <c r="BB50" i="32" s="1"/>
  <c r="BB49" i="32" a="1"/>
  <c r="BB49" i="32" s="1"/>
  <c r="BB48" i="32" a="1"/>
  <c r="BB48" i="32" s="1"/>
  <c r="BB47" i="32" a="1"/>
  <c r="BB47" i="32" s="1"/>
  <c r="BB46" i="32" a="1"/>
  <c r="BB46" i="32" s="1"/>
  <c r="BB45" i="32" a="1"/>
  <c r="BB45" i="32" s="1"/>
  <c r="BB44" i="32" a="1"/>
  <c r="BB44" i="32" s="1"/>
  <c r="BB43" i="32" a="1"/>
  <c r="BB43" i="32" s="1"/>
  <c r="BB42" i="32" a="1"/>
  <c r="BB42" i="32" s="1"/>
  <c r="BB41" i="32" a="1"/>
  <c r="BB41" i="32" s="1"/>
  <c r="BB40" i="32" a="1"/>
  <c r="BB40" i="32" s="1"/>
  <c r="BB34" i="32" a="1"/>
  <c r="BB34" i="32" s="1"/>
  <c r="BB31" i="32" a="1"/>
  <c r="BB31" i="32" s="1"/>
  <c r="BB30" i="32" a="1"/>
  <c r="BB30" i="32" s="1"/>
  <c r="BB29" i="32" a="1"/>
  <c r="BB29" i="32" s="1"/>
  <c r="BB28" i="32" a="1"/>
  <c r="BB28" i="32" s="1"/>
  <c r="BB27" i="32" a="1"/>
  <c r="BB27" i="32" s="1"/>
  <c r="BB26" i="32" a="1"/>
  <c r="BB26" i="32" s="1"/>
  <c r="BB25" i="32" a="1"/>
  <c r="BB25" i="32" s="1"/>
  <c r="BB24" i="32" a="1"/>
  <c r="BB24" i="32" s="1"/>
  <c r="BB23" i="32" a="1"/>
  <c r="BB23" i="32" s="1"/>
  <c r="BB22" i="32" a="1"/>
  <c r="BB22" i="32" s="1"/>
  <c r="BB21" i="32" a="1"/>
  <c r="BB21" i="32" s="1"/>
  <c r="BB20" i="32" a="1"/>
  <c r="BB20" i="32" s="1"/>
  <c r="BB19" i="32" a="1"/>
  <c r="BB19" i="32" s="1"/>
  <c r="BB18" i="32" a="1"/>
  <c r="BB18" i="32" s="1"/>
  <c r="BB17" i="32" a="1"/>
  <c r="BB17" i="32" s="1"/>
  <c r="BB16" i="32" a="1"/>
  <c r="BB16" i="32" s="1"/>
  <c r="BB15" i="32" a="1"/>
  <c r="BB15" i="32" s="1"/>
  <c r="AV85" i="32" a="1"/>
  <c r="AV85" i="32" s="1"/>
  <c r="AV84" i="32" a="1"/>
  <c r="AV84" i="32" s="1"/>
  <c r="AV83" i="32" a="1"/>
  <c r="AV83" i="32" s="1"/>
  <c r="AV82" i="32" a="1"/>
  <c r="AV82" i="32" s="1"/>
  <c r="AV81" i="32" a="1"/>
  <c r="AV81" i="32" s="1"/>
  <c r="AV80" i="32" a="1"/>
  <c r="AV80" i="32" s="1"/>
  <c r="AV79" i="32" a="1"/>
  <c r="AV79" i="32" s="1"/>
  <c r="AV78" i="32" a="1"/>
  <c r="AV78" i="32" s="1"/>
  <c r="AV77" i="32" a="1"/>
  <c r="AV77" i="32" s="1"/>
  <c r="AV76" i="32" a="1"/>
  <c r="AV76" i="32" s="1"/>
  <c r="AV75" i="32" a="1"/>
  <c r="AV75" i="32" s="1"/>
  <c r="AV74" i="32" a="1"/>
  <c r="AV74" i="32" s="1"/>
  <c r="AV73" i="32" a="1"/>
  <c r="AV73" i="32" s="1"/>
  <c r="AV66" i="32" a="1"/>
  <c r="AV66" i="32" s="1"/>
  <c r="AV65" i="32" a="1"/>
  <c r="AV65" i="32" s="1"/>
  <c r="AV64" i="32" a="1"/>
  <c r="AV64" i="32" s="1"/>
  <c r="AV63" i="32" a="1"/>
  <c r="AV63" i="32" s="1"/>
  <c r="AV62" i="32" a="1"/>
  <c r="AV62" i="32" s="1"/>
  <c r="AV61" i="32" a="1"/>
  <c r="AV61" i="32" s="1"/>
  <c r="AV60" i="32" a="1"/>
  <c r="AV60" i="32" s="1"/>
  <c r="AV59" i="32" a="1"/>
  <c r="AV59" i="32" s="1"/>
  <c r="AV52" i="32" a="1"/>
  <c r="AV52" i="32" s="1"/>
  <c r="AV51" i="32" a="1"/>
  <c r="AV51" i="32" s="1"/>
  <c r="AV50" i="32" a="1"/>
  <c r="AV50" i="32" s="1"/>
  <c r="AV49" i="32" a="1"/>
  <c r="AV49" i="32" s="1"/>
  <c r="AV48" i="32" a="1"/>
  <c r="AV48" i="32" s="1"/>
  <c r="AV47" i="32" a="1"/>
  <c r="AV47" i="32" s="1"/>
  <c r="AV46" i="32" a="1"/>
  <c r="AV46" i="32" s="1"/>
  <c r="AV45" i="32" a="1"/>
  <c r="AV45" i="32" s="1"/>
  <c r="AV44" i="32" a="1"/>
  <c r="AV44" i="32" s="1"/>
  <c r="AV43" i="32" a="1"/>
  <c r="AV43" i="32" s="1"/>
  <c r="AV42" i="32" a="1"/>
  <c r="AV42" i="32" s="1"/>
  <c r="AV41" i="32" a="1"/>
  <c r="AV41" i="32" s="1"/>
  <c r="AV40" i="32" a="1"/>
  <c r="AV40" i="32" s="1"/>
  <c r="AV34" i="32" a="1"/>
  <c r="AV34" i="32" s="1"/>
  <c r="AV31" i="32" a="1"/>
  <c r="AV31" i="32" s="1"/>
  <c r="AV30" i="32" a="1"/>
  <c r="AV30" i="32" s="1"/>
  <c r="AV29" i="32" a="1"/>
  <c r="AV29" i="32" s="1"/>
  <c r="AV28" i="32" a="1"/>
  <c r="AV28" i="32" s="1"/>
  <c r="AV27" i="32" a="1"/>
  <c r="AV27" i="32" s="1"/>
  <c r="AV26" i="32" a="1"/>
  <c r="AV26" i="32" s="1"/>
  <c r="AV25" i="32" a="1"/>
  <c r="AV25" i="32" s="1"/>
  <c r="AV24" i="32" a="1"/>
  <c r="AV24" i="32" s="1"/>
  <c r="AV23" i="32" a="1"/>
  <c r="AV23" i="32" s="1"/>
  <c r="AV22" i="32" a="1"/>
  <c r="AV22" i="32" s="1"/>
  <c r="AV21" i="32" a="1"/>
  <c r="AV21" i="32" s="1"/>
  <c r="AV20" i="32" a="1"/>
  <c r="AV20" i="32" s="1"/>
  <c r="AV19" i="32" a="1"/>
  <c r="AV19" i="32" s="1"/>
  <c r="AV18" i="32" a="1"/>
  <c r="AV18" i="32" s="1"/>
  <c r="AV17" i="32" a="1"/>
  <c r="AV17" i="32" s="1"/>
  <c r="AV16" i="32" a="1"/>
  <c r="AV16" i="32" s="1"/>
  <c r="AV15" i="32" a="1"/>
  <c r="AV15" i="32" s="1"/>
  <c r="AP85" i="32" a="1"/>
  <c r="AP85" i="32" s="1"/>
  <c r="AP84" i="32" a="1"/>
  <c r="AP84" i="32" s="1"/>
  <c r="AP83" i="32" a="1"/>
  <c r="AP83" i="32" s="1"/>
  <c r="AP82" i="32" a="1"/>
  <c r="AP82" i="32" s="1"/>
  <c r="AP81" i="32" a="1"/>
  <c r="AP81" i="32" s="1"/>
  <c r="AP80" i="32" a="1"/>
  <c r="AP80" i="32" s="1"/>
  <c r="AP79" i="32" a="1"/>
  <c r="AP79" i="32" s="1"/>
  <c r="AP78" i="32" a="1"/>
  <c r="AP78" i="32" s="1"/>
  <c r="AP77" i="32" a="1"/>
  <c r="AP77" i="32" s="1"/>
  <c r="AP76" i="32" a="1"/>
  <c r="AP76" i="32" s="1"/>
  <c r="AP75" i="32" a="1"/>
  <c r="AP75" i="32" s="1"/>
  <c r="AP74" i="32" a="1"/>
  <c r="AP74" i="32" s="1"/>
  <c r="AP73" i="32" a="1"/>
  <c r="AP73" i="32" s="1"/>
  <c r="AP66" i="32" a="1"/>
  <c r="AP66" i="32" s="1"/>
  <c r="AP65" i="32" a="1"/>
  <c r="AP65" i="32" s="1"/>
  <c r="AP64" i="32" a="1"/>
  <c r="AP64" i="32" s="1"/>
  <c r="AP63" i="32" a="1"/>
  <c r="AP63" i="32" s="1"/>
  <c r="AP62" i="32" a="1"/>
  <c r="AP62" i="32" s="1"/>
  <c r="AP61" i="32" a="1"/>
  <c r="AP61" i="32" s="1"/>
  <c r="AP60" i="32" a="1"/>
  <c r="AP60" i="32" s="1"/>
  <c r="AP59" i="32" a="1"/>
  <c r="AP59" i="32" s="1"/>
  <c r="AP52" i="32" a="1"/>
  <c r="AP52" i="32" s="1"/>
  <c r="AP51" i="32" a="1"/>
  <c r="AP51" i="32" s="1"/>
  <c r="AP50" i="32" a="1"/>
  <c r="AP50" i="32" s="1"/>
  <c r="AP49" i="32" a="1"/>
  <c r="AP49" i="32" s="1"/>
  <c r="AP48" i="32" a="1"/>
  <c r="AP48" i="32" s="1"/>
  <c r="AP47" i="32" a="1"/>
  <c r="AP47" i="32" s="1"/>
  <c r="AP46" i="32" a="1"/>
  <c r="AP46" i="32" s="1"/>
  <c r="AP45" i="32" a="1"/>
  <c r="AP45" i="32" s="1"/>
  <c r="AP44" i="32" a="1"/>
  <c r="AP44" i="32" s="1"/>
  <c r="AP43" i="32" a="1"/>
  <c r="AP43" i="32" s="1"/>
  <c r="AP42" i="32" a="1"/>
  <c r="AP42" i="32" s="1"/>
  <c r="AP41" i="32" a="1"/>
  <c r="AP41" i="32" s="1"/>
  <c r="AP40" i="32" a="1"/>
  <c r="AP40" i="32" s="1"/>
  <c r="AP34" i="32" a="1"/>
  <c r="AP34" i="32" s="1"/>
  <c r="AP31" i="32" a="1"/>
  <c r="AP31" i="32" s="1"/>
  <c r="AP30" i="32" a="1"/>
  <c r="AP30" i="32" s="1"/>
  <c r="AP29" i="32" a="1"/>
  <c r="AP29" i="32" s="1"/>
  <c r="AP28" i="32" a="1"/>
  <c r="AP28" i="32" s="1"/>
  <c r="AP27" i="32" a="1"/>
  <c r="AP27" i="32" s="1"/>
  <c r="AP26" i="32" a="1"/>
  <c r="AP26" i="32" s="1"/>
  <c r="AP25" i="32" a="1"/>
  <c r="AP25" i="32" s="1"/>
  <c r="AP24" i="32" a="1"/>
  <c r="AP24" i="32" s="1"/>
  <c r="AP23" i="32" a="1"/>
  <c r="AP23" i="32" s="1"/>
  <c r="AP22" i="32" a="1"/>
  <c r="AP22" i="32" s="1"/>
  <c r="AP21" i="32" a="1"/>
  <c r="AP21" i="32" s="1"/>
  <c r="AP20" i="32" a="1"/>
  <c r="AP20" i="32" s="1"/>
  <c r="AP19" i="32" a="1"/>
  <c r="AP19" i="32" s="1"/>
  <c r="AP18" i="32" a="1"/>
  <c r="AP18" i="32" s="1"/>
  <c r="AP17" i="32" a="1"/>
  <c r="AP17" i="32" s="1"/>
  <c r="AP16" i="32" a="1"/>
  <c r="AP16" i="32" s="1"/>
  <c r="AP15" i="32" a="1"/>
  <c r="AP15" i="32" s="1"/>
  <c r="AJ85" i="32" a="1"/>
  <c r="AJ85" i="32" s="1"/>
  <c r="AJ84" i="32" a="1"/>
  <c r="AJ84" i="32" s="1"/>
  <c r="AJ83" i="32" a="1"/>
  <c r="AJ83" i="32" s="1"/>
  <c r="AJ82" i="32" a="1"/>
  <c r="AJ82" i="32" s="1"/>
  <c r="AJ81" i="32" a="1"/>
  <c r="AJ81" i="32" s="1"/>
  <c r="AJ80" i="32" a="1"/>
  <c r="AJ80" i="32" s="1"/>
  <c r="AJ79" i="32" a="1"/>
  <c r="AJ79" i="32" s="1"/>
  <c r="AJ78" i="32" a="1"/>
  <c r="AJ78" i="32" s="1"/>
  <c r="AJ77" i="32" a="1"/>
  <c r="AJ77" i="32" s="1"/>
  <c r="AJ76" i="32" a="1"/>
  <c r="AJ76" i="32" s="1"/>
  <c r="AJ75" i="32" a="1"/>
  <c r="AJ75" i="32" s="1"/>
  <c r="AJ74" i="32" a="1"/>
  <c r="AJ74" i="32" s="1"/>
  <c r="AJ73" i="32" a="1"/>
  <c r="AJ73" i="32" s="1"/>
  <c r="AJ66" i="32" a="1"/>
  <c r="AJ66" i="32" s="1"/>
  <c r="AJ65" i="32" a="1"/>
  <c r="AJ65" i="32" s="1"/>
  <c r="AJ64" i="32" a="1"/>
  <c r="AJ64" i="32" s="1"/>
  <c r="AJ63" i="32" a="1"/>
  <c r="AJ63" i="32" s="1"/>
  <c r="AJ62" i="32" a="1"/>
  <c r="AJ62" i="32" s="1"/>
  <c r="AJ61" i="32" a="1"/>
  <c r="AJ61" i="32" s="1"/>
  <c r="AJ60" i="32" a="1"/>
  <c r="AJ60" i="32" s="1"/>
  <c r="AJ59" i="32" a="1"/>
  <c r="AJ59" i="32" s="1"/>
  <c r="AJ52" i="32" a="1"/>
  <c r="AJ52" i="32" s="1"/>
  <c r="AJ51" i="32" a="1"/>
  <c r="AJ51" i="32" s="1"/>
  <c r="AJ50" i="32" a="1"/>
  <c r="AJ50" i="32" s="1"/>
  <c r="AJ49" i="32" a="1"/>
  <c r="AJ49" i="32" s="1"/>
  <c r="AJ48" i="32" a="1"/>
  <c r="AJ48" i="32" s="1"/>
  <c r="AJ47" i="32" a="1"/>
  <c r="AJ47" i="32" s="1"/>
  <c r="AJ46" i="32" a="1"/>
  <c r="AJ46" i="32" s="1"/>
  <c r="AJ45" i="32" a="1"/>
  <c r="AJ45" i="32" s="1"/>
  <c r="AJ44" i="32" a="1"/>
  <c r="AJ44" i="32" s="1"/>
  <c r="AJ43" i="32" a="1"/>
  <c r="AJ43" i="32" s="1"/>
  <c r="AJ42" i="32" a="1"/>
  <c r="AJ42" i="32" s="1"/>
  <c r="AJ41" i="32" a="1"/>
  <c r="AJ41" i="32" s="1"/>
  <c r="AJ40" i="32" a="1"/>
  <c r="AJ40" i="32" s="1"/>
  <c r="AJ34" i="32" a="1"/>
  <c r="AJ34" i="32" s="1"/>
  <c r="AJ31" i="32" a="1"/>
  <c r="AJ31" i="32" s="1"/>
  <c r="AJ30" i="32" a="1"/>
  <c r="AJ30" i="32" s="1"/>
  <c r="AJ29" i="32" a="1"/>
  <c r="AJ29" i="32" s="1"/>
  <c r="AJ28" i="32" a="1"/>
  <c r="AJ28" i="32" s="1"/>
  <c r="AJ27" i="32" a="1"/>
  <c r="AJ27" i="32" s="1"/>
  <c r="AJ26" i="32" a="1"/>
  <c r="AJ26" i="32" s="1"/>
  <c r="AJ25" i="32" a="1"/>
  <c r="AJ25" i="32" s="1"/>
  <c r="AJ24" i="32" a="1"/>
  <c r="AJ24" i="32" s="1"/>
  <c r="AJ23" i="32" a="1"/>
  <c r="AJ23" i="32" s="1"/>
  <c r="AJ22" i="32" a="1"/>
  <c r="AJ22" i="32" s="1"/>
  <c r="AJ21" i="32" a="1"/>
  <c r="AJ21" i="32" s="1"/>
  <c r="AJ20" i="32" a="1"/>
  <c r="AJ20" i="32" s="1"/>
  <c r="AJ19" i="32" a="1"/>
  <c r="AJ19" i="32" s="1"/>
  <c r="AJ18" i="32" a="1"/>
  <c r="AJ18" i="32" s="1"/>
  <c r="AJ17" i="32" a="1"/>
  <c r="AJ17" i="32" s="1"/>
  <c r="AJ16" i="32" a="1"/>
  <c r="AJ16" i="32" s="1"/>
  <c r="AJ15" i="32" a="1"/>
  <c r="AJ15" i="32" s="1"/>
  <c r="AD85" i="32" a="1"/>
  <c r="AD85" i="32" s="1"/>
  <c r="AD84" i="32" a="1"/>
  <c r="AD84" i="32" s="1"/>
  <c r="AD83" i="32" a="1"/>
  <c r="AD83" i="32" s="1"/>
  <c r="AD82" i="32" a="1"/>
  <c r="AD82" i="32" s="1"/>
  <c r="AD81" i="32" a="1"/>
  <c r="AD81" i="32" s="1"/>
  <c r="AD80" i="32" a="1"/>
  <c r="AD80" i="32" s="1"/>
  <c r="AD79" i="32" a="1"/>
  <c r="AD79" i="32" s="1"/>
  <c r="AD78" i="32" a="1"/>
  <c r="AD78" i="32" s="1"/>
  <c r="AD77" i="32" a="1"/>
  <c r="AD77" i="32" s="1"/>
  <c r="AD76" i="32" a="1"/>
  <c r="AD76" i="32" s="1"/>
  <c r="AD75" i="32" a="1"/>
  <c r="AD75" i="32" s="1"/>
  <c r="AD74" i="32" a="1"/>
  <c r="AD74" i="32" s="1"/>
  <c r="AD73" i="32" a="1"/>
  <c r="AD73" i="32" s="1"/>
  <c r="AD66" i="32" a="1"/>
  <c r="AD66" i="32" s="1"/>
  <c r="AD65" i="32" a="1"/>
  <c r="AD65" i="32" s="1"/>
  <c r="AD64" i="32" a="1"/>
  <c r="AD64" i="32" s="1"/>
  <c r="AD63" i="32" a="1"/>
  <c r="AD63" i="32" s="1"/>
  <c r="AD62" i="32" a="1"/>
  <c r="AD62" i="32" s="1"/>
  <c r="AD61" i="32" a="1"/>
  <c r="AD61" i="32" s="1"/>
  <c r="AD60" i="32" a="1"/>
  <c r="AD60" i="32" s="1"/>
  <c r="AD59" i="32" a="1"/>
  <c r="AD59" i="32" s="1"/>
  <c r="AD52" i="32" a="1"/>
  <c r="AD52" i="32" s="1"/>
  <c r="AD51" i="32" a="1"/>
  <c r="AD51" i="32" s="1"/>
  <c r="AD50" i="32" a="1"/>
  <c r="AD50" i="32" s="1"/>
  <c r="AD49" i="32" a="1"/>
  <c r="AD49" i="32" s="1"/>
  <c r="AD48" i="32" a="1"/>
  <c r="AD48" i="32" s="1"/>
  <c r="AD47" i="32" a="1"/>
  <c r="AD47" i="32" s="1"/>
  <c r="AD46" i="32" a="1"/>
  <c r="AD46" i="32" s="1"/>
  <c r="AD45" i="32" a="1"/>
  <c r="AD45" i="32" s="1"/>
  <c r="AD44" i="32" a="1"/>
  <c r="AD44" i="32" s="1"/>
  <c r="AD43" i="32" a="1"/>
  <c r="AD43" i="32" s="1"/>
  <c r="AD42" i="32" a="1"/>
  <c r="AD42" i="32" s="1"/>
  <c r="AD41" i="32" a="1"/>
  <c r="AD41" i="32" s="1"/>
  <c r="AD40" i="32" a="1"/>
  <c r="AD40" i="32" s="1"/>
  <c r="AD34" i="32" a="1"/>
  <c r="AD34" i="32" s="1"/>
  <c r="AD31" i="32" a="1"/>
  <c r="AD31" i="32" s="1"/>
  <c r="AD30" i="32" a="1"/>
  <c r="AD30" i="32" s="1"/>
  <c r="AD29" i="32" a="1"/>
  <c r="AD29" i="32" s="1"/>
  <c r="AD28" i="32" a="1"/>
  <c r="AD28" i="32" s="1"/>
  <c r="AD27" i="32" a="1"/>
  <c r="AD27" i="32" s="1"/>
  <c r="AD26" i="32" a="1"/>
  <c r="AD26" i="32" s="1"/>
  <c r="AD25" i="32" a="1"/>
  <c r="AD25" i="32" s="1"/>
  <c r="AD24" i="32" a="1"/>
  <c r="AD24" i="32" s="1"/>
  <c r="AD23" i="32" a="1"/>
  <c r="AD23" i="32" s="1"/>
  <c r="AD22" i="32" a="1"/>
  <c r="AD22" i="32" s="1"/>
  <c r="AD21" i="32" a="1"/>
  <c r="AD21" i="32" s="1"/>
  <c r="AD20" i="32" a="1"/>
  <c r="AD20" i="32" s="1"/>
  <c r="AD19" i="32" a="1"/>
  <c r="AD19" i="32" s="1"/>
  <c r="AD18" i="32" a="1"/>
  <c r="AD18" i="32" s="1"/>
  <c r="AD17" i="32" a="1"/>
  <c r="AD17" i="32" s="1"/>
  <c r="AD16" i="32" a="1"/>
  <c r="AD16" i="32" s="1"/>
  <c r="AD15" i="32" a="1"/>
  <c r="AD15" i="32" s="1"/>
  <c r="X85" i="32" a="1"/>
  <c r="X85" i="32" s="1"/>
  <c r="X84" i="32" a="1"/>
  <c r="X84" i="32" s="1"/>
  <c r="X83" i="32" a="1"/>
  <c r="X83" i="32" s="1"/>
  <c r="X82" i="32" a="1"/>
  <c r="X82" i="32" s="1"/>
  <c r="X81" i="32" a="1"/>
  <c r="X81" i="32" s="1"/>
  <c r="X80" i="32" a="1"/>
  <c r="X80" i="32" s="1"/>
  <c r="X79" i="32" a="1"/>
  <c r="X79" i="32" s="1"/>
  <c r="X78" i="32" a="1"/>
  <c r="X78" i="32" s="1"/>
  <c r="X77" i="32" a="1"/>
  <c r="X77" i="32" s="1"/>
  <c r="X76" i="32" a="1"/>
  <c r="X76" i="32" s="1"/>
  <c r="X75" i="32" a="1"/>
  <c r="X75" i="32" s="1"/>
  <c r="X74" i="32" a="1"/>
  <c r="X74" i="32" s="1"/>
  <c r="X73" i="32" a="1"/>
  <c r="X73" i="32" s="1"/>
  <c r="X66" i="32" a="1"/>
  <c r="X66" i="32" s="1"/>
  <c r="X65" i="32" a="1"/>
  <c r="X65" i="32" s="1"/>
  <c r="X64" i="32" a="1"/>
  <c r="X64" i="32" s="1"/>
  <c r="X63" i="32" a="1"/>
  <c r="X63" i="32" s="1"/>
  <c r="X62" i="32" a="1"/>
  <c r="X62" i="32" s="1"/>
  <c r="X61" i="32" a="1"/>
  <c r="X61" i="32" s="1"/>
  <c r="X60" i="32" a="1"/>
  <c r="X60" i="32" s="1"/>
  <c r="X59" i="32" a="1"/>
  <c r="X59" i="32" s="1"/>
  <c r="X52" i="32" a="1"/>
  <c r="X52" i="32" s="1"/>
  <c r="X51" i="32" a="1"/>
  <c r="X51" i="32" s="1"/>
  <c r="X50" i="32" a="1"/>
  <c r="X50" i="32" s="1"/>
  <c r="X49" i="32" a="1"/>
  <c r="X49" i="32" s="1"/>
  <c r="X48" i="32" a="1"/>
  <c r="X48" i="32" s="1"/>
  <c r="X47" i="32" a="1"/>
  <c r="X47" i="32" s="1"/>
  <c r="X46" i="32" a="1"/>
  <c r="X46" i="32" s="1"/>
  <c r="X45" i="32" a="1"/>
  <c r="X45" i="32" s="1"/>
  <c r="X44" i="32" a="1"/>
  <c r="X44" i="32" s="1"/>
  <c r="X43" i="32" a="1"/>
  <c r="X43" i="32" s="1"/>
  <c r="X42" i="32" a="1"/>
  <c r="X42" i="32" s="1"/>
  <c r="X41" i="32" a="1"/>
  <c r="X41" i="32" s="1"/>
  <c r="X40" i="32" a="1"/>
  <c r="X40" i="32" s="1"/>
  <c r="X34" i="32" a="1"/>
  <c r="X34" i="32" s="1"/>
  <c r="X31" i="32" a="1"/>
  <c r="X31" i="32" s="1"/>
  <c r="X30" i="32" a="1"/>
  <c r="X30" i="32" s="1"/>
  <c r="X29" i="32" a="1"/>
  <c r="X29" i="32" s="1"/>
  <c r="X28" i="32" a="1"/>
  <c r="X28" i="32" s="1"/>
  <c r="X27" i="32" a="1"/>
  <c r="X27" i="32" s="1"/>
  <c r="X26" i="32" a="1"/>
  <c r="X26" i="32" s="1"/>
  <c r="X25" i="32" a="1"/>
  <c r="X25" i="32" s="1"/>
  <c r="X24" i="32" a="1"/>
  <c r="X24" i="32" s="1"/>
  <c r="X23" i="32" a="1"/>
  <c r="X23" i="32" s="1"/>
  <c r="X22" i="32" a="1"/>
  <c r="X22" i="32" s="1"/>
  <c r="X21" i="32" a="1"/>
  <c r="X21" i="32" s="1"/>
  <c r="X20" i="32" a="1"/>
  <c r="X20" i="32" s="1"/>
  <c r="X19" i="32" a="1"/>
  <c r="X19" i="32" s="1"/>
  <c r="X18" i="32" a="1"/>
  <c r="X18" i="32" s="1"/>
  <c r="X17" i="32" a="1"/>
  <c r="X17" i="32" s="1"/>
  <c r="X16" i="32" a="1"/>
  <c r="X16" i="32" s="1"/>
  <c r="X15" i="32" a="1"/>
  <c r="X15" i="32" s="1"/>
  <c r="BH85" i="31" a="1"/>
  <c r="BH85" i="31" s="1"/>
  <c r="BH84" i="31" a="1"/>
  <c r="BH84" i="31" s="1"/>
  <c r="BH83" i="31" a="1"/>
  <c r="BH83" i="31" s="1"/>
  <c r="BH82" i="31" a="1"/>
  <c r="BH82" i="31" s="1"/>
  <c r="BH81" i="31" a="1"/>
  <c r="BH81" i="31" s="1"/>
  <c r="BH80" i="31" a="1"/>
  <c r="BH80" i="31" s="1"/>
  <c r="BH79" i="31" a="1"/>
  <c r="BH79" i="31" s="1"/>
  <c r="BH78" i="31" a="1"/>
  <c r="BH78" i="31" s="1"/>
  <c r="BH77" i="31" a="1"/>
  <c r="BH77" i="31" s="1"/>
  <c r="BH76" i="31" a="1"/>
  <c r="BH76" i="31" s="1"/>
  <c r="BH75" i="31" a="1"/>
  <c r="BH75" i="31" s="1"/>
  <c r="BH74" i="31" a="1"/>
  <c r="BH74" i="31" s="1"/>
  <c r="BH73" i="31" a="1"/>
  <c r="BH73" i="31" s="1"/>
  <c r="BH66" i="31" a="1"/>
  <c r="BH66" i="31" s="1"/>
  <c r="BH65" i="31" a="1"/>
  <c r="BH65" i="31" s="1"/>
  <c r="BH64" i="31" a="1"/>
  <c r="BH64" i="31" s="1"/>
  <c r="BH63" i="31" a="1"/>
  <c r="BH63" i="31" s="1"/>
  <c r="BH62" i="31" a="1"/>
  <c r="BH62" i="31" s="1"/>
  <c r="BH61" i="31" a="1"/>
  <c r="BH61" i="31" s="1"/>
  <c r="BH60" i="31" a="1"/>
  <c r="BH60" i="31" s="1"/>
  <c r="BH59" i="31" a="1"/>
  <c r="BH59" i="31" s="1"/>
  <c r="BH52" i="31" a="1"/>
  <c r="BH52" i="31" s="1"/>
  <c r="BH51" i="31" a="1"/>
  <c r="BH51" i="31" s="1"/>
  <c r="BH50" i="31" a="1"/>
  <c r="BH50" i="31" s="1"/>
  <c r="BH49" i="31" a="1"/>
  <c r="BH49" i="31" s="1"/>
  <c r="BH48" i="31" a="1"/>
  <c r="BH48" i="31" s="1"/>
  <c r="BH47" i="31" a="1"/>
  <c r="BH47" i="31" s="1"/>
  <c r="BH46" i="31" a="1"/>
  <c r="BH46" i="31" s="1"/>
  <c r="BH45" i="31" a="1"/>
  <c r="BH45" i="31" s="1"/>
  <c r="BH44" i="31" a="1"/>
  <c r="BH44" i="31" s="1"/>
  <c r="BH43" i="31" a="1"/>
  <c r="BH43" i="31" s="1"/>
  <c r="BH42" i="31" a="1"/>
  <c r="BH42" i="31" s="1"/>
  <c r="BH41" i="31" a="1"/>
  <c r="BH41" i="31" s="1"/>
  <c r="BH40" i="31" a="1"/>
  <c r="BH40" i="31" s="1"/>
  <c r="BH34" i="31" a="1"/>
  <c r="BH34" i="31" s="1"/>
  <c r="BH31" i="31" a="1"/>
  <c r="BH31" i="31" s="1"/>
  <c r="BH30" i="31" a="1"/>
  <c r="BH30" i="31" s="1"/>
  <c r="BH29" i="31" a="1"/>
  <c r="BH29" i="31" s="1"/>
  <c r="BH28" i="31" a="1"/>
  <c r="BH28" i="31" s="1"/>
  <c r="BH27" i="31" a="1"/>
  <c r="BH27" i="31" s="1"/>
  <c r="BH26" i="31" a="1"/>
  <c r="BH26" i="31" s="1"/>
  <c r="BH25" i="31" a="1"/>
  <c r="BH25" i="31" s="1"/>
  <c r="BH24" i="31" a="1"/>
  <c r="BH24" i="31" s="1"/>
  <c r="BH23" i="31" a="1"/>
  <c r="BH23" i="31" s="1"/>
  <c r="BH22" i="31" a="1"/>
  <c r="BH22" i="31" s="1"/>
  <c r="BH21" i="31" a="1"/>
  <c r="BH21" i="31" s="1"/>
  <c r="BH20" i="31" a="1"/>
  <c r="BH20" i="31" s="1"/>
  <c r="BH19" i="31" a="1"/>
  <c r="BH19" i="31" s="1"/>
  <c r="BH18" i="31" a="1"/>
  <c r="BH18" i="31" s="1"/>
  <c r="BH17" i="31" a="1"/>
  <c r="BH17" i="31" s="1"/>
  <c r="BH16" i="31" a="1"/>
  <c r="BH16" i="31" s="1"/>
  <c r="BH15" i="31" a="1"/>
  <c r="BH15" i="31" s="1"/>
  <c r="BB85" i="31" a="1"/>
  <c r="BB85" i="31" s="1"/>
  <c r="BB84" i="31" a="1"/>
  <c r="BB84" i="31" s="1"/>
  <c r="BB83" i="31" a="1"/>
  <c r="BB83" i="31" s="1"/>
  <c r="BB82" i="31" a="1"/>
  <c r="BB82" i="31" s="1"/>
  <c r="BB81" i="31" a="1"/>
  <c r="BB81" i="31" s="1"/>
  <c r="BB80" i="31" a="1"/>
  <c r="BB80" i="31" s="1"/>
  <c r="BB79" i="31" a="1"/>
  <c r="BB79" i="31" s="1"/>
  <c r="BB78" i="31" a="1"/>
  <c r="BB78" i="31" s="1"/>
  <c r="BB77" i="31" a="1"/>
  <c r="BB77" i="31" s="1"/>
  <c r="BB76" i="31" a="1"/>
  <c r="BB76" i="31" s="1"/>
  <c r="BB75" i="31" a="1"/>
  <c r="BB75" i="31" s="1"/>
  <c r="BB74" i="31" a="1"/>
  <c r="BB74" i="31" s="1"/>
  <c r="BB73" i="31" a="1"/>
  <c r="BB73" i="31" s="1"/>
  <c r="BB66" i="31" a="1"/>
  <c r="BB66" i="31" s="1"/>
  <c r="BB65" i="31" a="1"/>
  <c r="BB65" i="31" s="1"/>
  <c r="BB64" i="31" a="1"/>
  <c r="BB64" i="31" s="1"/>
  <c r="BB63" i="31" a="1"/>
  <c r="BB63" i="31" s="1"/>
  <c r="BB62" i="31" a="1"/>
  <c r="BB62" i="31" s="1"/>
  <c r="BB61" i="31" a="1"/>
  <c r="BB61" i="31" s="1"/>
  <c r="BB60" i="31" a="1"/>
  <c r="BB60" i="31" s="1"/>
  <c r="BB59" i="31" a="1"/>
  <c r="BB59" i="31" s="1"/>
  <c r="BB52" i="31" a="1"/>
  <c r="BB52" i="31" s="1"/>
  <c r="BB51" i="31" a="1"/>
  <c r="BB51" i="31" s="1"/>
  <c r="BB50" i="31" a="1"/>
  <c r="BB50" i="31" s="1"/>
  <c r="BB49" i="31" a="1"/>
  <c r="BB49" i="31" s="1"/>
  <c r="BB48" i="31" a="1"/>
  <c r="BB48" i="31" s="1"/>
  <c r="BB47" i="31" a="1"/>
  <c r="BB47" i="31" s="1"/>
  <c r="BB46" i="31" a="1"/>
  <c r="BB46" i="31" s="1"/>
  <c r="BB45" i="31" a="1"/>
  <c r="BB45" i="31" s="1"/>
  <c r="BB44" i="31" a="1"/>
  <c r="BB44" i="31" s="1"/>
  <c r="BB43" i="31" a="1"/>
  <c r="BB43" i="31" s="1"/>
  <c r="BB42" i="31" a="1"/>
  <c r="BB42" i="31" s="1"/>
  <c r="BB41" i="31" a="1"/>
  <c r="BB41" i="31" s="1"/>
  <c r="BB40" i="31" a="1"/>
  <c r="BB40" i="31" s="1"/>
  <c r="BB34" i="31" a="1"/>
  <c r="BB34" i="31" s="1"/>
  <c r="BB31" i="31" a="1"/>
  <c r="BB31" i="31" s="1"/>
  <c r="BB30" i="31" a="1"/>
  <c r="BB30" i="31" s="1"/>
  <c r="BB29" i="31" a="1"/>
  <c r="BB29" i="31" s="1"/>
  <c r="BB28" i="31" a="1"/>
  <c r="BB28" i="31" s="1"/>
  <c r="BB27" i="31" a="1"/>
  <c r="BB27" i="31" s="1"/>
  <c r="BB26" i="31" a="1"/>
  <c r="BB26" i="31" s="1"/>
  <c r="BB25" i="31" a="1"/>
  <c r="BB25" i="31" s="1"/>
  <c r="BB24" i="31" a="1"/>
  <c r="BB24" i="31" s="1"/>
  <c r="BB23" i="31" a="1"/>
  <c r="BB23" i="31" s="1"/>
  <c r="BB22" i="31" a="1"/>
  <c r="BB22" i="31" s="1"/>
  <c r="BB21" i="31" a="1"/>
  <c r="BB21" i="31" s="1"/>
  <c r="BB20" i="31" a="1"/>
  <c r="BB20" i="31" s="1"/>
  <c r="BB19" i="31" a="1"/>
  <c r="BB19" i="31" s="1"/>
  <c r="BB18" i="31" a="1"/>
  <c r="BB18" i="31" s="1"/>
  <c r="BB17" i="31" a="1"/>
  <c r="BB17" i="31" s="1"/>
  <c r="BB16" i="31" a="1"/>
  <c r="BB16" i="31" s="1"/>
  <c r="BB15" i="31" a="1"/>
  <c r="BB15" i="31" s="1"/>
  <c r="AV85" i="31"/>
  <c r="AV85" i="31" a="1"/>
  <c r="AV84" i="31"/>
  <c r="AV84" i="31" a="1"/>
  <c r="AV83" i="31"/>
  <c r="AV83" i="31" a="1"/>
  <c r="AV82" i="31"/>
  <c r="AV82" i="31" a="1"/>
  <c r="AV81" i="31"/>
  <c r="AV81" i="31" a="1"/>
  <c r="AV80" i="31"/>
  <c r="AV80" i="31" a="1"/>
  <c r="AV79" i="31"/>
  <c r="AV79" i="31" a="1"/>
  <c r="AV78" i="31"/>
  <c r="AV78" i="31" a="1"/>
  <c r="AV77" i="31"/>
  <c r="AV77" i="31" a="1"/>
  <c r="AV76" i="31"/>
  <c r="AV76" i="31" a="1"/>
  <c r="AV75" i="31"/>
  <c r="AV75" i="31" a="1"/>
  <c r="AV74" i="31"/>
  <c r="AV74" i="31" a="1"/>
  <c r="AV73" i="31"/>
  <c r="AV73" i="31" a="1"/>
  <c r="AV66" i="31"/>
  <c r="AV66" i="31" a="1"/>
  <c r="AV65" i="31"/>
  <c r="AV65" i="31" a="1"/>
  <c r="AV64" i="31"/>
  <c r="AV64" i="31" a="1"/>
  <c r="AV63" i="31"/>
  <c r="AV63" i="31" a="1"/>
  <c r="AV62" i="31"/>
  <c r="AV62" i="31" a="1"/>
  <c r="AV61" i="31"/>
  <c r="AV61" i="31" a="1"/>
  <c r="AV60" i="31"/>
  <c r="AV60" i="31" a="1"/>
  <c r="AV59" i="31"/>
  <c r="AV59" i="31" a="1"/>
  <c r="AV52" i="31"/>
  <c r="AV52" i="31" a="1"/>
  <c r="AV51" i="31"/>
  <c r="AV51" i="31" a="1"/>
  <c r="AV50" i="31"/>
  <c r="AV50" i="31" a="1"/>
  <c r="AV49" i="31"/>
  <c r="AV49" i="31" a="1"/>
  <c r="AV48" i="31"/>
  <c r="AV48" i="31" a="1"/>
  <c r="AV47" i="31"/>
  <c r="AV47" i="31" a="1"/>
  <c r="AV46" i="31"/>
  <c r="AV46" i="31" a="1"/>
  <c r="AV45" i="31"/>
  <c r="AV45" i="31" a="1"/>
  <c r="AV44" i="31"/>
  <c r="AV44" i="31" a="1"/>
  <c r="AV43" i="31"/>
  <c r="AV43" i="31" a="1"/>
  <c r="AV42" i="31"/>
  <c r="AV42" i="31" a="1"/>
  <c r="AV41" i="31"/>
  <c r="AV41" i="31" a="1"/>
  <c r="AV40" i="31"/>
  <c r="AV40" i="31" a="1"/>
  <c r="AV34" i="31"/>
  <c r="AV34" i="31" a="1"/>
  <c r="AV31" i="31"/>
  <c r="AV31" i="31" a="1"/>
  <c r="AV30" i="31"/>
  <c r="AV30" i="31" a="1"/>
  <c r="AV29" i="31"/>
  <c r="AV29" i="31" a="1"/>
  <c r="AV28" i="31"/>
  <c r="AV28" i="31" a="1"/>
  <c r="AV27" i="31"/>
  <c r="AV27" i="31" a="1"/>
  <c r="AV26" i="31"/>
  <c r="AV26" i="31" a="1"/>
  <c r="AV25" i="31"/>
  <c r="AV25" i="31" a="1"/>
  <c r="AV24" i="31"/>
  <c r="AV24" i="31" a="1"/>
  <c r="AV23" i="31"/>
  <c r="AV23" i="31" a="1"/>
  <c r="AV22" i="31"/>
  <c r="AV22" i="31" a="1"/>
  <c r="AV21" i="31"/>
  <c r="AV21" i="31" a="1"/>
  <c r="AV20" i="31"/>
  <c r="AV20" i="31" a="1"/>
  <c r="AV19" i="31"/>
  <c r="AV19" i="31" a="1"/>
  <c r="AV18" i="31"/>
  <c r="AV18" i="31" a="1"/>
  <c r="AV17" i="31"/>
  <c r="AV17" i="31" a="1"/>
  <c r="AV16" i="31"/>
  <c r="AV16" i="31" a="1"/>
  <c r="AV15" i="31"/>
  <c r="AV15" i="31" a="1"/>
  <c r="AP85" i="31" a="1"/>
  <c r="AP85" i="31" s="1"/>
  <c r="AP84" i="31" a="1"/>
  <c r="AP84" i="31" s="1"/>
  <c r="AP83" i="31" a="1"/>
  <c r="AP83" i="31" s="1"/>
  <c r="AP82" i="31" a="1"/>
  <c r="AP82" i="31" s="1"/>
  <c r="AP81" i="31" a="1"/>
  <c r="AP81" i="31" s="1"/>
  <c r="AP80" i="31" a="1"/>
  <c r="AP80" i="31" s="1"/>
  <c r="AP79" i="31" a="1"/>
  <c r="AP79" i="31" s="1"/>
  <c r="AP78" i="31" a="1"/>
  <c r="AP78" i="31" s="1"/>
  <c r="AP77" i="31" a="1"/>
  <c r="AP77" i="31" s="1"/>
  <c r="AP76" i="31" a="1"/>
  <c r="AP76" i="31" s="1"/>
  <c r="AP75" i="31" a="1"/>
  <c r="AP75" i="31" s="1"/>
  <c r="AP74" i="31" a="1"/>
  <c r="AP74" i="31" s="1"/>
  <c r="AP73" i="31" a="1"/>
  <c r="AP73" i="31" s="1"/>
  <c r="AP66" i="31" a="1"/>
  <c r="AP66" i="31" s="1"/>
  <c r="AP65" i="31" a="1"/>
  <c r="AP65" i="31" s="1"/>
  <c r="AP64" i="31" a="1"/>
  <c r="AP64" i="31" s="1"/>
  <c r="AP63" i="31" a="1"/>
  <c r="AP63" i="31" s="1"/>
  <c r="AP62" i="31" a="1"/>
  <c r="AP62" i="31" s="1"/>
  <c r="AP61" i="31" a="1"/>
  <c r="AP61" i="31" s="1"/>
  <c r="AP60" i="31" a="1"/>
  <c r="AP60" i="31" s="1"/>
  <c r="AP59" i="31" a="1"/>
  <c r="AP59" i="31" s="1"/>
  <c r="AP52" i="31" a="1"/>
  <c r="AP52" i="31" s="1"/>
  <c r="AP51" i="31" a="1"/>
  <c r="AP51" i="31" s="1"/>
  <c r="AP50" i="31" a="1"/>
  <c r="AP50" i="31" s="1"/>
  <c r="AP49" i="31" a="1"/>
  <c r="AP49" i="31" s="1"/>
  <c r="AP48" i="31" a="1"/>
  <c r="AP48" i="31" s="1"/>
  <c r="AP47" i="31" a="1"/>
  <c r="AP47" i="31" s="1"/>
  <c r="AP46" i="31" a="1"/>
  <c r="AP46" i="31" s="1"/>
  <c r="AP45" i="31" a="1"/>
  <c r="AP45" i="31" s="1"/>
  <c r="AP44" i="31" a="1"/>
  <c r="AP44" i="31" s="1"/>
  <c r="AP43" i="31" a="1"/>
  <c r="AP43" i="31" s="1"/>
  <c r="AP42" i="31" a="1"/>
  <c r="AP42" i="31" s="1"/>
  <c r="AP41" i="31" a="1"/>
  <c r="AP41" i="31" s="1"/>
  <c r="AP40" i="31" a="1"/>
  <c r="AP40" i="31" s="1"/>
  <c r="AP34" i="31" a="1"/>
  <c r="AP34" i="31" s="1"/>
  <c r="AP31" i="31" a="1"/>
  <c r="AP31" i="31" s="1"/>
  <c r="AP30" i="31" a="1"/>
  <c r="AP30" i="31" s="1"/>
  <c r="AP29" i="31" a="1"/>
  <c r="AP29" i="31" s="1"/>
  <c r="AP28" i="31" a="1"/>
  <c r="AP28" i="31" s="1"/>
  <c r="AP27" i="31" a="1"/>
  <c r="AP27" i="31" s="1"/>
  <c r="AP26" i="31" a="1"/>
  <c r="AP26" i="31" s="1"/>
  <c r="AP25" i="31" a="1"/>
  <c r="AP25" i="31" s="1"/>
  <c r="AP24" i="31" a="1"/>
  <c r="AP24" i="31" s="1"/>
  <c r="AP23" i="31" a="1"/>
  <c r="AP23" i="31" s="1"/>
  <c r="AP22" i="31" a="1"/>
  <c r="AP22" i="31" s="1"/>
  <c r="AP21" i="31" a="1"/>
  <c r="AP21" i="31" s="1"/>
  <c r="AP20" i="31" a="1"/>
  <c r="AP20" i="31" s="1"/>
  <c r="AP19" i="31" a="1"/>
  <c r="AP19" i="31" s="1"/>
  <c r="AP18" i="31" a="1"/>
  <c r="AP18" i="31" s="1"/>
  <c r="AP17" i="31" a="1"/>
  <c r="AP17" i="31" s="1"/>
  <c r="AP16" i="31" a="1"/>
  <c r="AP16" i="31" s="1"/>
  <c r="AP15" i="31" a="1"/>
  <c r="AP15" i="31" s="1"/>
  <c r="AJ85" i="31" a="1"/>
  <c r="AJ85" i="31" s="1"/>
  <c r="AJ84" i="31" a="1"/>
  <c r="AJ84" i="31" s="1"/>
  <c r="AJ83" i="31" a="1"/>
  <c r="AJ83" i="31" s="1"/>
  <c r="AJ82" i="31" a="1"/>
  <c r="AJ82" i="31" s="1"/>
  <c r="AJ81" i="31" a="1"/>
  <c r="AJ81" i="31" s="1"/>
  <c r="AJ80" i="31" a="1"/>
  <c r="AJ80" i="31" s="1"/>
  <c r="AJ79" i="31" a="1"/>
  <c r="AJ79" i="31" s="1"/>
  <c r="AJ78" i="31" a="1"/>
  <c r="AJ78" i="31" s="1"/>
  <c r="AJ77" i="31" a="1"/>
  <c r="AJ77" i="31" s="1"/>
  <c r="AJ76" i="31" a="1"/>
  <c r="AJ76" i="31" s="1"/>
  <c r="AJ75" i="31" a="1"/>
  <c r="AJ75" i="31" s="1"/>
  <c r="AJ74" i="31" a="1"/>
  <c r="AJ74" i="31" s="1"/>
  <c r="AJ73" i="31" a="1"/>
  <c r="AJ73" i="31" s="1"/>
  <c r="AJ66" i="31" a="1"/>
  <c r="AJ66" i="31" s="1"/>
  <c r="AJ65" i="31" a="1"/>
  <c r="AJ65" i="31" s="1"/>
  <c r="AJ64" i="31" a="1"/>
  <c r="AJ64" i="31" s="1"/>
  <c r="AJ63" i="31" a="1"/>
  <c r="AJ63" i="31" s="1"/>
  <c r="AJ62" i="31" a="1"/>
  <c r="AJ62" i="31" s="1"/>
  <c r="AJ61" i="31" a="1"/>
  <c r="AJ61" i="31" s="1"/>
  <c r="AJ60" i="31" a="1"/>
  <c r="AJ60" i="31" s="1"/>
  <c r="AJ59" i="31" a="1"/>
  <c r="AJ59" i="31" s="1"/>
  <c r="AJ52" i="31" a="1"/>
  <c r="AJ52" i="31" s="1"/>
  <c r="AJ51" i="31" a="1"/>
  <c r="AJ51" i="31" s="1"/>
  <c r="AJ50" i="31" a="1"/>
  <c r="AJ50" i="31" s="1"/>
  <c r="AJ49" i="31" a="1"/>
  <c r="AJ49" i="31" s="1"/>
  <c r="AJ48" i="31" a="1"/>
  <c r="AJ48" i="31" s="1"/>
  <c r="AJ47" i="31" a="1"/>
  <c r="AJ47" i="31" s="1"/>
  <c r="AJ46" i="31" a="1"/>
  <c r="AJ46" i="31" s="1"/>
  <c r="AJ45" i="31" a="1"/>
  <c r="AJ45" i="31" s="1"/>
  <c r="AJ44" i="31" a="1"/>
  <c r="AJ44" i="31" s="1"/>
  <c r="AJ43" i="31" a="1"/>
  <c r="AJ43" i="31" s="1"/>
  <c r="AJ42" i="31" a="1"/>
  <c r="AJ42" i="31" s="1"/>
  <c r="AJ41" i="31" a="1"/>
  <c r="AJ41" i="31" s="1"/>
  <c r="AJ40" i="31" a="1"/>
  <c r="AJ40" i="31" s="1"/>
  <c r="AJ34" i="31" a="1"/>
  <c r="AJ34" i="31" s="1"/>
  <c r="AJ31" i="31" a="1"/>
  <c r="AJ31" i="31" s="1"/>
  <c r="AJ30" i="31" a="1"/>
  <c r="AJ30" i="31" s="1"/>
  <c r="AJ29" i="31" a="1"/>
  <c r="AJ29" i="31" s="1"/>
  <c r="AJ28" i="31" a="1"/>
  <c r="AJ28" i="31" s="1"/>
  <c r="AJ27" i="31" a="1"/>
  <c r="AJ27" i="31" s="1"/>
  <c r="AJ26" i="31" a="1"/>
  <c r="AJ26" i="31" s="1"/>
  <c r="AJ25" i="31" a="1"/>
  <c r="AJ25" i="31" s="1"/>
  <c r="AJ24" i="31" a="1"/>
  <c r="AJ24" i="31" s="1"/>
  <c r="AJ23" i="31" a="1"/>
  <c r="AJ23" i="31" s="1"/>
  <c r="AJ22" i="31" a="1"/>
  <c r="AJ22" i="31" s="1"/>
  <c r="AJ21" i="31" a="1"/>
  <c r="AJ21" i="31" s="1"/>
  <c r="AJ20" i="31" a="1"/>
  <c r="AJ20" i="31" s="1"/>
  <c r="AJ19" i="31" a="1"/>
  <c r="AJ19" i="31" s="1"/>
  <c r="AJ18" i="31" a="1"/>
  <c r="AJ18" i="31" s="1"/>
  <c r="AJ17" i="31" a="1"/>
  <c r="AJ17" i="31" s="1"/>
  <c r="AJ16" i="31" a="1"/>
  <c r="AJ16" i="31" s="1"/>
  <c r="AJ15" i="31" a="1"/>
  <c r="AJ15" i="31" s="1"/>
  <c r="AD85" i="31" a="1"/>
  <c r="AD85" i="31" s="1"/>
  <c r="AD84" i="31" a="1"/>
  <c r="AD84" i="31" s="1"/>
  <c r="AD83" i="31" a="1"/>
  <c r="AD83" i="31" s="1"/>
  <c r="AD82" i="31" a="1"/>
  <c r="AD82" i="31" s="1"/>
  <c r="AD81" i="31" a="1"/>
  <c r="AD81" i="31" s="1"/>
  <c r="AD80" i="31" a="1"/>
  <c r="AD80" i="31" s="1"/>
  <c r="AD79" i="31" a="1"/>
  <c r="AD79" i="31" s="1"/>
  <c r="AD78" i="31" a="1"/>
  <c r="AD78" i="31" s="1"/>
  <c r="AD77" i="31" a="1"/>
  <c r="AD77" i="31" s="1"/>
  <c r="AD76" i="31" a="1"/>
  <c r="AD76" i="31" s="1"/>
  <c r="AD75" i="31" a="1"/>
  <c r="AD75" i="31" s="1"/>
  <c r="AD74" i="31" a="1"/>
  <c r="AD74" i="31" s="1"/>
  <c r="AD73" i="31" a="1"/>
  <c r="AD73" i="31" s="1"/>
  <c r="AD66" i="31" a="1"/>
  <c r="AD66" i="31" s="1"/>
  <c r="AD65" i="31" a="1"/>
  <c r="AD65" i="31" s="1"/>
  <c r="AD64" i="31" a="1"/>
  <c r="AD64" i="31" s="1"/>
  <c r="AD63" i="31" a="1"/>
  <c r="AD63" i="31" s="1"/>
  <c r="AD62" i="31" a="1"/>
  <c r="AD62" i="31" s="1"/>
  <c r="AD61" i="31" a="1"/>
  <c r="AD61" i="31" s="1"/>
  <c r="AD60" i="31" a="1"/>
  <c r="AD60" i="31" s="1"/>
  <c r="AD59" i="31" a="1"/>
  <c r="AD59" i="31" s="1"/>
  <c r="AD52" i="31" a="1"/>
  <c r="AD52" i="31" s="1"/>
  <c r="AD51" i="31" a="1"/>
  <c r="AD51" i="31" s="1"/>
  <c r="AD50" i="31" a="1"/>
  <c r="AD50" i="31" s="1"/>
  <c r="AD49" i="31" a="1"/>
  <c r="AD49" i="31" s="1"/>
  <c r="AD48" i="31" a="1"/>
  <c r="AD48" i="31" s="1"/>
  <c r="AD47" i="31" a="1"/>
  <c r="AD47" i="31" s="1"/>
  <c r="AD46" i="31" a="1"/>
  <c r="AD46" i="31" s="1"/>
  <c r="AD45" i="31" a="1"/>
  <c r="AD45" i="31" s="1"/>
  <c r="AD44" i="31" a="1"/>
  <c r="AD44" i="31" s="1"/>
  <c r="AD43" i="31" a="1"/>
  <c r="AD43" i="31" s="1"/>
  <c r="AD42" i="31" a="1"/>
  <c r="AD42" i="31" s="1"/>
  <c r="AD41" i="31" a="1"/>
  <c r="AD41" i="31" s="1"/>
  <c r="AD40" i="31" a="1"/>
  <c r="AD40" i="31" s="1"/>
  <c r="AD34" i="31" a="1"/>
  <c r="AD34" i="31" s="1"/>
  <c r="AD31" i="31" a="1"/>
  <c r="AD31" i="31" s="1"/>
  <c r="AD30" i="31" a="1"/>
  <c r="AD30" i="31" s="1"/>
  <c r="AD29" i="31" a="1"/>
  <c r="AD29" i="31" s="1"/>
  <c r="AD28" i="31" a="1"/>
  <c r="AD28" i="31" s="1"/>
  <c r="AD27" i="31" a="1"/>
  <c r="AD27" i="31" s="1"/>
  <c r="AD26" i="31" a="1"/>
  <c r="AD26" i="31" s="1"/>
  <c r="AD25" i="31" a="1"/>
  <c r="AD25" i="31" s="1"/>
  <c r="AD24" i="31" a="1"/>
  <c r="AD24" i="31" s="1"/>
  <c r="AD23" i="31" a="1"/>
  <c r="AD23" i="31" s="1"/>
  <c r="AD22" i="31" a="1"/>
  <c r="AD22" i="31" s="1"/>
  <c r="AD21" i="31" a="1"/>
  <c r="AD21" i="31" s="1"/>
  <c r="AD20" i="31" a="1"/>
  <c r="AD20" i="31" s="1"/>
  <c r="AD19" i="31" a="1"/>
  <c r="AD19" i="31" s="1"/>
  <c r="AD18" i="31" a="1"/>
  <c r="AD18" i="31" s="1"/>
  <c r="AD17" i="31" a="1"/>
  <c r="AD17" i="31" s="1"/>
  <c r="AD16" i="31" a="1"/>
  <c r="AD16" i="31" s="1"/>
  <c r="AD15" i="31" a="1"/>
  <c r="AD15" i="31" s="1"/>
  <c r="X85" i="31" a="1"/>
  <c r="X85" i="31" s="1"/>
  <c r="X84" i="31" a="1"/>
  <c r="X84" i="31" s="1"/>
  <c r="X83" i="31" a="1"/>
  <c r="X83" i="31" s="1"/>
  <c r="X82" i="31" a="1"/>
  <c r="X82" i="31" s="1"/>
  <c r="X81" i="31" a="1"/>
  <c r="X81" i="31" s="1"/>
  <c r="X80" i="31" a="1"/>
  <c r="X80" i="31" s="1"/>
  <c r="X79" i="31" a="1"/>
  <c r="X79" i="31" s="1"/>
  <c r="X78" i="31" a="1"/>
  <c r="X78" i="31" s="1"/>
  <c r="X77" i="31" a="1"/>
  <c r="X77" i="31" s="1"/>
  <c r="X76" i="31" a="1"/>
  <c r="X76" i="31" s="1"/>
  <c r="X75" i="31" a="1"/>
  <c r="X75" i="31" s="1"/>
  <c r="X74" i="31" a="1"/>
  <c r="X74" i="31" s="1"/>
  <c r="X73" i="31" a="1"/>
  <c r="X73" i="31" s="1"/>
  <c r="X66" i="31" a="1"/>
  <c r="X66" i="31" s="1"/>
  <c r="X65" i="31" a="1"/>
  <c r="X65" i="31" s="1"/>
  <c r="X64" i="31" a="1"/>
  <c r="X64" i="31" s="1"/>
  <c r="X63" i="31" a="1"/>
  <c r="X63" i="31" s="1"/>
  <c r="X62" i="31" a="1"/>
  <c r="X62" i="31" s="1"/>
  <c r="X61" i="31" a="1"/>
  <c r="X61" i="31" s="1"/>
  <c r="X60" i="31" a="1"/>
  <c r="X60" i="31" s="1"/>
  <c r="X59" i="31" a="1"/>
  <c r="X59" i="31" s="1"/>
  <c r="X52" i="31" a="1"/>
  <c r="X52" i="31" s="1"/>
  <c r="X51" i="31" a="1"/>
  <c r="X51" i="31" s="1"/>
  <c r="X50" i="31" a="1"/>
  <c r="X50" i="31" s="1"/>
  <c r="X49" i="31" a="1"/>
  <c r="X49" i="31" s="1"/>
  <c r="X48" i="31" a="1"/>
  <c r="X48" i="31" s="1"/>
  <c r="X47" i="31" a="1"/>
  <c r="X47" i="31" s="1"/>
  <c r="X46" i="31" a="1"/>
  <c r="X46" i="31" s="1"/>
  <c r="X45" i="31" a="1"/>
  <c r="X45" i="31" s="1"/>
  <c r="X44" i="31" a="1"/>
  <c r="X44" i="31" s="1"/>
  <c r="X43" i="31" a="1"/>
  <c r="X43" i="31" s="1"/>
  <c r="X42" i="31" a="1"/>
  <c r="X42" i="31" s="1"/>
  <c r="X41" i="31" a="1"/>
  <c r="X41" i="31" s="1"/>
  <c r="X40" i="31" a="1"/>
  <c r="X40" i="31" s="1"/>
  <c r="X34" i="31" a="1"/>
  <c r="X34" i="31" s="1"/>
  <c r="X31" i="31" a="1"/>
  <c r="X31" i="31" s="1"/>
  <c r="X30" i="31" a="1"/>
  <c r="X30" i="31" s="1"/>
  <c r="X29" i="31" a="1"/>
  <c r="X29" i="31" s="1"/>
  <c r="X28" i="31" a="1"/>
  <c r="X28" i="31" s="1"/>
  <c r="X27" i="31" a="1"/>
  <c r="X27" i="31" s="1"/>
  <c r="X26" i="31" a="1"/>
  <c r="X26" i="31" s="1"/>
  <c r="X25" i="31" a="1"/>
  <c r="X25" i="31" s="1"/>
  <c r="X24" i="31" a="1"/>
  <c r="X24" i="31" s="1"/>
  <c r="X23" i="31" a="1"/>
  <c r="X23" i="31" s="1"/>
  <c r="X22" i="31" a="1"/>
  <c r="X22" i="31" s="1"/>
  <c r="X21" i="31" a="1"/>
  <c r="X21" i="31" s="1"/>
  <c r="X20" i="31" a="1"/>
  <c r="X20" i="31" s="1"/>
  <c r="X19" i="31" a="1"/>
  <c r="X19" i="31" s="1"/>
  <c r="X18" i="31" a="1"/>
  <c r="X18" i="31" s="1"/>
  <c r="X17" i="31" a="1"/>
  <c r="X17" i="31" s="1"/>
  <c r="X16" i="31" a="1"/>
  <c r="X16" i="31" s="1"/>
  <c r="X15" i="31" a="1"/>
  <c r="X15" i="31" s="1"/>
  <c r="BB34" i="35" a="1"/>
  <c r="BB34" i="35" s="1"/>
  <c r="AV34" i="35" a="1"/>
  <c r="AV34" i="35" s="1"/>
  <c r="AP34" i="35" a="1"/>
  <c r="AP34" i="35" s="1"/>
  <c r="P11" i="37"/>
  <c r="N3" i="37"/>
  <c r="N6" i="37" s="1"/>
  <c r="T12" i="37"/>
  <c r="N7" i="37" l="1"/>
  <c r="T11" i="37" l="1"/>
  <c r="BB52" i="35" a="1"/>
  <c r="BB52" i="35" s="1"/>
  <c r="BB51" i="35" a="1"/>
  <c r="BB51" i="35" s="1"/>
  <c r="BB50" i="35" a="1"/>
  <c r="BB50" i="35" s="1"/>
  <c r="BB49" i="35" a="1"/>
  <c r="BB49" i="35" s="1"/>
  <c r="BB48" i="35" a="1"/>
  <c r="BB48" i="35" s="1"/>
  <c r="BB47" i="35" a="1"/>
  <c r="BB47" i="35" s="1"/>
  <c r="BB46" i="35" a="1"/>
  <c r="BB46" i="35" s="1"/>
  <c r="BB45" i="35" a="1"/>
  <c r="BB45" i="35" s="1"/>
  <c r="BB44" i="35" a="1"/>
  <c r="BB44" i="35" s="1"/>
  <c r="BB43" i="35" a="1"/>
  <c r="BB43" i="35" s="1"/>
  <c r="BB42" i="35" a="1"/>
  <c r="BB42" i="35" s="1"/>
  <c r="BB41" i="35" a="1"/>
  <c r="BB41" i="35" s="1"/>
  <c r="BB40" i="35" a="1"/>
  <c r="BB40" i="35" s="1"/>
  <c r="AV52" i="35" a="1"/>
  <c r="AV52" i="35" s="1"/>
  <c r="AV51" i="35" a="1"/>
  <c r="AV51" i="35" s="1"/>
  <c r="AV50" i="35" a="1"/>
  <c r="AV50" i="35" s="1"/>
  <c r="AV49" i="35" a="1"/>
  <c r="AV49" i="35" s="1"/>
  <c r="AV48" i="35" a="1"/>
  <c r="AV48" i="35" s="1"/>
  <c r="AV47" i="35" a="1"/>
  <c r="AV47" i="35" s="1"/>
  <c r="AV46" i="35" a="1"/>
  <c r="AV46" i="35" s="1"/>
  <c r="AV45" i="35" a="1"/>
  <c r="AV45" i="35" s="1"/>
  <c r="AV44" i="35" a="1"/>
  <c r="AV44" i="35" s="1"/>
  <c r="AV43" i="35" a="1"/>
  <c r="AV43" i="35" s="1"/>
  <c r="AV42" i="35" a="1"/>
  <c r="AV42" i="35" s="1"/>
  <c r="AV41" i="35" a="1"/>
  <c r="AV41" i="35" s="1"/>
  <c r="AV40" i="35" a="1"/>
  <c r="AV40" i="35" s="1"/>
  <c r="AP52" i="35" a="1"/>
  <c r="AP52" i="35" s="1"/>
  <c r="AP51" i="35" a="1"/>
  <c r="AP51" i="35" s="1"/>
  <c r="AP50" i="35" a="1"/>
  <c r="AP50" i="35" s="1"/>
  <c r="AP49" i="35" a="1"/>
  <c r="AP49" i="35" s="1"/>
  <c r="AP48" i="35" a="1"/>
  <c r="AP48" i="35" s="1"/>
  <c r="AP47" i="35" a="1"/>
  <c r="AP47" i="35" s="1"/>
  <c r="AP46" i="35" a="1"/>
  <c r="AP46" i="35" s="1"/>
  <c r="AP45" i="35" a="1"/>
  <c r="AP45" i="35" s="1"/>
  <c r="AP44" i="35" a="1"/>
  <c r="AP44" i="35" s="1"/>
  <c r="AP43" i="35" a="1"/>
  <c r="AP43" i="35" s="1"/>
  <c r="AP42" i="35" a="1"/>
  <c r="AP42" i="35" s="1"/>
  <c r="AP41" i="35" a="1"/>
  <c r="AP41" i="35" s="1"/>
  <c r="AP40" i="35" a="1"/>
  <c r="AP40" i="35" s="1"/>
  <c r="BH31" i="35" a="1"/>
  <c r="BH31" i="35" s="1"/>
  <c r="BH30" i="35" a="1"/>
  <c r="BH30" i="35" s="1"/>
  <c r="BH29" i="35" a="1"/>
  <c r="BH29" i="35" s="1"/>
  <c r="BH28" i="35" a="1"/>
  <c r="BH28" i="35" s="1"/>
  <c r="BH27" i="35" a="1"/>
  <c r="BH27" i="35" s="1"/>
  <c r="BH26" i="35" a="1"/>
  <c r="BH26" i="35" s="1"/>
  <c r="BH25" i="35" a="1"/>
  <c r="BH25" i="35" s="1"/>
  <c r="BH24" i="35" a="1"/>
  <c r="BH24" i="35" s="1"/>
  <c r="BH23" i="35" a="1"/>
  <c r="BH23" i="35" s="1"/>
  <c r="BH22" i="35" a="1"/>
  <c r="BH22" i="35" s="1"/>
  <c r="BH21" i="35" a="1"/>
  <c r="BH21" i="35" s="1"/>
  <c r="BH20" i="35" a="1"/>
  <c r="BH20" i="35" s="1"/>
  <c r="BH19" i="35" a="1"/>
  <c r="BH19" i="35" s="1"/>
  <c r="BH18" i="35" a="1"/>
  <c r="BH18" i="35" s="1"/>
  <c r="BH17" i="35" a="1"/>
  <c r="BH17" i="35" s="1"/>
  <c r="BH16" i="35" a="1"/>
  <c r="BH16" i="35" s="1"/>
  <c r="BH15" i="35" a="1"/>
  <c r="BH15" i="35" s="1"/>
  <c r="BB31" i="35" a="1"/>
  <c r="BB31" i="35" s="1"/>
  <c r="BB30" i="35" a="1"/>
  <c r="BB30" i="35" s="1"/>
  <c r="BB29" i="35" a="1"/>
  <c r="BB29" i="35" s="1"/>
  <c r="BB28" i="35" a="1"/>
  <c r="BB28" i="35" s="1"/>
  <c r="BB27" i="35" a="1"/>
  <c r="BB27" i="35" s="1"/>
  <c r="BB26" i="35" a="1"/>
  <c r="BB26" i="35" s="1"/>
  <c r="BB25" i="35" a="1"/>
  <c r="BB25" i="35" s="1"/>
  <c r="BB24" i="35" a="1"/>
  <c r="BB24" i="35" s="1"/>
  <c r="BB23" i="35" a="1"/>
  <c r="BB23" i="35" s="1"/>
  <c r="BB22" i="35" a="1"/>
  <c r="BB22" i="35" s="1"/>
  <c r="BB21" i="35" a="1"/>
  <c r="BB21" i="35" s="1"/>
  <c r="BB20" i="35" a="1"/>
  <c r="BB20" i="35" s="1"/>
  <c r="BB19" i="35" a="1"/>
  <c r="BB19" i="35" s="1"/>
  <c r="BB18" i="35" a="1"/>
  <c r="BB18" i="35" s="1"/>
  <c r="BB17" i="35" a="1"/>
  <c r="BB17" i="35" s="1"/>
  <c r="BB16" i="35" a="1"/>
  <c r="BB16" i="35" s="1"/>
  <c r="BB15" i="35" a="1"/>
  <c r="BB15" i="35" s="1"/>
  <c r="AV31" i="35" a="1"/>
  <c r="AV31" i="35" s="1"/>
  <c r="AV30" i="35" a="1"/>
  <c r="AV30" i="35" s="1"/>
  <c r="AV29" i="35" a="1"/>
  <c r="AV29" i="35" s="1"/>
  <c r="AV28" i="35" a="1"/>
  <c r="AV28" i="35" s="1"/>
  <c r="AV27" i="35" a="1"/>
  <c r="AV27" i="35" s="1"/>
  <c r="AV26" i="35" a="1"/>
  <c r="AV26" i="35" s="1"/>
  <c r="AV25" i="35" a="1"/>
  <c r="AV25" i="35" s="1"/>
  <c r="AV24" i="35" a="1"/>
  <c r="AV24" i="35" s="1"/>
  <c r="AV23" i="35" a="1"/>
  <c r="AV23" i="35" s="1"/>
  <c r="AV22" i="35" a="1"/>
  <c r="AV22" i="35" s="1"/>
  <c r="AV21" i="35" a="1"/>
  <c r="AV21" i="35" s="1"/>
  <c r="AV20" i="35" a="1"/>
  <c r="AV20" i="35" s="1"/>
  <c r="AV19" i="35" a="1"/>
  <c r="AV19" i="35" s="1"/>
  <c r="AV18" i="35" a="1"/>
  <c r="AV18" i="35" s="1"/>
  <c r="AV17" i="35" a="1"/>
  <c r="AV17" i="35" s="1"/>
  <c r="AV16" i="35" a="1"/>
  <c r="AV16" i="35" s="1"/>
  <c r="AV15" i="35" a="1"/>
  <c r="AV15" i="35" s="1"/>
  <c r="AP31" i="35" a="1"/>
  <c r="AP31" i="35" s="1"/>
  <c r="AP30" i="35" a="1"/>
  <c r="AP30" i="35" s="1"/>
  <c r="AP29" i="35" a="1"/>
  <c r="AP29" i="35" s="1"/>
  <c r="AP28" i="35" a="1"/>
  <c r="AP28" i="35" s="1"/>
  <c r="AP27" i="35" a="1"/>
  <c r="AP27" i="35" s="1"/>
  <c r="AP26" i="35" a="1"/>
  <c r="AP26" i="35" s="1"/>
  <c r="AP25" i="35" a="1"/>
  <c r="AP25" i="35" s="1"/>
  <c r="AP24" i="35" a="1"/>
  <c r="AP24" i="35" s="1"/>
  <c r="AP23" i="35" a="1"/>
  <c r="AP23" i="35" s="1"/>
  <c r="AP22" i="35" a="1"/>
  <c r="AP22" i="35" s="1"/>
  <c r="AP21" i="35" a="1"/>
  <c r="AP21" i="35" s="1"/>
  <c r="AP20" i="35" a="1"/>
  <c r="AP20" i="35" s="1"/>
  <c r="AP19" i="35" a="1"/>
  <c r="AP19" i="35" s="1"/>
  <c r="AP18" i="35" a="1"/>
  <c r="AP18" i="35" s="1"/>
  <c r="AP17" i="35" a="1"/>
  <c r="AP17" i="35" s="1"/>
  <c r="AP16" i="35" a="1"/>
  <c r="AP16" i="35" s="1"/>
  <c r="AP15" i="35" a="1"/>
  <c r="AP15" i="35" s="1"/>
  <c r="C2" i="7"/>
  <c r="AJ116" i="23" a="1"/>
  <c r="AJ116" i="23" s="1"/>
  <c r="AJ115" i="23" a="1"/>
  <c r="AJ115" i="23" s="1"/>
  <c r="AJ114" i="23" a="1"/>
  <c r="AJ114" i="23" s="1"/>
  <c r="AJ113" i="23" a="1"/>
  <c r="AJ113" i="23" s="1"/>
  <c r="AJ112" i="23" a="1"/>
  <c r="AJ112" i="23" s="1"/>
  <c r="AJ116" i="24" a="1"/>
  <c r="AJ116" i="24" s="1"/>
  <c r="AJ115" i="24" a="1"/>
  <c r="AJ115" i="24" s="1"/>
  <c r="AJ114" i="24" a="1"/>
  <c r="AJ114" i="24" s="1"/>
  <c r="AJ113" i="24" a="1"/>
  <c r="AJ113" i="24" s="1"/>
  <c r="AJ112" i="24" a="1"/>
  <c r="AJ112" i="24" s="1"/>
  <c r="AJ116" i="25" a="1"/>
  <c r="AJ116" i="25" s="1"/>
  <c r="AJ115" i="25" a="1"/>
  <c r="AJ115" i="25" s="1"/>
  <c r="AJ114" i="25" a="1"/>
  <c r="AJ114" i="25" s="1"/>
  <c r="AJ113" i="25" a="1"/>
  <c r="AJ113" i="25" s="1"/>
  <c r="AJ112" i="25" a="1"/>
  <c r="AJ112" i="25" s="1"/>
  <c r="AJ116" i="26" a="1"/>
  <c r="AJ116" i="26" s="1"/>
  <c r="AJ115" i="26" a="1"/>
  <c r="AJ115" i="26" s="1"/>
  <c r="AJ114" i="26" a="1"/>
  <c r="AJ114" i="26" s="1"/>
  <c r="AJ113" i="26" a="1"/>
  <c r="AJ113" i="26" s="1"/>
  <c r="AJ112" i="26" a="1"/>
  <c r="AJ112" i="26" s="1"/>
  <c r="AJ116" i="22" a="1"/>
  <c r="AJ116" i="22" s="1"/>
  <c r="AJ115" i="22" a="1"/>
  <c r="AJ115" i="22" s="1"/>
  <c r="AJ114" i="22" a="1"/>
  <c r="AJ114" i="22" s="1"/>
  <c r="AJ113" i="22" a="1"/>
  <c r="AJ113" i="22" s="1"/>
  <c r="AJ112" i="22" a="1"/>
  <c r="AJ112" i="22" s="1"/>
  <c r="AJ116" i="12" l="1" a="1"/>
  <c r="AJ116" i="12" s="1"/>
  <c r="AJ115" i="12" a="1"/>
  <c r="AJ115" i="12" s="1"/>
  <c r="AJ114" i="12" a="1"/>
  <c r="AJ114" i="12" s="1"/>
  <c r="AJ113" i="12" a="1"/>
  <c r="AJ113" i="12" s="1"/>
  <c r="AJ112" i="12" a="1"/>
  <c r="AJ112" i="12" s="1"/>
  <c r="AJ116" i="13" a="1"/>
  <c r="AJ116" i="13" s="1"/>
  <c r="AJ115" i="13" a="1"/>
  <c r="AJ115" i="13" s="1"/>
  <c r="AJ114" i="13" a="1"/>
  <c r="AJ114" i="13" s="1"/>
  <c r="AJ113" i="13" a="1"/>
  <c r="AJ113" i="13" s="1"/>
  <c r="AJ112" i="13" a="1"/>
  <c r="AJ112" i="13" s="1"/>
  <c r="AJ116" i="14" a="1"/>
  <c r="AJ116" i="14" s="1"/>
  <c r="AJ115" i="14" a="1"/>
  <c r="AJ115" i="14" s="1"/>
  <c r="AJ114" i="14" a="1"/>
  <c r="AJ114" i="14" s="1"/>
  <c r="AJ113" i="14" a="1"/>
  <c r="AJ113" i="14" s="1"/>
  <c r="AJ112" i="14" a="1"/>
  <c r="AJ112" i="14" s="1"/>
  <c r="AJ116" i="15" a="1"/>
  <c r="AJ116" i="15" s="1"/>
  <c r="AJ115" i="15" a="1"/>
  <c r="AJ115" i="15" s="1"/>
  <c r="AJ114" i="15" a="1"/>
  <c r="AJ114" i="15" s="1"/>
  <c r="AJ113" i="15" a="1"/>
  <c r="AJ113" i="15" s="1"/>
  <c r="AJ112" i="15" a="1"/>
  <c r="AJ112" i="15" s="1"/>
  <c r="AJ116" i="16" a="1"/>
  <c r="AJ116" i="16" s="1"/>
  <c r="AJ115" i="16" a="1"/>
  <c r="AJ115" i="16" s="1"/>
  <c r="AJ114" i="16" a="1"/>
  <c r="AJ114" i="16" s="1"/>
  <c r="AJ113" i="16" a="1"/>
  <c r="AJ113" i="16" s="1"/>
  <c r="AJ112" i="16" a="1"/>
  <c r="AJ112" i="16" s="1"/>
  <c r="AJ116" i="17" a="1"/>
  <c r="AJ116" i="17" s="1"/>
  <c r="AJ115" i="17" a="1"/>
  <c r="AJ115" i="17" s="1"/>
  <c r="AJ114" i="17" a="1"/>
  <c r="AJ114" i="17" s="1"/>
  <c r="AJ113" i="17" a="1"/>
  <c r="AJ113" i="17" s="1"/>
  <c r="AJ112" i="17" a="1"/>
  <c r="AJ112" i="17" s="1"/>
  <c r="AJ116" i="18" a="1"/>
  <c r="AJ116" i="18" s="1"/>
  <c r="AJ115" i="18" a="1"/>
  <c r="AJ115" i="18" s="1"/>
  <c r="AJ114" i="18" a="1"/>
  <c r="AJ114" i="18" s="1"/>
  <c r="AJ113" i="18" a="1"/>
  <c r="AJ113" i="18" s="1"/>
  <c r="AJ112" i="18" a="1"/>
  <c r="AJ112" i="18" s="1"/>
  <c r="AJ116" i="19" a="1"/>
  <c r="AJ116" i="19" s="1"/>
  <c r="AJ115" i="19" a="1"/>
  <c r="AJ115" i="19" s="1"/>
  <c r="AJ114" i="19" a="1"/>
  <c r="AJ114" i="19" s="1"/>
  <c r="AJ113" i="19" a="1"/>
  <c r="AJ113" i="19" s="1"/>
  <c r="AJ112" i="19" a="1"/>
  <c r="AJ112" i="19" s="1"/>
  <c r="AJ116" i="20" a="1"/>
  <c r="AJ116" i="20" s="1"/>
  <c r="AJ115" i="20" a="1"/>
  <c r="AJ115" i="20" s="1"/>
  <c r="AJ114" i="20" a="1"/>
  <c r="AJ114" i="20" s="1"/>
  <c r="AJ113" i="20" a="1"/>
  <c r="AJ113" i="20" s="1"/>
  <c r="AJ112" i="20" a="1"/>
  <c r="AJ112" i="20" s="1"/>
  <c r="AJ116" i="21" a="1"/>
  <c r="AJ116" i="21" s="1"/>
  <c r="AJ115" i="21" a="1"/>
  <c r="AJ115" i="21" s="1"/>
  <c r="AJ114" i="21" a="1"/>
  <c r="AJ114" i="21" s="1"/>
  <c r="AJ113" i="21" a="1"/>
  <c r="AJ113" i="21" s="1"/>
  <c r="AJ112" i="21" a="1"/>
  <c r="AJ112" i="21" s="1"/>
  <c r="AJ116" i="11" a="1"/>
  <c r="AJ116" i="11" s="1"/>
  <c r="AJ115" i="11" a="1"/>
  <c r="AJ115" i="11" s="1"/>
  <c r="AJ114" i="11" a="1"/>
  <c r="AJ114" i="11" s="1"/>
  <c r="AJ113" i="11" a="1"/>
  <c r="AJ113" i="11" s="1"/>
  <c r="AJ112" i="11" a="1"/>
  <c r="AJ112" i="11" s="1"/>
  <c r="AJ116" i="10" a="1"/>
  <c r="AJ116" i="10" s="1"/>
  <c r="AJ115" i="10" a="1"/>
  <c r="AJ115" i="10" s="1"/>
  <c r="AJ114" i="10" a="1"/>
  <c r="AJ114" i="10" s="1"/>
  <c r="AJ113" i="10" a="1"/>
  <c r="AJ113" i="10" s="1"/>
  <c r="AJ112" i="10" a="1"/>
  <c r="AJ112" i="10" s="1"/>
  <c r="AJ116" i="9" a="1"/>
  <c r="AJ116" i="9" s="1"/>
  <c r="AJ115" i="9" a="1"/>
  <c r="AJ115" i="9" s="1"/>
  <c r="AJ114" i="9" a="1"/>
  <c r="AJ114" i="9" s="1"/>
  <c r="AJ113" i="9" a="1"/>
  <c r="AJ113" i="9" s="1"/>
  <c r="AJ112" i="9" a="1"/>
  <c r="AJ112" i="9" s="1"/>
  <c r="D31" i="29" l="1"/>
  <c r="D30" i="29"/>
  <c r="D29" i="29"/>
  <c r="D28" i="29"/>
  <c r="D27" i="29"/>
  <c r="D26" i="29"/>
  <c r="D25" i="29"/>
  <c r="D24" i="29"/>
  <c r="D23" i="29"/>
  <c r="D22" i="29"/>
  <c r="D21" i="29"/>
  <c r="D20" i="29"/>
  <c r="D19" i="29"/>
  <c r="D18" i="29"/>
  <c r="D17" i="29"/>
  <c r="D16" i="29"/>
  <c r="D15" i="29"/>
  <c r="D31" i="30"/>
  <c r="D30" i="30"/>
  <c r="D29" i="30"/>
  <c r="D28" i="30"/>
  <c r="D27" i="30"/>
  <c r="D26" i="30"/>
  <c r="D25" i="30"/>
  <c r="D24" i="30"/>
  <c r="D23" i="30"/>
  <c r="D22" i="30"/>
  <c r="D21" i="30"/>
  <c r="D20" i="30"/>
  <c r="D19" i="30"/>
  <c r="D18" i="30"/>
  <c r="D17" i="30"/>
  <c r="D16" i="30"/>
  <c r="D15" i="30"/>
  <c r="D31" i="31"/>
  <c r="D30" i="31"/>
  <c r="D29" i="31"/>
  <c r="D28" i="31"/>
  <c r="D27" i="31"/>
  <c r="D26" i="31"/>
  <c r="D25" i="31"/>
  <c r="D24" i="31"/>
  <c r="D23" i="31"/>
  <c r="D22" i="31"/>
  <c r="D21" i="31"/>
  <c r="D20" i="31"/>
  <c r="D19" i="31"/>
  <c r="D18" i="31"/>
  <c r="D17" i="31"/>
  <c r="D16" i="31"/>
  <c r="D15" i="31"/>
  <c r="D31" i="32"/>
  <c r="D30" i="32"/>
  <c r="D29" i="32"/>
  <c r="D28" i="32"/>
  <c r="D27" i="32"/>
  <c r="D26" i="32"/>
  <c r="D25" i="32"/>
  <c r="D24" i="32"/>
  <c r="D23" i="32"/>
  <c r="D22" i="32"/>
  <c r="D21" i="32"/>
  <c r="D20" i="32"/>
  <c r="D19" i="32"/>
  <c r="D18" i="32"/>
  <c r="D17" i="32"/>
  <c r="D16" i="32"/>
  <c r="D15" i="32"/>
  <c r="D31" i="33"/>
  <c r="D30" i="33"/>
  <c r="D29" i="33"/>
  <c r="D28" i="33"/>
  <c r="D27" i="33"/>
  <c r="D26" i="33"/>
  <c r="D25" i="33"/>
  <c r="D24" i="33"/>
  <c r="D23" i="33"/>
  <c r="D22" i="33"/>
  <c r="D21" i="33"/>
  <c r="D20" i="33"/>
  <c r="D19" i="33"/>
  <c r="D18" i="33"/>
  <c r="D17" i="33"/>
  <c r="D16" i="33"/>
  <c r="D15" i="33"/>
  <c r="D31" i="34"/>
  <c r="D30" i="34"/>
  <c r="D29" i="34"/>
  <c r="D28" i="34"/>
  <c r="D27" i="34"/>
  <c r="D26" i="34"/>
  <c r="D25" i="34"/>
  <c r="D24" i="34"/>
  <c r="D23" i="34"/>
  <c r="D22" i="34"/>
  <c r="D21" i="34"/>
  <c r="D20" i="34"/>
  <c r="D19" i="34"/>
  <c r="D18" i="34"/>
  <c r="D17" i="34"/>
  <c r="D16" i="34"/>
  <c r="D31" i="35"/>
  <c r="D30" i="35"/>
  <c r="D29" i="35"/>
  <c r="D28" i="35"/>
  <c r="D27" i="35"/>
  <c r="D26" i="35"/>
  <c r="D25" i="35"/>
  <c r="D24" i="35"/>
  <c r="D23" i="35"/>
  <c r="D22" i="35"/>
  <c r="D21" i="35"/>
  <c r="D20" i="35"/>
  <c r="D19" i="35"/>
  <c r="D18" i="35"/>
  <c r="D17" i="35"/>
  <c r="D16" i="35"/>
  <c r="D15" i="35"/>
  <c r="D31" i="36"/>
  <c r="D30" i="36"/>
  <c r="D29" i="36"/>
  <c r="D28" i="36"/>
  <c r="D27" i="36"/>
  <c r="D26" i="36"/>
  <c r="D25" i="36"/>
  <c r="D24" i="36"/>
  <c r="D23" i="36"/>
  <c r="D22" i="36"/>
  <c r="D21" i="36"/>
  <c r="D20" i="36"/>
  <c r="D19" i="36"/>
  <c r="D18" i="36"/>
  <c r="D17" i="36"/>
  <c r="D16" i="36"/>
  <c r="D15" i="36"/>
  <c r="D31" i="28"/>
  <c r="D30" i="28"/>
  <c r="D29" i="28"/>
  <c r="D28" i="28"/>
  <c r="D27" i="28"/>
  <c r="D26" i="28"/>
  <c r="D25" i="28"/>
  <c r="D24" i="28"/>
  <c r="D23" i="28"/>
  <c r="D22" i="28"/>
  <c r="D21" i="28"/>
  <c r="D20" i="28"/>
  <c r="D19" i="28"/>
  <c r="D18" i="28"/>
  <c r="D17" i="28"/>
  <c r="D16" i="28"/>
  <c r="D15" i="28"/>
  <c r="D31" i="26"/>
  <c r="D30" i="26"/>
  <c r="D29" i="26"/>
  <c r="D28" i="26"/>
  <c r="D27" i="26"/>
  <c r="D26" i="26"/>
  <c r="D25" i="26"/>
  <c r="D24" i="26"/>
  <c r="D23" i="26"/>
  <c r="D22" i="26"/>
  <c r="D21" i="26"/>
  <c r="D20" i="26"/>
  <c r="D19" i="26"/>
  <c r="D18" i="26"/>
  <c r="D17" i="26"/>
  <c r="D16" i="26"/>
  <c r="D15" i="26"/>
  <c r="D31" i="27"/>
  <c r="D30" i="27"/>
  <c r="D29" i="27"/>
  <c r="D28" i="27"/>
  <c r="D27" i="27"/>
  <c r="D26" i="27"/>
  <c r="D25" i="27"/>
  <c r="D24" i="27"/>
  <c r="D23" i="27"/>
  <c r="D22" i="27"/>
  <c r="D21" i="27"/>
  <c r="D20" i="27"/>
  <c r="D19" i="27"/>
  <c r="D18" i="27"/>
  <c r="D17" i="27"/>
  <c r="D16" i="27"/>
  <c r="D15" i="27"/>
  <c r="BH116" i="9" a="1"/>
  <c r="BH116" i="9" s="1"/>
  <c r="BH115" i="9" a="1"/>
  <c r="BH115" i="9" s="1"/>
  <c r="BH114" i="9" a="1"/>
  <c r="BH114" i="9" s="1"/>
  <c r="BH113" i="9" a="1"/>
  <c r="BH113" i="9" s="1"/>
  <c r="BH112" i="9" a="1"/>
  <c r="BH112" i="9" s="1"/>
  <c r="BH116" i="10" a="1"/>
  <c r="BH116" i="10" s="1"/>
  <c r="BH115" i="10" a="1"/>
  <c r="BH115" i="10" s="1"/>
  <c r="BH114" i="10" a="1"/>
  <c r="BH114" i="10" s="1"/>
  <c r="BH113" i="10" a="1"/>
  <c r="BH113" i="10" s="1"/>
  <c r="BH112" i="10" a="1"/>
  <c r="BH112" i="10" s="1"/>
  <c r="BH116" i="11" a="1"/>
  <c r="BH116" i="11" s="1"/>
  <c r="BH115" i="11" a="1"/>
  <c r="BH115" i="11" s="1"/>
  <c r="BH114" i="11" a="1"/>
  <c r="BH114" i="11" s="1"/>
  <c r="BH113" i="11" a="1"/>
  <c r="BH113" i="11" s="1"/>
  <c r="BH112" i="11" a="1"/>
  <c r="BH112" i="11" s="1"/>
  <c r="BH116" i="12" a="1"/>
  <c r="BH116" i="12" s="1"/>
  <c r="BH115" i="12" a="1"/>
  <c r="BH115" i="12" s="1"/>
  <c r="BH114" i="12" a="1"/>
  <c r="BH114" i="12" s="1"/>
  <c r="BH113" i="12" a="1"/>
  <c r="BH113" i="12" s="1"/>
  <c r="BH112" i="12" a="1"/>
  <c r="BH112" i="12" s="1"/>
  <c r="BH116" i="13" a="1"/>
  <c r="BH116" i="13" s="1"/>
  <c r="BH115" i="13" a="1"/>
  <c r="BH115" i="13" s="1"/>
  <c r="BH114" i="13" a="1"/>
  <c r="BH114" i="13" s="1"/>
  <c r="BH113" i="13" a="1"/>
  <c r="BH113" i="13" s="1"/>
  <c r="BH112" i="13" a="1"/>
  <c r="BH112" i="13" s="1"/>
  <c r="BH116" i="14" a="1"/>
  <c r="BH116" i="14" s="1"/>
  <c r="BH115" i="14" a="1"/>
  <c r="BH115" i="14" s="1"/>
  <c r="BH114" i="14" a="1"/>
  <c r="BH114" i="14" s="1"/>
  <c r="BH113" i="14" a="1"/>
  <c r="BH113" i="14" s="1"/>
  <c r="BH112" i="14" a="1"/>
  <c r="BH112" i="14" s="1"/>
  <c r="BH116" i="15" a="1"/>
  <c r="BH116" i="15" s="1"/>
  <c r="BH115" i="15" a="1"/>
  <c r="BH115" i="15" s="1"/>
  <c r="BH114" i="15" a="1"/>
  <c r="BH114" i="15" s="1"/>
  <c r="BH113" i="15" a="1"/>
  <c r="BH113" i="15" s="1"/>
  <c r="BH112" i="15" a="1"/>
  <c r="BH112" i="15" s="1"/>
  <c r="BH116" i="16" a="1"/>
  <c r="BH116" i="16" s="1"/>
  <c r="BH115" i="16" a="1"/>
  <c r="BH115" i="16" s="1"/>
  <c r="BH114" i="16" a="1"/>
  <c r="BH114" i="16" s="1"/>
  <c r="BH113" i="16" a="1"/>
  <c r="BH113" i="16" s="1"/>
  <c r="BH112" i="16" a="1"/>
  <c r="BH112" i="16" s="1"/>
  <c r="BH116" i="17" a="1"/>
  <c r="BH116" i="17" s="1"/>
  <c r="BH115" i="17" a="1"/>
  <c r="BH115" i="17" s="1"/>
  <c r="BH114" i="17" a="1"/>
  <c r="BH114" i="17" s="1"/>
  <c r="BH113" i="17" a="1"/>
  <c r="BH113" i="17" s="1"/>
  <c r="BH112" i="17" a="1"/>
  <c r="BH112" i="17" s="1"/>
  <c r="BH116" i="18" a="1"/>
  <c r="BH116" i="18" s="1"/>
  <c r="BH115" i="18" a="1"/>
  <c r="BH115" i="18" s="1"/>
  <c r="BH114" i="18" a="1"/>
  <c r="BH114" i="18" s="1"/>
  <c r="BH113" i="18" a="1"/>
  <c r="BH113" i="18" s="1"/>
  <c r="BH112" i="18" a="1"/>
  <c r="BH112" i="18" s="1"/>
  <c r="BH116" i="19" a="1"/>
  <c r="BH116" i="19" s="1"/>
  <c r="BH115" i="19" a="1"/>
  <c r="BH115" i="19" s="1"/>
  <c r="BH114" i="19" a="1"/>
  <c r="BH114" i="19" s="1"/>
  <c r="BH113" i="19" a="1"/>
  <c r="BH113" i="19" s="1"/>
  <c r="BH112" i="19" a="1"/>
  <c r="BH112" i="19" s="1"/>
  <c r="BH116" i="20" a="1"/>
  <c r="BH116" i="20" s="1"/>
  <c r="BH115" i="20" a="1"/>
  <c r="BH115" i="20" s="1"/>
  <c r="BH114" i="20" a="1"/>
  <c r="BH114" i="20" s="1"/>
  <c r="BH113" i="20" a="1"/>
  <c r="BH113" i="20" s="1"/>
  <c r="BH112" i="20" a="1"/>
  <c r="BH112" i="20" s="1"/>
  <c r="BH116" i="21" a="1"/>
  <c r="BH116" i="21" s="1"/>
  <c r="BH115" i="21" a="1"/>
  <c r="BH115" i="21" s="1"/>
  <c r="BH114" i="21" a="1"/>
  <c r="BH114" i="21" s="1"/>
  <c r="BH113" i="21" a="1"/>
  <c r="BH113" i="21" s="1"/>
  <c r="BH112" i="21" a="1"/>
  <c r="BH112" i="21" s="1"/>
  <c r="BH116" i="22" a="1"/>
  <c r="BH116" i="22" s="1"/>
  <c r="BH115" i="22" a="1"/>
  <c r="BH115" i="22" s="1"/>
  <c r="BH114" i="22" a="1"/>
  <c r="BH114" i="22" s="1"/>
  <c r="BH113" i="22" a="1"/>
  <c r="BH113" i="22" s="1"/>
  <c r="BH112" i="22" a="1"/>
  <c r="BH112" i="22" s="1"/>
  <c r="BH116" i="23" a="1"/>
  <c r="BH116" i="23" s="1"/>
  <c r="BH115" i="23" a="1"/>
  <c r="BH115" i="23" s="1"/>
  <c r="BH114" i="23" a="1"/>
  <c r="BH114" i="23" s="1"/>
  <c r="BH113" i="23" a="1"/>
  <c r="BH113" i="23" s="1"/>
  <c r="BH112" i="23" a="1"/>
  <c r="BH112" i="23" s="1"/>
  <c r="BH116" i="24" a="1"/>
  <c r="BH116" i="24" s="1"/>
  <c r="BH115" i="24" a="1"/>
  <c r="BH115" i="24" s="1"/>
  <c r="BH114" i="24" a="1"/>
  <c r="BH114" i="24" s="1"/>
  <c r="BH113" i="24" a="1"/>
  <c r="BH113" i="24" s="1"/>
  <c r="BH112" i="24" a="1"/>
  <c r="BH112" i="24" s="1"/>
  <c r="BH116" i="25" a="1"/>
  <c r="BH116" i="25" s="1"/>
  <c r="BH115" i="25" a="1"/>
  <c r="BH115" i="25" s="1"/>
  <c r="BH114" i="25" a="1"/>
  <c r="BH114" i="25" s="1"/>
  <c r="BH113" i="25" a="1"/>
  <c r="BH113" i="25" s="1"/>
  <c r="BH112" i="25" a="1"/>
  <c r="BH112" i="25" s="1"/>
  <c r="BH116" i="26" a="1"/>
  <c r="BH116" i="26" s="1"/>
  <c r="BH115" i="26" a="1"/>
  <c r="BH115" i="26" s="1"/>
  <c r="BH114" i="26" a="1"/>
  <c r="BH114" i="26" s="1"/>
  <c r="BH113" i="26" a="1"/>
  <c r="BH113" i="26" s="1"/>
  <c r="BH112" i="26" a="1"/>
  <c r="BH112" i="26" s="1"/>
  <c r="BH116" i="27" a="1"/>
  <c r="BH116" i="27" s="1"/>
  <c r="BH115" i="27" a="1"/>
  <c r="BH115" i="27" s="1"/>
  <c r="BH114" i="27" a="1"/>
  <c r="BH114" i="27" s="1"/>
  <c r="BH113" i="27" a="1"/>
  <c r="BH113" i="27" s="1"/>
  <c r="BH112" i="27" a="1"/>
  <c r="BH112" i="27" s="1"/>
  <c r="BH116" i="28" a="1"/>
  <c r="BH116" i="28" s="1"/>
  <c r="BH115" i="28" a="1"/>
  <c r="BH115" i="28" s="1"/>
  <c r="BH114" i="28" a="1"/>
  <c r="BH114" i="28" s="1"/>
  <c r="BH113" i="28" a="1"/>
  <c r="BH113" i="28" s="1"/>
  <c r="BH112" i="28" a="1"/>
  <c r="BH112" i="28" s="1"/>
  <c r="BH116" i="29" a="1"/>
  <c r="BH116" i="29" s="1"/>
  <c r="BH115" i="29" a="1"/>
  <c r="BH115" i="29" s="1"/>
  <c r="BH114" i="29" a="1"/>
  <c r="BH114" i="29" s="1"/>
  <c r="BH113" i="29" a="1"/>
  <c r="BH113" i="29" s="1"/>
  <c r="BH112" i="29" a="1"/>
  <c r="BH112" i="29" s="1"/>
  <c r="BH116" i="8" a="1"/>
  <c r="BH116" i="8" s="1"/>
  <c r="BH115" i="8" a="1"/>
  <c r="BH115" i="8" s="1"/>
  <c r="BH114" i="8" a="1"/>
  <c r="BH114" i="8" s="1"/>
  <c r="BH113" i="8" a="1"/>
  <c r="BH113" i="8" s="1"/>
  <c r="BH112" i="8" a="1"/>
  <c r="BH112" i="8" s="1"/>
  <c r="BH105" i="9" a="1"/>
  <c r="BH105" i="9" s="1"/>
  <c r="BH104" i="9" a="1"/>
  <c r="BH104" i="9" s="1"/>
  <c r="BH103" i="9" a="1"/>
  <c r="BH103" i="9" s="1"/>
  <c r="BH102" i="9" a="1"/>
  <c r="BH102" i="9" s="1"/>
  <c r="BH101" i="9" a="1"/>
  <c r="BH101" i="9" s="1"/>
  <c r="BH100" i="9" a="1"/>
  <c r="BH100" i="9" s="1"/>
  <c r="BH99" i="9" a="1"/>
  <c r="BH99" i="9" s="1"/>
  <c r="BH98" i="9" a="1"/>
  <c r="BH98" i="9" s="1"/>
  <c r="BH97" i="9" a="1"/>
  <c r="BH97" i="9" s="1"/>
  <c r="BH96" i="9" a="1"/>
  <c r="BH96" i="9" s="1"/>
  <c r="BH95" i="9" a="1"/>
  <c r="BH95" i="9" s="1"/>
  <c r="BH94" i="9" a="1"/>
  <c r="BH94" i="9" s="1"/>
  <c r="BH93" i="9" a="1"/>
  <c r="BH93" i="9" s="1"/>
  <c r="BH92" i="9" a="1"/>
  <c r="BH92" i="9" s="1"/>
  <c r="BH105" i="10" a="1"/>
  <c r="BH105" i="10" s="1"/>
  <c r="BH104" i="10" a="1"/>
  <c r="BH104" i="10" s="1"/>
  <c r="BH103" i="10" a="1"/>
  <c r="BH103" i="10" s="1"/>
  <c r="BH102" i="10" a="1"/>
  <c r="BH102" i="10" s="1"/>
  <c r="BH101" i="10" a="1"/>
  <c r="BH101" i="10" s="1"/>
  <c r="BH100" i="10" a="1"/>
  <c r="BH100" i="10" s="1"/>
  <c r="BH99" i="10" a="1"/>
  <c r="BH99" i="10" s="1"/>
  <c r="BH98" i="10" a="1"/>
  <c r="BH98" i="10" s="1"/>
  <c r="BH97" i="10" a="1"/>
  <c r="BH97" i="10" s="1"/>
  <c r="BH96" i="10" a="1"/>
  <c r="BH96" i="10" s="1"/>
  <c r="BH95" i="10" a="1"/>
  <c r="BH95" i="10" s="1"/>
  <c r="BH94" i="10" a="1"/>
  <c r="BH94" i="10" s="1"/>
  <c r="BH93" i="10" a="1"/>
  <c r="BH93" i="10" s="1"/>
  <c r="BH92" i="10" a="1"/>
  <c r="BH92" i="10" s="1"/>
  <c r="BH105" i="11" a="1"/>
  <c r="BH105" i="11" s="1"/>
  <c r="BH104" i="11" a="1"/>
  <c r="BH104" i="11" s="1"/>
  <c r="BH103" i="11" a="1"/>
  <c r="BH103" i="11" s="1"/>
  <c r="BH102" i="11" a="1"/>
  <c r="BH102" i="11" s="1"/>
  <c r="BH101" i="11" a="1"/>
  <c r="BH101" i="11" s="1"/>
  <c r="BH100" i="11" a="1"/>
  <c r="BH100" i="11" s="1"/>
  <c r="BH99" i="11" a="1"/>
  <c r="BH99" i="11" s="1"/>
  <c r="BH98" i="11" a="1"/>
  <c r="BH98" i="11" s="1"/>
  <c r="BH97" i="11" a="1"/>
  <c r="BH97" i="11" s="1"/>
  <c r="BH96" i="11" a="1"/>
  <c r="BH96" i="11" s="1"/>
  <c r="BH95" i="11" a="1"/>
  <c r="BH95" i="11" s="1"/>
  <c r="BH94" i="11" a="1"/>
  <c r="BH94" i="11" s="1"/>
  <c r="BH93" i="11" a="1"/>
  <c r="BH93" i="11" s="1"/>
  <c r="BH92" i="11" a="1"/>
  <c r="BH92" i="11" s="1"/>
  <c r="BH105" i="12" a="1"/>
  <c r="BH105" i="12" s="1"/>
  <c r="BH104" i="12" a="1"/>
  <c r="BH104" i="12" s="1"/>
  <c r="BH103" i="12" a="1"/>
  <c r="BH103" i="12" s="1"/>
  <c r="BH102" i="12" a="1"/>
  <c r="BH102" i="12" s="1"/>
  <c r="BH101" i="12" a="1"/>
  <c r="BH101" i="12" s="1"/>
  <c r="BH100" i="12" a="1"/>
  <c r="BH100" i="12" s="1"/>
  <c r="BH99" i="12" a="1"/>
  <c r="BH99" i="12" s="1"/>
  <c r="BH98" i="12" a="1"/>
  <c r="BH98" i="12" s="1"/>
  <c r="BH97" i="12" a="1"/>
  <c r="BH97" i="12" s="1"/>
  <c r="BH96" i="12" a="1"/>
  <c r="BH96" i="12" s="1"/>
  <c r="BH95" i="12" a="1"/>
  <c r="BH95" i="12" s="1"/>
  <c r="BH94" i="12" a="1"/>
  <c r="BH94" i="12" s="1"/>
  <c r="BH93" i="12" a="1"/>
  <c r="BH93" i="12" s="1"/>
  <c r="BH92" i="12" a="1"/>
  <c r="BH92" i="12" s="1"/>
  <c r="BH105" i="13" a="1"/>
  <c r="BH105" i="13" s="1"/>
  <c r="BH104" i="13" a="1"/>
  <c r="BH104" i="13" s="1"/>
  <c r="BH103" i="13" a="1"/>
  <c r="BH103" i="13" s="1"/>
  <c r="BH102" i="13" a="1"/>
  <c r="BH102" i="13" s="1"/>
  <c r="BH101" i="13" a="1"/>
  <c r="BH101" i="13" s="1"/>
  <c r="BH100" i="13" a="1"/>
  <c r="BH100" i="13" s="1"/>
  <c r="BH99" i="13" a="1"/>
  <c r="BH99" i="13" s="1"/>
  <c r="BH98" i="13" a="1"/>
  <c r="BH98" i="13" s="1"/>
  <c r="BH97" i="13" a="1"/>
  <c r="BH97" i="13" s="1"/>
  <c r="BH96" i="13" a="1"/>
  <c r="BH96" i="13" s="1"/>
  <c r="BH95" i="13" a="1"/>
  <c r="BH95" i="13" s="1"/>
  <c r="BH94" i="13" a="1"/>
  <c r="BH94" i="13" s="1"/>
  <c r="BH93" i="13" a="1"/>
  <c r="BH93" i="13" s="1"/>
  <c r="BH92" i="13" a="1"/>
  <c r="BH92" i="13" s="1"/>
  <c r="BH105" i="14" a="1"/>
  <c r="BH105" i="14" s="1"/>
  <c r="BH104" i="14" a="1"/>
  <c r="BH104" i="14" s="1"/>
  <c r="BH103" i="14" a="1"/>
  <c r="BH103" i="14" s="1"/>
  <c r="BH102" i="14" a="1"/>
  <c r="BH102" i="14" s="1"/>
  <c r="BH101" i="14" a="1"/>
  <c r="BH101" i="14" s="1"/>
  <c r="BH100" i="14" a="1"/>
  <c r="BH100" i="14" s="1"/>
  <c r="BH99" i="14" a="1"/>
  <c r="BH99" i="14" s="1"/>
  <c r="BH98" i="14" a="1"/>
  <c r="BH98" i="14" s="1"/>
  <c r="BH97" i="14" a="1"/>
  <c r="BH97" i="14" s="1"/>
  <c r="BH96" i="14" a="1"/>
  <c r="BH96" i="14" s="1"/>
  <c r="BH95" i="14" a="1"/>
  <c r="BH95" i="14" s="1"/>
  <c r="BH94" i="14" a="1"/>
  <c r="BH94" i="14" s="1"/>
  <c r="BH93" i="14" a="1"/>
  <c r="BH93" i="14" s="1"/>
  <c r="BH92" i="14" a="1"/>
  <c r="BH92" i="14" s="1"/>
  <c r="BH105" i="15" a="1"/>
  <c r="BH105" i="15" s="1"/>
  <c r="BH104" i="15" a="1"/>
  <c r="BH104" i="15" s="1"/>
  <c r="BH103" i="15" a="1"/>
  <c r="BH103" i="15" s="1"/>
  <c r="BH102" i="15" a="1"/>
  <c r="BH102" i="15" s="1"/>
  <c r="BH101" i="15" a="1"/>
  <c r="BH101" i="15" s="1"/>
  <c r="BH100" i="15" a="1"/>
  <c r="BH100" i="15" s="1"/>
  <c r="BH99" i="15" a="1"/>
  <c r="BH99" i="15" s="1"/>
  <c r="BH98" i="15" a="1"/>
  <c r="BH98" i="15" s="1"/>
  <c r="BH97" i="15" a="1"/>
  <c r="BH97" i="15" s="1"/>
  <c r="BH96" i="15" a="1"/>
  <c r="BH96" i="15" s="1"/>
  <c r="BH95" i="15" a="1"/>
  <c r="BH95" i="15" s="1"/>
  <c r="BH94" i="15" a="1"/>
  <c r="BH94" i="15" s="1"/>
  <c r="BH93" i="15" a="1"/>
  <c r="BH93" i="15" s="1"/>
  <c r="BH92" i="15" a="1"/>
  <c r="BH92" i="15" s="1"/>
  <c r="BH105" i="16" a="1"/>
  <c r="BH105" i="16" s="1"/>
  <c r="BH104" i="16" a="1"/>
  <c r="BH104" i="16" s="1"/>
  <c r="BH103" i="16" a="1"/>
  <c r="BH103" i="16" s="1"/>
  <c r="BH102" i="16" a="1"/>
  <c r="BH102" i="16" s="1"/>
  <c r="BH101" i="16" a="1"/>
  <c r="BH101" i="16" s="1"/>
  <c r="BH100" i="16" a="1"/>
  <c r="BH100" i="16" s="1"/>
  <c r="BH99" i="16" a="1"/>
  <c r="BH99" i="16" s="1"/>
  <c r="BH98" i="16" a="1"/>
  <c r="BH98" i="16" s="1"/>
  <c r="BH97" i="16" a="1"/>
  <c r="BH97" i="16" s="1"/>
  <c r="BH96" i="16" a="1"/>
  <c r="BH96" i="16" s="1"/>
  <c r="BH95" i="16" a="1"/>
  <c r="BH95" i="16" s="1"/>
  <c r="BH94" i="16" a="1"/>
  <c r="BH94" i="16" s="1"/>
  <c r="BH93" i="16" a="1"/>
  <c r="BH93" i="16" s="1"/>
  <c r="BH92" i="16" a="1"/>
  <c r="BH92" i="16" s="1"/>
  <c r="BH105" i="17" a="1"/>
  <c r="BH105" i="17" s="1"/>
  <c r="BH104" i="17" a="1"/>
  <c r="BH104" i="17" s="1"/>
  <c r="BH103" i="17" a="1"/>
  <c r="BH103" i="17" s="1"/>
  <c r="BH102" i="17" a="1"/>
  <c r="BH102" i="17" s="1"/>
  <c r="BH101" i="17" a="1"/>
  <c r="BH101" i="17" s="1"/>
  <c r="BH100" i="17" a="1"/>
  <c r="BH100" i="17" s="1"/>
  <c r="BH99" i="17" a="1"/>
  <c r="BH99" i="17" s="1"/>
  <c r="BH98" i="17" a="1"/>
  <c r="BH98" i="17" s="1"/>
  <c r="BH97" i="17" a="1"/>
  <c r="BH97" i="17" s="1"/>
  <c r="BH96" i="17" a="1"/>
  <c r="BH96" i="17" s="1"/>
  <c r="BH95" i="17" a="1"/>
  <c r="BH95" i="17" s="1"/>
  <c r="BH94" i="17" a="1"/>
  <c r="BH94" i="17" s="1"/>
  <c r="BH93" i="17" a="1"/>
  <c r="BH93" i="17" s="1"/>
  <c r="BH92" i="17" a="1"/>
  <c r="BH92" i="17" s="1"/>
  <c r="BH105" i="18" a="1"/>
  <c r="BH105" i="18" s="1"/>
  <c r="BH104" i="18" a="1"/>
  <c r="BH104" i="18" s="1"/>
  <c r="BH103" i="18" a="1"/>
  <c r="BH103" i="18" s="1"/>
  <c r="BH102" i="18" a="1"/>
  <c r="BH102" i="18" s="1"/>
  <c r="BH101" i="18" a="1"/>
  <c r="BH101" i="18" s="1"/>
  <c r="BH100" i="18" a="1"/>
  <c r="BH100" i="18" s="1"/>
  <c r="BH99" i="18" a="1"/>
  <c r="BH99" i="18" s="1"/>
  <c r="BH98" i="18" a="1"/>
  <c r="BH98" i="18" s="1"/>
  <c r="BH97" i="18" a="1"/>
  <c r="BH97" i="18" s="1"/>
  <c r="BH96" i="18" a="1"/>
  <c r="BH96" i="18" s="1"/>
  <c r="BH95" i="18" a="1"/>
  <c r="BH95" i="18" s="1"/>
  <c r="BH94" i="18" a="1"/>
  <c r="BH94" i="18" s="1"/>
  <c r="BH93" i="18" a="1"/>
  <c r="BH93" i="18" s="1"/>
  <c r="BH92" i="18" a="1"/>
  <c r="BH92" i="18" s="1"/>
  <c r="BH105" i="19" a="1"/>
  <c r="BH105" i="19" s="1"/>
  <c r="BH104" i="19" a="1"/>
  <c r="BH104" i="19" s="1"/>
  <c r="BH103" i="19" a="1"/>
  <c r="BH103" i="19" s="1"/>
  <c r="BH102" i="19" a="1"/>
  <c r="BH102" i="19" s="1"/>
  <c r="BH101" i="19" a="1"/>
  <c r="BH101" i="19" s="1"/>
  <c r="BH100" i="19" a="1"/>
  <c r="BH100" i="19" s="1"/>
  <c r="BH99" i="19" a="1"/>
  <c r="BH99" i="19" s="1"/>
  <c r="BH98" i="19" a="1"/>
  <c r="BH98" i="19" s="1"/>
  <c r="BH97" i="19" a="1"/>
  <c r="BH97" i="19" s="1"/>
  <c r="BH96" i="19" a="1"/>
  <c r="BH96" i="19" s="1"/>
  <c r="BH95" i="19" a="1"/>
  <c r="BH95" i="19" s="1"/>
  <c r="BH94" i="19" a="1"/>
  <c r="BH94" i="19" s="1"/>
  <c r="BH93" i="19" a="1"/>
  <c r="BH93" i="19" s="1"/>
  <c r="BH92" i="19" a="1"/>
  <c r="BH92" i="19" s="1"/>
  <c r="BH105" i="20" a="1"/>
  <c r="BH105" i="20" s="1"/>
  <c r="BH104" i="20" a="1"/>
  <c r="BH104" i="20" s="1"/>
  <c r="BH103" i="20" a="1"/>
  <c r="BH103" i="20" s="1"/>
  <c r="BH102" i="20" a="1"/>
  <c r="BH102" i="20" s="1"/>
  <c r="BH101" i="20" a="1"/>
  <c r="BH101" i="20" s="1"/>
  <c r="BH100" i="20" a="1"/>
  <c r="BH100" i="20" s="1"/>
  <c r="BH99" i="20" a="1"/>
  <c r="BH99" i="20" s="1"/>
  <c r="BH98" i="20" a="1"/>
  <c r="BH98" i="20" s="1"/>
  <c r="BH97" i="20" a="1"/>
  <c r="BH97" i="20" s="1"/>
  <c r="BH96" i="20" a="1"/>
  <c r="BH96" i="20" s="1"/>
  <c r="BH95" i="20" a="1"/>
  <c r="BH95" i="20" s="1"/>
  <c r="BH94" i="20" a="1"/>
  <c r="BH94" i="20" s="1"/>
  <c r="BH93" i="20" a="1"/>
  <c r="BH93" i="20" s="1"/>
  <c r="BH92" i="20" a="1"/>
  <c r="BH92" i="20" s="1"/>
  <c r="BH105" i="21" a="1"/>
  <c r="BH105" i="21" s="1"/>
  <c r="BH104" i="21" a="1"/>
  <c r="BH104" i="21" s="1"/>
  <c r="BH103" i="21" a="1"/>
  <c r="BH103" i="21" s="1"/>
  <c r="BH102" i="21" a="1"/>
  <c r="BH102" i="21" s="1"/>
  <c r="BH101" i="21" a="1"/>
  <c r="BH101" i="21" s="1"/>
  <c r="BH100" i="21" a="1"/>
  <c r="BH100" i="21" s="1"/>
  <c r="BH99" i="21" a="1"/>
  <c r="BH99" i="21" s="1"/>
  <c r="BH98" i="21" a="1"/>
  <c r="BH98" i="21" s="1"/>
  <c r="BH97" i="21" a="1"/>
  <c r="BH97" i="21" s="1"/>
  <c r="BH96" i="21" a="1"/>
  <c r="BH96" i="21" s="1"/>
  <c r="BH95" i="21" a="1"/>
  <c r="BH95" i="21" s="1"/>
  <c r="BH94" i="21" a="1"/>
  <c r="BH94" i="21" s="1"/>
  <c r="BH93" i="21" a="1"/>
  <c r="BH93" i="21" s="1"/>
  <c r="BH92" i="21" a="1"/>
  <c r="BH92" i="21" s="1"/>
  <c r="BH105" i="22" a="1"/>
  <c r="BH105" i="22" s="1"/>
  <c r="BH104" i="22" a="1"/>
  <c r="BH104" i="22" s="1"/>
  <c r="BH103" i="22" a="1"/>
  <c r="BH103" i="22" s="1"/>
  <c r="BH102" i="22" a="1"/>
  <c r="BH102" i="22" s="1"/>
  <c r="BH101" i="22" a="1"/>
  <c r="BH101" i="22" s="1"/>
  <c r="BH100" i="22" a="1"/>
  <c r="BH100" i="22" s="1"/>
  <c r="BH99" i="22" a="1"/>
  <c r="BH99" i="22" s="1"/>
  <c r="BH98" i="22" a="1"/>
  <c r="BH98" i="22" s="1"/>
  <c r="BH97" i="22" a="1"/>
  <c r="BH97" i="22" s="1"/>
  <c r="BH96" i="22" a="1"/>
  <c r="BH96" i="22" s="1"/>
  <c r="BH95" i="22" a="1"/>
  <c r="BH95" i="22" s="1"/>
  <c r="BH94" i="22" a="1"/>
  <c r="BH94" i="22" s="1"/>
  <c r="BH93" i="22" a="1"/>
  <c r="BH93" i="22" s="1"/>
  <c r="BH92" i="22" a="1"/>
  <c r="BH92" i="22" s="1"/>
  <c r="BH105" i="23" a="1"/>
  <c r="BH105" i="23" s="1"/>
  <c r="BH104" i="23" a="1"/>
  <c r="BH104" i="23" s="1"/>
  <c r="BH103" i="23" a="1"/>
  <c r="BH103" i="23" s="1"/>
  <c r="BH102" i="23" a="1"/>
  <c r="BH102" i="23" s="1"/>
  <c r="BH101" i="23" a="1"/>
  <c r="BH101" i="23" s="1"/>
  <c r="BH100" i="23" a="1"/>
  <c r="BH100" i="23" s="1"/>
  <c r="BH99" i="23" a="1"/>
  <c r="BH99" i="23" s="1"/>
  <c r="BH98" i="23" a="1"/>
  <c r="BH98" i="23" s="1"/>
  <c r="BH97" i="23" a="1"/>
  <c r="BH97" i="23" s="1"/>
  <c r="BH96" i="23" a="1"/>
  <c r="BH96" i="23" s="1"/>
  <c r="BH95" i="23" a="1"/>
  <c r="BH95" i="23" s="1"/>
  <c r="BH94" i="23" a="1"/>
  <c r="BH94" i="23" s="1"/>
  <c r="BH93" i="23" a="1"/>
  <c r="BH93" i="23" s="1"/>
  <c r="BH92" i="23" a="1"/>
  <c r="BH92" i="23" s="1"/>
  <c r="BH105" i="24" a="1"/>
  <c r="BH105" i="24" s="1"/>
  <c r="BH104" i="24" a="1"/>
  <c r="BH104" i="24" s="1"/>
  <c r="BH103" i="24" a="1"/>
  <c r="BH103" i="24" s="1"/>
  <c r="BH102" i="24" a="1"/>
  <c r="BH102" i="24" s="1"/>
  <c r="BH101" i="24" a="1"/>
  <c r="BH101" i="24" s="1"/>
  <c r="BH100" i="24" a="1"/>
  <c r="BH100" i="24" s="1"/>
  <c r="BH99" i="24" a="1"/>
  <c r="BH99" i="24" s="1"/>
  <c r="BH98" i="24" a="1"/>
  <c r="BH98" i="24" s="1"/>
  <c r="BH97" i="24" a="1"/>
  <c r="BH97" i="24" s="1"/>
  <c r="BH96" i="24" a="1"/>
  <c r="BH96" i="24" s="1"/>
  <c r="BH95" i="24" a="1"/>
  <c r="BH95" i="24" s="1"/>
  <c r="BH94" i="24" a="1"/>
  <c r="BH94" i="24" s="1"/>
  <c r="BH93" i="24" a="1"/>
  <c r="BH93" i="24" s="1"/>
  <c r="BH92" i="24" a="1"/>
  <c r="BH92" i="24" s="1"/>
  <c r="BH105" i="25" a="1"/>
  <c r="BH105" i="25" s="1"/>
  <c r="BH104" i="25" a="1"/>
  <c r="BH104" i="25" s="1"/>
  <c r="BH103" i="25" a="1"/>
  <c r="BH103" i="25" s="1"/>
  <c r="BH102" i="25" a="1"/>
  <c r="BH102" i="25" s="1"/>
  <c r="BH101" i="25" a="1"/>
  <c r="BH101" i="25" s="1"/>
  <c r="BH100" i="25" a="1"/>
  <c r="BH100" i="25" s="1"/>
  <c r="BH99" i="25" a="1"/>
  <c r="BH99" i="25" s="1"/>
  <c r="BH98" i="25" a="1"/>
  <c r="BH98" i="25" s="1"/>
  <c r="BH97" i="25" a="1"/>
  <c r="BH97" i="25" s="1"/>
  <c r="BH96" i="25" a="1"/>
  <c r="BH96" i="25" s="1"/>
  <c r="BH95" i="25" a="1"/>
  <c r="BH95" i="25" s="1"/>
  <c r="BH94" i="25" a="1"/>
  <c r="BH94" i="25" s="1"/>
  <c r="BH93" i="25" a="1"/>
  <c r="BH93" i="25" s="1"/>
  <c r="BH92" i="25" a="1"/>
  <c r="BH92" i="25" s="1"/>
  <c r="BH105" i="26" a="1"/>
  <c r="BH105" i="26" s="1"/>
  <c r="BH104" i="26" a="1"/>
  <c r="BH104" i="26" s="1"/>
  <c r="BH103" i="26" a="1"/>
  <c r="BH103" i="26" s="1"/>
  <c r="BH102" i="26" a="1"/>
  <c r="BH102" i="26" s="1"/>
  <c r="BH101" i="26" a="1"/>
  <c r="BH101" i="26" s="1"/>
  <c r="BH100" i="26" a="1"/>
  <c r="BH100" i="26" s="1"/>
  <c r="BH99" i="26" a="1"/>
  <c r="BH99" i="26" s="1"/>
  <c r="BH98" i="26" a="1"/>
  <c r="BH98" i="26" s="1"/>
  <c r="BH97" i="26" a="1"/>
  <c r="BH97" i="26" s="1"/>
  <c r="BH96" i="26" a="1"/>
  <c r="BH96" i="26" s="1"/>
  <c r="BH95" i="26" a="1"/>
  <c r="BH95" i="26" s="1"/>
  <c r="BH94" i="26" a="1"/>
  <c r="BH94" i="26" s="1"/>
  <c r="BH93" i="26" a="1"/>
  <c r="BH93" i="26" s="1"/>
  <c r="BH92" i="26" a="1"/>
  <c r="BH92" i="26" s="1"/>
  <c r="BH105" i="27" a="1"/>
  <c r="BH105" i="27" s="1"/>
  <c r="BH104" i="27" a="1"/>
  <c r="BH104" i="27" s="1"/>
  <c r="BH103" i="27" a="1"/>
  <c r="BH103" i="27" s="1"/>
  <c r="BH102" i="27" a="1"/>
  <c r="BH102" i="27" s="1"/>
  <c r="BH101" i="27" a="1"/>
  <c r="BH101" i="27" s="1"/>
  <c r="BH100" i="27" a="1"/>
  <c r="BH100" i="27" s="1"/>
  <c r="BH99" i="27" a="1"/>
  <c r="BH99" i="27" s="1"/>
  <c r="BH98" i="27" a="1"/>
  <c r="BH98" i="27" s="1"/>
  <c r="BH97" i="27" a="1"/>
  <c r="BH97" i="27" s="1"/>
  <c r="BH96" i="27" a="1"/>
  <c r="BH96" i="27" s="1"/>
  <c r="BH95" i="27" a="1"/>
  <c r="BH95" i="27" s="1"/>
  <c r="BH94" i="27" a="1"/>
  <c r="BH94" i="27" s="1"/>
  <c r="BH93" i="27" a="1"/>
  <c r="BH93" i="27" s="1"/>
  <c r="BH92" i="27" a="1"/>
  <c r="BH92" i="27" s="1"/>
  <c r="BH105" i="28" a="1"/>
  <c r="BH105" i="28" s="1"/>
  <c r="BH104" i="28" a="1"/>
  <c r="BH104" i="28" s="1"/>
  <c r="BH103" i="28" a="1"/>
  <c r="BH103" i="28" s="1"/>
  <c r="BH102" i="28" a="1"/>
  <c r="BH102" i="28" s="1"/>
  <c r="BH101" i="28" a="1"/>
  <c r="BH101" i="28" s="1"/>
  <c r="BH100" i="28" a="1"/>
  <c r="BH100" i="28" s="1"/>
  <c r="BH99" i="28" a="1"/>
  <c r="BH99" i="28" s="1"/>
  <c r="BH98" i="28" a="1"/>
  <c r="BH98" i="28" s="1"/>
  <c r="BH97" i="28" a="1"/>
  <c r="BH97" i="28" s="1"/>
  <c r="BH96" i="28" a="1"/>
  <c r="BH96" i="28" s="1"/>
  <c r="BH95" i="28" a="1"/>
  <c r="BH95" i="28" s="1"/>
  <c r="BH94" i="28" a="1"/>
  <c r="BH94" i="28" s="1"/>
  <c r="BH93" i="28" a="1"/>
  <c r="BH93" i="28" s="1"/>
  <c r="BH92" i="28" a="1"/>
  <c r="BH92" i="28" s="1"/>
  <c r="BH105" i="29" a="1"/>
  <c r="BH105" i="29" s="1"/>
  <c r="BH104" i="29" a="1"/>
  <c r="BH104" i="29" s="1"/>
  <c r="BH103" i="29" a="1"/>
  <c r="BH103" i="29" s="1"/>
  <c r="BH102" i="29" a="1"/>
  <c r="BH102" i="29" s="1"/>
  <c r="BH101" i="29" a="1"/>
  <c r="BH101" i="29" s="1"/>
  <c r="BH100" i="29" a="1"/>
  <c r="BH100" i="29" s="1"/>
  <c r="BH99" i="29" a="1"/>
  <c r="BH99" i="29" s="1"/>
  <c r="BH98" i="29" a="1"/>
  <c r="BH98" i="29" s="1"/>
  <c r="BH97" i="29" a="1"/>
  <c r="BH97" i="29" s="1"/>
  <c r="BH96" i="29" a="1"/>
  <c r="BH96" i="29" s="1"/>
  <c r="BH95" i="29" a="1"/>
  <c r="BH95" i="29" s="1"/>
  <c r="BH94" i="29" a="1"/>
  <c r="BH94" i="29" s="1"/>
  <c r="BH93" i="29" a="1"/>
  <c r="BH93" i="29" s="1"/>
  <c r="BH92" i="29" a="1"/>
  <c r="BH92" i="29" s="1"/>
  <c r="BH105" i="8" a="1"/>
  <c r="BH105" i="8" s="1"/>
  <c r="BH104" i="8" a="1"/>
  <c r="BH104" i="8" s="1"/>
  <c r="BH103" i="8" a="1"/>
  <c r="BH103" i="8" s="1"/>
  <c r="BH102" i="8" a="1"/>
  <c r="BH102" i="8" s="1"/>
  <c r="BH101" i="8" a="1"/>
  <c r="BH101" i="8" s="1"/>
  <c r="BH100" i="8" a="1"/>
  <c r="BH100" i="8" s="1"/>
  <c r="BH99" i="8" a="1"/>
  <c r="BH99" i="8" s="1"/>
  <c r="BH98" i="8" a="1"/>
  <c r="BH98" i="8" s="1"/>
  <c r="BH97" i="8" a="1"/>
  <c r="BH97" i="8" s="1"/>
  <c r="BH96" i="8" a="1"/>
  <c r="BH96" i="8" s="1"/>
  <c r="BH95" i="8" a="1"/>
  <c r="BH95" i="8" s="1"/>
  <c r="BH94" i="8" a="1"/>
  <c r="BH94" i="8" s="1"/>
  <c r="BH93" i="8" a="1"/>
  <c r="BH93" i="8" s="1"/>
  <c r="BH92" i="8" a="1"/>
  <c r="BH92" i="8" s="1"/>
  <c r="AD105" i="9" a="1"/>
  <c r="AD105" i="9" s="1"/>
  <c r="AD104" i="9" a="1"/>
  <c r="AD104" i="9" s="1"/>
  <c r="AD103" i="9" a="1"/>
  <c r="AD103" i="9" s="1"/>
  <c r="AD102" i="9" a="1"/>
  <c r="AD102" i="9" s="1"/>
  <c r="AD101" i="9" a="1"/>
  <c r="AD101" i="9" s="1"/>
  <c r="AD100" i="9" a="1"/>
  <c r="AD100" i="9" s="1"/>
  <c r="AD99" i="9" a="1"/>
  <c r="AD99" i="9" s="1"/>
  <c r="AD98" i="9" a="1"/>
  <c r="AD98" i="9" s="1"/>
  <c r="AD97" i="9" a="1"/>
  <c r="AD97" i="9" s="1"/>
  <c r="AD96" i="9" a="1"/>
  <c r="AD96" i="9" s="1"/>
  <c r="AD95" i="9" a="1"/>
  <c r="AD95" i="9" s="1"/>
  <c r="AD94" i="9" a="1"/>
  <c r="AD94" i="9" s="1"/>
  <c r="AD93" i="9" a="1"/>
  <c r="AD93" i="9" s="1"/>
  <c r="AD92" i="9" a="1"/>
  <c r="AD92" i="9" s="1"/>
  <c r="AD105" i="10" a="1"/>
  <c r="AD105" i="10" s="1"/>
  <c r="AD104" i="10" a="1"/>
  <c r="AD104" i="10" s="1"/>
  <c r="AD103" i="10" a="1"/>
  <c r="AD103" i="10" s="1"/>
  <c r="AD102" i="10" a="1"/>
  <c r="AD102" i="10" s="1"/>
  <c r="AD101" i="10" a="1"/>
  <c r="AD101" i="10" s="1"/>
  <c r="AD100" i="10" a="1"/>
  <c r="AD100" i="10" s="1"/>
  <c r="AD99" i="10" a="1"/>
  <c r="AD99" i="10" s="1"/>
  <c r="AD98" i="10" a="1"/>
  <c r="AD98" i="10" s="1"/>
  <c r="AD97" i="10" a="1"/>
  <c r="AD97" i="10" s="1"/>
  <c r="AD96" i="10" a="1"/>
  <c r="AD96" i="10" s="1"/>
  <c r="AD95" i="10" a="1"/>
  <c r="AD95" i="10" s="1"/>
  <c r="AD94" i="10" a="1"/>
  <c r="AD94" i="10" s="1"/>
  <c r="AD93" i="10" a="1"/>
  <c r="AD93" i="10" s="1"/>
  <c r="AD92" i="10" a="1"/>
  <c r="AD92" i="10" s="1"/>
  <c r="AD105" i="11" a="1"/>
  <c r="AD105" i="11" s="1"/>
  <c r="AD104" i="11" a="1"/>
  <c r="AD104" i="11" s="1"/>
  <c r="AD103" i="11" a="1"/>
  <c r="AD103" i="11" s="1"/>
  <c r="AD102" i="11" a="1"/>
  <c r="AD102" i="11" s="1"/>
  <c r="AD101" i="11" a="1"/>
  <c r="AD101" i="11" s="1"/>
  <c r="AD100" i="11" a="1"/>
  <c r="AD100" i="11" s="1"/>
  <c r="AD99" i="11" a="1"/>
  <c r="AD99" i="11" s="1"/>
  <c r="AD98" i="11" a="1"/>
  <c r="AD98" i="11" s="1"/>
  <c r="AD97" i="11" a="1"/>
  <c r="AD97" i="11" s="1"/>
  <c r="AD96" i="11" a="1"/>
  <c r="AD96" i="11" s="1"/>
  <c r="AD95" i="11" a="1"/>
  <c r="AD95" i="11" s="1"/>
  <c r="AD94" i="11" a="1"/>
  <c r="AD94" i="11" s="1"/>
  <c r="AD93" i="11" a="1"/>
  <c r="AD93" i="11" s="1"/>
  <c r="AD92" i="11" a="1"/>
  <c r="AD92" i="11" s="1"/>
  <c r="AD105" i="12" a="1"/>
  <c r="AD105" i="12" s="1"/>
  <c r="AD104" i="12" a="1"/>
  <c r="AD104" i="12" s="1"/>
  <c r="AD103" i="12" a="1"/>
  <c r="AD103" i="12" s="1"/>
  <c r="AD102" i="12" a="1"/>
  <c r="AD102" i="12" s="1"/>
  <c r="AD101" i="12" a="1"/>
  <c r="AD101" i="12" s="1"/>
  <c r="AD100" i="12" a="1"/>
  <c r="AD100" i="12" s="1"/>
  <c r="AD99" i="12" a="1"/>
  <c r="AD99" i="12" s="1"/>
  <c r="AD98" i="12" a="1"/>
  <c r="AD98" i="12" s="1"/>
  <c r="AD97" i="12" a="1"/>
  <c r="AD97" i="12" s="1"/>
  <c r="AD96" i="12" a="1"/>
  <c r="AD96" i="12" s="1"/>
  <c r="AD95" i="12" a="1"/>
  <c r="AD95" i="12" s="1"/>
  <c r="AD94" i="12" a="1"/>
  <c r="AD94" i="12" s="1"/>
  <c r="AD93" i="12" a="1"/>
  <c r="AD93" i="12" s="1"/>
  <c r="AD92" i="12" a="1"/>
  <c r="AD92" i="12" s="1"/>
  <c r="AD105" i="13" a="1"/>
  <c r="AD105" i="13" s="1"/>
  <c r="AD104" i="13" a="1"/>
  <c r="AD104" i="13" s="1"/>
  <c r="AD103" i="13" a="1"/>
  <c r="AD103" i="13" s="1"/>
  <c r="AD102" i="13" a="1"/>
  <c r="AD102" i="13" s="1"/>
  <c r="AD101" i="13" a="1"/>
  <c r="AD101" i="13" s="1"/>
  <c r="AD100" i="13" a="1"/>
  <c r="AD100" i="13" s="1"/>
  <c r="AD99" i="13" a="1"/>
  <c r="AD99" i="13" s="1"/>
  <c r="AD98" i="13" a="1"/>
  <c r="AD98" i="13" s="1"/>
  <c r="AD97" i="13" a="1"/>
  <c r="AD97" i="13" s="1"/>
  <c r="AD96" i="13" a="1"/>
  <c r="AD96" i="13" s="1"/>
  <c r="AD95" i="13" a="1"/>
  <c r="AD95" i="13" s="1"/>
  <c r="AD94" i="13" a="1"/>
  <c r="AD94" i="13" s="1"/>
  <c r="AD93" i="13" a="1"/>
  <c r="AD93" i="13" s="1"/>
  <c r="AD92" i="13" a="1"/>
  <c r="AD92" i="13" s="1"/>
  <c r="AD105" i="14" a="1"/>
  <c r="AD105" i="14" s="1"/>
  <c r="AD104" i="14" a="1"/>
  <c r="AD104" i="14" s="1"/>
  <c r="AD103" i="14" a="1"/>
  <c r="AD103" i="14" s="1"/>
  <c r="AD102" i="14" a="1"/>
  <c r="AD102" i="14" s="1"/>
  <c r="AD101" i="14" a="1"/>
  <c r="AD101" i="14" s="1"/>
  <c r="AD100" i="14" a="1"/>
  <c r="AD100" i="14" s="1"/>
  <c r="AD99" i="14" a="1"/>
  <c r="AD99" i="14" s="1"/>
  <c r="AD98" i="14" a="1"/>
  <c r="AD98" i="14" s="1"/>
  <c r="AD97" i="14" a="1"/>
  <c r="AD97" i="14" s="1"/>
  <c r="AD96" i="14" a="1"/>
  <c r="AD96" i="14" s="1"/>
  <c r="AD95" i="14" a="1"/>
  <c r="AD95" i="14" s="1"/>
  <c r="AD94" i="14" a="1"/>
  <c r="AD94" i="14" s="1"/>
  <c r="AD93" i="14" a="1"/>
  <c r="AD93" i="14" s="1"/>
  <c r="AD92" i="14" a="1"/>
  <c r="AD92" i="14" s="1"/>
  <c r="AD105" i="15" a="1"/>
  <c r="AD105" i="15" s="1"/>
  <c r="AD104" i="15" a="1"/>
  <c r="AD104" i="15" s="1"/>
  <c r="AD103" i="15" a="1"/>
  <c r="AD103" i="15" s="1"/>
  <c r="AD102" i="15" a="1"/>
  <c r="AD102" i="15" s="1"/>
  <c r="AD101" i="15" a="1"/>
  <c r="AD101" i="15" s="1"/>
  <c r="AD100" i="15" a="1"/>
  <c r="AD100" i="15" s="1"/>
  <c r="AD99" i="15" a="1"/>
  <c r="AD99" i="15" s="1"/>
  <c r="AD98" i="15" a="1"/>
  <c r="AD98" i="15" s="1"/>
  <c r="AD97" i="15" a="1"/>
  <c r="AD97" i="15" s="1"/>
  <c r="AD96" i="15" a="1"/>
  <c r="AD96" i="15" s="1"/>
  <c r="AD95" i="15" a="1"/>
  <c r="AD95" i="15" s="1"/>
  <c r="AD94" i="15" a="1"/>
  <c r="AD94" i="15" s="1"/>
  <c r="AD93" i="15" a="1"/>
  <c r="AD93" i="15" s="1"/>
  <c r="AD92" i="15" a="1"/>
  <c r="AD92" i="15" s="1"/>
  <c r="AD105" i="16" a="1"/>
  <c r="AD105" i="16" s="1"/>
  <c r="AD104" i="16" a="1"/>
  <c r="AD104" i="16" s="1"/>
  <c r="AD103" i="16" a="1"/>
  <c r="AD103" i="16" s="1"/>
  <c r="AD102" i="16" a="1"/>
  <c r="AD102" i="16" s="1"/>
  <c r="AD101" i="16" a="1"/>
  <c r="AD101" i="16" s="1"/>
  <c r="AD100" i="16" a="1"/>
  <c r="AD100" i="16" s="1"/>
  <c r="AD99" i="16" a="1"/>
  <c r="AD99" i="16" s="1"/>
  <c r="AD98" i="16" a="1"/>
  <c r="AD98" i="16" s="1"/>
  <c r="AD97" i="16" a="1"/>
  <c r="AD97" i="16" s="1"/>
  <c r="AD96" i="16" a="1"/>
  <c r="AD96" i="16" s="1"/>
  <c r="AD95" i="16" a="1"/>
  <c r="AD95" i="16" s="1"/>
  <c r="AD94" i="16" a="1"/>
  <c r="AD94" i="16" s="1"/>
  <c r="AD93" i="16" a="1"/>
  <c r="AD93" i="16" s="1"/>
  <c r="AD92" i="16" a="1"/>
  <c r="AD92" i="16" s="1"/>
  <c r="AD105" i="17" a="1"/>
  <c r="AD105" i="17" s="1"/>
  <c r="AD104" i="17" a="1"/>
  <c r="AD104" i="17" s="1"/>
  <c r="AD103" i="17" a="1"/>
  <c r="AD103" i="17" s="1"/>
  <c r="AD102" i="17" a="1"/>
  <c r="AD102" i="17" s="1"/>
  <c r="AD101" i="17" a="1"/>
  <c r="AD101" i="17" s="1"/>
  <c r="AD100" i="17" a="1"/>
  <c r="AD100" i="17" s="1"/>
  <c r="AD99" i="17" a="1"/>
  <c r="AD99" i="17" s="1"/>
  <c r="AD98" i="17" a="1"/>
  <c r="AD98" i="17" s="1"/>
  <c r="AD97" i="17" a="1"/>
  <c r="AD97" i="17" s="1"/>
  <c r="AD96" i="17" a="1"/>
  <c r="AD96" i="17" s="1"/>
  <c r="AD95" i="17" a="1"/>
  <c r="AD95" i="17" s="1"/>
  <c r="AD94" i="17" a="1"/>
  <c r="AD94" i="17" s="1"/>
  <c r="AD93" i="17" a="1"/>
  <c r="AD93" i="17" s="1"/>
  <c r="AD92" i="17" a="1"/>
  <c r="AD92" i="17" s="1"/>
  <c r="AD105" i="18" a="1"/>
  <c r="AD105" i="18" s="1"/>
  <c r="AD104" i="18" a="1"/>
  <c r="AD104" i="18" s="1"/>
  <c r="AD103" i="18" a="1"/>
  <c r="AD103" i="18" s="1"/>
  <c r="AD102" i="18" a="1"/>
  <c r="AD102" i="18" s="1"/>
  <c r="AD101" i="18" a="1"/>
  <c r="AD101" i="18" s="1"/>
  <c r="AD100" i="18" a="1"/>
  <c r="AD100" i="18" s="1"/>
  <c r="AD99" i="18" a="1"/>
  <c r="AD99" i="18" s="1"/>
  <c r="AD98" i="18" a="1"/>
  <c r="AD98" i="18" s="1"/>
  <c r="AD97" i="18" a="1"/>
  <c r="AD97" i="18" s="1"/>
  <c r="AD96" i="18" a="1"/>
  <c r="AD96" i="18" s="1"/>
  <c r="AD95" i="18" a="1"/>
  <c r="AD95" i="18" s="1"/>
  <c r="AD94" i="18" a="1"/>
  <c r="AD94" i="18" s="1"/>
  <c r="AD93" i="18" a="1"/>
  <c r="AD93" i="18" s="1"/>
  <c r="AD92" i="18" a="1"/>
  <c r="AD92" i="18" s="1"/>
  <c r="AD105" i="19" a="1"/>
  <c r="AD105" i="19" s="1"/>
  <c r="AD104" i="19" a="1"/>
  <c r="AD104" i="19" s="1"/>
  <c r="AD103" i="19" a="1"/>
  <c r="AD103" i="19" s="1"/>
  <c r="AD102" i="19" a="1"/>
  <c r="AD102" i="19" s="1"/>
  <c r="AD101" i="19" a="1"/>
  <c r="AD101" i="19" s="1"/>
  <c r="AD100" i="19" a="1"/>
  <c r="AD100" i="19" s="1"/>
  <c r="AD99" i="19" a="1"/>
  <c r="AD99" i="19" s="1"/>
  <c r="AD98" i="19" a="1"/>
  <c r="AD98" i="19" s="1"/>
  <c r="AD97" i="19" a="1"/>
  <c r="AD97" i="19" s="1"/>
  <c r="AD96" i="19" a="1"/>
  <c r="AD96" i="19" s="1"/>
  <c r="AD95" i="19" a="1"/>
  <c r="AD95" i="19" s="1"/>
  <c r="AD94" i="19" a="1"/>
  <c r="AD94" i="19" s="1"/>
  <c r="AD93" i="19" a="1"/>
  <c r="AD93" i="19" s="1"/>
  <c r="AD92" i="19" a="1"/>
  <c r="AD92" i="19" s="1"/>
  <c r="AD105" i="20" a="1"/>
  <c r="AD105" i="20" s="1"/>
  <c r="AD104" i="20" a="1"/>
  <c r="AD104" i="20" s="1"/>
  <c r="AD103" i="20" a="1"/>
  <c r="AD103" i="20" s="1"/>
  <c r="AD102" i="20" a="1"/>
  <c r="AD102" i="20" s="1"/>
  <c r="AD101" i="20" a="1"/>
  <c r="AD101" i="20" s="1"/>
  <c r="AD100" i="20" a="1"/>
  <c r="AD100" i="20" s="1"/>
  <c r="AD99" i="20" a="1"/>
  <c r="AD99" i="20" s="1"/>
  <c r="AD98" i="20" a="1"/>
  <c r="AD98" i="20" s="1"/>
  <c r="AD97" i="20" a="1"/>
  <c r="AD97" i="20" s="1"/>
  <c r="AD96" i="20" a="1"/>
  <c r="AD96" i="20" s="1"/>
  <c r="AD95" i="20" a="1"/>
  <c r="AD95" i="20" s="1"/>
  <c r="AD94" i="20" a="1"/>
  <c r="AD94" i="20" s="1"/>
  <c r="AD93" i="20" a="1"/>
  <c r="AD93" i="20" s="1"/>
  <c r="AD92" i="20" a="1"/>
  <c r="AD92" i="20" s="1"/>
  <c r="AD105" i="21" a="1"/>
  <c r="AD105" i="21" s="1"/>
  <c r="AD104" i="21" a="1"/>
  <c r="AD104" i="21" s="1"/>
  <c r="AD103" i="21" a="1"/>
  <c r="AD103" i="21" s="1"/>
  <c r="AD102" i="21" a="1"/>
  <c r="AD102" i="21" s="1"/>
  <c r="AD101" i="21" a="1"/>
  <c r="AD101" i="21" s="1"/>
  <c r="AD100" i="21" a="1"/>
  <c r="AD100" i="21" s="1"/>
  <c r="AD99" i="21" a="1"/>
  <c r="AD99" i="21" s="1"/>
  <c r="AD98" i="21" a="1"/>
  <c r="AD98" i="21" s="1"/>
  <c r="AD97" i="21" a="1"/>
  <c r="AD97" i="21" s="1"/>
  <c r="AD96" i="21" a="1"/>
  <c r="AD96" i="21" s="1"/>
  <c r="AD95" i="21" a="1"/>
  <c r="AD95" i="21" s="1"/>
  <c r="AD94" i="21" a="1"/>
  <c r="AD94" i="21" s="1"/>
  <c r="AD93" i="21" a="1"/>
  <c r="AD93" i="21" s="1"/>
  <c r="AD92" i="21" a="1"/>
  <c r="AD92" i="21" s="1"/>
  <c r="AD105" i="22" a="1"/>
  <c r="AD105" i="22" s="1"/>
  <c r="AD104" i="22" a="1"/>
  <c r="AD104" i="22" s="1"/>
  <c r="AD103" i="22" a="1"/>
  <c r="AD103" i="22" s="1"/>
  <c r="AD102" i="22" a="1"/>
  <c r="AD102" i="22" s="1"/>
  <c r="AD101" i="22" a="1"/>
  <c r="AD101" i="22" s="1"/>
  <c r="AD100" i="22" a="1"/>
  <c r="AD100" i="22" s="1"/>
  <c r="AD99" i="22" a="1"/>
  <c r="AD99" i="22" s="1"/>
  <c r="AD98" i="22" a="1"/>
  <c r="AD98" i="22" s="1"/>
  <c r="AD97" i="22" a="1"/>
  <c r="AD97" i="22" s="1"/>
  <c r="AD96" i="22" a="1"/>
  <c r="AD96" i="22" s="1"/>
  <c r="AD95" i="22" a="1"/>
  <c r="AD95" i="22" s="1"/>
  <c r="AD94" i="22" a="1"/>
  <c r="AD94" i="22" s="1"/>
  <c r="AD93" i="22" a="1"/>
  <c r="AD93" i="22" s="1"/>
  <c r="AD92" i="22" a="1"/>
  <c r="AD92" i="22" s="1"/>
  <c r="AD105" i="23" a="1"/>
  <c r="AD105" i="23" s="1"/>
  <c r="AD104" i="23" a="1"/>
  <c r="AD104" i="23" s="1"/>
  <c r="AD103" i="23" a="1"/>
  <c r="AD103" i="23" s="1"/>
  <c r="AD102" i="23" a="1"/>
  <c r="AD102" i="23" s="1"/>
  <c r="AD101" i="23" a="1"/>
  <c r="AD101" i="23" s="1"/>
  <c r="AD100" i="23" a="1"/>
  <c r="AD100" i="23" s="1"/>
  <c r="AD99" i="23" a="1"/>
  <c r="AD99" i="23" s="1"/>
  <c r="AD98" i="23" a="1"/>
  <c r="AD98" i="23" s="1"/>
  <c r="AD97" i="23" a="1"/>
  <c r="AD97" i="23" s="1"/>
  <c r="AD96" i="23" a="1"/>
  <c r="AD96" i="23" s="1"/>
  <c r="AD95" i="23" a="1"/>
  <c r="AD95" i="23" s="1"/>
  <c r="AD94" i="23" a="1"/>
  <c r="AD94" i="23" s="1"/>
  <c r="AD93" i="23" a="1"/>
  <c r="AD93" i="23" s="1"/>
  <c r="AD92" i="23" a="1"/>
  <c r="AD92" i="23" s="1"/>
  <c r="AD105" i="24" a="1"/>
  <c r="AD105" i="24" s="1"/>
  <c r="AD104" i="24" a="1"/>
  <c r="AD104" i="24" s="1"/>
  <c r="AD103" i="24" a="1"/>
  <c r="AD103" i="24" s="1"/>
  <c r="AD102" i="24" a="1"/>
  <c r="AD102" i="24" s="1"/>
  <c r="AD101" i="24" a="1"/>
  <c r="AD101" i="24" s="1"/>
  <c r="AD100" i="24" a="1"/>
  <c r="AD100" i="24" s="1"/>
  <c r="AD99" i="24" a="1"/>
  <c r="AD99" i="24" s="1"/>
  <c r="AD98" i="24" a="1"/>
  <c r="AD98" i="24" s="1"/>
  <c r="AD97" i="24" a="1"/>
  <c r="AD97" i="24" s="1"/>
  <c r="AD96" i="24" a="1"/>
  <c r="AD96" i="24" s="1"/>
  <c r="AD95" i="24" a="1"/>
  <c r="AD95" i="24" s="1"/>
  <c r="AD94" i="24" a="1"/>
  <c r="AD94" i="24" s="1"/>
  <c r="AD93" i="24" a="1"/>
  <c r="AD93" i="24" s="1"/>
  <c r="AD92" i="24" a="1"/>
  <c r="AD92" i="24" s="1"/>
  <c r="AD105" i="25" a="1"/>
  <c r="AD105" i="25" s="1"/>
  <c r="AD104" i="25" a="1"/>
  <c r="AD104" i="25" s="1"/>
  <c r="AD103" i="25" a="1"/>
  <c r="AD103" i="25" s="1"/>
  <c r="AD102" i="25" a="1"/>
  <c r="AD102" i="25" s="1"/>
  <c r="AD101" i="25" a="1"/>
  <c r="AD101" i="25" s="1"/>
  <c r="AD100" i="25" a="1"/>
  <c r="AD100" i="25" s="1"/>
  <c r="AD99" i="25" a="1"/>
  <c r="AD99" i="25" s="1"/>
  <c r="AD98" i="25" a="1"/>
  <c r="AD98" i="25" s="1"/>
  <c r="AD97" i="25" a="1"/>
  <c r="AD97" i="25" s="1"/>
  <c r="AD96" i="25" a="1"/>
  <c r="AD96" i="25" s="1"/>
  <c r="AD95" i="25" a="1"/>
  <c r="AD95" i="25" s="1"/>
  <c r="AD94" i="25" a="1"/>
  <c r="AD94" i="25" s="1"/>
  <c r="AD93" i="25" a="1"/>
  <c r="AD93" i="25" s="1"/>
  <c r="AD92" i="25" a="1"/>
  <c r="AD92" i="25" s="1"/>
  <c r="AD105" i="26" a="1"/>
  <c r="AD105" i="26" s="1"/>
  <c r="AD104" i="26" a="1"/>
  <c r="AD104" i="26" s="1"/>
  <c r="AD103" i="26" a="1"/>
  <c r="AD103" i="26" s="1"/>
  <c r="AD102" i="26" a="1"/>
  <c r="AD102" i="26" s="1"/>
  <c r="AD101" i="26" a="1"/>
  <c r="AD101" i="26" s="1"/>
  <c r="AD100" i="26" a="1"/>
  <c r="AD100" i="26" s="1"/>
  <c r="AD99" i="26" a="1"/>
  <c r="AD99" i="26" s="1"/>
  <c r="AD98" i="26" a="1"/>
  <c r="AD98" i="26" s="1"/>
  <c r="AD97" i="26" a="1"/>
  <c r="AD97" i="26" s="1"/>
  <c r="AD96" i="26" a="1"/>
  <c r="AD96" i="26" s="1"/>
  <c r="AD95" i="26" a="1"/>
  <c r="AD95" i="26" s="1"/>
  <c r="AD94" i="26" a="1"/>
  <c r="AD94" i="26" s="1"/>
  <c r="AD93" i="26" a="1"/>
  <c r="AD93" i="26" s="1"/>
  <c r="AD92" i="26" a="1"/>
  <c r="AD92" i="26" s="1"/>
  <c r="AD105" i="27" a="1"/>
  <c r="AD105" i="27" s="1"/>
  <c r="AD104" i="27" a="1"/>
  <c r="AD104" i="27" s="1"/>
  <c r="AD103" i="27" a="1"/>
  <c r="AD103" i="27" s="1"/>
  <c r="AD102" i="27" a="1"/>
  <c r="AD102" i="27" s="1"/>
  <c r="AD101" i="27" a="1"/>
  <c r="AD101" i="27" s="1"/>
  <c r="AD100" i="27" a="1"/>
  <c r="AD100" i="27" s="1"/>
  <c r="AD99" i="27" a="1"/>
  <c r="AD99" i="27" s="1"/>
  <c r="AD98" i="27" a="1"/>
  <c r="AD98" i="27" s="1"/>
  <c r="AD97" i="27" a="1"/>
  <c r="AD97" i="27" s="1"/>
  <c r="AD96" i="27" a="1"/>
  <c r="AD96" i="27" s="1"/>
  <c r="AD95" i="27" a="1"/>
  <c r="AD95" i="27" s="1"/>
  <c r="AD94" i="27" a="1"/>
  <c r="AD94" i="27" s="1"/>
  <c r="AD93" i="27" a="1"/>
  <c r="AD93" i="27" s="1"/>
  <c r="AD92" i="27" a="1"/>
  <c r="AD92" i="27" s="1"/>
  <c r="AD105" i="28" a="1"/>
  <c r="AD105" i="28" s="1"/>
  <c r="AD104" i="28" a="1"/>
  <c r="AD104" i="28" s="1"/>
  <c r="AD103" i="28" a="1"/>
  <c r="AD103" i="28" s="1"/>
  <c r="AD102" i="28" a="1"/>
  <c r="AD102" i="28" s="1"/>
  <c r="AD101" i="28" a="1"/>
  <c r="AD101" i="28" s="1"/>
  <c r="AD100" i="28" a="1"/>
  <c r="AD100" i="28" s="1"/>
  <c r="AD99" i="28" a="1"/>
  <c r="AD99" i="28" s="1"/>
  <c r="AD98" i="28" a="1"/>
  <c r="AD98" i="28" s="1"/>
  <c r="AD97" i="28" a="1"/>
  <c r="AD97" i="28" s="1"/>
  <c r="AD96" i="28" a="1"/>
  <c r="AD96" i="28" s="1"/>
  <c r="AD95" i="28" a="1"/>
  <c r="AD95" i="28" s="1"/>
  <c r="AD94" i="28" a="1"/>
  <c r="AD94" i="28" s="1"/>
  <c r="AD93" i="28" a="1"/>
  <c r="AD93" i="28" s="1"/>
  <c r="AD92" i="28" a="1"/>
  <c r="AD92" i="28" s="1"/>
  <c r="AD105" i="29" a="1"/>
  <c r="AD105" i="29" s="1"/>
  <c r="AD104" i="29" a="1"/>
  <c r="AD104" i="29" s="1"/>
  <c r="AD103" i="29" a="1"/>
  <c r="AD103" i="29" s="1"/>
  <c r="AD102" i="29" a="1"/>
  <c r="AD102" i="29" s="1"/>
  <c r="AD101" i="29" a="1"/>
  <c r="AD101" i="29" s="1"/>
  <c r="AD100" i="29" a="1"/>
  <c r="AD100" i="29" s="1"/>
  <c r="AD99" i="29" a="1"/>
  <c r="AD99" i="29" s="1"/>
  <c r="AD98" i="29" a="1"/>
  <c r="AD98" i="29" s="1"/>
  <c r="AD97" i="29" a="1"/>
  <c r="AD97" i="29" s="1"/>
  <c r="AD96" i="29" a="1"/>
  <c r="AD96" i="29" s="1"/>
  <c r="AD95" i="29" a="1"/>
  <c r="AD95" i="29" s="1"/>
  <c r="AD94" i="29" a="1"/>
  <c r="AD94" i="29" s="1"/>
  <c r="AD93" i="29" a="1"/>
  <c r="AD93" i="29" s="1"/>
  <c r="AD92" i="29" a="1"/>
  <c r="AD92" i="29" s="1"/>
  <c r="AD105" i="8" a="1"/>
  <c r="AD105" i="8" s="1"/>
  <c r="AD104" i="8" a="1"/>
  <c r="AD104" i="8" s="1"/>
  <c r="AD103" i="8" a="1"/>
  <c r="AD103" i="8" s="1"/>
  <c r="AD102" i="8" a="1"/>
  <c r="AD102" i="8" s="1"/>
  <c r="AD101" i="8" a="1"/>
  <c r="AD101" i="8" s="1"/>
  <c r="AD100" i="8" a="1"/>
  <c r="AD100" i="8" s="1"/>
  <c r="AD99" i="8" a="1"/>
  <c r="AD99" i="8" s="1"/>
  <c r="AD98" i="8" a="1"/>
  <c r="AD98" i="8" s="1"/>
  <c r="AD97" i="8" a="1"/>
  <c r="AD97" i="8" s="1"/>
  <c r="AD96" i="8" a="1"/>
  <c r="AD96" i="8" s="1"/>
  <c r="AD95" i="8" a="1"/>
  <c r="AD95" i="8" s="1"/>
  <c r="AD94" i="8" a="1"/>
  <c r="AD94" i="8" s="1"/>
  <c r="AD93" i="8" a="1"/>
  <c r="AD93" i="8" s="1"/>
  <c r="AD92" i="8" a="1"/>
  <c r="AD92" i="8" s="1"/>
  <c r="BB85" i="35" a="1"/>
  <c r="BB85" i="35" s="1"/>
  <c r="BB84" i="35" a="1"/>
  <c r="BB84" i="35" s="1"/>
  <c r="BB83" i="35" a="1"/>
  <c r="BB83" i="35" s="1"/>
  <c r="BB82" i="35" a="1"/>
  <c r="BB82" i="35" s="1"/>
  <c r="BB81" i="35" a="1"/>
  <c r="BB81" i="35" s="1"/>
  <c r="BB80" i="35" a="1"/>
  <c r="BB80" i="35" s="1"/>
  <c r="BB79" i="35" a="1"/>
  <c r="BB79" i="35" s="1"/>
  <c r="BB78" i="35" a="1"/>
  <c r="BB78" i="35" s="1"/>
  <c r="BB77" i="35" a="1"/>
  <c r="BB77" i="35" s="1"/>
  <c r="BB76" i="35" a="1"/>
  <c r="BB76" i="35" s="1"/>
  <c r="BB75" i="35" a="1"/>
  <c r="BB75" i="35" s="1"/>
  <c r="BB74" i="35" a="1"/>
  <c r="BB74" i="35" s="1"/>
  <c r="BB73" i="35" a="1"/>
  <c r="BB73" i="35" s="1"/>
  <c r="BB66" i="35" a="1"/>
  <c r="BB66" i="35" s="1"/>
  <c r="BB65" i="35" a="1"/>
  <c r="BB65" i="35" s="1"/>
  <c r="BB64" i="35" a="1"/>
  <c r="BB64" i="35" s="1"/>
  <c r="BB63" i="35" a="1"/>
  <c r="BB63" i="35" s="1"/>
  <c r="BB62" i="35" a="1"/>
  <c r="BB62" i="35" s="1"/>
  <c r="BB61" i="35" a="1"/>
  <c r="BB61" i="35" s="1"/>
  <c r="BB60" i="35" a="1"/>
  <c r="BB60" i="35" s="1"/>
  <c r="BB59" i="35" a="1"/>
  <c r="BB59" i="35" s="1"/>
  <c r="BB85" i="30" a="1"/>
  <c r="BB85" i="30" s="1"/>
  <c r="BB84" i="30" a="1"/>
  <c r="BB84" i="30" s="1"/>
  <c r="BB83" i="30" a="1"/>
  <c r="BB83" i="30" s="1"/>
  <c r="BB82" i="30" a="1"/>
  <c r="BB82" i="30" s="1"/>
  <c r="BB81" i="30" a="1"/>
  <c r="BB81" i="30" s="1"/>
  <c r="BB80" i="30" a="1"/>
  <c r="BB80" i="30" s="1"/>
  <c r="BB79" i="30" a="1"/>
  <c r="BB79" i="30" s="1"/>
  <c r="BB78" i="30" a="1"/>
  <c r="BB78" i="30" s="1"/>
  <c r="BB77" i="30" a="1"/>
  <c r="BB77" i="30" s="1"/>
  <c r="BB76" i="30" a="1"/>
  <c r="BB76" i="30" s="1"/>
  <c r="BB75" i="30" a="1"/>
  <c r="BB75" i="30" s="1"/>
  <c r="BB74" i="30" a="1"/>
  <c r="BB74" i="30" s="1"/>
  <c r="BB73" i="30" a="1"/>
  <c r="BB73" i="30" s="1"/>
  <c r="BB66" i="30" a="1"/>
  <c r="BB66" i="30" s="1"/>
  <c r="BB65" i="30" a="1"/>
  <c r="BB65" i="30" s="1"/>
  <c r="BB64" i="30" a="1"/>
  <c r="BB64" i="30" s="1"/>
  <c r="BB63" i="30" a="1"/>
  <c r="BB63" i="30" s="1"/>
  <c r="BB62" i="30" a="1"/>
  <c r="BB62" i="30" s="1"/>
  <c r="BB61" i="30" a="1"/>
  <c r="BB61" i="30" s="1"/>
  <c r="BB60" i="30" a="1"/>
  <c r="BB60" i="30" s="1"/>
  <c r="BB59" i="30" a="1"/>
  <c r="BB59" i="30" s="1"/>
  <c r="BB52" i="30" a="1"/>
  <c r="BB52" i="30" s="1"/>
  <c r="BB51" i="30" a="1"/>
  <c r="BB51" i="30" s="1"/>
  <c r="BB50" i="30" a="1"/>
  <c r="BB50" i="30" s="1"/>
  <c r="BB49" i="30" a="1"/>
  <c r="BB49" i="30" s="1"/>
  <c r="BB48" i="30" a="1"/>
  <c r="BB48" i="30" s="1"/>
  <c r="BB47" i="30" a="1"/>
  <c r="BB47" i="30" s="1"/>
  <c r="BB46" i="30" a="1"/>
  <c r="BB46" i="30" s="1"/>
  <c r="BB45" i="30" a="1"/>
  <c r="BB45" i="30" s="1"/>
  <c r="BB44" i="30" a="1"/>
  <c r="BB44" i="30" s="1"/>
  <c r="BB43" i="30" a="1"/>
  <c r="BB43" i="30" s="1"/>
  <c r="BB42" i="30" a="1"/>
  <c r="BB42" i="30" s="1"/>
  <c r="BB41" i="30" a="1"/>
  <c r="BB41" i="30" s="1"/>
  <c r="BB40" i="30" a="1"/>
  <c r="BB40" i="30" s="1"/>
  <c r="BB34" i="30" a="1"/>
  <c r="BB34" i="30" s="1"/>
  <c r="BB31" i="30" a="1"/>
  <c r="BB31" i="30" s="1"/>
  <c r="BB30" i="30" a="1"/>
  <c r="BB30" i="30" s="1"/>
  <c r="BB29" i="30" a="1"/>
  <c r="BB29" i="30" s="1"/>
  <c r="BB28" i="30" a="1"/>
  <c r="BB28" i="30" s="1"/>
  <c r="BB27" i="30" a="1"/>
  <c r="BB27" i="30" s="1"/>
  <c r="BB26" i="30" a="1"/>
  <c r="BB26" i="30" s="1"/>
  <c r="BB25" i="30" a="1"/>
  <c r="BB25" i="30" s="1"/>
  <c r="BB24" i="30" a="1"/>
  <c r="BB24" i="30" s="1"/>
  <c r="BB23" i="30" a="1"/>
  <c r="BB23" i="30" s="1"/>
  <c r="BB22" i="30" a="1"/>
  <c r="BB22" i="30" s="1"/>
  <c r="BB21" i="30" a="1"/>
  <c r="BB21" i="30" s="1"/>
  <c r="BB20" i="30" a="1"/>
  <c r="BB20" i="30" s="1"/>
  <c r="BB19" i="30" a="1"/>
  <c r="BB19" i="30" s="1"/>
  <c r="BB18" i="30" a="1"/>
  <c r="BB18" i="30" s="1"/>
  <c r="BB17" i="30" a="1"/>
  <c r="BB17" i="30" s="1"/>
  <c r="BB16" i="30" a="1"/>
  <c r="BB16" i="30" s="1"/>
  <c r="BB15" i="30" a="1"/>
  <c r="BB15" i="30" s="1"/>
  <c r="AJ116" i="30" a="1"/>
  <c r="AJ116" i="30" s="1"/>
  <c r="AJ115" i="30" a="1"/>
  <c r="AJ115" i="30" s="1"/>
  <c r="AJ114" i="30" a="1"/>
  <c r="AJ114" i="30" s="1"/>
  <c r="AJ113" i="30" a="1"/>
  <c r="AJ113" i="30" s="1"/>
  <c r="AJ112" i="30" a="1"/>
  <c r="AJ112" i="30" s="1"/>
  <c r="AJ116" i="35" a="1"/>
  <c r="AJ116" i="35" s="1"/>
  <c r="AJ115" i="35" a="1"/>
  <c r="AJ115" i="35" s="1"/>
  <c r="AJ114" i="35" a="1"/>
  <c r="AJ114" i="35" s="1"/>
  <c r="AJ113" i="35" a="1"/>
  <c r="AJ113" i="35" s="1"/>
  <c r="AJ112" i="35" a="1"/>
  <c r="AJ112" i="35" s="1"/>
  <c r="AJ116" i="29" a="1"/>
  <c r="AJ116" i="29" s="1"/>
  <c r="AJ115" i="29" a="1"/>
  <c r="AJ115" i="29" s="1"/>
  <c r="AJ114" i="29" a="1"/>
  <c r="AJ114" i="29" s="1"/>
  <c r="AJ113" i="29" a="1"/>
  <c r="AJ113" i="29" s="1"/>
  <c r="AJ112" i="29" a="1"/>
  <c r="AJ112" i="29" s="1"/>
  <c r="BH105" i="30" a="1"/>
  <c r="BH105" i="30" s="1"/>
  <c r="BH104" i="30" a="1"/>
  <c r="BH104" i="30" s="1"/>
  <c r="BH103" i="30" a="1"/>
  <c r="BH103" i="30" s="1"/>
  <c r="BH102" i="30" a="1"/>
  <c r="BH102" i="30" s="1"/>
  <c r="BH101" i="30" a="1"/>
  <c r="BH101" i="30" s="1"/>
  <c r="BH100" i="30" a="1"/>
  <c r="BH100" i="30" s="1"/>
  <c r="BH99" i="30" a="1"/>
  <c r="BH99" i="30" s="1"/>
  <c r="BH98" i="30" a="1"/>
  <c r="BH98" i="30" s="1"/>
  <c r="BH97" i="30" a="1"/>
  <c r="BH97" i="30" s="1"/>
  <c r="BH96" i="30" a="1"/>
  <c r="BH96" i="30" s="1"/>
  <c r="BH95" i="30" a="1"/>
  <c r="BH95" i="30" s="1"/>
  <c r="BH94" i="30" a="1"/>
  <c r="BH94" i="30" s="1"/>
  <c r="BH93" i="30" a="1"/>
  <c r="BH93" i="30" s="1"/>
  <c r="BH92" i="30" a="1"/>
  <c r="BH92" i="30" s="1"/>
  <c r="BH105" i="35" a="1"/>
  <c r="BH105" i="35" s="1"/>
  <c r="BH104" i="35" a="1"/>
  <c r="BH104" i="35" s="1"/>
  <c r="BH103" i="35" a="1"/>
  <c r="BH103" i="35" s="1"/>
  <c r="BH102" i="35" a="1"/>
  <c r="BH102" i="35" s="1"/>
  <c r="BH101" i="35" a="1"/>
  <c r="BH101" i="35" s="1"/>
  <c r="BH100" i="35" a="1"/>
  <c r="BH100" i="35" s="1"/>
  <c r="BH99" i="35" a="1"/>
  <c r="BH99" i="35" s="1"/>
  <c r="BH98" i="35" a="1"/>
  <c r="BH98" i="35" s="1"/>
  <c r="BH97" i="35" a="1"/>
  <c r="BH97" i="35" s="1"/>
  <c r="BH96" i="35" a="1"/>
  <c r="BH96" i="35" s="1"/>
  <c r="BH95" i="35" a="1"/>
  <c r="BH95" i="35" s="1"/>
  <c r="BH94" i="35" a="1"/>
  <c r="BH94" i="35" s="1"/>
  <c r="BH93" i="35" a="1"/>
  <c r="BH93" i="35" s="1"/>
  <c r="BH92" i="35" a="1"/>
  <c r="BH92" i="35" s="1"/>
  <c r="AD105" i="30" a="1"/>
  <c r="AD105" i="30" s="1"/>
  <c r="AD104" i="30" a="1"/>
  <c r="AD104" i="30" s="1"/>
  <c r="AD103" i="30" a="1"/>
  <c r="AD103" i="30" s="1"/>
  <c r="AD102" i="30" a="1"/>
  <c r="AD102" i="30" s="1"/>
  <c r="AD101" i="30" a="1"/>
  <c r="AD101" i="30" s="1"/>
  <c r="AD100" i="30" a="1"/>
  <c r="AD100" i="30" s="1"/>
  <c r="AD99" i="30" a="1"/>
  <c r="AD99" i="30" s="1"/>
  <c r="AD98" i="30" a="1"/>
  <c r="AD98" i="30" s="1"/>
  <c r="AD97" i="30" a="1"/>
  <c r="AD97" i="30" s="1"/>
  <c r="AD96" i="30" a="1"/>
  <c r="AD96" i="30" s="1"/>
  <c r="AD95" i="30" a="1"/>
  <c r="AD95" i="30" s="1"/>
  <c r="AD94" i="30" a="1"/>
  <c r="AD94" i="30" s="1"/>
  <c r="AD93" i="30" a="1"/>
  <c r="AD93" i="30" s="1"/>
  <c r="AD92" i="30" a="1"/>
  <c r="AD92" i="30" s="1"/>
  <c r="AD105" i="35" a="1"/>
  <c r="AD105" i="35" s="1"/>
  <c r="AD104" i="35" a="1"/>
  <c r="AD104" i="35" s="1"/>
  <c r="AD103" i="35" a="1"/>
  <c r="AD103" i="35" s="1"/>
  <c r="AD102" i="35" a="1"/>
  <c r="AD102" i="35" s="1"/>
  <c r="AD101" i="35" a="1"/>
  <c r="AD101" i="35" s="1"/>
  <c r="AD100" i="35" a="1"/>
  <c r="AD100" i="35" s="1"/>
  <c r="AD99" i="35" a="1"/>
  <c r="AD99" i="35" s="1"/>
  <c r="AD98" i="35" a="1"/>
  <c r="AD98" i="35" s="1"/>
  <c r="AD97" i="35" a="1"/>
  <c r="AD97" i="35" s="1"/>
  <c r="AD96" i="35" a="1"/>
  <c r="AD96" i="35" s="1"/>
  <c r="AD95" i="35" a="1"/>
  <c r="AD95" i="35" s="1"/>
  <c r="AD94" i="35" a="1"/>
  <c r="AD94" i="35" s="1"/>
  <c r="AD93" i="35" a="1"/>
  <c r="AD93" i="35" s="1"/>
  <c r="AD92" i="35" a="1"/>
  <c r="AD92" i="35" s="1"/>
  <c r="BH116" i="30" a="1"/>
  <c r="BH116" i="30" s="1"/>
  <c r="BH115" i="30" a="1"/>
  <c r="BH115" i="30" s="1"/>
  <c r="BH114" i="30" a="1"/>
  <c r="BH114" i="30" s="1"/>
  <c r="BH113" i="30" a="1"/>
  <c r="BH113" i="30" s="1"/>
  <c r="BH112" i="30" a="1"/>
  <c r="BH112" i="30" s="1"/>
  <c r="BH85" i="30" a="1"/>
  <c r="BH85" i="30" s="1"/>
  <c r="BH84" i="30" a="1"/>
  <c r="BH84" i="30" s="1"/>
  <c r="BH83" i="30" a="1"/>
  <c r="BH83" i="30" s="1"/>
  <c r="BH82" i="30" a="1"/>
  <c r="BH82" i="30" s="1"/>
  <c r="BH81" i="30" a="1"/>
  <c r="BH81" i="30" s="1"/>
  <c r="BH80" i="30" a="1"/>
  <c r="BH80" i="30" s="1"/>
  <c r="BH79" i="30" a="1"/>
  <c r="BH79" i="30" s="1"/>
  <c r="BH78" i="30" a="1"/>
  <c r="BH78" i="30" s="1"/>
  <c r="BH77" i="30" a="1"/>
  <c r="BH77" i="30" s="1"/>
  <c r="BH76" i="30" a="1"/>
  <c r="BH76" i="30" s="1"/>
  <c r="BH75" i="30" a="1"/>
  <c r="BH75" i="30" s="1"/>
  <c r="BH74" i="30" a="1"/>
  <c r="BH74" i="30" s="1"/>
  <c r="BH73" i="30" a="1"/>
  <c r="BH73" i="30" s="1"/>
  <c r="BH66" i="30" a="1"/>
  <c r="BH66" i="30" s="1"/>
  <c r="BH65" i="30" a="1"/>
  <c r="BH65" i="30" s="1"/>
  <c r="BH64" i="30" a="1"/>
  <c r="BH64" i="30" s="1"/>
  <c r="BH63" i="30" a="1"/>
  <c r="BH63" i="30" s="1"/>
  <c r="BH62" i="30" a="1"/>
  <c r="BH62" i="30" s="1"/>
  <c r="BH61" i="30" a="1"/>
  <c r="BH61" i="30" s="1"/>
  <c r="BH60" i="30" a="1"/>
  <c r="BH60" i="30" s="1"/>
  <c r="BH59" i="30" a="1"/>
  <c r="BH59" i="30" s="1"/>
  <c r="BH52" i="30" a="1"/>
  <c r="BH52" i="30" s="1"/>
  <c r="BH51" i="30" a="1"/>
  <c r="BH51" i="30" s="1"/>
  <c r="BH50" i="30" a="1"/>
  <c r="BH50" i="30" s="1"/>
  <c r="BH49" i="30" a="1"/>
  <c r="BH49" i="30" s="1"/>
  <c r="BH48" i="30" a="1"/>
  <c r="BH48" i="30" s="1"/>
  <c r="BH47" i="30" a="1"/>
  <c r="BH47" i="30" s="1"/>
  <c r="BH46" i="30" a="1"/>
  <c r="BH46" i="30" s="1"/>
  <c r="BH45" i="30" a="1"/>
  <c r="BH45" i="30" s="1"/>
  <c r="BH44" i="30" a="1"/>
  <c r="BH44" i="30" s="1"/>
  <c r="BH43" i="30" a="1"/>
  <c r="BH43" i="30" s="1"/>
  <c r="BH42" i="30" a="1"/>
  <c r="BH42" i="30" s="1"/>
  <c r="BH41" i="30" a="1"/>
  <c r="BH41" i="30" s="1"/>
  <c r="BH40" i="30" a="1"/>
  <c r="BH40" i="30" s="1"/>
  <c r="BH34" i="30" a="1"/>
  <c r="BH34" i="30" s="1"/>
  <c r="BH31" i="30" a="1"/>
  <c r="BH31" i="30" s="1"/>
  <c r="BH30" i="30" a="1"/>
  <c r="BH30" i="30" s="1"/>
  <c r="BH29" i="30" a="1"/>
  <c r="BH29" i="30" s="1"/>
  <c r="BH28" i="30" a="1"/>
  <c r="BH28" i="30" s="1"/>
  <c r="BH27" i="30" a="1"/>
  <c r="BH27" i="30" s="1"/>
  <c r="BH26" i="30" a="1"/>
  <c r="BH26" i="30" s="1"/>
  <c r="BH25" i="30" a="1"/>
  <c r="BH25" i="30" s="1"/>
  <c r="BH24" i="30" a="1"/>
  <c r="BH24" i="30" s="1"/>
  <c r="BH23" i="30" a="1"/>
  <c r="BH23" i="30" s="1"/>
  <c r="BH22" i="30" a="1"/>
  <c r="BH22" i="30" s="1"/>
  <c r="BH21" i="30" a="1"/>
  <c r="BH21" i="30" s="1"/>
  <c r="BH20" i="30" a="1"/>
  <c r="BH20" i="30" s="1"/>
  <c r="BH19" i="30" a="1"/>
  <c r="BH19" i="30" s="1"/>
  <c r="BH18" i="30" a="1"/>
  <c r="BH18" i="30" s="1"/>
  <c r="BH17" i="30" a="1"/>
  <c r="BH17" i="30" s="1"/>
  <c r="BH16" i="30" a="1"/>
  <c r="BH16" i="30" s="1"/>
  <c r="BH15" i="30" a="1"/>
  <c r="BH15" i="30" s="1"/>
  <c r="BH116" i="35" a="1"/>
  <c r="BH116" i="35" s="1"/>
  <c r="BH115" i="35" a="1"/>
  <c r="BH115" i="35" s="1"/>
  <c r="BH114" i="35" a="1"/>
  <c r="BH114" i="35" s="1"/>
  <c r="BH113" i="35" a="1"/>
  <c r="BH113" i="35" s="1"/>
  <c r="BH112" i="35" a="1"/>
  <c r="BH112" i="35" s="1"/>
  <c r="BH85" i="35" a="1"/>
  <c r="BH85" i="35" s="1"/>
  <c r="BH84" i="35" a="1"/>
  <c r="BH84" i="35" s="1"/>
  <c r="BH83" i="35" a="1"/>
  <c r="BH83" i="35" s="1"/>
  <c r="BH82" i="35" a="1"/>
  <c r="BH82" i="35" s="1"/>
  <c r="BH81" i="35" a="1"/>
  <c r="BH81" i="35" s="1"/>
  <c r="BH80" i="35" a="1"/>
  <c r="BH80" i="35" s="1"/>
  <c r="BH79" i="35" a="1"/>
  <c r="BH79" i="35" s="1"/>
  <c r="BH78" i="35" a="1"/>
  <c r="BH78" i="35" s="1"/>
  <c r="BH77" i="35" a="1"/>
  <c r="BH77" i="35" s="1"/>
  <c r="BH76" i="35" a="1"/>
  <c r="BH76" i="35" s="1"/>
  <c r="BH75" i="35" a="1"/>
  <c r="BH75" i="35" s="1"/>
  <c r="BH74" i="35" a="1"/>
  <c r="BH74" i="35" s="1"/>
  <c r="BH73" i="35" a="1"/>
  <c r="BH73" i="35" s="1"/>
  <c r="BH66" i="35" a="1"/>
  <c r="BH66" i="35" s="1"/>
  <c r="BH65" i="35" a="1"/>
  <c r="BH65" i="35" s="1"/>
  <c r="BH64" i="35" a="1"/>
  <c r="BH64" i="35" s="1"/>
  <c r="BH63" i="35" a="1"/>
  <c r="BH63" i="35" s="1"/>
  <c r="BH62" i="35" a="1"/>
  <c r="BH62" i="35" s="1"/>
  <c r="BH61" i="35" a="1"/>
  <c r="BH61" i="35" s="1"/>
  <c r="BH60" i="35" a="1"/>
  <c r="BH60" i="35" s="1"/>
  <c r="BH59" i="35" a="1"/>
  <c r="BH59" i="35" s="1"/>
  <c r="BH52" i="35" a="1"/>
  <c r="BH52" i="35" s="1"/>
  <c r="BH51" i="35" a="1"/>
  <c r="BH51" i="35" s="1"/>
  <c r="BH50" i="35" a="1"/>
  <c r="BH50" i="35" s="1"/>
  <c r="BH49" i="35" a="1"/>
  <c r="BH49" i="35" s="1"/>
  <c r="BH48" i="35" a="1"/>
  <c r="BH48" i="35" s="1"/>
  <c r="BH47" i="35" a="1"/>
  <c r="BH47" i="35" s="1"/>
  <c r="BH46" i="35" a="1"/>
  <c r="BH46" i="35" s="1"/>
  <c r="BH45" i="35" a="1"/>
  <c r="BH45" i="35" s="1"/>
  <c r="BH44" i="35" a="1"/>
  <c r="BH44" i="35" s="1"/>
  <c r="BH43" i="35" a="1"/>
  <c r="BH43" i="35" s="1"/>
  <c r="BH42" i="35" a="1"/>
  <c r="BH42" i="35" s="1"/>
  <c r="BH41" i="35" a="1"/>
  <c r="BH41" i="35" s="1"/>
  <c r="BH40" i="35" a="1"/>
  <c r="BH40" i="35" s="1"/>
  <c r="BH34" i="35" a="1"/>
  <c r="BH34" i="35" s="1"/>
  <c r="BH85" i="29" a="1"/>
  <c r="BH85" i="29" s="1"/>
  <c r="BH84" i="29" a="1"/>
  <c r="BH84" i="29" s="1"/>
  <c r="BH83" i="29" a="1"/>
  <c r="BH83" i="29" s="1"/>
  <c r="BH82" i="29" a="1"/>
  <c r="BH82" i="29" s="1"/>
  <c r="BH81" i="29" a="1"/>
  <c r="BH81" i="29" s="1"/>
  <c r="BH80" i="29" a="1"/>
  <c r="BH80" i="29" s="1"/>
  <c r="BH79" i="29" a="1"/>
  <c r="BH79" i="29" s="1"/>
  <c r="BH78" i="29" a="1"/>
  <c r="BH78" i="29" s="1"/>
  <c r="BH77" i="29" a="1"/>
  <c r="BH77" i="29" s="1"/>
  <c r="BH76" i="29" a="1"/>
  <c r="BH76" i="29" s="1"/>
  <c r="BH75" i="29" a="1"/>
  <c r="BH75" i="29" s="1"/>
  <c r="BH74" i="29" a="1"/>
  <c r="BH74" i="29" s="1"/>
  <c r="BH73" i="29" a="1"/>
  <c r="BH73" i="29" s="1"/>
  <c r="BH66" i="29" a="1"/>
  <c r="BH66" i="29" s="1"/>
  <c r="BH65" i="29" a="1"/>
  <c r="BH65" i="29" s="1"/>
  <c r="BH64" i="29" a="1"/>
  <c r="BH64" i="29" s="1"/>
  <c r="BH63" i="29" a="1"/>
  <c r="BH63" i="29" s="1"/>
  <c r="BH62" i="29" a="1"/>
  <c r="BH62" i="29" s="1"/>
  <c r="BH61" i="29" a="1"/>
  <c r="BH61" i="29" s="1"/>
  <c r="BH60" i="29" a="1"/>
  <c r="BH60" i="29" s="1"/>
  <c r="BH59" i="29" a="1"/>
  <c r="BH59" i="29" s="1"/>
  <c r="BH52" i="29" a="1"/>
  <c r="BH52" i="29" s="1"/>
  <c r="BH51" i="29" a="1"/>
  <c r="BH51" i="29" s="1"/>
  <c r="BH50" i="29" a="1"/>
  <c r="BH50" i="29" s="1"/>
  <c r="BH49" i="29" a="1"/>
  <c r="BH49" i="29" s="1"/>
  <c r="BH48" i="29" a="1"/>
  <c r="BH48" i="29" s="1"/>
  <c r="BH47" i="29" a="1"/>
  <c r="BH47" i="29" s="1"/>
  <c r="BH46" i="29" a="1"/>
  <c r="BH46" i="29" s="1"/>
  <c r="BH45" i="29" a="1"/>
  <c r="BH45" i="29" s="1"/>
  <c r="BH44" i="29" a="1"/>
  <c r="BH44" i="29" s="1"/>
  <c r="BH43" i="29" a="1"/>
  <c r="BH43" i="29" s="1"/>
  <c r="BH42" i="29" a="1"/>
  <c r="BH42" i="29" s="1"/>
  <c r="BH41" i="29" a="1"/>
  <c r="BH41" i="29" s="1"/>
  <c r="BH40" i="29" a="1"/>
  <c r="BH40" i="29" s="1"/>
  <c r="BH34" i="29" a="1"/>
  <c r="BH34" i="29" s="1"/>
  <c r="BH31" i="29" a="1"/>
  <c r="BH31" i="29" s="1"/>
  <c r="BH30" i="29" a="1"/>
  <c r="BH30" i="29" s="1"/>
  <c r="BH29" i="29" a="1"/>
  <c r="BH29" i="29" s="1"/>
  <c r="BH28" i="29" a="1"/>
  <c r="BH28" i="29" s="1"/>
  <c r="BH27" i="29" a="1"/>
  <c r="BH27" i="29" s="1"/>
  <c r="BH26" i="29" a="1"/>
  <c r="BH26" i="29" s="1"/>
  <c r="BH25" i="29" a="1"/>
  <c r="BH25" i="29" s="1"/>
  <c r="BH24" i="29" a="1"/>
  <c r="BH24" i="29" s="1"/>
  <c r="BH23" i="29" a="1"/>
  <c r="BH23" i="29" s="1"/>
  <c r="BH22" i="29" a="1"/>
  <c r="BH22" i="29" s="1"/>
  <c r="BH21" i="29" a="1"/>
  <c r="BH21" i="29" s="1"/>
  <c r="BH20" i="29" a="1"/>
  <c r="BH20" i="29" s="1"/>
  <c r="BH19" i="29" a="1"/>
  <c r="BH19" i="29" s="1"/>
  <c r="BH18" i="29" a="1"/>
  <c r="BH18" i="29" s="1"/>
  <c r="BH17" i="29" a="1"/>
  <c r="BH17" i="29" s="1"/>
  <c r="BH16" i="29" a="1"/>
  <c r="BH16" i="29" s="1"/>
  <c r="BH15" i="29" a="1"/>
  <c r="BH15" i="29" s="1"/>
  <c r="AJ116" i="27" a="1"/>
  <c r="AJ116" i="27" s="1"/>
  <c r="AJ115" i="27" a="1"/>
  <c r="AJ115" i="27" s="1"/>
  <c r="AJ114" i="27" a="1"/>
  <c r="AJ114" i="27" s="1"/>
  <c r="AJ113" i="27" a="1"/>
  <c r="AJ113" i="27" s="1"/>
  <c r="AJ112" i="27" a="1"/>
  <c r="AJ112" i="27" s="1"/>
  <c r="AJ116" i="28" a="1"/>
  <c r="AJ116" i="28" s="1"/>
  <c r="AJ115" i="28" a="1"/>
  <c r="AJ115" i="28" s="1"/>
  <c r="AJ114" i="28" a="1"/>
  <c r="AJ114" i="28" s="1"/>
  <c r="AJ113" i="28" a="1"/>
  <c r="AJ113" i="28" s="1"/>
  <c r="AJ112" i="28" a="1"/>
  <c r="AJ112" i="28" s="1"/>
  <c r="BF102" i="28"/>
  <c r="AZ102" i="28"/>
  <c r="AT102" i="28"/>
  <c r="AN102" i="28"/>
  <c r="AH102" i="28"/>
  <c r="AC102" i="28"/>
  <c r="W102" i="28"/>
  <c r="P102" i="28"/>
  <c r="M102" i="28"/>
  <c r="I102" i="28"/>
  <c r="BF113" i="29"/>
  <c r="AZ113" i="29"/>
  <c r="AH113" i="29"/>
  <c r="AC113" i="29"/>
  <c r="W113" i="29"/>
  <c r="P113" i="29"/>
  <c r="M113" i="29"/>
  <c r="I113" i="29"/>
  <c r="BF113" i="30"/>
  <c r="AZ113" i="30"/>
  <c r="AH113" i="30"/>
  <c r="AC113" i="30"/>
  <c r="W113" i="30"/>
  <c r="P113" i="30"/>
  <c r="M113" i="30"/>
  <c r="I113" i="30"/>
  <c r="BF113" i="31"/>
  <c r="AZ113" i="31"/>
  <c r="AH113" i="31"/>
  <c r="AC113" i="31"/>
  <c r="W113" i="31"/>
  <c r="P113" i="31"/>
  <c r="M113" i="31"/>
  <c r="I113" i="31"/>
  <c r="BF113" i="32"/>
  <c r="AZ113" i="32"/>
  <c r="AH113" i="32"/>
  <c r="AC113" i="32"/>
  <c r="W113" i="32"/>
  <c r="P113" i="32"/>
  <c r="M113" i="32"/>
  <c r="I113" i="32"/>
  <c r="BF113" i="33"/>
  <c r="AZ113" i="33"/>
  <c r="AH113" i="33"/>
  <c r="AC113" i="33"/>
  <c r="W113" i="33"/>
  <c r="P113" i="33"/>
  <c r="M113" i="33"/>
  <c r="I113" i="33"/>
  <c r="BF113" i="34"/>
  <c r="AZ113" i="34"/>
  <c r="AH113" i="34"/>
  <c r="AC113" i="34"/>
  <c r="W113" i="34"/>
  <c r="P113" i="34"/>
  <c r="M113" i="34"/>
  <c r="I113" i="34"/>
  <c r="BF113" i="35"/>
  <c r="AZ113" i="35"/>
  <c r="AH113" i="35"/>
  <c r="AC113" i="35"/>
  <c r="W113" i="35"/>
  <c r="P113" i="35"/>
  <c r="M113" i="35"/>
  <c r="I113" i="35"/>
  <c r="BF113" i="36"/>
  <c r="AZ113" i="36"/>
  <c r="AH113" i="36"/>
  <c r="AC113" i="36"/>
  <c r="W113" i="36"/>
  <c r="P113" i="36"/>
  <c r="M113" i="36"/>
  <c r="I113" i="36"/>
  <c r="BF113" i="28"/>
  <c r="AZ113" i="28"/>
  <c r="AH113" i="28"/>
  <c r="AC113" i="28"/>
  <c r="W113" i="28"/>
  <c r="P113" i="28"/>
  <c r="M113" i="28"/>
  <c r="I113" i="28"/>
  <c r="BB85" i="29" a="1"/>
  <c r="BB85" i="29" s="1"/>
  <c r="BB84" i="29" a="1"/>
  <c r="BB84" i="29" s="1"/>
  <c r="BB83" i="29" a="1"/>
  <c r="BB83" i="29" s="1"/>
  <c r="BB82" i="29" a="1"/>
  <c r="BB82" i="29" s="1"/>
  <c r="BB81" i="29" a="1"/>
  <c r="BB81" i="29" s="1"/>
  <c r="BB80" i="29" a="1"/>
  <c r="BB80" i="29" s="1"/>
  <c r="BB79" i="29" a="1"/>
  <c r="BB79" i="29" s="1"/>
  <c r="BB78" i="29" a="1"/>
  <c r="BB78" i="29" s="1"/>
  <c r="BB77" i="29" a="1"/>
  <c r="BB77" i="29" s="1"/>
  <c r="BB76" i="29" a="1"/>
  <c r="BB76" i="29" s="1"/>
  <c r="BB75" i="29" a="1"/>
  <c r="BB75" i="29" s="1"/>
  <c r="BB74" i="29" a="1"/>
  <c r="BB74" i="29" s="1"/>
  <c r="BB73" i="29" a="1"/>
  <c r="BB73" i="29" s="1"/>
  <c r="AV85" i="30" a="1"/>
  <c r="AV85" i="30" s="1"/>
  <c r="AV84" i="30" a="1"/>
  <c r="AV84" i="30" s="1"/>
  <c r="AV83" i="30" a="1"/>
  <c r="AV83" i="30" s="1"/>
  <c r="AV82" i="30" a="1"/>
  <c r="AV82" i="30" s="1"/>
  <c r="AV81" i="30" a="1"/>
  <c r="AV81" i="30" s="1"/>
  <c r="AV80" i="30" a="1"/>
  <c r="AV80" i="30" s="1"/>
  <c r="AV79" i="30" a="1"/>
  <c r="AV79" i="30" s="1"/>
  <c r="AV78" i="30" a="1"/>
  <c r="AV78" i="30" s="1"/>
  <c r="AV77" i="30" a="1"/>
  <c r="AV77" i="30" s="1"/>
  <c r="AV76" i="30" a="1"/>
  <c r="AV76" i="30" s="1"/>
  <c r="AV75" i="30" a="1"/>
  <c r="AV75" i="30" s="1"/>
  <c r="AV74" i="30" a="1"/>
  <c r="AV74" i="30" s="1"/>
  <c r="AV73" i="30" a="1"/>
  <c r="AV73" i="30" s="1"/>
  <c r="AV85" i="35" a="1"/>
  <c r="AV85" i="35" s="1"/>
  <c r="AV84" i="35" a="1"/>
  <c r="AV84" i="35" s="1"/>
  <c r="AV83" i="35" a="1"/>
  <c r="AV83" i="35" s="1"/>
  <c r="AV82" i="35" a="1"/>
  <c r="AV82" i="35" s="1"/>
  <c r="AV81" i="35" a="1"/>
  <c r="AV81" i="35" s="1"/>
  <c r="AV80" i="35" a="1"/>
  <c r="AV80" i="35" s="1"/>
  <c r="AV79" i="35" a="1"/>
  <c r="AV79" i="35" s="1"/>
  <c r="AV78" i="35" a="1"/>
  <c r="AV78" i="35" s="1"/>
  <c r="AV77" i="35" a="1"/>
  <c r="AV77" i="35" s="1"/>
  <c r="AV76" i="35" a="1"/>
  <c r="AV76" i="35" s="1"/>
  <c r="AV75" i="35" a="1"/>
  <c r="AV75" i="35" s="1"/>
  <c r="AV74" i="35" a="1"/>
  <c r="AV74" i="35" s="1"/>
  <c r="AV73" i="35" a="1"/>
  <c r="AV73" i="35" s="1"/>
  <c r="AV85" i="29" a="1"/>
  <c r="AV85" i="29" s="1"/>
  <c r="AV84" i="29" a="1"/>
  <c r="AV84" i="29" s="1"/>
  <c r="AV83" i="29" a="1"/>
  <c r="AV83" i="29" s="1"/>
  <c r="AV82" i="29" a="1"/>
  <c r="AV82" i="29" s="1"/>
  <c r="AV81" i="29" a="1"/>
  <c r="AV81" i="29" s="1"/>
  <c r="AV80" i="29" a="1"/>
  <c r="AV80" i="29" s="1"/>
  <c r="AV79" i="29" a="1"/>
  <c r="AV79" i="29" s="1"/>
  <c r="AV78" i="29" a="1"/>
  <c r="AV78" i="29" s="1"/>
  <c r="AV77" i="29" a="1"/>
  <c r="AV77" i="29" s="1"/>
  <c r="AV76" i="29" a="1"/>
  <c r="AV76" i="29" s="1"/>
  <c r="AV75" i="29" a="1"/>
  <c r="AV75" i="29" s="1"/>
  <c r="AV74" i="29" a="1"/>
  <c r="AV74" i="29" s="1"/>
  <c r="AV73" i="29" a="1"/>
  <c r="AV73" i="29" s="1"/>
  <c r="AP85" i="30" a="1"/>
  <c r="AP85" i="30" s="1"/>
  <c r="AP84" i="30" a="1"/>
  <c r="AP84" i="30" s="1"/>
  <c r="AP83" i="30" a="1"/>
  <c r="AP83" i="30" s="1"/>
  <c r="AP82" i="30" a="1"/>
  <c r="AP82" i="30" s="1"/>
  <c r="AP81" i="30" a="1"/>
  <c r="AP81" i="30" s="1"/>
  <c r="AP80" i="30" a="1"/>
  <c r="AP80" i="30" s="1"/>
  <c r="AP79" i="30" a="1"/>
  <c r="AP79" i="30" s="1"/>
  <c r="AP78" i="30" a="1"/>
  <c r="AP78" i="30" s="1"/>
  <c r="AP77" i="30" a="1"/>
  <c r="AP77" i="30" s="1"/>
  <c r="AP76" i="30" a="1"/>
  <c r="AP76" i="30" s="1"/>
  <c r="AP75" i="30" a="1"/>
  <c r="AP75" i="30" s="1"/>
  <c r="AP74" i="30" a="1"/>
  <c r="AP74" i="30" s="1"/>
  <c r="AP73" i="30" a="1"/>
  <c r="AP73" i="30" s="1"/>
  <c r="AP85" i="35" a="1"/>
  <c r="AP85" i="35" s="1"/>
  <c r="AP84" i="35" a="1"/>
  <c r="AP84" i="35" s="1"/>
  <c r="AP83" i="35" a="1"/>
  <c r="AP83" i="35" s="1"/>
  <c r="AP82" i="35" a="1"/>
  <c r="AP82" i="35" s="1"/>
  <c r="AP81" i="35" a="1"/>
  <c r="AP81" i="35" s="1"/>
  <c r="AP80" i="35" a="1"/>
  <c r="AP80" i="35" s="1"/>
  <c r="AP79" i="35" a="1"/>
  <c r="AP79" i="35" s="1"/>
  <c r="AP78" i="35" a="1"/>
  <c r="AP78" i="35" s="1"/>
  <c r="AP77" i="35" a="1"/>
  <c r="AP77" i="35" s="1"/>
  <c r="AP76" i="35" a="1"/>
  <c r="AP76" i="35" s="1"/>
  <c r="AP75" i="35" a="1"/>
  <c r="AP75" i="35" s="1"/>
  <c r="AP74" i="35" a="1"/>
  <c r="AP74" i="35" s="1"/>
  <c r="AP73" i="35" a="1"/>
  <c r="AP73" i="35" s="1"/>
  <c r="AP85" i="29" a="1"/>
  <c r="AP85" i="29" s="1"/>
  <c r="AP84" i="29" a="1"/>
  <c r="AP84" i="29" s="1"/>
  <c r="AP83" i="29" a="1"/>
  <c r="AP83" i="29" s="1"/>
  <c r="AP82" i="29" a="1"/>
  <c r="AP82" i="29" s="1"/>
  <c r="AP81" i="29" a="1"/>
  <c r="AP81" i="29" s="1"/>
  <c r="AP80" i="29" a="1"/>
  <c r="AP80" i="29" s="1"/>
  <c r="AP79" i="29" a="1"/>
  <c r="AP79" i="29" s="1"/>
  <c r="AP78" i="29" a="1"/>
  <c r="AP78" i="29" s="1"/>
  <c r="AP77" i="29" a="1"/>
  <c r="AP77" i="29" s="1"/>
  <c r="AP76" i="29" a="1"/>
  <c r="AP76" i="29" s="1"/>
  <c r="AP75" i="29" a="1"/>
  <c r="AP75" i="29" s="1"/>
  <c r="AP74" i="29" a="1"/>
  <c r="AP74" i="29" s="1"/>
  <c r="AP73" i="29" a="1"/>
  <c r="AP73" i="29" s="1"/>
  <c r="BB66" i="29" a="1"/>
  <c r="BB66" i="29" s="1"/>
  <c r="BB65" i="29" a="1"/>
  <c r="BB65" i="29" s="1"/>
  <c r="BB64" i="29" a="1"/>
  <c r="BB64" i="29" s="1"/>
  <c r="BB63" i="29" a="1"/>
  <c r="BB63" i="29" s="1"/>
  <c r="BB62" i="29" a="1"/>
  <c r="BB62" i="29" s="1"/>
  <c r="BB61" i="29" a="1"/>
  <c r="BB61" i="29" s="1"/>
  <c r="BB60" i="29" a="1"/>
  <c r="BB60" i="29" s="1"/>
  <c r="BB59" i="29" a="1"/>
  <c r="BB59" i="29" s="1"/>
  <c r="AV66" i="30" a="1"/>
  <c r="AV66" i="30" s="1"/>
  <c r="AV65" i="30" a="1"/>
  <c r="AV65" i="30" s="1"/>
  <c r="AV64" i="30" a="1"/>
  <c r="AV64" i="30" s="1"/>
  <c r="AV63" i="30" a="1"/>
  <c r="AV63" i="30" s="1"/>
  <c r="AV62" i="30" a="1"/>
  <c r="AV62" i="30" s="1"/>
  <c r="AV61" i="30" a="1"/>
  <c r="AV61" i="30" s="1"/>
  <c r="AV60" i="30" a="1"/>
  <c r="AV60" i="30" s="1"/>
  <c r="AV59" i="30" a="1"/>
  <c r="AV59" i="30" s="1"/>
  <c r="AV66" i="35" a="1"/>
  <c r="AV66" i="35" s="1"/>
  <c r="AV65" i="35" a="1"/>
  <c r="AV65" i="35" s="1"/>
  <c r="AV64" i="35" a="1"/>
  <c r="AV64" i="35" s="1"/>
  <c r="AV63" i="35" a="1"/>
  <c r="AV63" i="35" s="1"/>
  <c r="AV62" i="35" a="1"/>
  <c r="AV62" i="35" s="1"/>
  <c r="AV61" i="35" a="1"/>
  <c r="AV61" i="35" s="1"/>
  <c r="AV60" i="35" a="1"/>
  <c r="AV60" i="35" s="1"/>
  <c r="AV59" i="35" a="1"/>
  <c r="AV59" i="35" s="1"/>
  <c r="AV66" i="29" a="1"/>
  <c r="AV66" i="29" s="1"/>
  <c r="AV65" i="29" a="1"/>
  <c r="AV65" i="29" s="1"/>
  <c r="AV64" i="29" a="1"/>
  <c r="AV64" i="29" s="1"/>
  <c r="AV63" i="29" a="1"/>
  <c r="AV63" i="29" s="1"/>
  <c r="AV62" i="29" a="1"/>
  <c r="AV62" i="29" s="1"/>
  <c r="AV61" i="29" a="1"/>
  <c r="AV61" i="29" s="1"/>
  <c r="AV60" i="29" a="1"/>
  <c r="AV60" i="29" s="1"/>
  <c r="AV59" i="29" a="1"/>
  <c r="AV59" i="29" s="1"/>
  <c r="AP66" i="30" a="1"/>
  <c r="AP66" i="30" s="1"/>
  <c r="AP65" i="30" a="1"/>
  <c r="AP65" i="30" s="1"/>
  <c r="AP64" i="30" a="1"/>
  <c r="AP64" i="30" s="1"/>
  <c r="AP63" i="30" a="1"/>
  <c r="AP63" i="30" s="1"/>
  <c r="AP62" i="30" a="1"/>
  <c r="AP62" i="30" s="1"/>
  <c r="AP61" i="30" a="1"/>
  <c r="AP61" i="30" s="1"/>
  <c r="AP60" i="30" a="1"/>
  <c r="AP60" i="30" s="1"/>
  <c r="AP59" i="30" a="1"/>
  <c r="AP59" i="30" s="1"/>
  <c r="AP66" i="35" a="1"/>
  <c r="AP66" i="35" s="1"/>
  <c r="AP65" i="35" a="1"/>
  <c r="AP65" i="35" s="1"/>
  <c r="AP64" i="35" a="1"/>
  <c r="AP64" i="35" s="1"/>
  <c r="AP63" i="35" a="1"/>
  <c r="AP63" i="35" s="1"/>
  <c r="AP62" i="35" a="1"/>
  <c r="AP62" i="35" s="1"/>
  <c r="AP61" i="35" a="1"/>
  <c r="AP61" i="35" s="1"/>
  <c r="AP60" i="35" a="1"/>
  <c r="AP60" i="35" s="1"/>
  <c r="AP59" i="35" a="1"/>
  <c r="AP59" i="35" s="1"/>
  <c r="AP66" i="29" a="1"/>
  <c r="AP66" i="29" s="1"/>
  <c r="AP65" i="29" a="1"/>
  <c r="AP65" i="29" s="1"/>
  <c r="AP64" i="29" a="1"/>
  <c r="AP64" i="29" s="1"/>
  <c r="AP63" i="29" a="1"/>
  <c r="AP63" i="29" s="1"/>
  <c r="AP62" i="29" a="1"/>
  <c r="AP62" i="29" s="1"/>
  <c r="AP61" i="29" a="1"/>
  <c r="AP61" i="29" s="1"/>
  <c r="AP60" i="29" a="1"/>
  <c r="AP60" i="29" s="1"/>
  <c r="AP59" i="29" a="1"/>
  <c r="AP59" i="29" s="1"/>
  <c r="AJ85" i="30" a="1"/>
  <c r="AJ85" i="30" s="1"/>
  <c r="AJ84" i="30" a="1"/>
  <c r="AJ84" i="30" s="1"/>
  <c r="AJ83" i="30" a="1"/>
  <c r="AJ83" i="30" s="1"/>
  <c r="AJ82" i="30" a="1"/>
  <c r="AJ82" i="30" s="1"/>
  <c r="AJ81" i="30" a="1"/>
  <c r="AJ81" i="30" s="1"/>
  <c r="AJ80" i="30" a="1"/>
  <c r="AJ80" i="30" s="1"/>
  <c r="AJ79" i="30" a="1"/>
  <c r="AJ79" i="30" s="1"/>
  <c r="AJ78" i="30" a="1"/>
  <c r="AJ78" i="30" s="1"/>
  <c r="AJ77" i="30" a="1"/>
  <c r="AJ77" i="30" s="1"/>
  <c r="AJ76" i="30" a="1"/>
  <c r="AJ76" i="30" s="1"/>
  <c r="AJ75" i="30" a="1"/>
  <c r="AJ75" i="30" s="1"/>
  <c r="AJ74" i="30" a="1"/>
  <c r="AJ74" i="30" s="1"/>
  <c r="AJ73" i="30" a="1"/>
  <c r="AJ73" i="30" s="1"/>
  <c r="AJ66" i="30" a="1"/>
  <c r="AJ66" i="30" s="1"/>
  <c r="AJ65" i="30" a="1"/>
  <c r="AJ65" i="30" s="1"/>
  <c r="AJ64" i="30" a="1"/>
  <c r="AJ64" i="30" s="1"/>
  <c r="AJ63" i="30" a="1"/>
  <c r="AJ63" i="30" s="1"/>
  <c r="AJ62" i="30" a="1"/>
  <c r="AJ62" i="30" s="1"/>
  <c r="AJ61" i="30" a="1"/>
  <c r="AJ61" i="30" s="1"/>
  <c r="AJ60" i="30" a="1"/>
  <c r="AJ60" i="30" s="1"/>
  <c r="AJ59" i="30" a="1"/>
  <c r="AJ59" i="30" s="1"/>
  <c r="AJ52" i="30" a="1"/>
  <c r="AJ52" i="30" s="1"/>
  <c r="AJ51" i="30" a="1"/>
  <c r="AJ51" i="30" s="1"/>
  <c r="AJ50" i="30" a="1"/>
  <c r="AJ50" i="30" s="1"/>
  <c r="AJ49" i="30" a="1"/>
  <c r="AJ49" i="30" s="1"/>
  <c r="AJ48" i="30" a="1"/>
  <c r="AJ48" i="30" s="1"/>
  <c r="AJ47" i="30" a="1"/>
  <c r="AJ47" i="30" s="1"/>
  <c r="AJ46" i="30" a="1"/>
  <c r="AJ46" i="30" s="1"/>
  <c r="AJ45" i="30" a="1"/>
  <c r="AJ45" i="30" s="1"/>
  <c r="AJ44" i="30" a="1"/>
  <c r="AJ44" i="30" s="1"/>
  <c r="AJ43" i="30" a="1"/>
  <c r="AJ43" i="30" s="1"/>
  <c r="AJ42" i="30" a="1"/>
  <c r="AJ42" i="30" s="1"/>
  <c r="AJ41" i="30" a="1"/>
  <c r="AJ41" i="30" s="1"/>
  <c r="AJ40" i="30" a="1"/>
  <c r="AJ40" i="30" s="1"/>
  <c r="AJ34" i="30" a="1"/>
  <c r="AJ34" i="30" s="1"/>
  <c r="AJ31" i="30" a="1"/>
  <c r="AJ31" i="30" s="1"/>
  <c r="AJ30" i="30" a="1"/>
  <c r="AJ30" i="30" s="1"/>
  <c r="AJ29" i="30" a="1"/>
  <c r="AJ29" i="30" s="1"/>
  <c r="AJ28" i="30" a="1"/>
  <c r="AJ28" i="30" s="1"/>
  <c r="AJ27" i="30" a="1"/>
  <c r="AJ27" i="30" s="1"/>
  <c r="AJ26" i="30" a="1"/>
  <c r="AJ26" i="30" s="1"/>
  <c r="AJ25" i="30" a="1"/>
  <c r="AJ25" i="30" s="1"/>
  <c r="AJ24" i="30" a="1"/>
  <c r="AJ24" i="30" s="1"/>
  <c r="AJ23" i="30" a="1"/>
  <c r="AJ23" i="30" s="1"/>
  <c r="AJ22" i="30" a="1"/>
  <c r="AJ22" i="30" s="1"/>
  <c r="AJ21" i="30" a="1"/>
  <c r="AJ21" i="30" s="1"/>
  <c r="AJ20" i="30" a="1"/>
  <c r="AJ20" i="30" s="1"/>
  <c r="AJ19" i="30" a="1"/>
  <c r="AJ19" i="30" s="1"/>
  <c r="AJ18" i="30" a="1"/>
  <c r="AJ18" i="30" s="1"/>
  <c r="AJ17" i="30" a="1"/>
  <c r="AJ17" i="30" s="1"/>
  <c r="AJ16" i="30" a="1"/>
  <c r="AJ16" i="30" s="1"/>
  <c r="AJ15" i="30" a="1"/>
  <c r="AJ15" i="30" s="1"/>
  <c r="AJ85" i="35" a="1"/>
  <c r="AJ85" i="35" s="1"/>
  <c r="AJ84" i="35" a="1"/>
  <c r="AJ84" i="35" s="1"/>
  <c r="AJ83" i="35" a="1"/>
  <c r="AJ83" i="35" s="1"/>
  <c r="AJ82" i="35" a="1"/>
  <c r="AJ82" i="35" s="1"/>
  <c r="AJ81" i="35" a="1"/>
  <c r="AJ81" i="35" s="1"/>
  <c r="AJ80" i="35" a="1"/>
  <c r="AJ80" i="35" s="1"/>
  <c r="AJ79" i="35" a="1"/>
  <c r="AJ79" i="35" s="1"/>
  <c r="AJ78" i="35" a="1"/>
  <c r="AJ78" i="35" s="1"/>
  <c r="AJ77" i="35" a="1"/>
  <c r="AJ77" i="35" s="1"/>
  <c r="AJ76" i="35" a="1"/>
  <c r="AJ76" i="35" s="1"/>
  <c r="AJ75" i="35" a="1"/>
  <c r="AJ75" i="35" s="1"/>
  <c r="AJ74" i="35" a="1"/>
  <c r="AJ74" i="35" s="1"/>
  <c r="AJ73" i="35" a="1"/>
  <c r="AJ73" i="35" s="1"/>
  <c r="AJ66" i="35" a="1"/>
  <c r="AJ66" i="35" s="1"/>
  <c r="AJ65" i="35" a="1"/>
  <c r="AJ65" i="35" s="1"/>
  <c r="AJ64" i="35" a="1"/>
  <c r="AJ64" i="35" s="1"/>
  <c r="AJ63" i="35" a="1"/>
  <c r="AJ63" i="35" s="1"/>
  <c r="AJ62" i="35" a="1"/>
  <c r="AJ62" i="35" s="1"/>
  <c r="AJ61" i="35" a="1"/>
  <c r="AJ61" i="35" s="1"/>
  <c r="AJ60" i="35" a="1"/>
  <c r="AJ60" i="35" s="1"/>
  <c r="AJ59" i="35" a="1"/>
  <c r="AJ59" i="35" s="1"/>
  <c r="AJ52" i="35" a="1"/>
  <c r="AJ52" i="35" s="1"/>
  <c r="AJ51" i="35" a="1"/>
  <c r="AJ51" i="35" s="1"/>
  <c r="AJ50" i="35" a="1"/>
  <c r="AJ50" i="35" s="1"/>
  <c r="AJ49" i="35" a="1"/>
  <c r="AJ49" i="35" s="1"/>
  <c r="AJ48" i="35" a="1"/>
  <c r="AJ48" i="35" s="1"/>
  <c r="AJ47" i="35" a="1"/>
  <c r="AJ47" i="35" s="1"/>
  <c r="AJ46" i="35" a="1"/>
  <c r="AJ46" i="35" s="1"/>
  <c r="AJ45" i="35" a="1"/>
  <c r="AJ45" i="35" s="1"/>
  <c r="AJ44" i="35" a="1"/>
  <c r="AJ44" i="35" s="1"/>
  <c r="AJ43" i="35" a="1"/>
  <c r="AJ43" i="35" s="1"/>
  <c r="AJ42" i="35" a="1"/>
  <c r="AJ42" i="35" s="1"/>
  <c r="AJ41" i="35" a="1"/>
  <c r="AJ41" i="35" s="1"/>
  <c r="AJ40" i="35" a="1"/>
  <c r="AJ40" i="35" s="1"/>
  <c r="AJ34" i="35" a="1"/>
  <c r="AJ34" i="35" s="1"/>
  <c r="AJ31" i="35" a="1"/>
  <c r="AJ31" i="35" s="1"/>
  <c r="AJ30" i="35" a="1"/>
  <c r="AJ30" i="35" s="1"/>
  <c r="AJ29" i="35" a="1"/>
  <c r="AJ29" i="35" s="1"/>
  <c r="AJ28" i="35" a="1"/>
  <c r="AJ28" i="35" s="1"/>
  <c r="AJ27" i="35" a="1"/>
  <c r="AJ27" i="35" s="1"/>
  <c r="AJ26" i="35" a="1"/>
  <c r="AJ26" i="35" s="1"/>
  <c r="AJ25" i="35" a="1"/>
  <c r="AJ25" i="35" s="1"/>
  <c r="AJ24" i="35" a="1"/>
  <c r="AJ24" i="35" s="1"/>
  <c r="AJ23" i="35" a="1"/>
  <c r="AJ23" i="35" s="1"/>
  <c r="AJ22" i="35" a="1"/>
  <c r="AJ22" i="35" s="1"/>
  <c r="AJ21" i="35" a="1"/>
  <c r="AJ21" i="35" s="1"/>
  <c r="AJ20" i="35" a="1"/>
  <c r="AJ20" i="35" s="1"/>
  <c r="AJ19" i="35" a="1"/>
  <c r="AJ19" i="35" s="1"/>
  <c r="AJ18" i="35" a="1"/>
  <c r="AJ18" i="35" s="1"/>
  <c r="AJ17" i="35" a="1"/>
  <c r="AJ17" i="35" s="1"/>
  <c r="AJ16" i="35" a="1"/>
  <c r="AJ16" i="35" s="1"/>
  <c r="AJ15" i="35" a="1"/>
  <c r="AJ15" i="35" s="1"/>
  <c r="AJ85" i="29" a="1"/>
  <c r="AJ85" i="29" s="1"/>
  <c r="AJ84" i="29" a="1"/>
  <c r="AJ84" i="29" s="1"/>
  <c r="AJ83" i="29" a="1"/>
  <c r="AJ83" i="29" s="1"/>
  <c r="AJ82" i="29" a="1"/>
  <c r="AJ82" i="29" s="1"/>
  <c r="AJ81" i="29" a="1"/>
  <c r="AJ81" i="29" s="1"/>
  <c r="AJ80" i="29" a="1"/>
  <c r="AJ80" i="29" s="1"/>
  <c r="AJ79" i="29" a="1"/>
  <c r="AJ79" i="29" s="1"/>
  <c r="AJ78" i="29" a="1"/>
  <c r="AJ78" i="29" s="1"/>
  <c r="AJ77" i="29" a="1"/>
  <c r="AJ77" i="29" s="1"/>
  <c r="AJ76" i="29" a="1"/>
  <c r="AJ76" i="29" s="1"/>
  <c r="AJ75" i="29" a="1"/>
  <c r="AJ75" i="29" s="1"/>
  <c r="AJ74" i="29" a="1"/>
  <c r="AJ74" i="29" s="1"/>
  <c r="AJ73" i="29" a="1"/>
  <c r="AJ73" i="29" s="1"/>
  <c r="AJ66" i="29" a="1"/>
  <c r="AJ66" i="29" s="1"/>
  <c r="AJ65" i="29" a="1"/>
  <c r="AJ65" i="29" s="1"/>
  <c r="AJ64" i="29" a="1"/>
  <c r="AJ64" i="29" s="1"/>
  <c r="AJ63" i="29" a="1"/>
  <c r="AJ63" i="29" s="1"/>
  <c r="AJ62" i="29" a="1"/>
  <c r="AJ62" i="29" s="1"/>
  <c r="AJ61" i="29" a="1"/>
  <c r="AJ61" i="29" s="1"/>
  <c r="AJ60" i="29" a="1"/>
  <c r="AJ60" i="29" s="1"/>
  <c r="AJ59" i="29" a="1"/>
  <c r="AJ59" i="29" s="1"/>
  <c r="AJ52" i="29" a="1"/>
  <c r="AJ52" i="29" s="1"/>
  <c r="AJ51" i="29" a="1"/>
  <c r="AJ51" i="29" s="1"/>
  <c r="AJ50" i="29" a="1"/>
  <c r="AJ50" i="29" s="1"/>
  <c r="AJ49" i="29" a="1"/>
  <c r="AJ49" i="29" s="1"/>
  <c r="AJ48" i="29" a="1"/>
  <c r="AJ48" i="29" s="1"/>
  <c r="AJ47" i="29" a="1"/>
  <c r="AJ47" i="29" s="1"/>
  <c r="AJ46" i="29" a="1"/>
  <c r="AJ46" i="29" s="1"/>
  <c r="AJ45" i="29" a="1"/>
  <c r="AJ45" i="29" s="1"/>
  <c r="AJ44" i="29" a="1"/>
  <c r="AJ44" i="29" s="1"/>
  <c r="AJ43" i="29" a="1"/>
  <c r="AJ43" i="29" s="1"/>
  <c r="AJ42" i="29" a="1"/>
  <c r="AJ42" i="29" s="1"/>
  <c r="AJ41" i="29" a="1"/>
  <c r="AJ41" i="29" s="1"/>
  <c r="AJ40" i="29" a="1"/>
  <c r="AJ40" i="29" s="1"/>
  <c r="AJ34" i="29" a="1"/>
  <c r="AJ34" i="29" s="1"/>
  <c r="AJ31" i="29" a="1"/>
  <c r="AJ31" i="29" s="1"/>
  <c r="AJ30" i="29" a="1"/>
  <c r="AJ30" i="29" s="1"/>
  <c r="AJ29" i="29" a="1"/>
  <c r="AJ29" i="29" s="1"/>
  <c r="AJ28" i="29" a="1"/>
  <c r="AJ28" i="29" s="1"/>
  <c r="AJ27" i="29" a="1"/>
  <c r="AJ27" i="29" s="1"/>
  <c r="AJ26" i="29" a="1"/>
  <c r="AJ26" i="29" s="1"/>
  <c r="AJ25" i="29" a="1"/>
  <c r="AJ25" i="29" s="1"/>
  <c r="AJ24" i="29" a="1"/>
  <c r="AJ24" i="29" s="1"/>
  <c r="AJ23" i="29" a="1"/>
  <c r="AJ23" i="29" s="1"/>
  <c r="AJ22" i="29" a="1"/>
  <c r="AJ22" i="29" s="1"/>
  <c r="AJ21" i="29" a="1"/>
  <c r="AJ21" i="29" s="1"/>
  <c r="AJ20" i="29" a="1"/>
  <c r="AJ20" i="29" s="1"/>
  <c r="AJ19" i="29" a="1"/>
  <c r="AJ19" i="29" s="1"/>
  <c r="AJ18" i="29" a="1"/>
  <c r="AJ18" i="29" s="1"/>
  <c r="AJ17" i="29" a="1"/>
  <c r="AJ17" i="29" s="1"/>
  <c r="AJ16" i="29" a="1"/>
  <c r="AJ16" i="29" s="1"/>
  <c r="AJ15" i="29" a="1"/>
  <c r="AJ15" i="29" s="1"/>
  <c r="AD85" i="30" a="1"/>
  <c r="AD85" i="30" s="1"/>
  <c r="AD84" i="30" a="1"/>
  <c r="AD84" i="30" s="1"/>
  <c r="AD83" i="30" a="1"/>
  <c r="AD83" i="30" s="1"/>
  <c r="AD82" i="30" a="1"/>
  <c r="AD82" i="30" s="1"/>
  <c r="AD81" i="30" a="1"/>
  <c r="AD81" i="30" s="1"/>
  <c r="AD80" i="30" a="1"/>
  <c r="AD80" i="30" s="1"/>
  <c r="AD79" i="30" a="1"/>
  <c r="AD79" i="30" s="1"/>
  <c r="AD78" i="30" a="1"/>
  <c r="AD78" i="30" s="1"/>
  <c r="AD77" i="30" a="1"/>
  <c r="AD77" i="30" s="1"/>
  <c r="AD76" i="30" a="1"/>
  <c r="AD76" i="30" s="1"/>
  <c r="AD75" i="30" a="1"/>
  <c r="AD75" i="30" s="1"/>
  <c r="AD74" i="30" a="1"/>
  <c r="AD74" i="30" s="1"/>
  <c r="AD73" i="30" a="1"/>
  <c r="AD73" i="30" s="1"/>
  <c r="AD66" i="30" a="1"/>
  <c r="AD66" i="30" s="1"/>
  <c r="AD65" i="30" a="1"/>
  <c r="AD65" i="30" s="1"/>
  <c r="AD64" i="30" a="1"/>
  <c r="AD64" i="30" s="1"/>
  <c r="AD63" i="30" a="1"/>
  <c r="AD63" i="30" s="1"/>
  <c r="AD62" i="30" a="1"/>
  <c r="AD62" i="30" s="1"/>
  <c r="AD61" i="30" a="1"/>
  <c r="AD61" i="30" s="1"/>
  <c r="AD60" i="30" a="1"/>
  <c r="AD60" i="30" s="1"/>
  <c r="AD59" i="30" a="1"/>
  <c r="AD59" i="30" s="1"/>
  <c r="AD52" i="30" a="1"/>
  <c r="AD52" i="30" s="1"/>
  <c r="AD51" i="30" a="1"/>
  <c r="AD51" i="30" s="1"/>
  <c r="AD50" i="30" a="1"/>
  <c r="AD50" i="30" s="1"/>
  <c r="AD49" i="30" a="1"/>
  <c r="AD49" i="30" s="1"/>
  <c r="AD48" i="30" a="1"/>
  <c r="AD48" i="30" s="1"/>
  <c r="AD47" i="30" a="1"/>
  <c r="AD47" i="30" s="1"/>
  <c r="AD46" i="30" a="1"/>
  <c r="AD46" i="30" s="1"/>
  <c r="AD45" i="30" a="1"/>
  <c r="AD45" i="30" s="1"/>
  <c r="AD44" i="30" a="1"/>
  <c r="AD44" i="30" s="1"/>
  <c r="AD43" i="30" a="1"/>
  <c r="AD43" i="30" s="1"/>
  <c r="AD42" i="30" a="1"/>
  <c r="AD42" i="30" s="1"/>
  <c r="AD41" i="30" a="1"/>
  <c r="AD41" i="30" s="1"/>
  <c r="AD40" i="30" a="1"/>
  <c r="AD40" i="30" s="1"/>
  <c r="AD34" i="30" a="1"/>
  <c r="AD34" i="30" s="1"/>
  <c r="AD31" i="30" a="1"/>
  <c r="AD31" i="30" s="1"/>
  <c r="AD30" i="30" a="1"/>
  <c r="AD30" i="30" s="1"/>
  <c r="AD29" i="30" a="1"/>
  <c r="AD29" i="30" s="1"/>
  <c r="AD28" i="30" a="1"/>
  <c r="AD28" i="30" s="1"/>
  <c r="AD27" i="30" a="1"/>
  <c r="AD27" i="30" s="1"/>
  <c r="AD26" i="30" a="1"/>
  <c r="AD26" i="30" s="1"/>
  <c r="AD25" i="30" a="1"/>
  <c r="AD25" i="30" s="1"/>
  <c r="AD24" i="30" a="1"/>
  <c r="AD24" i="30" s="1"/>
  <c r="AD23" i="30" a="1"/>
  <c r="AD23" i="30" s="1"/>
  <c r="AD22" i="30" a="1"/>
  <c r="AD22" i="30" s="1"/>
  <c r="AD21" i="30" a="1"/>
  <c r="AD21" i="30" s="1"/>
  <c r="AD20" i="30" a="1"/>
  <c r="AD20" i="30" s="1"/>
  <c r="AD19" i="30" a="1"/>
  <c r="AD19" i="30" s="1"/>
  <c r="AD18" i="30" a="1"/>
  <c r="AD18" i="30" s="1"/>
  <c r="AD17" i="30" a="1"/>
  <c r="AD17" i="30" s="1"/>
  <c r="AD16" i="30" a="1"/>
  <c r="AD16" i="30" s="1"/>
  <c r="AD15" i="30" a="1"/>
  <c r="AD15" i="30" s="1"/>
  <c r="AD85" i="35" a="1"/>
  <c r="AD85" i="35" s="1"/>
  <c r="AD84" i="35" a="1"/>
  <c r="AD84" i="35" s="1"/>
  <c r="AD83" i="35" a="1"/>
  <c r="AD83" i="35" s="1"/>
  <c r="AD82" i="35" a="1"/>
  <c r="AD82" i="35" s="1"/>
  <c r="AD81" i="35" a="1"/>
  <c r="AD81" i="35" s="1"/>
  <c r="AD80" i="35" a="1"/>
  <c r="AD80" i="35" s="1"/>
  <c r="AD79" i="35" a="1"/>
  <c r="AD79" i="35" s="1"/>
  <c r="AD78" i="35" a="1"/>
  <c r="AD78" i="35" s="1"/>
  <c r="AD77" i="35" a="1"/>
  <c r="AD77" i="35" s="1"/>
  <c r="AD76" i="35" a="1"/>
  <c r="AD76" i="35" s="1"/>
  <c r="AD75" i="35" a="1"/>
  <c r="AD75" i="35" s="1"/>
  <c r="AD74" i="35" a="1"/>
  <c r="AD74" i="35" s="1"/>
  <c r="AD73" i="35" a="1"/>
  <c r="AD73" i="35" s="1"/>
  <c r="AD66" i="35" a="1"/>
  <c r="AD66" i="35" s="1"/>
  <c r="AD65" i="35" a="1"/>
  <c r="AD65" i="35" s="1"/>
  <c r="AD64" i="35" a="1"/>
  <c r="AD64" i="35" s="1"/>
  <c r="AD63" i="35" a="1"/>
  <c r="AD63" i="35" s="1"/>
  <c r="AD62" i="35" a="1"/>
  <c r="AD62" i="35" s="1"/>
  <c r="AD61" i="35" a="1"/>
  <c r="AD61" i="35" s="1"/>
  <c r="AD60" i="35" a="1"/>
  <c r="AD60" i="35" s="1"/>
  <c r="AD59" i="35" a="1"/>
  <c r="AD59" i="35" s="1"/>
  <c r="AD52" i="35" a="1"/>
  <c r="AD52" i="35" s="1"/>
  <c r="AD51" i="35" a="1"/>
  <c r="AD51" i="35" s="1"/>
  <c r="AD50" i="35" a="1"/>
  <c r="AD50" i="35" s="1"/>
  <c r="AD49" i="35" a="1"/>
  <c r="AD49" i="35" s="1"/>
  <c r="AD48" i="35" a="1"/>
  <c r="AD48" i="35" s="1"/>
  <c r="AD47" i="35" a="1"/>
  <c r="AD47" i="35" s="1"/>
  <c r="AD46" i="35" a="1"/>
  <c r="AD46" i="35" s="1"/>
  <c r="AD45" i="35" a="1"/>
  <c r="AD45" i="35" s="1"/>
  <c r="AD44" i="35" a="1"/>
  <c r="AD44" i="35" s="1"/>
  <c r="AD43" i="35" a="1"/>
  <c r="AD43" i="35" s="1"/>
  <c r="AD42" i="35" a="1"/>
  <c r="AD42" i="35" s="1"/>
  <c r="AD41" i="35" a="1"/>
  <c r="AD41" i="35" s="1"/>
  <c r="AD40" i="35" a="1"/>
  <c r="AD40" i="35" s="1"/>
  <c r="AD34" i="35" a="1"/>
  <c r="AD34" i="35" s="1"/>
  <c r="AD31" i="35" a="1"/>
  <c r="AD31" i="35" s="1"/>
  <c r="AD30" i="35" a="1"/>
  <c r="AD30" i="35" s="1"/>
  <c r="AD29" i="35" a="1"/>
  <c r="AD29" i="35" s="1"/>
  <c r="AD28" i="35" a="1"/>
  <c r="AD28" i="35" s="1"/>
  <c r="AD27" i="35" a="1"/>
  <c r="AD27" i="35" s="1"/>
  <c r="AD26" i="35" a="1"/>
  <c r="AD26" i="35" s="1"/>
  <c r="AD25" i="35" a="1"/>
  <c r="AD25" i="35" s="1"/>
  <c r="AD24" i="35" a="1"/>
  <c r="AD24" i="35" s="1"/>
  <c r="AD23" i="35" a="1"/>
  <c r="AD23" i="35" s="1"/>
  <c r="AD22" i="35" a="1"/>
  <c r="AD22" i="35" s="1"/>
  <c r="AD21" i="35" a="1"/>
  <c r="AD21" i="35" s="1"/>
  <c r="AD20" i="35" a="1"/>
  <c r="AD20" i="35" s="1"/>
  <c r="AD19" i="35" a="1"/>
  <c r="AD19" i="35" s="1"/>
  <c r="AD18" i="35" a="1"/>
  <c r="AD18" i="35" s="1"/>
  <c r="AD17" i="35" a="1"/>
  <c r="AD17" i="35" s="1"/>
  <c r="AD16" i="35" a="1"/>
  <c r="AD16" i="35" s="1"/>
  <c r="AD15" i="35" a="1"/>
  <c r="AD15" i="35" s="1"/>
  <c r="AD85" i="29" a="1"/>
  <c r="AD85" i="29" s="1"/>
  <c r="AD84" i="29" a="1"/>
  <c r="AD84" i="29" s="1"/>
  <c r="AD83" i="29" a="1"/>
  <c r="AD83" i="29" s="1"/>
  <c r="AD82" i="29" a="1"/>
  <c r="AD82" i="29" s="1"/>
  <c r="AD81" i="29" a="1"/>
  <c r="AD81" i="29" s="1"/>
  <c r="AD80" i="29" a="1"/>
  <c r="AD80" i="29" s="1"/>
  <c r="AD79" i="29" a="1"/>
  <c r="AD79" i="29" s="1"/>
  <c r="AD78" i="29" a="1"/>
  <c r="AD78" i="29" s="1"/>
  <c r="AD77" i="29" a="1"/>
  <c r="AD77" i="29" s="1"/>
  <c r="AD76" i="29" a="1"/>
  <c r="AD76" i="29" s="1"/>
  <c r="AD75" i="29" a="1"/>
  <c r="AD75" i="29" s="1"/>
  <c r="AD74" i="29" a="1"/>
  <c r="AD74" i="29" s="1"/>
  <c r="AD73" i="29" a="1"/>
  <c r="AD73" i="29" s="1"/>
  <c r="AD66" i="29" a="1"/>
  <c r="AD66" i="29" s="1"/>
  <c r="AD65" i="29" a="1"/>
  <c r="AD65" i="29" s="1"/>
  <c r="AD64" i="29" a="1"/>
  <c r="AD64" i="29" s="1"/>
  <c r="AD63" i="29" a="1"/>
  <c r="AD63" i="29" s="1"/>
  <c r="AD62" i="29" a="1"/>
  <c r="AD62" i="29" s="1"/>
  <c r="AD61" i="29" a="1"/>
  <c r="AD61" i="29" s="1"/>
  <c r="AD60" i="29" a="1"/>
  <c r="AD60" i="29" s="1"/>
  <c r="AD59" i="29" a="1"/>
  <c r="AD59" i="29" s="1"/>
  <c r="AD52" i="29" a="1"/>
  <c r="AD52" i="29" s="1"/>
  <c r="AD51" i="29" a="1"/>
  <c r="AD51" i="29" s="1"/>
  <c r="AD50" i="29" a="1"/>
  <c r="AD50" i="29" s="1"/>
  <c r="AD49" i="29" a="1"/>
  <c r="AD49" i="29" s="1"/>
  <c r="AD48" i="29" a="1"/>
  <c r="AD48" i="29" s="1"/>
  <c r="AD47" i="29" a="1"/>
  <c r="AD47" i="29" s="1"/>
  <c r="AD46" i="29" a="1"/>
  <c r="AD46" i="29" s="1"/>
  <c r="AD45" i="29" a="1"/>
  <c r="AD45" i="29" s="1"/>
  <c r="AD44" i="29" a="1"/>
  <c r="AD44" i="29" s="1"/>
  <c r="AD43" i="29" a="1"/>
  <c r="AD43" i="29" s="1"/>
  <c r="AD42" i="29" a="1"/>
  <c r="AD42" i="29" s="1"/>
  <c r="AD41" i="29" a="1"/>
  <c r="AD41" i="29" s="1"/>
  <c r="AD40" i="29" a="1"/>
  <c r="AD40" i="29" s="1"/>
  <c r="AD34" i="29" a="1"/>
  <c r="AD34" i="29" s="1"/>
  <c r="AD31" i="29" a="1"/>
  <c r="AD31" i="29" s="1"/>
  <c r="AD30" i="29" a="1"/>
  <c r="AD30" i="29" s="1"/>
  <c r="AD29" i="29" a="1"/>
  <c r="AD29" i="29" s="1"/>
  <c r="AD28" i="29" a="1"/>
  <c r="AD28" i="29" s="1"/>
  <c r="AD27" i="29" a="1"/>
  <c r="AD27" i="29" s="1"/>
  <c r="AD26" i="29" a="1"/>
  <c r="AD26" i="29" s="1"/>
  <c r="AD25" i="29" a="1"/>
  <c r="AD25" i="29" s="1"/>
  <c r="AD24" i="29" a="1"/>
  <c r="AD24" i="29" s="1"/>
  <c r="AD23" i="29" a="1"/>
  <c r="AD23" i="29" s="1"/>
  <c r="AD22" i="29" a="1"/>
  <c r="AD22" i="29" s="1"/>
  <c r="AD21" i="29" a="1"/>
  <c r="AD21" i="29" s="1"/>
  <c r="AD20" i="29" a="1"/>
  <c r="AD20" i="29" s="1"/>
  <c r="AD19" i="29" a="1"/>
  <c r="AD19" i="29" s="1"/>
  <c r="AD18" i="29" a="1"/>
  <c r="AD18" i="29" s="1"/>
  <c r="AD17" i="29" a="1"/>
  <c r="AD17" i="29" s="1"/>
  <c r="AD16" i="29" a="1"/>
  <c r="AD16" i="29" s="1"/>
  <c r="AD15" i="29" a="1"/>
  <c r="AD15" i="29" s="1"/>
  <c r="X85" i="30" a="1"/>
  <c r="X85" i="30" s="1"/>
  <c r="X84" i="30" a="1"/>
  <c r="X84" i="30" s="1"/>
  <c r="X83" i="30" a="1"/>
  <c r="X83" i="30" s="1"/>
  <c r="X82" i="30" a="1"/>
  <c r="X82" i="30" s="1"/>
  <c r="X81" i="30" a="1"/>
  <c r="X81" i="30" s="1"/>
  <c r="X80" i="30" a="1"/>
  <c r="X80" i="30" s="1"/>
  <c r="X79" i="30" a="1"/>
  <c r="X79" i="30" s="1"/>
  <c r="X78" i="30" a="1"/>
  <c r="X78" i="30" s="1"/>
  <c r="X77" i="30" a="1"/>
  <c r="X77" i="30" s="1"/>
  <c r="X76" i="30" a="1"/>
  <c r="X76" i="30" s="1"/>
  <c r="X75" i="30" a="1"/>
  <c r="X75" i="30" s="1"/>
  <c r="X74" i="30" a="1"/>
  <c r="X74" i="30" s="1"/>
  <c r="X73" i="30" a="1"/>
  <c r="X73" i="30" s="1"/>
  <c r="X66" i="30" a="1"/>
  <c r="X66" i="30" s="1"/>
  <c r="X65" i="30" a="1"/>
  <c r="X65" i="30" s="1"/>
  <c r="X64" i="30" a="1"/>
  <c r="X64" i="30" s="1"/>
  <c r="X63" i="30" a="1"/>
  <c r="X63" i="30" s="1"/>
  <c r="X62" i="30" a="1"/>
  <c r="X62" i="30" s="1"/>
  <c r="X61" i="30" a="1"/>
  <c r="X61" i="30" s="1"/>
  <c r="X60" i="30" a="1"/>
  <c r="X60" i="30" s="1"/>
  <c r="X59" i="30" a="1"/>
  <c r="X59" i="30" s="1"/>
  <c r="X52" i="30" a="1"/>
  <c r="X52" i="30" s="1"/>
  <c r="X51" i="30" a="1"/>
  <c r="X51" i="30" s="1"/>
  <c r="X50" i="30" a="1"/>
  <c r="X50" i="30" s="1"/>
  <c r="X49" i="30" a="1"/>
  <c r="X49" i="30" s="1"/>
  <c r="X48" i="30" a="1"/>
  <c r="X48" i="30" s="1"/>
  <c r="X47" i="30" a="1"/>
  <c r="X47" i="30" s="1"/>
  <c r="X46" i="30" a="1"/>
  <c r="X46" i="30" s="1"/>
  <c r="X45" i="30" a="1"/>
  <c r="X45" i="30" s="1"/>
  <c r="X44" i="30" a="1"/>
  <c r="X44" i="30" s="1"/>
  <c r="X43" i="30" a="1"/>
  <c r="X43" i="30" s="1"/>
  <c r="X42" i="30" a="1"/>
  <c r="X42" i="30" s="1"/>
  <c r="X41" i="30" a="1"/>
  <c r="X41" i="30" s="1"/>
  <c r="X40" i="30" a="1"/>
  <c r="X40" i="30" s="1"/>
  <c r="X34" i="30" a="1"/>
  <c r="X34" i="30" s="1"/>
  <c r="X31" i="30" a="1"/>
  <c r="X31" i="30" s="1"/>
  <c r="X30" i="30" a="1"/>
  <c r="X30" i="30" s="1"/>
  <c r="X29" i="30" a="1"/>
  <c r="X29" i="30" s="1"/>
  <c r="X28" i="30" a="1"/>
  <c r="X28" i="30" s="1"/>
  <c r="X27" i="30" a="1"/>
  <c r="X27" i="30" s="1"/>
  <c r="X26" i="30" a="1"/>
  <c r="X26" i="30" s="1"/>
  <c r="X25" i="30" a="1"/>
  <c r="X25" i="30" s="1"/>
  <c r="X24" i="30" a="1"/>
  <c r="X24" i="30" s="1"/>
  <c r="X23" i="30" a="1"/>
  <c r="X23" i="30" s="1"/>
  <c r="X22" i="30" a="1"/>
  <c r="X22" i="30" s="1"/>
  <c r="X21" i="30" a="1"/>
  <c r="X21" i="30" s="1"/>
  <c r="X20" i="30" a="1"/>
  <c r="X20" i="30" s="1"/>
  <c r="X19" i="30" a="1"/>
  <c r="X19" i="30" s="1"/>
  <c r="X18" i="30" a="1"/>
  <c r="X18" i="30" s="1"/>
  <c r="X17" i="30" a="1"/>
  <c r="X17" i="30" s="1"/>
  <c r="X16" i="30" a="1"/>
  <c r="X16" i="30" s="1"/>
  <c r="X15" i="30" a="1"/>
  <c r="X15" i="30" s="1"/>
  <c r="X85" i="35" a="1"/>
  <c r="X85" i="35" s="1"/>
  <c r="X84" i="35" a="1"/>
  <c r="X84" i="35" s="1"/>
  <c r="X83" i="35" a="1"/>
  <c r="X83" i="35" s="1"/>
  <c r="X82" i="35" a="1"/>
  <c r="X82" i="35" s="1"/>
  <c r="X81" i="35" a="1"/>
  <c r="X81" i="35" s="1"/>
  <c r="X80" i="35" a="1"/>
  <c r="X80" i="35" s="1"/>
  <c r="X79" i="35" a="1"/>
  <c r="X79" i="35" s="1"/>
  <c r="X78" i="35" a="1"/>
  <c r="X78" i="35" s="1"/>
  <c r="X77" i="35" a="1"/>
  <c r="X77" i="35" s="1"/>
  <c r="X76" i="35" a="1"/>
  <c r="X76" i="35" s="1"/>
  <c r="X75" i="35" a="1"/>
  <c r="X75" i="35" s="1"/>
  <c r="X74" i="35" a="1"/>
  <c r="X74" i="35" s="1"/>
  <c r="X73" i="35" a="1"/>
  <c r="X73" i="35" s="1"/>
  <c r="X66" i="35" a="1"/>
  <c r="X66" i="35" s="1"/>
  <c r="X65" i="35" a="1"/>
  <c r="X65" i="35" s="1"/>
  <c r="X64" i="35" a="1"/>
  <c r="X64" i="35" s="1"/>
  <c r="X63" i="35" a="1"/>
  <c r="X63" i="35" s="1"/>
  <c r="X62" i="35" a="1"/>
  <c r="X62" i="35" s="1"/>
  <c r="X61" i="35" a="1"/>
  <c r="X61" i="35" s="1"/>
  <c r="X60" i="35" a="1"/>
  <c r="X60" i="35" s="1"/>
  <c r="X59" i="35" a="1"/>
  <c r="X59" i="35" s="1"/>
  <c r="X52" i="35" a="1"/>
  <c r="X52" i="35" s="1"/>
  <c r="X51" i="35" a="1"/>
  <c r="X51" i="35" s="1"/>
  <c r="X50" i="35" a="1"/>
  <c r="X50" i="35" s="1"/>
  <c r="X49" i="35" a="1"/>
  <c r="X49" i="35" s="1"/>
  <c r="X48" i="35" a="1"/>
  <c r="X48" i="35" s="1"/>
  <c r="X47" i="35" a="1"/>
  <c r="X47" i="35" s="1"/>
  <c r="X46" i="35" a="1"/>
  <c r="X46" i="35" s="1"/>
  <c r="X45" i="35" a="1"/>
  <c r="X45" i="35" s="1"/>
  <c r="X44" i="35" a="1"/>
  <c r="X44" i="35" s="1"/>
  <c r="X43" i="35" a="1"/>
  <c r="X43" i="35" s="1"/>
  <c r="X42" i="35" a="1"/>
  <c r="X42" i="35" s="1"/>
  <c r="X41" i="35" a="1"/>
  <c r="X41" i="35" s="1"/>
  <c r="X40" i="35" a="1"/>
  <c r="X40" i="35" s="1"/>
  <c r="X34" i="35" a="1"/>
  <c r="X34" i="35" s="1"/>
  <c r="X31" i="35" a="1"/>
  <c r="X31" i="35" s="1"/>
  <c r="X30" i="35" a="1"/>
  <c r="X30" i="35" s="1"/>
  <c r="X29" i="35" a="1"/>
  <c r="X29" i="35" s="1"/>
  <c r="X28" i="35" a="1"/>
  <c r="X28" i="35" s="1"/>
  <c r="X27" i="35" a="1"/>
  <c r="X27" i="35" s="1"/>
  <c r="X26" i="35" a="1"/>
  <c r="X26" i="35" s="1"/>
  <c r="X25" i="35" a="1"/>
  <c r="X25" i="35" s="1"/>
  <c r="X24" i="35" a="1"/>
  <c r="X24" i="35" s="1"/>
  <c r="X23" i="35" a="1"/>
  <c r="X23" i="35" s="1"/>
  <c r="X22" i="35" a="1"/>
  <c r="X22" i="35" s="1"/>
  <c r="X21" i="35" a="1"/>
  <c r="X21" i="35" s="1"/>
  <c r="X20" i="35" a="1"/>
  <c r="X20" i="35" s="1"/>
  <c r="X19" i="35" a="1"/>
  <c r="X19" i="35" s="1"/>
  <c r="X18" i="35" a="1"/>
  <c r="X18" i="35" s="1"/>
  <c r="X17" i="35" a="1"/>
  <c r="X17" i="35" s="1"/>
  <c r="X16" i="35" a="1"/>
  <c r="X16" i="35" s="1"/>
  <c r="X15" i="35" a="1"/>
  <c r="X15" i="35" s="1"/>
  <c r="X85" i="29" a="1"/>
  <c r="X85" i="29" s="1"/>
  <c r="X84" i="29" a="1"/>
  <c r="X84" i="29" s="1"/>
  <c r="X83" i="29" a="1"/>
  <c r="X83" i="29" s="1"/>
  <c r="X82" i="29" a="1"/>
  <c r="X82" i="29" s="1"/>
  <c r="X81" i="29" a="1"/>
  <c r="X81" i="29" s="1"/>
  <c r="X80" i="29" a="1"/>
  <c r="X80" i="29" s="1"/>
  <c r="X79" i="29" a="1"/>
  <c r="X79" i="29" s="1"/>
  <c r="X78" i="29" a="1"/>
  <c r="X78" i="29" s="1"/>
  <c r="X77" i="29" a="1"/>
  <c r="X77" i="29" s="1"/>
  <c r="X76" i="29" a="1"/>
  <c r="X76" i="29" s="1"/>
  <c r="X75" i="29" a="1"/>
  <c r="X75" i="29" s="1"/>
  <c r="X74" i="29" a="1"/>
  <c r="X74" i="29" s="1"/>
  <c r="X73" i="29" a="1"/>
  <c r="X73" i="29" s="1"/>
  <c r="X66" i="29" a="1"/>
  <c r="X66" i="29" s="1"/>
  <c r="X65" i="29" a="1"/>
  <c r="X65" i="29" s="1"/>
  <c r="X64" i="29" a="1"/>
  <c r="X64" i="29" s="1"/>
  <c r="X63" i="29" a="1"/>
  <c r="X63" i="29" s="1"/>
  <c r="X62" i="29" a="1"/>
  <c r="X62" i="29" s="1"/>
  <c r="X61" i="29" a="1"/>
  <c r="X61" i="29" s="1"/>
  <c r="X60" i="29" a="1"/>
  <c r="X60" i="29" s="1"/>
  <c r="X59" i="29" a="1"/>
  <c r="X59" i="29" s="1"/>
  <c r="X52" i="29" a="1"/>
  <c r="X52" i="29" s="1"/>
  <c r="X51" i="29" a="1"/>
  <c r="X51" i="29" s="1"/>
  <c r="X50" i="29" a="1"/>
  <c r="X50" i="29" s="1"/>
  <c r="X49" i="29" a="1"/>
  <c r="X49" i="29" s="1"/>
  <c r="X48" i="29" a="1"/>
  <c r="X48" i="29" s="1"/>
  <c r="X47" i="29" a="1"/>
  <c r="X47" i="29" s="1"/>
  <c r="X46" i="29" a="1"/>
  <c r="X46" i="29" s="1"/>
  <c r="X45" i="29" a="1"/>
  <c r="X45" i="29" s="1"/>
  <c r="X44" i="29" a="1"/>
  <c r="X44" i="29" s="1"/>
  <c r="X43" i="29" a="1"/>
  <c r="X43" i="29" s="1"/>
  <c r="X42" i="29" a="1"/>
  <c r="X42" i="29" s="1"/>
  <c r="X41" i="29" a="1"/>
  <c r="X41" i="29" s="1"/>
  <c r="X40" i="29" a="1"/>
  <c r="X40" i="29" s="1"/>
  <c r="X34" i="29" a="1"/>
  <c r="X34" i="29" s="1"/>
  <c r="X31" i="29" a="1"/>
  <c r="X31" i="29" s="1"/>
  <c r="X30" i="29" a="1"/>
  <c r="X30" i="29" s="1"/>
  <c r="X29" i="29" a="1"/>
  <c r="X29" i="29" s="1"/>
  <c r="X28" i="29" a="1"/>
  <c r="X28" i="29" s="1"/>
  <c r="X27" i="29" a="1"/>
  <c r="X27" i="29" s="1"/>
  <c r="X26" i="29" a="1"/>
  <c r="X26" i="29" s="1"/>
  <c r="X25" i="29" a="1"/>
  <c r="X25" i="29" s="1"/>
  <c r="X24" i="29" a="1"/>
  <c r="X24" i="29" s="1"/>
  <c r="X23" i="29" a="1"/>
  <c r="X23" i="29" s="1"/>
  <c r="X22" i="29" a="1"/>
  <c r="X22" i="29" s="1"/>
  <c r="X21" i="29" a="1"/>
  <c r="X21" i="29" s="1"/>
  <c r="X20" i="29" a="1"/>
  <c r="X20" i="29" s="1"/>
  <c r="X19" i="29" a="1"/>
  <c r="X19" i="29" s="1"/>
  <c r="X18" i="29" a="1"/>
  <c r="X18" i="29" s="1"/>
  <c r="X17" i="29" a="1"/>
  <c r="X17" i="29" s="1"/>
  <c r="X16" i="29" a="1"/>
  <c r="X16" i="29" s="1"/>
  <c r="X15" i="29" a="1"/>
  <c r="X15" i="29" s="1"/>
  <c r="R85" i="30" a="1"/>
  <c r="R85" i="30" s="1"/>
  <c r="R84" i="30" a="1"/>
  <c r="R84" i="30" s="1"/>
  <c r="R83" i="30" a="1"/>
  <c r="R83" i="30" s="1"/>
  <c r="R82" i="30" a="1"/>
  <c r="R82" i="30" s="1"/>
  <c r="R81" i="30" a="1"/>
  <c r="R81" i="30" s="1"/>
  <c r="R80" i="30" a="1"/>
  <c r="R80" i="30" s="1"/>
  <c r="R79" i="30" a="1"/>
  <c r="R79" i="30" s="1"/>
  <c r="R78" i="30" a="1"/>
  <c r="R78" i="30" s="1"/>
  <c r="R77" i="30" a="1"/>
  <c r="R77" i="30" s="1"/>
  <c r="R76" i="30" a="1"/>
  <c r="R76" i="30" s="1"/>
  <c r="R75" i="30" a="1"/>
  <c r="R75" i="30" s="1"/>
  <c r="R74" i="30" a="1"/>
  <c r="R74" i="30" s="1"/>
  <c r="R73" i="30" a="1"/>
  <c r="R73" i="30" s="1"/>
  <c r="R66" i="30" a="1"/>
  <c r="R66" i="30" s="1"/>
  <c r="R65" i="30" a="1"/>
  <c r="R65" i="30" s="1"/>
  <c r="R64" i="30" a="1"/>
  <c r="R64" i="30" s="1"/>
  <c r="R63" i="30" a="1"/>
  <c r="R63" i="30" s="1"/>
  <c r="R62" i="30" a="1"/>
  <c r="R62" i="30" s="1"/>
  <c r="R61" i="30" a="1"/>
  <c r="R61" i="30" s="1"/>
  <c r="R60" i="30" a="1"/>
  <c r="R60" i="30" s="1"/>
  <c r="R59" i="30" a="1"/>
  <c r="R59" i="30" s="1"/>
  <c r="R52" i="30" a="1"/>
  <c r="R52" i="30" s="1"/>
  <c r="R51" i="30" a="1"/>
  <c r="R51" i="30" s="1"/>
  <c r="R50" i="30" a="1"/>
  <c r="R50" i="30" s="1"/>
  <c r="R49" i="30" a="1"/>
  <c r="R49" i="30" s="1"/>
  <c r="R48" i="30" a="1"/>
  <c r="R48" i="30" s="1"/>
  <c r="R47" i="30" a="1"/>
  <c r="R47" i="30" s="1"/>
  <c r="R46" i="30" a="1"/>
  <c r="R46" i="30" s="1"/>
  <c r="R45" i="30" a="1"/>
  <c r="R45" i="30" s="1"/>
  <c r="R44" i="30" a="1"/>
  <c r="R44" i="30" s="1"/>
  <c r="R43" i="30" a="1"/>
  <c r="R43" i="30" s="1"/>
  <c r="R42" i="30" a="1"/>
  <c r="R42" i="30" s="1"/>
  <c r="R41" i="30" a="1"/>
  <c r="R41" i="30" s="1"/>
  <c r="R40" i="30" a="1"/>
  <c r="R40" i="30" s="1"/>
  <c r="R34" i="30" a="1"/>
  <c r="R34" i="30" s="1"/>
  <c r="R31" i="30" a="1"/>
  <c r="R31" i="30" s="1"/>
  <c r="R30" i="30" a="1"/>
  <c r="R30" i="30" s="1"/>
  <c r="R29" i="30" a="1"/>
  <c r="R29" i="30" s="1"/>
  <c r="R28" i="30" a="1"/>
  <c r="R28" i="30" s="1"/>
  <c r="R27" i="30" a="1"/>
  <c r="R27" i="30" s="1"/>
  <c r="R26" i="30" a="1"/>
  <c r="R26" i="30" s="1"/>
  <c r="R25" i="30" a="1"/>
  <c r="R25" i="30" s="1"/>
  <c r="R24" i="30" a="1"/>
  <c r="R24" i="30" s="1"/>
  <c r="R23" i="30" a="1"/>
  <c r="R23" i="30" s="1"/>
  <c r="R22" i="30" a="1"/>
  <c r="R22" i="30" s="1"/>
  <c r="R21" i="30" a="1"/>
  <c r="R21" i="30" s="1"/>
  <c r="R20" i="30" a="1"/>
  <c r="R20" i="30" s="1"/>
  <c r="R19" i="30" a="1"/>
  <c r="R19" i="30" s="1"/>
  <c r="R18" i="30" a="1"/>
  <c r="R18" i="30" s="1"/>
  <c r="R17" i="30" a="1"/>
  <c r="R17" i="30" s="1"/>
  <c r="R16" i="30" a="1"/>
  <c r="R16" i="30" s="1"/>
  <c r="R15" i="30" a="1"/>
  <c r="R15" i="30" s="1"/>
  <c r="R85" i="31" a="1"/>
  <c r="R85" i="31" s="1"/>
  <c r="R84" i="31" a="1"/>
  <c r="R84" i="31" s="1"/>
  <c r="R83" i="31" a="1"/>
  <c r="R83" i="31" s="1"/>
  <c r="R82" i="31" a="1"/>
  <c r="R82" i="31" s="1"/>
  <c r="R81" i="31" a="1"/>
  <c r="R81" i="31" s="1"/>
  <c r="R80" i="31" a="1"/>
  <c r="R80" i="31" s="1"/>
  <c r="R79" i="31" a="1"/>
  <c r="R79" i="31" s="1"/>
  <c r="R78" i="31" a="1"/>
  <c r="R78" i="31" s="1"/>
  <c r="R77" i="31" a="1"/>
  <c r="R77" i="31" s="1"/>
  <c r="R76" i="31" a="1"/>
  <c r="R76" i="31" s="1"/>
  <c r="R75" i="31" a="1"/>
  <c r="R75" i="31" s="1"/>
  <c r="R74" i="31" a="1"/>
  <c r="R74" i="31" s="1"/>
  <c r="R73" i="31" a="1"/>
  <c r="R73" i="31" s="1"/>
  <c r="R66" i="31" a="1"/>
  <c r="R66" i="31" s="1"/>
  <c r="R65" i="31" a="1"/>
  <c r="R65" i="31" s="1"/>
  <c r="R64" i="31" a="1"/>
  <c r="R64" i="31" s="1"/>
  <c r="R63" i="31" a="1"/>
  <c r="R63" i="31" s="1"/>
  <c r="R62" i="31" a="1"/>
  <c r="R62" i="31" s="1"/>
  <c r="R61" i="31" a="1"/>
  <c r="R61" i="31" s="1"/>
  <c r="R60" i="31" a="1"/>
  <c r="R60" i="31" s="1"/>
  <c r="R59" i="31" a="1"/>
  <c r="R59" i="31" s="1"/>
  <c r="R52" i="31" a="1"/>
  <c r="R52" i="31" s="1"/>
  <c r="R51" i="31" a="1"/>
  <c r="R51" i="31" s="1"/>
  <c r="R50" i="31" a="1"/>
  <c r="R50" i="31" s="1"/>
  <c r="R49" i="31" a="1"/>
  <c r="R49" i="31" s="1"/>
  <c r="R48" i="31" a="1"/>
  <c r="R48" i="31" s="1"/>
  <c r="R47" i="31" a="1"/>
  <c r="R47" i="31" s="1"/>
  <c r="R46" i="31" a="1"/>
  <c r="R46" i="31" s="1"/>
  <c r="R45" i="31" a="1"/>
  <c r="R45" i="31" s="1"/>
  <c r="R44" i="31" a="1"/>
  <c r="R44" i="31" s="1"/>
  <c r="R43" i="31" a="1"/>
  <c r="R43" i="31" s="1"/>
  <c r="R42" i="31" a="1"/>
  <c r="R42" i="31" s="1"/>
  <c r="R41" i="31" a="1"/>
  <c r="R41" i="31" s="1"/>
  <c r="R40" i="31" a="1"/>
  <c r="R40" i="31" s="1"/>
  <c r="R34" i="31" a="1"/>
  <c r="R34" i="31" s="1"/>
  <c r="R31" i="31" a="1"/>
  <c r="R31" i="31" s="1"/>
  <c r="R30" i="31" a="1"/>
  <c r="R30" i="31" s="1"/>
  <c r="R29" i="31" a="1"/>
  <c r="R29" i="31" s="1"/>
  <c r="R28" i="31" a="1"/>
  <c r="R28" i="31" s="1"/>
  <c r="R27" i="31" a="1"/>
  <c r="R27" i="31" s="1"/>
  <c r="R26" i="31" a="1"/>
  <c r="R26" i="31" s="1"/>
  <c r="R25" i="31" a="1"/>
  <c r="R25" i="31" s="1"/>
  <c r="R24" i="31" a="1"/>
  <c r="R24" i="31" s="1"/>
  <c r="R23" i="31" a="1"/>
  <c r="R23" i="31" s="1"/>
  <c r="R22" i="31" a="1"/>
  <c r="R22" i="31" s="1"/>
  <c r="R21" i="31" a="1"/>
  <c r="R21" i="31" s="1"/>
  <c r="R20" i="31" a="1"/>
  <c r="R20" i="31" s="1"/>
  <c r="R19" i="31" a="1"/>
  <c r="R19" i="31" s="1"/>
  <c r="R18" i="31" a="1"/>
  <c r="R18" i="31" s="1"/>
  <c r="R17" i="31" a="1"/>
  <c r="R17" i="31" s="1"/>
  <c r="R16" i="31" a="1"/>
  <c r="R16" i="31" s="1"/>
  <c r="R15" i="31" a="1"/>
  <c r="R15" i="31" s="1"/>
  <c r="R85" i="32" a="1"/>
  <c r="R85" i="32" s="1"/>
  <c r="R84" i="32" a="1"/>
  <c r="R84" i="32" s="1"/>
  <c r="R83" i="32" a="1"/>
  <c r="R83" i="32" s="1"/>
  <c r="R82" i="32" a="1"/>
  <c r="R82" i="32" s="1"/>
  <c r="R81" i="32" a="1"/>
  <c r="R81" i="32" s="1"/>
  <c r="R80" i="32" a="1"/>
  <c r="R80" i="32" s="1"/>
  <c r="R79" i="32" a="1"/>
  <c r="R79" i="32" s="1"/>
  <c r="R78" i="32" a="1"/>
  <c r="R78" i="32" s="1"/>
  <c r="R77" i="32" a="1"/>
  <c r="R77" i="32" s="1"/>
  <c r="R76" i="32" a="1"/>
  <c r="R76" i="32" s="1"/>
  <c r="R75" i="32" a="1"/>
  <c r="R75" i="32" s="1"/>
  <c r="R74" i="32" a="1"/>
  <c r="R74" i="32" s="1"/>
  <c r="R73" i="32" a="1"/>
  <c r="R73" i="32" s="1"/>
  <c r="R66" i="32" a="1"/>
  <c r="R66" i="32" s="1"/>
  <c r="R65" i="32" a="1"/>
  <c r="R65" i="32" s="1"/>
  <c r="R64" i="32" a="1"/>
  <c r="R64" i="32" s="1"/>
  <c r="R63" i="32" a="1"/>
  <c r="R63" i="32" s="1"/>
  <c r="R62" i="32" a="1"/>
  <c r="R62" i="32" s="1"/>
  <c r="R61" i="32" a="1"/>
  <c r="R61" i="32" s="1"/>
  <c r="R60" i="32" a="1"/>
  <c r="R60" i="32" s="1"/>
  <c r="R59" i="32" a="1"/>
  <c r="R59" i="32" s="1"/>
  <c r="R52" i="32" a="1"/>
  <c r="R52" i="32" s="1"/>
  <c r="R51" i="32" a="1"/>
  <c r="R51" i="32" s="1"/>
  <c r="R50" i="32" a="1"/>
  <c r="R50" i="32" s="1"/>
  <c r="R49" i="32" a="1"/>
  <c r="R49" i="32" s="1"/>
  <c r="R48" i="32" a="1"/>
  <c r="R48" i="32" s="1"/>
  <c r="R47" i="32" a="1"/>
  <c r="R47" i="32" s="1"/>
  <c r="R46" i="32" a="1"/>
  <c r="R46" i="32" s="1"/>
  <c r="R45" i="32" a="1"/>
  <c r="R45" i="32" s="1"/>
  <c r="R44" i="32" a="1"/>
  <c r="R44" i="32" s="1"/>
  <c r="R43" i="32" a="1"/>
  <c r="R43" i="32" s="1"/>
  <c r="R42" i="32" a="1"/>
  <c r="R42" i="32" s="1"/>
  <c r="R41" i="32" a="1"/>
  <c r="R41" i="32" s="1"/>
  <c r="R40" i="32" a="1"/>
  <c r="R40" i="32" s="1"/>
  <c r="R34" i="32" a="1"/>
  <c r="R34" i="32" s="1"/>
  <c r="R31" i="32" a="1"/>
  <c r="R31" i="32" s="1"/>
  <c r="R30" i="32" a="1"/>
  <c r="R30" i="32" s="1"/>
  <c r="R29" i="32" a="1"/>
  <c r="R29" i="32" s="1"/>
  <c r="R28" i="32" a="1"/>
  <c r="R28" i="32" s="1"/>
  <c r="R27" i="32" a="1"/>
  <c r="R27" i="32" s="1"/>
  <c r="R26" i="32" a="1"/>
  <c r="R26" i="32" s="1"/>
  <c r="R25" i="32" a="1"/>
  <c r="R25" i="32" s="1"/>
  <c r="R24" i="32" a="1"/>
  <c r="R24" i="32" s="1"/>
  <c r="R23" i="32" a="1"/>
  <c r="R23" i="32" s="1"/>
  <c r="R22" i="32" a="1"/>
  <c r="R22" i="32" s="1"/>
  <c r="R21" i="32" a="1"/>
  <c r="R21" i="32" s="1"/>
  <c r="R20" i="32" a="1"/>
  <c r="R20" i="32" s="1"/>
  <c r="R19" i="32" a="1"/>
  <c r="R19" i="32" s="1"/>
  <c r="R18" i="32" a="1"/>
  <c r="R18" i="32" s="1"/>
  <c r="R17" i="32" a="1"/>
  <c r="R17" i="32" s="1"/>
  <c r="R16" i="32" a="1"/>
  <c r="R16" i="32" s="1"/>
  <c r="R15" i="32" a="1"/>
  <c r="R15" i="32" s="1"/>
  <c r="R85" i="33" a="1"/>
  <c r="R85" i="33" s="1"/>
  <c r="R84" i="33" a="1"/>
  <c r="R84" i="33" s="1"/>
  <c r="R83" i="33" a="1"/>
  <c r="R83" i="33" s="1"/>
  <c r="R82" i="33" a="1"/>
  <c r="R82" i="33" s="1"/>
  <c r="R81" i="33" a="1"/>
  <c r="R81" i="33" s="1"/>
  <c r="R80" i="33" a="1"/>
  <c r="R80" i="33" s="1"/>
  <c r="R79" i="33" a="1"/>
  <c r="R79" i="33" s="1"/>
  <c r="R78" i="33" a="1"/>
  <c r="R78" i="33" s="1"/>
  <c r="R77" i="33" a="1"/>
  <c r="R77" i="33" s="1"/>
  <c r="R76" i="33" a="1"/>
  <c r="R76" i="33" s="1"/>
  <c r="R75" i="33" a="1"/>
  <c r="R75" i="33" s="1"/>
  <c r="R74" i="33" a="1"/>
  <c r="R74" i="33" s="1"/>
  <c r="R73" i="33" a="1"/>
  <c r="R73" i="33" s="1"/>
  <c r="R66" i="33" a="1"/>
  <c r="R66" i="33" s="1"/>
  <c r="R65" i="33" a="1"/>
  <c r="R65" i="33" s="1"/>
  <c r="R64" i="33" a="1"/>
  <c r="R64" i="33" s="1"/>
  <c r="R63" i="33" a="1"/>
  <c r="R63" i="33" s="1"/>
  <c r="R62" i="33" a="1"/>
  <c r="R62" i="33" s="1"/>
  <c r="R61" i="33" a="1"/>
  <c r="R61" i="33" s="1"/>
  <c r="R60" i="33" a="1"/>
  <c r="R60" i="33" s="1"/>
  <c r="R59" i="33" a="1"/>
  <c r="R59" i="33" s="1"/>
  <c r="R52" i="33" a="1"/>
  <c r="R52" i="33" s="1"/>
  <c r="R51" i="33" a="1"/>
  <c r="R51" i="33" s="1"/>
  <c r="R50" i="33" a="1"/>
  <c r="R50" i="33" s="1"/>
  <c r="R49" i="33" a="1"/>
  <c r="R49" i="33" s="1"/>
  <c r="R48" i="33" a="1"/>
  <c r="R48" i="33" s="1"/>
  <c r="R47" i="33" a="1"/>
  <c r="R47" i="33" s="1"/>
  <c r="R46" i="33" a="1"/>
  <c r="R46" i="33" s="1"/>
  <c r="R45" i="33" a="1"/>
  <c r="R45" i="33" s="1"/>
  <c r="R44" i="33" a="1"/>
  <c r="R44" i="33" s="1"/>
  <c r="R43" i="33" a="1"/>
  <c r="R43" i="33" s="1"/>
  <c r="R42" i="33" a="1"/>
  <c r="R42" i="33" s="1"/>
  <c r="R41" i="33" a="1"/>
  <c r="R41" i="33" s="1"/>
  <c r="R40" i="33" a="1"/>
  <c r="R40" i="33" s="1"/>
  <c r="R34" i="33" a="1"/>
  <c r="R34" i="33" s="1"/>
  <c r="R31" i="33" a="1"/>
  <c r="R31" i="33" s="1"/>
  <c r="R30" i="33" a="1"/>
  <c r="R30" i="33" s="1"/>
  <c r="R29" i="33" a="1"/>
  <c r="R29" i="33" s="1"/>
  <c r="R28" i="33" a="1"/>
  <c r="R28" i="33" s="1"/>
  <c r="R27" i="33" a="1"/>
  <c r="R27" i="33" s="1"/>
  <c r="R26" i="33" a="1"/>
  <c r="R26" i="33" s="1"/>
  <c r="R25" i="33" a="1"/>
  <c r="R25" i="33" s="1"/>
  <c r="R24" i="33" a="1"/>
  <c r="R24" i="33" s="1"/>
  <c r="R23" i="33" a="1"/>
  <c r="R23" i="33" s="1"/>
  <c r="R22" i="33" a="1"/>
  <c r="R22" i="33" s="1"/>
  <c r="R21" i="33" a="1"/>
  <c r="R21" i="33" s="1"/>
  <c r="R20" i="33" a="1"/>
  <c r="R20" i="33" s="1"/>
  <c r="R19" i="33" a="1"/>
  <c r="R19" i="33" s="1"/>
  <c r="R18" i="33" a="1"/>
  <c r="R18" i="33" s="1"/>
  <c r="R17" i="33" a="1"/>
  <c r="R17" i="33" s="1"/>
  <c r="R16" i="33" a="1"/>
  <c r="R16" i="33" s="1"/>
  <c r="R15" i="33" a="1"/>
  <c r="R15" i="33" s="1"/>
  <c r="R85" i="34" a="1"/>
  <c r="R85" i="34" s="1"/>
  <c r="R84" i="34" a="1"/>
  <c r="R84" i="34" s="1"/>
  <c r="R83" i="34" a="1"/>
  <c r="R83" i="34" s="1"/>
  <c r="R82" i="34" a="1"/>
  <c r="R82" i="34" s="1"/>
  <c r="R81" i="34" a="1"/>
  <c r="R81" i="34" s="1"/>
  <c r="R80" i="34" a="1"/>
  <c r="R80" i="34" s="1"/>
  <c r="R79" i="34" a="1"/>
  <c r="R79" i="34" s="1"/>
  <c r="R78" i="34" a="1"/>
  <c r="R78" i="34" s="1"/>
  <c r="R77" i="34" a="1"/>
  <c r="R77" i="34" s="1"/>
  <c r="R76" i="34" a="1"/>
  <c r="R76" i="34" s="1"/>
  <c r="R75" i="34" a="1"/>
  <c r="R75" i="34" s="1"/>
  <c r="R74" i="34" a="1"/>
  <c r="R74" i="34" s="1"/>
  <c r="R73" i="34" a="1"/>
  <c r="R73" i="34" s="1"/>
  <c r="R66" i="34" a="1"/>
  <c r="R66" i="34" s="1"/>
  <c r="R65" i="34" a="1"/>
  <c r="R65" i="34" s="1"/>
  <c r="R64" i="34" a="1"/>
  <c r="R64" i="34" s="1"/>
  <c r="R63" i="34" a="1"/>
  <c r="R63" i="34" s="1"/>
  <c r="R62" i="34" a="1"/>
  <c r="R62" i="34" s="1"/>
  <c r="R61" i="34" a="1"/>
  <c r="R61" i="34" s="1"/>
  <c r="R60" i="34" a="1"/>
  <c r="R60" i="34" s="1"/>
  <c r="R59" i="34" a="1"/>
  <c r="R59" i="34" s="1"/>
  <c r="R52" i="34" a="1"/>
  <c r="R52" i="34" s="1"/>
  <c r="R51" i="34" a="1"/>
  <c r="R51" i="34" s="1"/>
  <c r="R50" i="34" a="1"/>
  <c r="R50" i="34" s="1"/>
  <c r="R49" i="34" a="1"/>
  <c r="R49" i="34" s="1"/>
  <c r="R48" i="34" a="1"/>
  <c r="R48" i="34" s="1"/>
  <c r="R47" i="34" a="1"/>
  <c r="R47" i="34" s="1"/>
  <c r="R46" i="34" a="1"/>
  <c r="R46" i="34" s="1"/>
  <c r="R45" i="34" a="1"/>
  <c r="R45" i="34" s="1"/>
  <c r="R44" i="34" a="1"/>
  <c r="R44" i="34" s="1"/>
  <c r="R43" i="34" a="1"/>
  <c r="R43" i="34" s="1"/>
  <c r="R42" i="34" a="1"/>
  <c r="R42" i="34" s="1"/>
  <c r="R41" i="34" a="1"/>
  <c r="R41" i="34" s="1"/>
  <c r="R40" i="34" a="1"/>
  <c r="R40" i="34" s="1"/>
  <c r="R34" i="34" a="1"/>
  <c r="R34" i="34" s="1"/>
  <c r="R31" i="34" a="1"/>
  <c r="R31" i="34" s="1"/>
  <c r="R30" i="34" a="1"/>
  <c r="R30" i="34" s="1"/>
  <c r="R29" i="34" a="1"/>
  <c r="R29" i="34" s="1"/>
  <c r="R28" i="34" a="1"/>
  <c r="R28" i="34" s="1"/>
  <c r="R27" i="34" a="1"/>
  <c r="R27" i="34" s="1"/>
  <c r="R26" i="34" a="1"/>
  <c r="R26" i="34" s="1"/>
  <c r="R25" i="34" a="1"/>
  <c r="R25" i="34" s="1"/>
  <c r="R24" i="34" a="1"/>
  <c r="R24" i="34" s="1"/>
  <c r="R23" i="34" a="1"/>
  <c r="R23" i="34" s="1"/>
  <c r="R22" i="34" a="1"/>
  <c r="R22" i="34" s="1"/>
  <c r="R21" i="34" a="1"/>
  <c r="R21" i="34" s="1"/>
  <c r="R20" i="34" a="1"/>
  <c r="R20" i="34" s="1"/>
  <c r="R19" i="34" a="1"/>
  <c r="R19" i="34" s="1"/>
  <c r="R18" i="34" a="1"/>
  <c r="R18" i="34" s="1"/>
  <c r="R17" i="34" a="1"/>
  <c r="R17" i="34" s="1"/>
  <c r="R16" i="34" a="1"/>
  <c r="R16" i="34" s="1"/>
  <c r="R15" i="34" a="1"/>
  <c r="R15" i="34" s="1"/>
  <c r="R85" i="35" a="1"/>
  <c r="R85" i="35" s="1"/>
  <c r="R84" i="35" a="1"/>
  <c r="R84" i="35" s="1"/>
  <c r="R83" i="35" a="1"/>
  <c r="R83" i="35" s="1"/>
  <c r="R82" i="35" a="1"/>
  <c r="R82" i="35" s="1"/>
  <c r="R81" i="35" a="1"/>
  <c r="R81" i="35" s="1"/>
  <c r="R80" i="35" a="1"/>
  <c r="R80" i="35" s="1"/>
  <c r="R79" i="35" a="1"/>
  <c r="R79" i="35" s="1"/>
  <c r="R78" i="35" a="1"/>
  <c r="R78" i="35" s="1"/>
  <c r="R77" i="35" a="1"/>
  <c r="R77" i="35" s="1"/>
  <c r="R76" i="35" a="1"/>
  <c r="R76" i="35" s="1"/>
  <c r="R75" i="35" a="1"/>
  <c r="R75" i="35" s="1"/>
  <c r="R74" i="35" a="1"/>
  <c r="R74" i="35" s="1"/>
  <c r="R73" i="35" a="1"/>
  <c r="R73" i="35" s="1"/>
  <c r="R66" i="35" a="1"/>
  <c r="R66" i="35" s="1"/>
  <c r="R65" i="35" a="1"/>
  <c r="R65" i="35" s="1"/>
  <c r="R64" i="35" a="1"/>
  <c r="R64" i="35" s="1"/>
  <c r="R63" i="35" a="1"/>
  <c r="R63" i="35" s="1"/>
  <c r="R62" i="35" a="1"/>
  <c r="R62" i="35" s="1"/>
  <c r="R61" i="35" a="1"/>
  <c r="R61" i="35" s="1"/>
  <c r="R60" i="35" a="1"/>
  <c r="R60" i="35" s="1"/>
  <c r="R59" i="35" a="1"/>
  <c r="R59" i="35" s="1"/>
  <c r="R52" i="35" a="1"/>
  <c r="R52" i="35" s="1"/>
  <c r="R51" i="35" a="1"/>
  <c r="R51" i="35" s="1"/>
  <c r="R50" i="35" a="1"/>
  <c r="R50" i="35" s="1"/>
  <c r="R49" i="35" a="1"/>
  <c r="R49" i="35" s="1"/>
  <c r="R48" i="35" a="1"/>
  <c r="R48" i="35" s="1"/>
  <c r="R47" i="35" a="1"/>
  <c r="R47" i="35" s="1"/>
  <c r="R46" i="35" a="1"/>
  <c r="R46" i="35" s="1"/>
  <c r="R45" i="35" a="1"/>
  <c r="R45" i="35" s="1"/>
  <c r="R44" i="35" a="1"/>
  <c r="R44" i="35" s="1"/>
  <c r="R43" i="35" a="1"/>
  <c r="R43" i="35" s="1"/>
  <c r="R42" i="35" a="1"/>
  <c r="R42" i="35" s="1"/>
  <c r="R41" i="35" a="1"/>
  <c r="R41" i="35" s="1"/>
  <c r="R40" i="35" a="1"/>
  <c r="R40" i="35" s="1"/>
  <c r="R34" i="35" a="1"/>
  <c r="R34" i="35" s="1"/>
  <c r="R31" i="35" a="1"/>
  <c r="R31" i="35" s="1"/>
  <c r="R30" i="35" a="1"/>
  <c r="R30" i="35" s="1"/>
  <c r="R29" i="35" a="1"/>
  <c r="R29" i="35" s="1"/>
  <c r="R28" i="35" a="1"/>
  <c r="R28" i="35" s="1"/>
  <c r="R27" i="35" a="1"/>
  <c r="R27" i="35" s="1"/>
  <c r="R26" i="35" a="1"/>
  <c r="R26" i="35" s="1"/>
  <c r="R25" i="35" a="1"/>
  <c r="R25" i="35" s="1"/>
  <c r="R24" i="35" a="1"/>
  <c r="R24" i="35" s="1"/>
  <c r="R23" i="35" a="1"/>
  <c r="R23" i="35" s="1"/>
  <c r="R22" i="35" a="1"/>
  <c r="R22" i="35" s="1"/>
  <c r="R21" i="35" a="1"/>
  <c r="R21" i="35" s="1"/>
  <c r="R20" i="35" a="1"/>
  <c r="R20" i="35" s="1"/>
  <c r="R19" i="35" a="1"/>
  <c r="R19" i="35" s="1"/>
  <c r="R18" i="35" a="1"/>
  <c r="R18" i="35" s="1"/>
  <c r="R17" i="35" a="1"/>
  <c r="R17" i="35" s="1"/>
  <c r="R16" i="35" a="1"/>
  <c r="R16" i="35" s="1"/>
  <c r="R15" i="35" a="1"/>
  <c r="R15" i="35" s="1"/>
  <c r="R85" i="36" a="1"/>
  <c r="R85" i="36" s="1"/>
  <c r="R84" i="36" a="1"/>
  <c r="R84" i="36" s="1"/>
  <c r="R83" i="36" a="1"/>
  <c r="R83" i="36" s="1"/>
  <c r="R82" i="36" a="1"/>
  <c r="R82" i="36" s="1"/>
  <c r="R81" i="36" a="1"/>
  <c r="R81" i="36" s="1"/>
  <c r="R80" i="36" a="1"/>
  <c r="R80" i="36" s="1"/>
  <c r="R79" i="36" a="1"/>
  <c r="R79" i="36" s="1"/>
  <c r="R78" i="36" a="1"/>
  <c r="R78" i="36" s="1"/>
  <c r="R77" i="36" a="1"/>
  <c r="R77" i="36" s="1"/>
  <c r="R76" i="36" a="1"/>
  <c r="R76" i="36" s="1"/>
  <c r="R75" i="36" a="1"/>
  <c r="R75" i="36" s="1"/>
  <c r="R74" i="36" a="1"/>
  <c r="R74" i="36" s="1"/>
  <c r="R73" i="36" a="1"/>
  <c r="R73" i="36" s="1"/>
  <c r="R66" i="36" a="1"/>
  <c r="R66" i="36" s="1"/>
  <c r="R65" i="36" a="1"/>
  <c r="R65" i="36" s="1"/>
  <c r="R64" i="36" a="1"/>
  <c r="R64" i="36" s="1"/>
  <c r="R63" i="36" a="1"/>
  <c r="R63" i="36" s="1"/>
  <c r="R62" i="36" a="1"/>
  <c r="R62" i="36" s="1"/>
  <c r="R61" i="36" a="1"/>
  <c r="R61" i="36" s="1"/>
  <c r="R60" i="36" a="1"/>
  <c r="R60" i="36" s="1"/>
  <c r="R59" i="36" a="1"/>
  <c r="R59" i="36" s="1"/>
  <c r="R52" i="36" a="1"/>
  <c r="R52" i="36" s="1"/>
  <c r="R51" i="36" a="1"/>
  <c r="R51" i="36" s="1"/>
  <c r="R50" i="36" a="1"/>
  <c r="R50" i="36" s="1"/>
  <c r="R49" i="36" a="1"/>
  <c r="R49" i="36" s="1"/>
  <c r="R48" i="36" a="1"/>
  <c r="R48" i="36" s="1"/>
  <c r="R47" i="36" a="1"/>
  <c r="R47" i="36" s="1"/>
  <c r="R46" i="36" a="1"/>
  <c r="R46" i="36" s="1"/>
  <c r="R45" i="36" a="1"/>
  <c r="R45" i="36" s="1"/>
  <c r="R44" i="36" a="1"/>
  <c r="R44" i="36" s="1"/>
  <c r="R43" i="36" a="1"/>
  <c r="R43" i="36" s="1"/>
  <c r="R42" i="36" a="1"/>
  <c r="R42" i="36" s="1"/>
  <c r="R41" i="36" a="1"/>
  <c r="R41" i="36" s="1"/>
  <c r="R40" i="36" a="1"/>
  <c r="R40" i="36" s="1"/>
  <c r="R34" i="36" a="1"/>
  <c r="R34" i="36" s="1"/>
  <c r="R31" i="36" a="1"/>
  <c r="R31" i="36" s="1"/>
  <c r="R30" i="36" a="1"/>
  <c r="R30" i="36" s="1"/>
  <c r="R29" i="36" a="1"/>
  <c r="R29" i="36" s="1"/>
  <c r="R28" i="36" a="1"/>
  <c r="R28" i="36" s="1"/>
  <c r="R27" i="36" a="1"/>
  <c r="R27" i="36" s="1"/>
  <c r="R26" i="36" a="1"/>
  <c r="R26" i="36" s="1"/>
  <c r="R25" i="36" a="1"/>
  <c r="R25" i="36" s="1"/>
  <c r="R24" i="36" a="1"/>
  <c r="R24" i="36" s="1"/>
  <c r="R23" i="36" a="1"/>
  <c r="R23" i="36" s="1"/>
  <c r="R22" i="36" a="1"/>
  <c r="R22" i="36" s="1"/>
  <c r="R21" i="36" a="1"/>
  <c r="R21" i="36" s="1"/>
  <c r="R20" i="36" a="1"/>
  <c r="R20" i="36" s="1"/>
  <c r="R19" i="36" a="1"/>
  <c r="R19" i="36" s="1"/>
  <c r="R18" i="36" a="1"/>
  <c r="R18" i="36" s="1"/>
  <c r="R17" i="36" a="1"/>
  <c r="R17" i="36" s="1"/>
  <c r="R16" i="36" a="1"/>
  <c r="R16" i="36" s="1"/>
  <c r="R15" i="36" a="1"/>
  <c r="R15" i="36" s="1"/>
  <c r="R85" i="29" a="1"/>
  <c r="R85" i="29" s="1"/>
  <c r="R84" i="29" a="1"/>
  <c r="R84" i="29" s="1"/>
  <c r="R83" i="29" a="1"/>
  <c r="R83" i="29" s="1"/>
  <c r="R82" i="29" a="1"/>
  <c r="R82" i="29" s="1"/>
  <c r="R81" i="29" a="1"/>
  <c r="R81" i="29" s="1"/>
  <c r="R80" i="29" a="1"/>
  <c r="R80" i="29" s="1"/>
  <c r="R79" i="29" a="1"/>
  <c r="R79" i="29" s="1"/>
  <c r="R78" i="29" a="1"/>
  <c r="R78" i="29" s="1"/>
  <c r="R77" i="29" a="1"/>
  <c r="R77" i="29" s="1"/>
  <c r="R76" i="29" a="1"/>
  <c r="R76" i="29" s="1"/>
  <c r="R75" i="29" a="1"/>
  <c r="R75" i="29" s="1"/>
  <c r="R74" i="29" a="1"/>
  <c r="R74" i="29" s="1"/>
  <c r="R73" i="29" a="1"/>
  <c r="R73" i="29" s="1"/>
  <c r="R66" i="29" a="1"/>
  <c r="R66" i="29" s="1"/>
  <c r="R65" i="29" a="1"/>
  <c r="R65" i="29" s="1"/>
  <c r="R64" i="29" a="1"/>
  <c r="R64" i="29" s="1"/>
  <c r="R63" i="29" a="1"/>
  <c r="R63" i="29" s="1"/>
  <c r="R62" i="29" a="1"/>
  <c r="R62" i="29" s="1"/>
  <c r="R61" i="29" a="1"/>
  <c r="R61" i="29" s="1"/>
  <c r="R60" i="29" a="1"/>
  <c r="R60" i="29" s="1"/>
  <c r="R59" i="29" a="1"/>
  <c r="R59" i="29" s="1"/>
  <c r="R52" i="29" a="1"/>
  <c r="R52" i="29" s="1"/>
  <c r="R51" i="29" a="1"/>
  <c r="R51" i="29" s="1"/>
  <c r="R50" i="29" a="1"/>
  <c r="R50" i="29" s="1"/>
  <c r="R49" i="29" a="1"/>
  <c r="R49" i="29" s="1"/>
  <c r="R48" i="29" a="1"/>
  <c r="R48" i="29" s="1"/>
  <c r="R47" i="29" a="1"/>
  <c r="R47" i="29" s="1"/>
  <c r="R46" i="29" a="1"/>
  <c r="R46" i="29" s="1"/>
  <c r="R45" i="29" a="1"/>
  <c r="R45" i="29" s="1"/>
  <c r="R44" i="29" a="1"/>
  <c r="R44" i="29" s="1"/>
  <c r="R43" i="29" a="1"/>
  <c r="R43" i="29" s="1"/>
  <c r="R42" i="29" a="1"/>
  <c r="R42" i="29" s="1"/>
  <c r="R41" i="29" a="1"/>
  <c r="R41" i="29" s="1"/>
  <c r="R40" i="29" a="1"/>
  <c r="R40" i="29" s="1"/>
  <c r="R34" i="29" a="1"/>
  <c r="R34" i="29" s="1"/>
  <c r="R31" i="29" a="1"/>
  <c r="R31" i="29" s="1"/>
  <c r="R30" i="29" a="1"/>
  <c r="R30" i="29" s="1"/>
  <c r="R29" i="29" a="1"/>
  <c r="R29" i="29" s="1"/>
  <c r="R28" i="29" a="1"/>
  <c r="R28" i="29" s="1"/>
  <c r="R27" i="29" a="1"/>
  <c r="R27" i="29" s="1"/>
  <c r="R26" i="29" a="1"/>
  <c r="R26" i="29" s="1"/>
  <c r="R25" i="29" a="1"/>
  <c r="R25" i="29" s="1"/>
  <c r="R24" i="29" a="1"/>
  <c r="R24" i="29" s="1"/>
  <c r="R23" i="29" a="1"/>
  <c r="R23" i="29" s="1"/>
  <c r="R22" i="29" a="1"/>
  <c r="R22" i="29" s="1"/>
  <c r="R21" i="29" a="1"/>
  <c r="R21" i="29" s="1"/>
  <c r="R20" i="29" a="1"/>
  <c r="R20" i="29" s="1"/>
  <c r="R19" i="29" a="1"/>
  <c r="R19" i="29" s="1"/>
  <c r="R18" i="29" a="1"/>
  <c r="R18" i="29" s="1"/>
  <c r="R17" i="29" a="1"/>
  <c r="R17" i="29" s="1"/>
  <c r="R16" i="29" a="1"/>
  <c r="R16" i="29" s="1"/>
  <c r="R15" i="29" a="1"/>
  <c r="R15" i="29" s="1"/>
  <c r="BF98" i="30"/>
  <c r="AZ98" i="30"/>
  <c r="AT98" i="30"/>
  <c r="AN98" i="30"/>
  <c r="AH98" i="30"/>
  <c r="AC98" i="30"/>
  <c r="W98" i="30"/>
  <c r="P98" i="30"/>
  <c r="M98" i="30"/>
  <c r="I98" i="30"/>
  <c r="BF97" i="30"/>
  <c r="AZ97" i="30"/>
  <c r="AT97" i="30"/>
  <c r="AN97" i="30"/>
  <c r="AH97" i="30"/>
  <c r="AC97" i="30"/>
  <c r="W97" i="30"/>
  <c r="P97" i="30"/>
  <c r="M97" i="30"/>
  <c r="I97" i="30"/>
  <c r="BF96" i="30"/>
  <c r="AZ96" i="30"/>
  <c r="AT96" i="30"/>
  <c r="AN96" i="30"/>
  <c r="AH96" i="30"/>
  <c r="AC96" i="30"/>
  <c r="W96" i="30"/>
  <c r="P96" i="30"/>
  <c r="M96" i="30"/>
  <c r="I96" i="30"/>
  <c r="BF98" i="31"/>
  <c r="AZ98" i="31"/>
  <c r="AT98" i="31"/>
  <c r="AN98" i="31"/>
  <c r="AH98" i="31"/>
  <c r="AC98" i="31"/>
  <c r="W98" i="31"/>
  <c r="P98" i="31"/>
  <c r="M98" i="31"/>
  <c r="I98" i="31"/>
  <c r="BF97" i="31"/>
  <c r="AZ97" i="31"/>
  <c r="AT97" i="31"/>
  <c r="AN97" i="31"/>
  <c r="AH97" i="31"/>
  <c r="AC97" i="31"/>
  <c r="W97" i="31"/>
  <c r="P97" i="31"/>
  <c r="M97" i="31"/>
  <c r="I97" i="31"/>
  <c r="BF96" i="31"/>
  <c r="AZ96" i="31"/>
  <c r="AT96" i="31"/>
  <c r="AN96" i="31"/>
  <c r="AH96" i="31"/>
  <c r="AC96" i="31"/>
  <c r="W96" i="31"/>
  <c r="P96" i="31"/>
  <c r="M96" i="31"/>
  <c r="I96" i="31"/>
  <c r="BF98" i="32"/>
  <c r="AZ98" i="32"/>
  <c r="AT98" i="32"/>
  <c r="AN98" i="32"/>
  <c r="AH98" i="32"/>
  <c r="AC98" i="32"/>
  <c r="W98" i="32"/>
  <c r="P98" i="32"/>
  <c r="M98" i="32"/>
  <c r="I98" i="32"/>
  <c r="BF97" i="32"/>
  <c r="AZ97" i="32"/>
  <c r="AT97" i="32"/>
  <c r="AN97" i="32"/>
  <c r="AH97" i="32"/>
  <c r="AC97" i="32"/>
  <c r="W97" i="32"/>
  <c r="P97" i="32"/>
  <c r="M97" i="32"/>
  <c r="I97" i="32"/>
  <c r="BF96" i="32"/>
  <c r="AZ96" i="32"/>
  <c r="AT96" i="32"/>
  <c r="AN96" i="32"/>
  <c r="AH96" i="32"/>
  <c r="AC96" i="32"/>
  <c r="W96" i="32"/>
  <c r="P96" i="32"/>
  <c r="M96" i="32"/>
  <c r="I96" i="32"/>
  <c r="BF98" i="33"/>
  <c r="AZ98" i="33"/>
  <c r="AT98" i="33"/>
  <c r="AN98" i="33"/>
  <c r="AH98" i="33"/>
  <c r="AC98" i="33"/>
  <c r="W98" i="33"/>
  <c r="P98" i="33"/>
  <c r="M98" i="33"/>
  <c r="I98" i="33"/>
  <c r="BF97" i="33"/>
  <c r="AZ97" i="33"/>
  <c r="AT97" i="33"/>
  <c r="AN97" i="33"/>
  <c r="AH97" i="33"/>
  <c r="AC97" i="33"/>
  <c r="W97" i="33"/>
  <c r="P97" i="33"/>
  <c r="M97" i="33"/>
  <c r="I97" i="33"/>
  <c r="BF96" i="33"/>
  <c r="AZ96" i="33"/>
  <c r="AT96" i="33"/>
  <c r="AN96" i="33"/>
  <c r="AH96" i="33"/>
  <c r="AC96" i="33"/>
  <c r="W96" i="33"/>
  <c r="P96" i="33"/>
  <c r="M96" i="33"/>
  <c r="I96" i="33"/>
  <c r="BF98" i="34"/>
  <c r="AZ98" i="34"/>
  <c r="AT98" i="34"/>
  <c r="AN98" i="34"/>
  <c r="AH98" i="34"/>
  <c r="AC98" i="34"/>
  <c r="W98" i="34"/>
  <c r="P98" i="34"/>
  <c r="M98" i="34"/>
  <c r="I98" i="34"/>
  <c r="BF97" i="34"/>
  <c r="AZ97" i="34"/>
  <c r="AT97" i="34"/>
  <c r="AN97" i="34"/>
  <c r="AH97" i="34"/>
  <c r="AC97" i="34"/>
  <c r="W97" i="34"/>
  <c r="P97" i="34"/>
  <c r="M97" i="34"/>
  <c r="I97" i="34"/>
  <c r="BF96" i="34"/>
  <c r="AZ96" i="34"/>
  <c r="AT96" i="34"/>
  <c r="AN96" i="34"/>
  <c r="AH96" i="34"/>
  <c r="AC96" i="34"/>
  <c r="W96" i="34"/>
  <c r="P96" i="34"/>
  <c r="M96" i="34"/>
  <c r="I96" i="34"/>
  <c r="BF98" i="35"/>
  <c r="AZ98" i="35"/>
  <c r="AT98" i="35"/>
  <c r="AN98" i="35"/>
  <c r="AH98" i="35"/>
  <c r="AC98" i="35"/>
  <c r="W98" i="35"/>
  <c r="P98" i="35"/>
  <c r="M98" i="35"/>
  <c r="I98" i="35"/>
  <c r="BF97" i="35"/>
  <c r="AZ97" i="35"/>
  <c r="AT97" i="35"/>
  <c r="AN97" i="35"/>
  <c r="AH97" i="35"/>
  <c r="AC97" i="35"/>
  <c r="W97" i="35"/>
  <c r="P97" i="35"/>
  <c r="M97" i="35"/>
  <c r="I97" i="35"/>
  <c r="BF96" i="35"/>
  <c r="AZ96" i="35"/>
  <c r="AT96" i="35"/>
  <c r="AN96" i="35"/>
  <c r="AH96" i="35"/>
  <c r="AC96" i="35"/>
  <c r="W96" i="35"/>
  <c r="P96" i="35"/>
  <c r="M96" i="35"/>
  <c r="I96" i="35"/>
  <c r="BF98" i="36"/>
  <c r="AZ98" i="36"/>
  <c r="AT98" i="36"/>
  <c r="AN98" i="36"/>
  <c r="AH98" i="36"/>
  <c r="AC98" i="36"/>
  <c r="W98" i="36"/>
  <c r="P98" i="36"/>
  <c r="M98" i="36"/>
  <c r="I98" i="36"/>
  <c r="BF97" i="36"/>
  <c r="AZ97" i="36"/>
  <c r="AT97" i="36"/>
  <c r="AN97" i="36"/>
  <c r="AH97" i="36"/>
  <c r="AC97" i="36"/>
  <c r="W97" i="36"/>
  <c r="P97" i="36"/>
  <c r="M97" i="36"/>
  <c r="I97" i="36"/>
  <c r="BF96" i="36"/>
  <c r="AZ96" i="36"/>
  <c r="AT96" i="36"/>
  <c r="AN96" i="36"/>
  <c r="AH96" i="36"/>
  <c r="AC96" i="36"/>
  <c r="W96" i="36"/>
  <c r="P96" i="36"/>
  <c r="M96" i="36"/>
  <c r="I96" i="36"/>
  <c r="BF98" i="29"/>
  <c r="AZ98" i="29"/>
  <c r="AT98" i="29"/>
  <c r="AN98" i="29"/>
  <c r="AH98" i="29"/>
  <c r="AC98" i="29"/>
  <c r="W98" i="29"/>
  <c r="P98" i="29"/>
  <c r="M98" i="29"/>
  <c r="I98" i="29"/>
  <c r="BF97" i="29"/>
  <c r="AZ97" i="29"/>
  <c r="AT97" i="29"/>
  <c r="AN97" i="29"/>
  <c r="AH97" i="29"/>
  <c r="AC97" i="29"/>
  <c r="W97" i="29"/>
  <c r="P97" i="29"/>
  <c r="M97" i="29"/>
  <c r="I97" i="29"/>
  <c r="BF96" i="29"/>
  <c r="AZ96" i="29"/>
  <c r="AT96" i="29"/>
  <c r="AN96" i="29"/>
  <c r="AH96" i="29"/>
  <c r="AC96" i="29"/>
  <c r="W96" i="29"/>
  <c r="P96" i="29"/>
  <c r="M96" i="29"/>
  <c r="I96" i="29"/>
  <c r="BF77" i="30"/>
  <c r="AZ77" i="30"/>
  <c r="AT77" i="30"/>
  <c r="AN77" i="30"/>
  <c r="AH77" i="30"/>
  <c r="AC77" i="30"/>
  <c r="W77" i="30"/>
  <c r="P77" i="30"/>
  <c r="M77" i="30"/>
  <c r="I77" i="30"/>
  <c r="BF76" i="30"/>
  <c r="AZ76" i="30"/>
  <c r="AT76" i="30"/>
  <c r="AN76" i="30"/>
  <c r="AH76" i="30"/>
  <c r="AC76" i="30"/>
  <c r="W76" i="30"/>
  <c r="P76" i="30"/>
  <c r="M76" i="30"/>
  <c r="I76" i="30"/>
  <c r="BF75" i="30"/>
  <c r="AZ75" i="30"/>
  <c r="AT75" i="30"/>
  <c r="AN75" i="30"/>
  <c r="AH75" i="30"/>
  <c r="AC75" i="30"/>
  <c r="W75" i="30"/>
  <c r="P75" i="30"/>
  <c r="M75" i="30"/>
  <c r="I75" i="30"/>
  <c r="BF77" i="31"/>
  <c r="AZ77" i="31"/>
  <c r="AT77" i="31"/>
  <c r="AN77" i="31"/>
  <c r="AH77" i="31"/>
  <c r="AC77" i="31"/>
  <c r="W77" i="31"/>
  <c r="P77" i="31"/>
  <c r="M77" i="31"/>
  <c r="I77" i="31"/>
  <c r="BF76" i="31"/>
  <c r="AZ76" i="31"/>
  <c r="AT76" i="31"/>
  <c r="AN76" i="31"/>
  <c r="AH76" i="31"/>
  <c r="AC76" i="31"/>
  <c r="W76" i="31"/>
  <c r="P76" i="31"/>
  <c r="M76" i="31"/>
  <c r="I76" i="31"/>
  <c r="BF75" i="31"/>
  <c r="AZ75" i="31"/>
  <c r="AT75" i="31"/>
  <c r="AN75" i="31"/>
  <c r="AH75" i="31"/>
  <c r="AC75" i="31"/>
  <c r="W75" i="31"/>
  <c r="P75" i="31"/>
  <c r="M75" i="31"/>
  <c r="I75" i="31"/>
  <c r="BF77" i="32"/>
  <c r="AZ77" i="32"/>
  <c r="AT77" i="32"/>
  <c r="AN77" i="32"/>
  <c r="AH77" i="32"/>
  <c r="AC77" i="32"/>
  <c r="W77" i="32"/>
  <c r="P77" i="32"/>
  <c r="M77" i="32"/>
  <c r="I77" i="32"/>
  <c r="BF76" i="32"/>
  <c r="AZ76" i="32"/>
  <c r="AT76" i="32"/>
  <c r="AN76" i="32"/>
  <c r="AH76" i="32"/>
  <c r="AC76" i="32"/>
  <c r="W76" i="32"/>
  <c r="P76" i="32"/>
  <c r="M76" i="32"/>
  <c r="I76" i="32"/>
  <c r="BF75" i="32"/>
  <c r="AZ75" i="32"/>
  <c r="AT75" i="32"/>
  <c r="AN75" i="32"/>
  <c r="AH75" i="32"/>
  <c r="AC75" i="32"/>
  <c r="W75" i="32"/>
  <c r="P75" i="32"/>
  <c r="M75" i="32"/>
  <c r="I75" i="32"/>
  <c r="BF77" i="33"/>
  <c r="AZ77" i="33"/>
  <c r="AT77" i="33"/>
  <c r="AN77" i="33"/>
  <c r="AH77" i="33"/>
  <c r="AC77" i="33"/>
  <c r="W77" i="33"/>
  <c r="P77" i="33"/>
  <c r="M77" i="33"/>
  <c r="I77" i="33"/>
  <c r="BF76" i="33"/>
  <c r="AZ76" i="33"/>
  <c r="AT76" i="33"/>
  <c r="AN76" i="33"/>
  <c r="AH76" i="33"/>
  <c r="AC76" i="33"/>
  <c r="W76" i="33"/>
  <c r="P76" i="33"/>
  <c r="M76" i="33"/>
  <c r="I76" i="33"/>
  <c r="BF75" i="33"/>
  <c r="AZ75" i="33"/>
  <c r="AT75" i="33"/>
  <c r="AN75" i="33"/>
  <c r="AH75" i="33"/>
  <c r="AC75" i="33"/>
  <c r="W75" i="33"/>
  <c r="P75" i="33"/>
  <c r="M75" i="33"/>
  <c r="I75" i="33"/>
  <c r="BF77" i="34"/>
  <c r="AZ77" i="34"/>
  <c r="AT77" i="34"/>
  <c r="AN77" i="34"/>
  <c r="AH77" i="34"/>
  <c r="AC77" i="34"/>
  <c r="W77" i="34"/>
  <c r="P77" i="34"/>
  <c r="M77" i="34"/>
  <c r="I77" i="34"/>
  <c r="BF76" i="34"/>
  <c r="AZ76" i="34"/>
  <c r="AT76" i="34"/>
  <c r="AN76" i="34"/>
  <c r="AH76" i="34"/>
  <c r="AC76" i="34"/>
  <c r="W76" i="34"/>
  <c r="P76" i="34"/>
  <c r="M76" i="34"/>
  <c r="I76" i="34"/>
  <c r="BF75" i="34"/>
  <c r="AZ75" i="34"/>
  <c r="AT75" i="34"/>
  <c r="AN75" i="34"/>
  <c r="AH75" i="34"/>
  <c r="AC75" i="34"/>
  <c r="W75" i="34"/>
  <c r="P75" i="34"/>
  <c r="M75" i="34"/>
  <c r="I75" i="34"/>
  <c r="BF77" i="35"/>
  <c r="AZ77" i="35"/>
  <c r="AT77" i="35"/>
  <c r="AN77" i="35"/>
  <c r="AH77" i="35"/>
  <c r="AC77" i="35"/>
  <c r="W77" i="35"/>
  <c r="P77" i="35"/>
  <c r="M77" i="35"/>
  <c r="I77" i="35"/>
  <c r="BF76" i="35"/>
  <c r="AZ76" i="35"/>
  <c r="AT76" i="35"/>
  <c r="AN76" i="35"/>
  <c r="AH76" i="35"/>
  <c r="AC76" i="35"/>
  <c r="W76" i="35"/>
  <c r="P76" i="35"/>
  <c r="M76" i="35"/>
  <c r="I76" i="35"/>
  <c r="BF75" i="35"/>
  <c r="AZ75" i="35"/>
  <c r="AT75" i="35"/>
  <c r="AN75" i="35"/>
  <c r="AH75" i="35"/>
  <c r="AC75" i="35"/>
  <c r="W75" i="35"/>
  <c r="P75" i="35"/>
  <c r="M75" i="35"/>
  <c r="I75" i="35"/>
  <c r="BF77" i="36"/>
  <c r="AZ77" i="36"/>
  <c r="AT77" i="36"/>
  <c r="AN77" i="36"/>
  <c r="AH77" i="36"/>
  <c r="AC77" i="36"/>
  <c r="W77" i="36"/>
  <c r="P77" i="36"/>
  <c r="M77" i="36"/>
  <c r="I77" i="36"/>
  <c r="BF76" i="36"/>
  <c r="AZ76" i="36"/>
  <c r="AT76" i="36"/>
  <c r="AN76" i="36"/>
  <c r="AH76" i="36"/>
  <c r="AC76" i="36"/>
  <c r="W76" i="36"/>
  <c r="P76" i="36"/>
  <c r="M76" i="36"/>
  <c r="I76" i="36"/>
  <c r="BF75" i="36"/>
  <c r="AZ75" i="36"/>
  <c r="AT75" i="36"/>
  <c r="AN75" i="36"/>
  <c r="AH75" i="36"/>
  <c r="AC75" i="36"/>
  <c r="W75" i="36"/>
  <c r="P75" i="36"/>
  <c r="M75" i="36"/>
  <c r="I75" i="36"/>
  <c r="BF77" i="29"/>
  <c r="AZ77" i="29"/>
  <c r="AT77" i="29"/>
  <c r="AN77" i="29"/>
  <c r="AH77" i="29"/>
  <c r="AC77" i="29"/>
  <c r="W77" i="29"/>
  <c r="P77" i="29"/>
  <c r="M77" i="29"/>
  <c r="I77" i="29"/>
  <c r="BF76" i="29"/>
  <c r="AZ76" i="29"/>
  <c r="AT76" i="29"/>
  <c r="AN76" i="29"/>
  <c r="AH76" i="29"/>
  <c r="AC76" i="29"/>
  <c r="W76" i="29"/>
  <c r="P76" i="29"/>
  <c r="M76" i="29"/>
  <c r="I76" i="29"/>
  <c r="BF75" i="29"/>
  <c r="AZ75" i="29"/>
  <c r="AT75" i="29"/>
  <c r="AN75" i="29"/>
  <c r="AH75" i="29"/>
  <c r="AC75" i="29"/>
  <c r="W75" i="29"/>
  <c r="P75" i="29"/>
  <c r="M75" i="29"/>
  <c r="I75" i="29"/>
  <c r="BH85" i="28" a="1"/>
  <c r="BH85" i="28" s="1"/>
  <c r="BH84" i="28" a="1"/>
  <c r="BH84" i="28" s="1"/>
  <c r="BH83" i="28" a="1"/>
  <c r="BH83" i="28" s="1"/>
  <c r="BH82" i="28" a="1"/>
  <c r="BH82" i="28" s="1"/>
  <c r="BH81" i="28" a="1"/>
  <c r="BH81" i="28" s="1"/>
  <c r="BH80" i="28" a="1"/>
  <c r="BH80" i="28" s="1"/>
  <c r="BH79" i="28" a="1"/>
  <c r="BH79" i="28" s="1"/>
  <c r="BH78" i="28" a="1"/>
  <c r="BH78" i="28" s="1"/>
  <c r="BH77" i="28" a="1"/>
  <c r="BH77" i="28" s="1"/>
  <c r="BH76" i="28" a="1"/>
  <c r="BH76" i="28" s="1"/>
  <c r="BH75" i="28" a="1"/>
  <c r="BH75" i="28" s="1"/>
  <c r="BH74" i="28" a="1"/>
  <c r="BH74" i="28" s="1"/>
  <c r="BH73" i="28" a="1"/>
  <c r="BH73" i="28" s="1"/>
  <c r="BH66" i="28" a="1"/>
  <c r="BH66" i="28" s="1"/>
  <c r="BH65" i="28" a="1"/>
  <c r="BH65" i="28" s="1"/>
  <c r="BH64" i="28" a="1"/>
  <c r="BH64" i="28" s="1"/>
  <c r="BH63" i="28" a="1"/>
  <c r="BH63" i="28" s="1"/>
  <c r="BH62" i="28" a="1"/>
  <c r="BH62" i="28" s="1"/>
  <c r="BH61" i="28" a="1"/>
  <c r="BH61" i="28" s="1"/>
  <c r="BH60" i="28" a="1"/>
  <c r="BH60" i="28" s="1"/>
  <c r="BH59" i="28" a="1"/>
  <c r="BH59" i="28" s="1"/>
  <c r="BH52" i="28" a="1"/>
  <c r="BH52" i="28" s="1"/>
  <c r="BH51" i="28" a="1"/>
  <c r="BH51" i="28" s="1"/>
  <c r="BH50" i="28" a="1"/>
  <c r="BH50" i="28" s="1"/>
  <c r="BH49" i="28" a="1"/>
  <c r="BH49" i="28" s="1"/>
  <c r="BH48" i="28" a="1"/>
  <c r="BH48" i="28" s="1"/>
  <c r="BH47" i="28" a="1"/>
  <c r="BH47" i="28" s="1"/>
  <c r="BH46" i="28" a="1"/>
  <c r="BH46" i="28" s="1"/>
  <c r="BH45" i="28" a="1"/>
  <c r="BH45" i="28" s="1"/>
  <c r="BH44" i="28" a="1"/>
  <c r="BH44" i="28" s="1"/>
  <c r="BH43" i="28" a="1"/>
  <c r="BH43" i="28" s="1"/>
  <c r="BH42" i="28" a="1"/>
  <c r="BH42" i="28" s="1"/>
  <c r="BH41" i="28" a="1"/>
  <c r="BH41" i="28" s="1"/>
  <c r="BH40" i="28" a="1"/>
  <c r="BH40" i="28" s="1"/>
  <c r="BH34" i="28" a="1"/>
  <c r="BH34" i="28" s="1"/>
  <c r="BH31" i="28" a="1"/>
  <c r="BH31" i="28" s="1"/>
  <c r="BH30" i="28" a="1"/>
  <c r="BH30" i="28" s="1"/>
  <c r="BH29" i="28" a="1"/>
  <c r="BH29" i="28" s="1"/>
  <c r="BH28" i="28" a="1"/>
  <c r="BH28" i="28" s="1"/>
  <c r="BH27" i="28" a="1"/>
  <c r="BH27" i="28" s="1"/>
  <c r="BH26" i="28" a="1"/>
  <c r="BH26" i="28" s="1"/>
  <c r="BH25" i="28" a="1"/>
  <c r="BH25" i="28" s="1"/>
  <c r="BH24" i="28" a="1"/>
  <c r="BH24" i="28" s="1"/>
  <c r="BH23" i="28" a="1"/>
  <c r="BH23" i="28" s="1"/>
  <c r="BH22" i="28" a="1"/>
  <c r="BH22" i="28" s="1"/>
  <c r="BH21" i="28" a="1"/>
  <c r="BH21" i="28" s="1"/>
  <c r="BH20" i="28" a="1"/>
  <c r="BH20" i="28" s="1"/>
  <c r="BH19" i="28" a="1"/>
  <c r="BH19" i="28" s="1"/>
  <c r="BH18" i="28" a="1"/>
  <c r="BH18" i="28" s="1"/>
  <c r="BH17" i="28" a="1"/>
  <c r="BH17" i="28" s="1"/>
  <c r="BH16" i="28" a="1"/>
  <c r="BH16" i="28" s="1"/>
  <c r="BH15" i="28" a="1"/>
  <c r="BH15" i="28" s="1"/>
  <c r="BB85" i="28" a="1"/>
  <c r="BB85" i="28" s="1"/>
  <c r="BB84" i="28" a="1"/>
  <c r="BB84" i="28" s="1"/>
  <c r="BB83" i="28" a="1"/>
  <c r="BB83" i="28" s="1"/>
  <c r="BB82" i="28" a="1"/>
  <c r="BB82" i="28" s="1"/>
  <c r="BB81" i="28" a="1"/>
  <c r="BB81" i="28" s="1"/>
  <c r="BB80" i="28" a="1"/>
  <c r="BB80" i="28" s="1"/>
  <c r="BB79" i="28" a="1"/>
  <c r="BB79" i="28" s="1"/>
  <c r="BB78" i="28" a="1"/>
  <c r="BB78" i="28" s="1"/>
  <c r="BB77" i="28" a="1"/>
  <c r="BB77" i="28" s="1"/>
  <c r="BB76" i="28" a="1"/>
  <c r="BB76" i="28" s="1"/>
  <c r="BB75" i="28" a="1"/>
  <c r="BB75" i="28" s="1"/>
  <c r="BB74" i="28" a="1"/>
  <c r="BB74" i="28" s="1"/>
  <c r="BB73" i="28" a="1"/>
  <c r="BB73" i="28" s="1"/>
  <c r="BB66" i="28" a="1"/>
  <c r="BB66" i="28" s="1"/>
  <c r="BB65" i="28" a="1"/>
  <c r="BB65" i="28" s="1"/>
  <c r="BB64" i="28" a="1"/>
  <c r="BB64" i="28" s="1"/>
  <c r="BB63" i="28" a="1"/>
  <c r="BB63" i="28" s="1"/>
  <c r="BB62" i="28" a="1"/>
  <c r="BB62" i="28" s="1"/>
  <c r="BB61" i="28" a="1"/>
  <c r="BB61" i="28" s="1"/>
  <c r="BB60" i="28" a="1"/>
  <c r="BB60" i="28" s="1"/>
  <c r="BB59" i="28" a="1"/>
  <c r="BB59" i="28" s="1"/>
  <c r="BB52" i="28" a="1"/>
  <c r="BB52" i="28" s="1"/>
  <c r="BB51" i="28" a="1"/>
  <c r="BB51" i="28" s="1"/>
  <c r="BB50" i="28" a="1"/>
  <c r="BB50" i="28" s="1"/>
  <c r="BB49" i="28" a="1"/>
  <c r="BB49" i="28" s="1"/>
  <c r="BB48" i="28" a="1"/>
  <c r="BB48" i="28" s="1"/>
  <c r="BB47" i="28" a="1"/>
  <c r="BB47" i="28" s="1"/>
  <c r="BB46" i="28" a="1"/>
  <c r="BB46" i="28" s="1"/>
  <c r="BB45" i="28" a="1"/>
  <c r="BB45" i="28" s="1"/>
  <c r="BB44" i="28" a="1"/>
  <c r="BB44" i="28" s="1"/>
  <c r="BB43" i="28" a="1"/>
  <c r="BB43" i="28" s="1"/>
  <c r="BB42" i="28" a="1"/>
  <c r="BB42" i="28" s="1"/>
  <c r="BB41" i="28" a="1"/>
  <c r="BB41" i="28" s="1"/>
  <c r="BB40" i="28" a="1"/>
  <c r="BB40" i="28" s="1"/>
  <c r="BB34" i="28" a="1"/>
  <c r="BB34" i="28" s="1"/>
  <c r="BB31" i="28" a="1"/>
  <c r="BB31" i="28" s="1"/>
  <c r="BB30" i="28" a="1"/>
  <c r="BB30" i="28" s="1"/>
  <c r="BB29" i="28" a="1"/>
  <c r="BB29" i="28" s="1"/>
  <c r="BB28" i="28" a="1"/>
  <c r="BB28" i="28" s="1"/>
  <c r="BB27" i="28" a="1"/>
  <c r="BB27" i="28" s="1"/>
  <c r="BB26" i="28" a="1"/>
  <c r="BB26" i="28" s="1"/>
  <c r="BB25" i="28" a="1"/>
  <c r="BB25" i="28" s="1"/>
  <c r="BB24" i="28" a="1"/>
  <c r="BB24" i="28" s="1"/>
  <c r="BB23" i="28" a="1"/>
  <c r="BB23" i="28" s="1"/>
  <c r="BB22" i="28" a="1"/>
  <c r="BB22" i="28" s="1"/>
  <c r="BB21" i="28" a="1"/>
  <c r="BB21" i="28" s="1"/>
  <c r="BB20" i="28" a="1"/>
  <c r="BB20" i="28" s="1"/>
  <c r="BB19" i="28" a="1"/>
  <c r="BB19" i="28" s="1"/>
  <c r="BB18" i="28" a="1"/>
  <c r="BB18" i="28" s="1"/>
  <c r="BB17" i="28" a="1"/>
  <c r="BB17" i="28" s="1"/>
  <c r="BB16" i="28" a="1"/>
  <c r="BB16" i="28" s="1"/>
  <c r="BB15" i="28" a="1"/>
  <c r="BB15" i="28" s="1"/>
  <c r="AV85" i="28" a="1"/>
  <c r="AV85" i="28" s="1"/>
  <c r="AV84" i="28" a="1"/>
  <c r="AV84" i="28" s="1"/>
  <c r="AV83" i="28" a="1"/>
  <c r="AV83" i="28" s="1"/>
  <c r="AV82" i="28" a="1"/>
  <c r="AV82" i="28" s="1"/>
  <c r="AV81" i="28" a="1"/>
  <c r="AV81" i="28" s="1"/>
  <c r="AV80" i="28" a="1"/>
  <c r="AV80" i="28" s="1"/>
  <c r="AV79" i="28" a="1"/>
  <c r="AV79" i="28" s="1"/>
  <c r="AV78" i="28" a="1"/>
  <c r="AV78" i="28" s="1"/>
  <c r="AV77" i="28" a="1"/>
  <c r="AV77" i="28" s="1"/>
  <c r="AV76" i="28" a="1"/>
  <c r="AV76" i="28" s="1"/>
  <c r="AV75" i="28" a="1"/>
  <c r="AV75" i="28" s="1"/>
  <c r="AV74" i="28" a="1"/>
  <c r="AV74" i="28" s="1"/>
  <c r="AV73" i="28" a="1"/>
  <c r="AV73" i="28" s="1"/>
  <c r="AV66" i="28" a="1"/>
  <c r="AV66" i="28" s="1"/>
  <c r="AV65" i="28" a="1"/>
  <c r="AV65" i="28" s="1"/>
  <c r="AV64" i="28" a="1"/>
  <c r="AV64" i="28" s="1"/>
  <c r="AV63" i="28" a="1"/>
  <c r="AV63" i="28" s="1"/>
  <c r="AV62" i="28" a="1"/>
  <c r="AV62" i="28" s="1"/>
  <c r="AV61" i="28" a="1"/>
  <c r="AV61" i="28" s="1"/>
  <c r="AV60" i="28" a="1"/>
  <c r="AV60" i="28" s="1"/>
  <c r="AV59" i="28" a="1"/>
  <c r="AV59" i="28" s="1"/>
  <c r="AV52" i="28" a="1"/>
  <c r="AV52" i="28" s="1"/>
  <c r="AV51" i="28" a="1"/>
  <c r="AV51" i="28" s="1"/>
  <c r="AV50" i="28" a="1"/>
  <c r="AV50" i="28" s="1"/>
  <c r="AV49" i="28" a="1"/>
  <c r="AV49" i="28" s="1"/>
  <c r="AV48" i="28" a="1"/>
  <c r="AV48" i="28" s="1"/>
  <c r="AV47" i="28" a="1"/>
  <c r="AV47" i="28" s="1"/>
  <c r="AV46" i="28" a="1"/>
  <c r="AV46" i="28" s="1"/>
  <c r="AV45" i="28" a="1"/>
  <c r="AV45" i="28" s="1"/>
  <c r="AV44" i="28" a="1"/>
  <c r="AV44" i="28" s="1"/>
  <c r="AV43" i="28" a="1"/>
  <c r="AV43" i="28" s="1"/>
  <c r="AV42" i="28" a="1"/>
  <c r="AV42" i="28" s="1"/>
  <c r="AV41" i="28" a="1"/>
  <c r="AV41" i="28" s="1"/>
  <c r="AV40" i="28" a="1"/>
  <c r="AV40" i="28" s="1"/>
  <c r="AV34" i="28" a="1"/>
  <c r="AV34" i="28" s="1"/>
  <c r="AV31" i="28" a="1"/>
  <c r="AV31" i="28" s="1"/>
  <c r="AV30" i="28" a="1"/>
  <c r="AV30" i="28" s="1"/>
  <c r="AV29" i="28" a="1"/>
  <c r="AV29" i="28" s="1"/>
  <c r="AV28" i="28" a="1"/>
  <c r="AV28" i="28" s="1"/>
  <c r="AV27" i="28" a="1"/>
  <c r="AV27" i="28" s="1"/>
  <c r="AV26" i="28" a="1"/>
  <c r="AV26" i="28" s="1"/>
  <c r="AV25" i="28" a="1"/>
  <c r="AV25" i="28" s="1"/>
  <c r="AV24" i="28" a="1"/>
  <c r="AV24" i="28" s="1"/>
  <c r="AV23" i="28" a="1"/>
  <c r="AV23" i="28" s="1"/>
  <c r="AV22" i="28" a="1"/>
  <c r="AV22" i="28" s="1"/>
  <c r="AV21" i="28" a="1"/>
  <c r="AV21" i="28" s="1"/>
  <c r="AV20" i="28" a="1"/>
  <c r="AV20" i="28" s="1"/>
  <c r="AV19" i="28" a="1"/>
  <c r="AV19" i="28" s="1"/>
  <c r="AV18" i="28" a="1"/>
  <c r="AV18" i="28" s="1"/>
  <c r="AV17" i="28" a="1"/>
  <c r="AV17" i="28" s="1"/>
  <c r="AV16" i="28" a="1"/>
  <c r="AV16" i="28" s="1"/>
  <c r="AV15" i="28" a="1"/>
  <c r="AV15" i="28" s="1"/>
  <c r="AP85" i="28" a="1"/>
  <c r="AP85" i="28" s="1"/>
  <c r="AP84" i="28" a="1"/>
  <c r="AP84" i="28" s="1"/>
  <c r="AP83" i="28" a="1"/>
  <c r="AP83" i="28" s="1"/>
  <c r="AP82" i="28" a="1"/>
  <c r="AP82" i="28" s="1"/>
  <c r="AP81" i="28" a="1"/>
  <c r="AP81" i="28" s="1"/>
  <c r="AP80" i="28" a="1"/>
  <c r="AP80" i="28" s="1"/>
  <c r="AP79" i="28" a="1"/>
  <c r="AP79" i="28" s="1"/>
  <c r="AP78" i="28" a="1"/>
  <c r="AP78" i="28" s="1"/>
  <c r="AP77" i="28" a="1"/>
  <c r="AP77" i="28" s="1"/>
  <c r="AP76" i="28" a="1"/>
  <c r="AP76" i="28" s="1"/>
  <c r="AP75" i="28" a="1"/>
  <c r="AP75" i="28" s="1"/>
  <c r="AP74" i="28" a="1"/>
  <c r="AP74" i="28" s="1"/>
  <c r="AP73" i="28" a="1"/>
  <c r="AP73" i="28" s="1"/>
  <c r="AP66" i="28" a="1"/>
  <c r="AP66" i="28" s="1"/>
  <c r="AP65" i="28" a="1"/>
  <c r="AP65" i="28" s="1"/>
  <c r="AP64" i="28" a="1"/>
  <c r="AP64" i="28" s="1"/>
  <c r="AP63" i="28" a="1"/>
  <c r="AP63" i="28" s="1"/>
  <c r="AP62" i="28" a="1"/>
  <c r="AP62" i="28" s="1"/>
  <c r="AP61" i="28" a="1"/>
  <c r="AP61" i="28" s="1"/>
  <c r="AP60" i="28" a="1"/>
  <c r="AP60" i="28" s="1"/>
  <c r="AP59" i="28" a="1"/>
  <c r="AP59" i="28" s="1"/>
  <c r="AP52" i="28" a="1"/>
  <c r="AP52" i="28" s="1"/>
  <c r="AP51" i="28" a="1"/>
  <c r="AP51" i="28" s="1"/>
  <c r="AP50" i="28" a="1"/>
  <c r="AP50" i="28" s="1"/>
  <c r="AP49" i="28" a="1"/>
  <c r="AP49" i="28" s="1"/>
  <c r="AP48" i="28" a="1"/>
  <c r="AP48" i="28" s="1"/>
  <c r="AP47" i="28" a="1"/>
  <c r="AP47" i="28" s="1"/>
  <c r="AP46" i="28" a="1"/>
  <c r="AP46" i="28" s="1"/>
  <c r="AP45" i="28" a="1"/>
  <c r="AP45" i="28" s="1"/>
  <c r="AP44" i="28" a="1"/>
  <c r="AP44" i="28" s="1"/>
  <c r="AP43" i="28" a="1"/>
  <c r="AP43" i="28" s="1"/>
  <c r="AP42" i="28" a="1"/>
  <c r="AP42" i="28" s="1"/>
  <c r="AP41" i="28" a="1"/>
  <c r="AP41" i="28" s="1"/>
  <c r="AP40" i="28" a="1"/>
  <c r="AP40" i="28" s="1"/>
  <c r="AP34" i="28" a="1"/>
  <c r="AP34" i="28" s="1"/>
  <c r="AP31" i="28" a="1"/>
  <c r="AP31" i="28" s="1"/>
  <c r="AP30" i="28" a="1"/>
  <c r="AP30" i="28" s="1"/>
  <c r="AP29" i="28" a="1"/>
  <c r="AP29" i="28" s="1"/>
  <c r="AP28" i="28" a="1"/>
  <c r="AP28" i="28" s="1"/>
  <c r="AP27" i="28" a="1"/>
  <c r="AP27" i="28" s="1"/>
  <c r="AP26" i="28" a="1"/>
  <c r="AP26" i="28" s="1"/>
  <c r="AP25" i="28" a="1"/>
  <c r="AP25" i="28" s="1"/>
  <c r="AP24" i="28" a="1"/>
  <c r="AP24" i="28" s="1"/>
  <c r="AP23" i="28" a="1"/>
  <c r="AP23" i="28" s="1"/>
  <c r="AP22" i="28" a="1"/>
  <c r="AP22" i="28" s="1"/>
  <c r="AP21" i="28" a="1"/>
  <c r="AP21" i="28" s="1"/>
  <c r="AP20" i="28" a="1"/>
  <c r="AP20" i="28" s="1"/>
  <c r="AP19" i="28" a="1"/>
  <c r="AP19" i="28" s="1"/>
  <c r="AP18" i="28" a="1"/>
  <c r="AP18" i="28" s="1"/>
  <c r="AP17" i="28" a="1"/>
  <c r="AP17" i="28" s="1"/>
  <c r="AP16" i="28" a="1"/>
  <c r="AP16" i="28" s="1"/>
  <c r="AP15" i="28" a="1"/>
  <c r="AP15" i="28" s="1"/>
  <c r="AD85" i="28" a="1"/>
  <c r="AD85" i="28" s="1"/>
  <c r="AD84" i="28" a="1"/>
  <c r="AD84" i="28" s="1"/>
  <c r="AD83" i="28" a="1"/>
  <c r="AD83" i="28" s="1"/>
  <c r="AD82" i="28" a="1"/>
  <c r="AD82" i="28" s="1"/>
  <c r="AD81" i="28" a="1"/>
  <c r="AD81" i="28" s="1"/>
  <c r="AD80" i="28" a="1"/>
  <c r="AD80" i="28" s="1"/>
  <c r="AD79" i="28" a="1"/>
  <c r="AD79" i="28" s="1"/>
  <c r="AD78" i="28" a="1"/>
  <c r="AD78" i="28" s="1"/>
  <c r="AD77" i="28" a="1"/>
  <c r="AD77" i="28" s="1"/>
  <c r="AD76" i="28" a="1"/>
  <c r="AD76" i="28" s="1"/>
  <c r="AD75" i="28" a="1"/>
  <c r="AD75" i="28" s="1"/>
  <c r="AD74" i="28" a="1"/>
  <c r="AD74" i="28" s="1"/>
  <c r="AD73" i="28" a="1"/>
  <c r="AD73" i="28" s="1"/>
  <c r="AD66" i="28" a="1"/>
  <c r="AD66" i="28" s="1"/>
  <c r="AD65" i="28" a="1"/>
  <c r="AD65" i="28" s="1"/>
  <c r="AD64" i="28" a="1"/>
  <c r="AD64" i="28" s="1"/>
  <c r="AD63" i="28" a="1"/>
  <c r="AD63" i="28" s="1"/>
  <c r="AD62" i="28" a="1"/>
  <c r="AD62" i="28" s="1"/>
  <c r="AD61" i="28" a="1"/>
  <c r="AD61" i="28" s="1"/>
  <c r="AD60" i="28" a="1"/>
  <c r="AD60" i="28" s="1"/>
  <c r="AD59" i="28" a="1"/>
  <c r="AD59" i="28" s="1"/>
  <c r="AD52" i="28" a="1"/>
  <c r="AD52" i="28" s="1"/>
  <c r="AD51" i="28" a="1"/>
  <c r="AD51" i="28" s="1"/>
  <c r="AD50" i="28" a="1"/>
  <c r="AD50" i="28" s="1"/>
  <c r="AD49" i="28" a="1"/>
  <c r="AD49" i="28" s="1"/>
  <c r="AD48" i="28" a="1"/>
  <c r="AD48" i="28" s="1"/>
  <c r="AD47" i="28" a="1"/>
  <c r="AD47" i="28" s="1"/>
  <c r="AD46" i="28" a="1"/>
  <c r="AD46" i="28" s="1"/>
  <c r="AD45" i="28" a="1"/>
  <c r="AD45" i="28" s="1"/>
  <c r="AD44" i="28" a="1"/>
  <c r="AD44" i="28" s="1"/>
  <c r="AD43" i="28" a="1"/>
  <c r="AD43" i="28" s="1"/>
  <c r="AD42" i="28" a="1"/>
  <c r="AD42" i="28" s="1"/>
  <c r="AD41" i="28" a="1"/>
  <c r="AD41" i="28" s="1"/>
  <c r="AD40" i="28" a="1"/>
  <c r="AD40" i="28" s="1"/>
  <c r="AD34" i="28" a="1"/>
  <c r="AD34" i="28" s="1"/>
  <c r="AD31" i="28" a="1"/>
  <c r="AD31" i="28" s="1"/>
  <c r="AD30" i="28" a="1"/>
  <c r="AD30" i="28" s="1"/>
  <c r="AD29" i="28" a="1"/>
  <c r="AD29" i="28" s="1"/>
  <c r="AD28" i="28" a="1"/>
  <c r="AD28" i="28" s="1"/>
  <c r="AD27" i="28" a="1"/>
  <c r="AD27" i="28" s="1"/>
  <c r="AD26" i="28" a="1"/>
  <c r="AD26" i="28" s="1"/>
  <c r="AD25" i="28" a="1"/>
  <c r="AD25" i="28" s="1"/>
  <c r="AD24" i="28" a="1"/>
  <c r="AD24" i="28" s="1"/>
  <c r="AD23" i="28" a="1"/>
  <c r="AD23" i="28" s="1"/>
  <c r="AD22" i="28" a="1"/>
  <c r="AD22" i="28" s="1"/>
  <c r="AD21" i="28" a="1"/>
  <c r="AD21" i="28" s="1"/>
  <c r="AD20" i="28" a="1"/>
  <c r="AD20" i="28" s="1"/>
  <c r="AD19" i="28" a="1"/>
  <c r="AD19" i="28" s="1"/>
  <c r="AD18" i="28" a="1"/>
  <c r="AD18" i="28" s="1"/>
  <c r="AD17" i="28" a="1"/>
  <c r="AD17" i="28" s="1"/>
  <c r="AD16" i="28" a="1"/>
  <c r="AD16" i="28" s="1"/>
  <c r="AD15" i="28" a="1"/>
  <c r="AD15" i="28" s="1"/>
  <c r="AJ85" i="28" a="1"/>
  <c r="AJ85" i="28" s="1"/>
  <c r="AJ84" i="28" a="1"/>
  <c r="AJ84" i="28" s="1"/>
  <c r="AJ83" i="28" a="1"/>
  <c r="AJ83" i="28" s="1"/>
  <c r="AJ82" i="28" a="1"/>
  <c r="AJ82" i="28" s="1"/>
  <c r="AJ81" i="28" a="1"/>
  <c r="AJ81" i="28" s="1"/>
  <c r="AJ80" i="28" a="1"/>
  <c r="AJ80" i="28" s="1"/>
  <c r="AJ79" i="28" a="1"/>
  <c r="AJ79" i="28" s="1"/>
  <c r="AJ78" i="28" a="1"/>
  <c r="AJ78" i="28" s="1"/>
  <c r="AJ77" i="28" a="1"/>
  <c r="AJ77" i="28" s="1"/>
  <c r="AJ76" i="28" a="1"/>
  <c r="AJ76" i="28" s="1"/>
  <c r="AJ75" i="28" a="1"/>
  <c r="AJ75" i="28" s="1"/>
  <c r="AJ74" i="28" a="1"/>
  <c r="AJ74" i="28" s="1"/>
  <c r="AJ73" i="28" a="1"/>
  <c r="AJ73" i="28" s="1"/>
  <c r="AJ66" i="28" a="1"/>
  <c r="AJ66" i="28" s="1"/>
  <c r="AJ65" i="28" a="1"/>
  <c r="AJ65" i="28" s="1"/>
  <c r="AJ64" i="28" a="1"/>
  <c r="AJ64" i="28" s="1"/>
  <c r="AJ63" i="28" a="1"/>
  <c r="AJ63" i="28" s="1"/>
  <c r="AJ62" i="28" a="1"/>
  <c r="AJ62" i="28" s="1"/>
  <c r="AJ61" i="28" a="1"/>
  <c r="AJ61" i="28" s="1"/>
  <c r="AJ60" i="28" a="1"/>
  <c r="AJ60" i="28" s="1"/>
  <c r="AJ59" i="28" a="1"/>
  <c r="AJ59" i="28" s="1"/>
  <c r="AJ52" i="28" a="1"/>
  <c r="AJ52" i="28" s="1"/>
  <c r="AJ51" i="28" a="1"/>
  <c r="AJ51" i="28" s="1"/>
  <c r="AJ50" i="28" a="1"/>
  <c r="AJ50" i="28" s="1"/>
  <c r="AJ49" i="28" a="1"/>
  <c r="AJ49" i="28" s="1"/>
  <c r="AJ48" i="28" a="1"/>
  <c r="AJ48" i="28" s="1"/>
  <c r="AJ47" i="28" a="1"/>
  <c r="AJ47" i="28" s="1"/>
  <c r="AJ46" i="28" a="1"/>
  <c r="AJ46" i="28" s="1"/>
  <c r="AJ45" i="28" a="1"/>
  <c r="AJ45" i="28" s="1"/>
  <c r="AJ44" i="28" a="1"/>
  <c r="AJ44" i="28" s="1"/>
  <c r="AJ43" i="28" a="1"/>
  <c r="AJ43" i="28" s="1"/>
  <c r="AJ42" i="28" a="1"/>
  <c r="AJ42" i="28" s="1"/>
  <c r="AJ41" i="28" a="1"/>
  <c r="AJ41" i="28" s="1"/>
  <c r="AJ40" i="28" a="1"/>
  <c r="AJ40" i="28" s="1"/>
  <c r="AJ34" i="28" a="1"/>
  <c r="AJ34" i="28" s="1"/>
  <c r="AJ31" i="28" a="1"/>
  <c r="AJ31" i="28" s="1"/>
  <c r="AJ30" i="28" a="1"/>
  <c r="AJ30" i="28" s="1"/>
  <c r="AJ29" i="28" a="1"/>
  <c r="AJ29" i="28" s="1"/>
  <c r="AJ28" i="28" a="1"/>
  <c r="AJ28" i="28" s="1"/>
  <c r="AJ27" i="28" a="1"/>
  <c r="AJ27" i="28" s="1"/>
  <c r="AJ26" i="28" a="1"/>
  <c r="AJ26" i="28" s="1"/>
  <c r="AJ25" i="28" a="1"/>
  <c r="AJ25" i="28" s="1"/>
  <c r="AJ24" i="28" a="1"/>
  <c r="AJ24" i="28" s="1"/>
  <c r="AJ23" i="28" a="1"/>
  <c r="AJ23" i="28" s="1"/>
  <c r="AJ22" i="28" a="1"/>
  <c r="AJ22" i="28" s="1"/>
  <c r="AJ21" i="28" a="1"/>
  <c r="AJ21" i="28" s="1"/>
  <c r="AJ20" i="28" a="1"/>
  <c r="AJ20" i="28" s="1"/>
  <c r="AJ19" i="28" a="1"/>
  <c r="AJ19" i="28" s="1"/>
  <c r="AJ18" i="28" a="1"/>
  <c r="AJ18" i="28" s="1"/>
  <c r="AJ17" i="28" a="1"/>
  <c r="AJ17" i="28" s="1"/>
  <c r="AJ16" i="28" a="1"/>
  <c r="AJ16" i="28" s="1"/>
  <c r="AJ15" i="28" a="1"/>
  <c r="AJ15" i="28" s="1"/>
  <c r="X85" i="28" a="1"/>
  <c r="X85" i="28" s="1"/>
  <c r="X84" i="28" a="1"/>
  <c r="X84" i="28" s="1"/>
  <c r="X83" i="28" a="1"/>
  <c r="X83" i="28" s="1"/>
  <c r="X82" i="28" a="1"/>
  <c r="X82" i="28" s="1"/>
  <c r="X81" i="28" a="1"/>
  <c r="X81" i="28" s="1"/>
  <c r="X80" i="28" a="1"/>
  <c r="X80" i="28" s="1"/>
  <c r="X79" i="28" a="1"/>
  <c r="X79" i="28" s="1"/>
  <c r="X78" i="28" a="1"/>
  <c r="X78" i="28" s="1"/>
  <c r="X77" i="28" a="1"/>
  <c r="X77" i="28" s="1"/>
  <c r="X76" i="28" a="1"/>
  <c r="X76" i="28" s="1"/>
  <c r="X75" i="28" a="1"/>
  <c r="X75" i="28" s="1"/>
  <c r="X74" i="28" a="1"/>
  <c r="X74" i="28" s="1"/>
  <c r="X73" i="28" a="1"/>
  <c r="X73" i="28" s="1"/>
  <c r="X66" i="28" a="1"/>
  <c r="X66" i="28" s="1"/>
  <c r="X65" i="28" a="1"/>
  <c r="X65" i="28" s="1"/>
  <c r="X64" i="28" a="1"/>
  <c r="X64" i="28" s="1"/>
  <c r="X63" i="28" a="1"/>
  <c r="X63" i="28" s="1"/>
  <c r="X62" i="28" a="1"/>
  <c r="X62" i="28" s="1"/>
  <c r="X61" i="28" a="1"/>
  <c r="X61" i="28" s="1"/>
  <c r="X60" i="28" a="1"/>
  <c r="X60" i="28" s="1"/>
  <c r="X59" i="28" a="1"/>
  <c r="X59" i="28" s="1"/>
  <c r="X52" i="28" a="1"/>
  <c r="X52" i="28" s="1"/>
  <c r="X51" i="28" a="1"/>
  <c r="X51" i="28" s="1"/>
  <c r="X50" i="28" a="1"/>
  <c r="X50" i="28" s="1"/>
  <c r="X49" i="28" a="1"/>
  <c r="X49" i="28" s="1"/>
  <c r="X48" i="28" a="1"/>
  <c r="X48" i="28" s="1"/>
  <c r="X47" i="28" a="1"/>
  <c r="X47" i="28" s="1"/>
  <c r="X46" i="28" a="1"/>
  <c r="X46" i="28" s="1"/>
  <c r="X45" i="28" a="1"/>
  <c r="X45" i="28" s="1"/>
  <c r="X44" i="28" a="1"/>
  <c r="X44" i="28" s="1"/>
  <c r="X43" i="28" a="1"/>
  <c r="X43" i="28" s="1"/>
  <c r="X42" i="28" a="1"/>
  <c r="X42" i="28" s="1"/>
  <c r="X41" i="28" a="1"/>
  <c r="X41" i="28" s="1"/>
  <c r="X40" i="28" a="1"/>
  <c r="X40" i="28" s="1"/>
  <c r="X34" i="28" a="1"/>
  <c r="X34" i="28" s="1"/>
  <c r="X31" i="28" a="1"/>
  <c r="X31" i="28" s="1"/>
  <c r="X30" i="28" a="1"/>
  <c r="X30" i="28" s="1"/>
  <c r="X29" i="28" a="1"/>
  <c r="X29" i="28" s="1"/>
  <c r="X28" i="28" a="1"/>
  <c r="X28" i="28" s="1"/>
  <c r="X27" i="28" a="1"/>
  <c r="X27" i="28" s="1"/>
  <c r="X26" i="28" a="1"/>
  <c r="X26" i="28" s="1"/>
  <c r="X25" i="28" a="1"/>
  <c r="X25" i="28" s="1"/>
  <c r="X24" i="28" a="1"/>
  <c r="X24" i="28" s="1"/>
  <c r="X23" i="28" a="1"/>
  <c r="X23" i="28" s="1"/>
  <c r="X22" i="28" a="1"/>
  <c r="X22" i="28" s="1"/>
  <c r="X21" i="28" a="1"/>
  <c r="X21" i="28" s="1"/>
  <c r="X20" i="28" a="1"/>
  <c r="X20" i="28" s="1"/>
  <c r="X19" i="28" a="1"/>
  <c r="X19" i="28" s="1"/>
  <c r="X18" i="28" a="1"/>
  <c r="X18" i="28" s="1"/>
  <c r="X17" i="28" a="1"/>
  <c r="X17" i="28" s="1"/>
  <c r="X16" i="28" a="1"/>
  <c r="X16" i="28" s="1"/>
  <c r="X15" i="28" a="1"/>
  <c r="X15" i="28" s="1"/>
  <c r="R85" i="28" a="1"/>
  <c r="R85" i="28" s="1"/>
  <c r="R84" i="28" a="1"/>
  <c r="R84" i="28" s="1"/>
  <c r="R83" i="28" a="1"/>
  <c r="R83" i="28" s="1"/>
  <c r="R82" i="28" a="1"/>
  <c r="R82" i="28" s="1"/>
  <c r="R81" i="28" a="1"/>
  <c r="R81" i="28" s="1"/>
  <c r="R80" i="28" a="1"/>
  <c r="R80" i="28" s="1"/>
  <c r="R79" i="28" a="1"/>
  <c r="R79" i="28" s="1"/>
  <c r="R78" i="28" a="1"/>
  <c r="R78" i="28" s="1"/>
  <c r="R77" i="28" a="1"/>
  <c r="R77" i="28" s="1"/>
  <c r="R76" i="28" a="1"/>
  <c r="R76" i="28" s="1"/>
  <c r="R75" i="28" a="1"/>
  <c r="R75" i="28" s="1"/>
  <c r="R74" i="28" a="1"/>
  <c r="R74" i="28" s="1"/>
  <c r="R73" i="28" a="1"/>
  <c r="R73" i="28" s="1"/>
  <c r="R66" i="28" a="1"/>
  <c r="R66" i="28" s="1"/>
  <c r="R65" i="28" a="1"/>
  <c r="R65" i="28" s="1"/>
  <c r="R64" i="28" a="1"/>
  <c r="R64" i="28" s="1"/>
  <c r="R63" i="28" a="1"/>
  <c r="R63" i="28" s="1"/>
  <c r="R62" i="28" a="1"/>
  <c r="R62" i="28" s="1"/>
  <c r="R61" i="28" a="1"/>
  <c r="R61" i="28" s="1"/>
  <c r="R60" i="28" a="1"/>
  <c r="R60" i="28" s="1"/>
  <c r="R59" i="28" a="1"/>
  <c r="R59" i="28" s="1"/>
  <c r="R52" i="28" a="1"/>
  <c r="R52" i="28" s="1"/>
  <c r="R51" i="28" a="1"/>
  <c r="R51" i="28" s="1"/>
  <c r="R50" i="28" a="1"/>
  <c r="R50" i="28" s="1"/>
  <c r="R49" i="28" a="1"/>
  <c r="R49" i="28" s="1"/>
  <c r="R48" i="28" a="1"/>
  <c r="R48" i="28" s="1"/>
  <c r="R47" i="28" a="1"/>
  <c r="R47" i="28" s="1"/>
  <c r="R46" i="28" a="1"/>
  <c r="R46" i="28" s="1"/>
  <c r="R45" i="28" a="1"/>
  <c r="R45" i="28" s="1"/>
  <c r="R44" i="28" a="1"/>
  <c r="R44" i="28" s="1"/>
  <c r="R43" i="28" a="1"/>
  <c r="R43" i="28" s="1"/>
  <c r="R42" i="28" a="1"/>
  <c r="R42" i="28" s="1"/>
  <c r="R41" i="28" a="1"/>
  <c r="R41" i="28" s="1"/>
  <c r="R40" i="28" a="1"/>
  <c r="R40" i="28" s="1"/>
  <c r="R34" i="28" a="1"/>
  <c r="R34" i="28" s="1"/>
  <c r="R31" i="28" a="1"/>
  <c r="R31" i="28" s="1"/>
  <c r="R30" i="28" a="1"/>
  <c r="R30" i="28" s="1"/>
  <c r="R29" i="28" a="1"/>
  <c r="R29" i="28" s="1"/>
  <c r="R28" i="28" a="1"/>
  <c r="R28" i="28" s="1"/>
  <c r="R27" i="28" a="1"/>
  <c r="R27" i="28" s="1"/>
  <c r="R26" i="28" a="1"/>
  <c r="R26" i="28" s="1"/>
  <c r="R25" i="28" a="1"/>
  <c r="R25" i="28" s="1"/>
  <c r="R24" i="28" a="1"/>
  <c r="R24" i="28" s="1"/>
  <c r="R23" i="28" a="1"/>
  <c r="R23" i="28" s="1"/>
  <c r="R22" i="28" a="1"/>
  <c r="R22" i="28" s="1"/>
  <c r="R21" i="28" a="1"/>
  <c r="R21" i="28" s="1"/>
  <c r="R20" i="28" a="1"/>
  <c r="R20" i="28" s="1"/>
  <c r="R19" i="28" a="1"/>
  <c r="R19" i="28" s="1"/>
  <c r="R18" i="28" a="1"/>
  <c r="R18" i="28" s="1"/>
  <c r="R17" i="28" a="1"/>
  <c r="R17" i="28" s="1"/>
  <c r="R16" i="28" a="1"/>
  <c r="R16" i="28" s="1"/>
  <c r="R15" i="28" a="1"/>
  <c r="R15" i="28" s="1"/>
  <c r="BF78" i="28"/>
  <c r="AZ78" i="28"/>
  <c r="AT78" i="28"/>
  <c r="AN78" i="28"/>
  <c r="AH78" i="28"/>
  <c r="AC78" i="28"/>
  <c r="W78" i="28"/>
  <c r="P78" i="28"/>
  <c r="M78" i="28"/>
  <c r="I78" i="28"/>
  <c r="BF77" i="28"/>
  <c r="AZ77" i="28"/>
  <c r="AT77" i="28"/>
  <c r="AN77" i="28"/>
  <c r="AH77" i="28"/>
  <c r="AC77" i="28"/>
  <c r="W77" i="28"/>
  <c r="P77" i="28"/>
  <c r="M77" i="28"/>
  <c r="I77" i="28"/>
  <c r="BF76" i="28"/>
  <c r="AZ76" i="28"/>
  <c r="AT76" i="28"/>
  <c r="AN76" i="28"/>
  <c r="AH76" i="28"/>
  <c r="AC76" i="28"/>
  <c r="W76" i="28"/>
  <c r="P76" i="28"/>
  <c r="M76" i="28"/>
  <c r="I76" i="28"/>
  <c r="BF101" i="28"/>
  <c r="AZ101" i="28"/>
  <c r="AT101" i="28"/>
  <c r="AN101" i="28"/>
  <c r="AH101" i="28"/>
  <c r="AC101" i="28"/>
  <c r="W101" i="28"/>
  <c r="P101" i="28"/>
  <c r="M101" i="28"/>
  <c r="I101" i="28"/>
  <c r="BF100" i="28"/>
  <c r="AZ100" i="28"/>
  <c r="AT100" i="28"/>
  <c r="AN100" i="28"/>
  <c r="AH100" i="28"/>
  <c r="AC100" i="28"/>
  <c r="W100" i="28"/>
  <c r="P100" i="28"/>
  <c r="M100" i="28"/>
  <c r="I100" i="28"/>
  <c r="AV52" i="30" a="1"/>
  <c r="AV52" i="30" s="1"/>
  <c r="AV51" i="30" a="1"/>
  <c r="AV51" i="30" s="1"/>
  <c r="AV50" i="30" a="1"/>
  <c r="AV50" i="30" s="1"/>
  <c r="AV49" i="30" a="1"/>
  <c r="AV49" i="30" s="1"/>
  <c r="AV48" i="30" a="1"/>
  <c r="AV48" i="30" s="1"/>
  <c r="AV47" i="30" a="1"/>
  <c r="AV47" i="30" s="1"/>
  <c r="AV46" i="30" a="1"/>
  <c r="AV46" i="30" s="1"/>
  <c r="AV45" i="30" a="1"/>
  <c r="AV45" i="30" s="1"/>
  <c r="AV44" i="30" a="1"/>
  <c r="AV44" i="30" s="1"/>
  <c r="AV43" i="30" a="1"/>
  <c r="AV43" i="30" s="1"/>
  <c r="AV42" i="30" a="1"/>
  <c r="AV42" i="30" s="1"/>
  <c r="AV41" i="30" a="1"/>
  <c r="AV41" i="30" s="1"/>
  <c r="AV40" i="30" a="1"/>
  <c r="AV40" i="30" s="1"/>
  <c r="AV34" i="30" a="1"/>
  <c r="AV34" i="30" s="1"/>
  <c r="AV31" i="30" a="1"/>
  <c r="AV31" i="30" s="1"/>
  <c r="AV30" i="30" a="1"/>
  <c r="AV30" i="30" s="1"/>
  <c r="AV29" i="30" a="1"/>
  <c r="AV29" i="30" s="1"/>
  <c r="AV28" i="30" a="1"/>
  <c r="AV28" i="30" s="1"/>
  <c r="AV27" i="30" a="1"/>
  <c r="AV27" i="30" s="1"/>
  <c r="AV26" i="30" a="1"/>
  <c r="AV26" i="30" s="1"/>
  <c r="AV25" i="30" a="1"/>
  <c r="AV25" i="30" s="1"/>
  <c r="AV24" i="30" a="1"/>
  <c r="AV24" i="30" s="1"/>
  <c r="AV23" i="30" a="1"/>
  <c r="AV23" i="30" s="1"/>
  <c r="AV22" i="30" a="1"/>
  <c r="AV22" i="30" s="1"/>
  <c r="AV21" i="30" a="1"/>
  <c r="AV21" i="30" s="1"/>
  <c r="AV20" i="30" a="1"/>
  <c r="AV20" i="30" s="1"/>
  <c r="AV19" i="30" a="1"/>
  <c r="AV19" i="30" s="1"/>
  <c r="AV18" i="30" a="1"/>
  <c r="AV18" i="30" s="1"/>
  <c r="AV17" i="30" a="1"/>
  <c r="AV17" i="30" s="1"/>
  <c r="AV16" i="30" a="1"/>
  <c r="AV16" i="30" s="1"/>
  <c r="AV15" i="30" a="1"/>
  <c r="AV15" i="30" s="1"/>
  <c r="AP52" i="30" a="1"/>
  <c r="AP52" i="30" s="1"/>
  <c r="AP51" i="30" a="1"/>
  <c r="AP51" i="30" s="1"/>
  <c r="AP50" i="30" a="1"/>
  <c r="AP50" i="30" s="1"/>
  <c r="AP49" i="30" a="1"/>
  <c r="AP49" i="30" s="1"/>
  <c r="AP48" i="30" a="1"/>
  <c r="AP48" i="30" s="1"/>
  <c r="AP47" i="30" a="1"/>
  <c r="AP47" i="30" s="1"/>
  <c r="AP46" i="30" a="1"/>
  <c r="AP46" i="30" s="1"/>
  <c r="AP45" i="30" a="1"/>
  <c r="AP45" i="30" s="1"/>
  <c r="AP44" i="30" a="1"/>
  <c r="AP44" i="30" s="1"/>
  <c r="AP43" i="30" a="1"/>
  <c r="AP43" i="30" s="1"/>
  <c r="AP42" i="30" a="1"/>
  <c r="AP42" i="30" s="1"/>
  <c r="AP41" i="30" a="1"/>
  <c r="AP41" i="30" s="1"/>
  <c r="AP40" i="30" a="1"/>
  <c r="AP40" i="30" s="1"/>
  <c r="AP34" i="30" a="1"/>
  <c r="AP34" i="30" s="1"/>
  <c r="AP31" i="30" a="1"/>
  <c r="AP31" i="30" s="1"/>
  <c r="AP30" i="30" a="1"/>
  <c r="AP30" i="30" s="1"/>
  <c r="AP29" i="30" a="1"/>
  <c r="AP29" i="30" s="1"/>
  <c r="AP28" i="30" a="1"/>
  <c r="AP28" i="30" s="1"/>
  <c r="AP27" i="30" a="1"/>
  <c r="AP27" i="30" s="1"/>
  <c r="AP26" i="30" a="1"/>
  <c r="AP26" i="30" s="1"/>
  <c r="AP25" i="30" a="1"/>
  <c r="AP25" i="30" s="1"/>
  <c r="AP24" i="30" a="1"/>
  <c r="AP24" i="30" s="1"/>
  <c r="AP23" i="30" a="1"/>
  <c r="AP23" i="30" s="1"/>
  <c r="AP22" i="30" a="1"/>
  <c r="AP22" i="30" s="1"/>
  <c r="AP21" i="30" a="1"/>
  <c r="AP21" i="30" s="1"/>
  <c r="AP20" i="30" a="1"/>
  <c r="AP20" i="30" s="1"/>
  <c r="AP19" i="30" a="1"/>
  <c r="AP19" i="30" s="1"/>
  <c r="AP18" i="30" a="1"/>
  <c r="AP18" i="30" s="1"/>
  <c r="AP17" i="30" a="1"/>
  <c r="AP17" i="30" s="1"/>
  <c r="AP16" i="30" a="1"/>
  <c r="AP16" i="30" s="1"/>
  <c r="AP15" i="30" a="1"/>
  <c r="AP15" i="30" s="1"/>
  <c r="BB52" i="29" a="1"/>
  <c r="BB52" i="29" s="1"/>
  <c r="BB51" i="29" a="1"/>
  <c r="BB51" i="29" s="1"/>
  <c r="BB50" i="29" a="1"/>
  <c r="BB50" i="29" s="1"/>
  <c r="BB49" i="29" a="1"/>
  <c r="BB49" i="29" s="1"/>
  <c r="BB48" i="29" a="1"/>
  <c r="BB48" i="29" s="1"/>
  <c r="BB47" i="29" a="1"/>
  <c r="BB47" i="29" s="1"/>
  <c r="BB46" i="29" a="1"/>
  <c r="BB46" i="29" s="1"/>
  <c r="BB45" i="29" a="1"/>
  <c r="BB45" i="29" s="1"/>
  <c r="BB44" i="29" a="1"/>
  <c r="BB44" i="29" s="1"/>
  <c r="BB43" i="29" a="1"/>
  <c r="BB43" i="29" s="1"/>
  <c r="BB42" i="29" a="1"/>
  <c r="BB42" i="29" s="1"/>
  <c r="BB41" i="29" a="1"/>
  <c r="BB41" i="29" s="1"/>
  <c r="BB40" i="29" a="1"/>
  <c r="BB40" i="29" s="1"/>
  <c r="BB34" i="29" a="1"/>
  <c r="BB34" i="29" s="1"/>
  <c r="BB31" i="29" a="1"/>
  <c r="BB31" i="29" s="1"/>
  <c r="BB30" i="29" a="1"/>
  <c r="BB30" i="29" s="1"/>
  <c r="BB29" i="29" a="1"/>
  <c r="BB29" i="29" s="1"/>
  <c r="BB28" i="29" a="1"/>
  <c r="BB28" i="29" s="1"/>
  <c r="BB27" i="29" a="1"/>
  <c r="BB27" i="29" s="1"/>
  <c r="BB26" i="29" a="1"/>
  <c r="BB26" i="29" s="1"/>
  <c r="BB25" i="29" a="1"/>
  <c r="BB25" i="29" s="1"/>
  <c r="BB24" i="29" a="1"/>
  <c r="BB24" i="29" s="1"/>
  <c r="BB23" i="29" a="1"/>
  <c r="BB23" i="29" s="1"/>
  <c r="BB22" i="29" a="1"/>
  <c r="BB22" i="29" s="1"/>
  <c r="BB21" i="29" a="1"/>
  <c r="BB21" i="29" s="1"/>
  <c r="BB20" i="29" a="1"/>
  <c r="BB20" i="29" s="1"/>
  <c r="BB19" i="29" a="1"/>
  <c r="BB19" i="29" s="1"/>
  <c r="BB18" i="29" a="1"/>
  <c r="BB18" i="29" s="1"/>
  <c r="BB17" i="29" a="1"/>
  <c r="BB17" i="29" s="1"/>
  <c r="BB16" i="29" a="1"/>
  <c r="BB16" i="29" s="1"/>
  <c r="BB15" i="29" a="1"/>
  <c r="BB15" i="29" s="1"/>
  <c r="AV52" i="29" a="1"/>
  <c r="AV52" i="29" s="1"/>
  <c r="AV51" i="29" a="1"/>
  <c r="AV51" i="29" s="1"/>
  <c r="AV50" i="29" a="1"/>
  <c r="AV50" i="29" s="1"/>
  <c r="AV49" i="29" a="1"/>
  <c r="AV49" i="29" s="1"/>
  <c r="AV48" i="29" a="1"/>
  <c r="AV48" i="29" s="1"/>
  <c r="AV47" i="29" a="1"/>
  <c r="AV47" i="29" s="1"/>
  <c r="AV46" i="29" a="1"/>
  <c r="AV46" i="29" s="1"/>
  <c r="AV45" i="29" a="1"/>
  <c r="AV45" i="29" s="1"/>
  <c r="AV44" i="29" a="1"/>
  <c r="AV44" i="29" s="1"/>
  <c r="AV43" i="29" a="1"/>
  <c r="AV43" i="29" s="1"/>
  <c r="AV42" i="29" a="1"/>
  <c r="AV42" i="29" s="1"/>
  <c r="AV41" i="29" a="1"/>
  <c r="AV41" i="29" s="1"/>
  <c r="AV40" i="29" a="1"/>
  <c r="AV40" i="29" s="1"/>
  <c r="AV34" i="29" a="1"/>
  <c r="AV34" i="29" s="1"/>
  <c r="AV31" i="29" a="1"/>
  <c r="AV31" i="29" s="1"/>
  <c r="AV30" i="29" a="1"/>
  <c r="AV30" i="29" s="1"/>
  <c r="AV29" i="29" a="1"/>
  <c r="AV29" i="29" s="1"/>
  <c r="AV28" i="29" a="1"/>
  <c r="AV28" i="29" s="1"/>
  <c r="AV27" i="29" a="1"/>
  <c r="AV27" i="29" s="1"/>
  <c r="AV26" i="29" a="1"/>
  <c r="AV26" i="29" s="1"/>
  <c r="AV25" i="29" a="1"/>
  <c r="AV25" i="29" s="1"/>
  <c r="AV24" i="29" a="1"/>
  <c r="AV24" i="29" s="1"/>
  <c r="AV23" i="29" a="1"/>
  <c r="AV23" i="29" s="1"/>
  <c r="AV22" i="29" a="1"/>
  <c r="AV22" i="29" s="1"/>
  <c r="AV21" i="29" a="1"/>
  <c r="AV21" i="29" s="1"/>
  <c r="AV20" i="29" a="1"/>
  <c r="AV20" i="29" s="1"/>
  <c r="AV19" i="29" a="1"/>
  <c r="AV19" i="29" s="1"/>
  <c r="AV18" i="29" a="1"/>
  <c r="AV18" i="29" s="1"/>
  <c r="AV17" i="29" a="1"/>
  <c r="AV17" i="29" s="1"/>
  <c r="AV16" i="29" a="1"/>
  <c r="AV16" i="29" s="1"/>
  <c r="AV15" i="29" a="1"/>
  <c r="AV15" i="29" s="1"/>
  <c r="AP52" i="29" a="1"/>
  <c r="AP52" i="29" s="1"/>
  <c r="AP51" i="29" a="1"/>
  <c r="AP51" i="29" s="1"/>
  <c r="AP50" i="29" a="1"/>
  <c r="AP50" i="29" s="1"/>
  <c r="AP49" i="29" a="1"/>
  <c r="AP49" i="29" s="1"/>
  <c r="AP48" i="29" a="1"/>
  <c r="AP48" i="29" s="1"/>
  <c r="AP47" i="29" a="1"/>
  <c r="AP47" i="29" s="1"/>
  <c r="AP46" i="29" a="1"/>
  <c r="AP46" i="29" s="1"/>
  <c r="AP45" i="29" a="1"/>
  <c r="AP45" i="29" s="1"/>
  <c r="AP44" i="29" a="1"/>
  <c r="AP44" i="29" s="1"/>
  <c r="AP43" i="29" a="1"/>
  <c r="AP43" i="29" s="1"/>
  <c r="AP42" i="29" a="1"/>
  <c r="AP42" i="29" s="1"/>
  <c r="AP41" i="29" a="1"/>
  <c r="AP41" i="29" s="1"/>
  <c r="AP40" i="29" a="1"/>
  <c r="AP40" i="29" s="1"/>
  <c r="AP34" i="29" a="1"/>
  <c r="AP34" i="29" s="1"/>
  <c r="AP31" i="29" a="1"/>
  <c r="AP31" i="29" s="1"/>
  <c r="AP30" i="29" a="1"/>
  <c r="AP30" i="29" s="1"/>
  <c r="AP29" i="29" a="1"/>
  <c r="AP29" i="29" s="1"/>
  <c r="AP28" i="29" a="1"/>
  <c r="AP28" i="29" s="1"/>
  <c r="AP27" i="29" a="1"/>
  <c r="AP27" i="29" s="1"/>
  <c r="AP26" i="29" a="1"/>
  <c r="AP26" i="29" s="1"/>
  <c r="AP25" i="29" a="1"/>
  <c r="AP25" i="29" s="1"/>
  <c r="AP24" i="29" a="1"/>
  <c r="AP24" i="29" s="1"/>
  <c r="AP23" i="29" a="1"/>
  <c r="AP23" i="29" s="1"/>
  <c r="AP22" i="29" a="1"/>
  <c r="AP22" i="29" s="1"/>
  <c r="AP21" i="29" a="1"/>
  <c r="AP21" i="29" s="1"/>
  <c r="AP20" i="29" a="1"/>
  <c r="AP20" i="29" s="1"/>
  <c r="AP19" i="29" a="1"/>
  <c r="AP19" i="29" s="1"/>
  <c r="AP18" i="29" a="1"/>
  <c r="AP18" i="29" s="1"/>
  <c r="AP17" i="29" a="1"/>
  <c r="AP17" i="29" s="1"/>
  <c r="AP16" i="29" a="1"/>
  <c r="AP16" i="29" s="1"/>
  <c r="AP15" i="29" a="1"/>
  <c r="AP15" i="29" s="1"/>
  <c r="BH85" i="27" a="1"/>
  <c r="BH85" i="27" s="1"/>
  <c r="BH84" i="27" a="1"/>
  <c r="BH84" i="27" s="1"/>
  <c r="BH83" i="27" a="1"/>
  <c r="BH83" i="27" s="1"/>
  <c r="BH82" i="27" a="1"/>
  <c r="BH82" i="27" s="1"/>
  <c r="BH81" i="27" a="1"/>
  <c r="BH81" i="27" s="1"/>
  <c r="BH80" i="27" a="1"/>
  <c r="BH80" i="27" s="1"/>
  <c r="BH79" i="27" a="1"/>
  <c r="BH79" i="27" s="1"/>
  <c r="BH78" i="27" a="1"/>
  <c r="BH78" i="27" s="1"/>
  <c r="BH77" i="27" a="1"/>
  <c r="BH77" i="27" s="1"/>
  <c r="BH76" i="27" a="1"/>
  <c r="BH76" i="27" s="1"/>
  <c r="BH75" i="27" a="1"/>
  <c r="BH75" i="27" s="1"/>
  <c r="BH74" i="27" a="1"/>
  <c r="BH74" i="27" s="1"/>
  <c r="BH73" i="27" a="1"/>
  <c r="BH73" i="27" s="1"/>
  <c r="BH66" i="27" a="1"/>
  <c r="BH66" i="27" s="1"/>
  <c r="BH65" i="27" a="1"/>
  <c r="BH65" i="27" s="1"/>
  <c r="BH64" i="27" a="1"/>
  <c r="BH64" i="27" s="1"/>
  <c r="BH63" i="27" a="1"/>
  <c r="BH63" i="27" s="1"/>
  <c r="BH62" i="27" a="1"/>
  <c r="BH62" i="27" s="1"/>
  <c r="BH61" i="27" a="1"/>
  <c r="BH61" i="27" s="1"/>
  <c r="BH60" i="27" a="1"/>
  <c r="BH60" i="27" s="1"/>
  <c r="BH59" i="27" a="1"/>
  <c r="BH59" i="27" s="1"/>
  <c r="BH52" i="27" a="1"/>
  <c r="BH52" i="27" s="1"/>
  <c r="BH51" i="27" a="1"/>
  <c r="BH51" i="27" s="1"/>
  <c r="BH50" i="27" a="1"/>
  <c r="BH50" i="27" s="1"/>
  <c r="BH49" i="27" a="1"/>
  <c r="BH49" i="27" s="1"/>
  <c r="BH48" i="27" a="1"/>
  <c r="BH48" i="27" s="1"/>
  <c r="BH47" i="27" a="1"/>
  <c r="BH47" i="27" s="1"/>
  <c r="BH46" i="27" a="1"/>
  <c r="BH46" i="27" s="1"/>
  <c r="BH45" i="27" a="1"/>
  <c r="BH45" i="27" s="1"/>
  <c r="BH44" i="27" a="1"/>
  <c r="BH44" i="27" s="1"/>
  <c r="BH43" i="27" a="1"/>
  <c r="BH43" i="27" s="1"/>
  <c r="BH42" i="27" a="1"/>
  <c r="BH42" i="27" s="1"/>
  <c r="BH41" i="27" a="1"/>
  <c r="BH41" i="27" s="1"/>
  <c r="BH40" i="27" a="1"/>
  <c r="BH40" i="27" s="1"/>
  <c r="BH34" i="27" a="1"/>
  <c r="BH34" i="27" s="1"/>
  <c r="BH31" i="27" a="1"/>
  <c r="BH31" i="27" s="1"/>
  <c r="BH30" i="27" a="1"/>
  <c r="BH30" i="27" s="1"/>
  <c r="BH29" i="27" a="1"/>
  <c r="BH29" i="27" s="1"/>
  <c r="BH28" i="27" a="1"/>
  <c r="BH28" i="27" s="1"/>
  <c r="BH27" i="27" a="1"/>
  <c r="BH27" i="27" s="1"/>
  <c r="BH26" i="27" a="1"/>
  <c r="BH26" i="27" s="1"/>
  <c r="BH25" i="27" a="1"/>
  <c r="BH25" i="27" s="1"/>
  <c r="BH24" i="27" a="1"/>
  <c r="BH24" i="27" s="1"/>
  <c r="BH23" i="27" a="1"/>
  <c r="BH23" i="27" s="1"/>
  <c r="BH22" i="27" a="1"/>
  <c r="BH22" i="27" s="1"/>
  <c r="BH21" i="27" a="1"/>
  <c r="BH21" i="27" s="1"/>
  <c r="BH20" i="27" a="1"/>
  <c r="BH20" i="27" s="1"/>
  <c r="BH19" i="27" a="1"/>
  <c r="BH19" i="27" s="1"/>
  <c r="BH18" i="27" a="1"/>
  <c r="BH18" i="27" s="1"/>
  <c r="BH17" i="27" a="1"/>
  <c r="BH17" i="27" s="1"/>
  <c r="BH16" i="27" a="1"/>
  <c r="BH16" i="27" s="1"/>
  <c r="BH15" i="27" a="1"/>
  <c r="BH15" i="27" s="1"/>
  <c r="BB85" i="27" a="1"/>
  <c r="BB85" i="27" s="1"/>
  <c r="BB84" i="27" a="1"/>
  <c r="BB84" i="27" s="1"/>
  <c r="BB83" i="27" a="1"/>
  <c r="BB83" i="27" s="1"/>
  <c r="BB82" i="27" a="1"/>
  <c r="BB82" i="27" s="1"/>
  <c r="BB81" i="27" a="1"/>
  <c r="BB81" i="27" s="1"/>
  <c r="BB80" i="27" a="1"/>
  <c r="BB80" i="27" s="1"/>
  <c r="BB79" i="27" a="1"/>
  <c r="BB79" i="27" s="1"/>
  <c r="BB78" i="27" a="1"/>
  <c r="BB78" i="27" s="1"/>
  <c r="BB77" i="27" a="1"/>
  <c r="BB77" i="27" s="1"/>
  <c r="BB76" i="27" a="1"/>
  <c r="BB76" i="27" s="1"/>
  <c r="BB75" i="27" a="1"/>
  <c r="BB75" i="27" s="1"/>
  <c r="BB74" i="27" a="1"/>
  <c r="BB74" i="27" s="1"/>
  <c r="BB73" i="27" a="1"/>
  <c r="BB73" i="27" s="1"/>
  <c r="BB66" i="27" a="1"/>
  <c r="BB66" i="27" s="1"/>
  <c r="BB65" i="27" a="1"/>
  <c r="BB65" i="27" s="1"/>
  <c r="BB64" i="27" a="1"/>
  <c r="BB64" i="27" s="1"/>
  <c r="BB63" i="27" a="1"/>
  <c r="BB63" i="27" s="1"/>
  <c r="BB62" i="27" a="1"/>
  <c r="BB62" i="27" s="1"/>
  <c r="BB61" i="27" a="1"/>
  <c r="BB61" i="27" s="1"/>
  <c r="BB60" i="27" a="1"/>
  <c r="BB60" i="27" s="1"/>
  <c r="BB59" i="27" a="1"/>
  <c r="BB59" i="27" s="1"/>
  <c r="BB52" i="27" a="1"/>
  <c r="BB52" i="27" s="1"/>
  <c r="BB51" i="27" a="1"/>
  <c r="BB51" i="27" s="1"/>
  <c r="BB50" i="27" a="1"/>
  <c r="BB50" i="27" s="1"/>
  <c r="BB49" i="27" a="1"/>
  <c r="BB49" i="27" s="1"/>
  <c r="BB48" i="27" a="1"/>
  <c r="BB48" i="27" s="1"/>
  <c r="BB47" i="27" a="1"/>
  <c r="BB47" i="27" s="1"/>
  <c r="BB46" i="27" a="1"/>
  <c r="BB46" i="27" s="1"/>
  <c r="BB45" i="27" a="1"/>
  <c r="BB45" i="27" s="1"/>
  <c r="BB44" i="27" a="1"/>
  <c r="BB44" i="27" s="1"/>
  <c r="BB43" i="27" a="1"/>
  <c r="BB43" i="27" s="1"/>
  <c r="BB42" i="27" a="1"/>
  <c r="BB42" i="27" s="1"/>
  <c r="BB41" i="27" a="1"/>
  <c r="BB41" i="27" s="1"/>
  <c r="BB40" i="27" a="1"/>
  <c r="BB40" i="27" s="1"/>
  <c r="BB34" i="27" a="1"/>
  <c r="BB34" i="27" s="1"/>
  <c r="BB31" i="27" a="1"/>
  <c r="BB31" i="27" s="1"/>
  <c r="BB30" i="27" a="1"/>
  <c r="BB30" i="27" s="1"/>
  <c r="BB29" i="27" a="1"/>
  <c r="BB29" i="27" s="1"/>
  <c r="BB28" i="27" a="1"/>
  <c r="BB28" i="27" s="1"/>
  <c r="BB27" i="27" a="1"/>
  <c r="BB27" i="27" s="1"/>
  <c r="BB26" i="27" a="1"/>
  <c r="BB26" i="27" s="1"/>
  <c r="BB25" i="27" a="1"/>
  <c r="BB25" i="27" s="1"/>
  <c r="BB24" i="27" a="1"/>
  <c r="BB24" i="27" s="1"/>
  <c r="BB23" i="27" a="1"/>
  <c r="BB23" i="27" s="1"/>
  <c r="BB22" i="27" a="1"/>
  <c r="BB22" i="27" s="1"/>
  <c r="BB21" i="27" a="1"/>
  <c r="BB21" i="27" s="1"/>
  <c r="BB20" i="27" a="1"/>
  <c r="BB20" i="27" s="1"/>
  <c r="BB19" i="27" a="1"/>
  <c r="BB19" i="27" s="1"/>
  <c r="BB18" i="27" a="1"/>
  <c r="BB18" i="27" s="1"/>
  <c r="BB17" i="27" a="1"/>
  <c r="BB17" i="27" s="1"/>
  <c r="BB16" i="27" a="1"/>
  <c r="BB16" i="27" s="1"/>
  <c r="BB15" i="27" a="1"/>
  <c r="BB15" i="27" s="1"/>
  <c r="AV85" i="27" a="1"/>
  <c r="AV85" i="27" s="1"/>
  <c r="AV84" i="27" a="1"/>
  <c r="AV84" i="27" s="1"/>
  <c r="AV83" i="27" a="1"/>
  <c r="AV83" i="27" s="1"/>
  <c r="AV82" i="27" a="1"/>
  <c r="AV82" i="27" s="1"/>
  <c r="AV81" i="27" a="1"/>
  <c r="AV81" i="27" s="1"/>
  <c r="AV80" i="27" a="1"/>
  <c r="AV80" i="27" s="1"/>
  <c r="AV79" i="27" a="1"/>
  <c r="AV79" i="27" s="1"/>
  <c r="AV78" i="27" a="1"/>
  <c r="AV78" i="27" s="1"/>
  <c r="AV77" i="27" a="1"/>
  <c r="AV77" i="27" s="1"/>
  <c r="AV76" i="27" a="1"/>
  <c r="AV76" i="27" s="1"/>
  <c r="AV75" i="27" a="1"/>
  <c r="AV75" i="27" s="1"/>
  <c r="AV74" i="27" a="1"/>
  <c r="AV74" i="27" s="1"/>
  <c r="AV73" i="27" a="1"/>
  <c r="AV73" i="27" s="1"/>
  <c r="AV66" i="27" a="1"/>
  <c r="AV66" i="27" s="1"/>
  <c r="AV65" i="27" a="1"/>
  <c r="AV65" i="27" s="1"/>
  <c r="AV64" i="27" a="1"/>
  <c r="AV64" i="27" s="1"/>
  <c r="AV63" i="27" a="1"/>
  <c r="AV63" i="27" s="1"/>
  <c r="AV62" i="27" a="1"/>
  <c r="AV62" i="27" s="1"/>
  <c r="AV61" i="27" a="1"/>
  <c r="AV61" i="27" s="1"/>
  <c r="AV60" i="27" a="1"/>
  <c r="AV60" i="27" s="1"/>
  <c r="AV59" i="27" a="1"/>
  <c r="AV59" i="27" s="1"/>
  <c r="AV52" i="27" a="1"/>
  <c r="AV52" i="27" s="1"/>
  <c r="AV51" i="27" a="1"/>
  <c r="AV51" i="27" s="1"/>
  <c r="AV50" i="27" a="1"/>
  <c r="AV50" i="27" s="1"/>
  <c r="AV49" i="27" a="1"/>
  <c r="AV49" i="27" s="1"/>
  <c r="AV48" i="27" a="1"/>
  <c r="AV48" i="27" s="1"/>
  <c r="AV47" i="27" a="1"/>
  <c r="AV47" i="27" s="1"/>
  <c r="AV46" i="27" a="1"/>
  <c r="AV46" i="27" s="1"/>
  <c r="AV45" i="27" a="1"/>
  <c r="AV45" i="27" s="1"/>
  <c r="AV44" i="27" a="1"/>
  <c r="AV44" i="27" s="1"/>
  <c r="AV43" i="27" a="1"/>
  <c r="AV43" i="27" s="1"/>
  <c r="AV42" i="27" a="1"/>
  <c r="AV42" i="27" s="1"/>
  <c r="AV41" i="27" a="1"/>
  <c r="AV41" i="27" s="1"/>
  <c r="AV40" i="27" a="1"/>
  <c r="AV40" i="27" s="1"/>
  <c r="AV34" i="27" a="1"/>
  <c r="AV34" i="27" s="1"/>
  <c r="AV31" i="27" a="1"/>
  <c r="AV31" i="27" s="1"/>
  <c r="AV30" i="27" a="1"/>
  <c r="AV30" i="27" s="1"/>
  <c r="AV29" i="27" a="1"/>
  <c r="AV29" i="27" s="1"/>
  <c r="AV28" i="27" a="1"/>
  <c r="AV28" i="27" s="1"/>
  <c r="AV27" i="27" a="1"/>
  <c r="AV27" i="27" s="1"/>
  <c r="AV26" i="27" a="1"/>
  <c r="AV26" i="27" s="1"/>
  <c r="AV25" i="27" a="1"/>
  <c r="AV25" i="27" s="1"/>
  <c r="AV24" i="27" a="1"/>
  <c r="AV24" i="27" s="1"/>
  <c r="AV23" i="27" a="1"/>
  <c r="AV23" i="27" s="1"/>
  <c r="AV22" i="27" a="1"/>
  <c r="AV22" i="27" s="1"/>
  <c r="AV21" i="27" a="1"/>
  <c r="AV21" i="27" s="1"/>
  <c r="AV20" i="27" a="1"/>
  <c r="AV20" i="27" s="1"/>
  <c r="AV19" i="27" a="1"/>
  <c r="AV19" i="27" s="1"/>
  <c r="AV18" i="27" a="1"/>
  <c r="AV18" i="27" s="1"/>
  <c r="AV17" i="27" a="1"/>
  <c r="AV17" i="27" s="1"/>
  <c r="AV16" i="27" a="1"/>
  <c r="AV16" i="27" s="1"/>
  <c r="AV15" i="27" a="1"/>
  <c r="AV15" i="27" s="1"/>
  <c r="AP85" i="27" a="1"/>
  <c r="AP85" i="27" s="1"/>
  <c r="AP84" i="27" a="1"/>
  <c r="AP84" i="27" s="1"/>
  <c r="AP83" i="27" a="1"/>
  <c r="AP83" i="27" s="1"/>
  <c r="AP82" i="27" a="1"/>
  <c r="AP82" i="27" s="1"/>
  <c r="AP81" i="27" a="1"/>
  <c r="AP81" i="27" s="1"/>
  <c r="AP80" i="27" a="1"/>
  <c r="AP80" i="27" s="1"/>
  <c r="AP79" i="27" a="1"/>
  <c r="AP79" i="27" s="1"/>
  <c r="AP78" i="27" a="1"/>
  <c r="AP78" i="27" s="1"/>
  <c r="AP77" i="27" a="1"/>
  <c r="AP77" i="27" s="1"/>
  <c r="AP76" i="27" a="1"/>
  <c r="AP76" i="27" s="1"/>
  <c r="AP75" i="27" a="1"/>
  <c r="AP75" i="27" s="1"/>
  <c r="AP74" i="27" a="1"/>
  <c r="AP74" i="27" s="1"/>
  <c r="AP73" i="27" a="1"/>
  <c r="AP73" i="27" s="1"/>
  <c r="AP66" i="27" a="1"/>
  <c r="AP66" i="27" s="1"/>
  <c r="AP65" i="27" a="1"/>
  <c r="AP65" i="27" s="1"/>
  <c r="AP64" i="27" a="1"/>
  <c r="AP64" i="27" s="1"/>
  <c r="AP63" i="27" a="1"/>
  <c r="AP63" i="27" s="1"/>
  <c r="AP62" i="27" a="1"/>
  <c r="AP62" i="27" s="1"/>
  <c r="AP61" i="27" a="1"/>
  <c r="AP61" i="27" s="1"/>
  <c r="AP60" i="27" a="1"/>
  <c r="AP60" i="27" s="1"/>
  <c r="AP59" i="27" a="1"/>
  <c r="AP59" i="27" s="1"/>
  <c r="AP52" i="27" a="1"/>
  <c r="AP52" i="27" s="1"/>
  <c r="AP51" i="27" a="1"/>
  <c r="AP51" i="27" s="1"/>
  <c r="AP50" i="27" a="1"/>
  <c r="AP50" i="27" s="1"/>
  <c r="AP49" i="27" a="1"/>
  <c r="AP49" i="27" s="1"/>
  <c r="AP48" i="27" a="1"/>
  <c r="AP48" i="27" s="1"/>
  <c r="AP47" i="27" a="1"/>
  <c r="AP47" i="27" s="1"/>
  <c r="AP46" i="27" a="1"/>
  <c r="AP46" i="27" s="1"/>
  <c r="AP45" i="27" a="1"/>
  <c r="AP45" i="27" s="1"/>
  <c r="AP44" i="27" a="1"/>
  <c r="AP44" i="27" s="1"/>
  <c r="AP43" i="27" a="1"/>
  <c r="AP43" i="27" s="1"/>
  <c r="AP42" i="27" a="1"/>
  <c r="AP42" i="27" s="1"/>
  <c r="AP41" i="27" a="1"/>
  <c r="AP41" i="27" s="1"/>
  <c r="AP40" i="27" a="1"/>
  <c r="AP40" i="27" s="1"/>
  <c r="AP34" i="27" a="1"/>
  <c r="AP34" i="27" s="1"/>
  <c r="AP31" i="27" a="1"/>
  <c r="AP31" i="27" s="1"/>
  <c r="AP30" i="27" a="1"/>
  <c r="AP30" i="27" s="1"/>
  <c r="AP29" i="27" a="1"/>
  <c r="AP29" i="27" s="1"/>
  <c r="AP28" i="27" a="1"/>
  <c r="AP28" i="27" s="1"/>
  <c r="AP27" i="27" a="1"/>
  <c r="AP27" i="27" s="1"/>
  <c r="AP26" i="27" a="1"/>
  <c r="AP26" i="27" s="1"/>
  <c r="AP25" i="27" a="1"/>
  <c r="AP25" i="27" s="1"/>
  <c r="AP24" i="27" a="1"/>
  <c r="AP24" i="27" s="1"/>
  <c r="AP23" i="27" a="1"/>
  <c r="AP23" i="27" s="1"/>
  <c r="AP22" i="27" a="1"/>
  <c r="AP22" i="27" s="1"/>
  <c r="AP21" i="27" a="1"/>
  <c r="AP21" i="27" s="1"/>
  <c r="AP20" i="27" a="1"/>
  <c r="AP20" i="27" s="1"/>
  <c r="AP19" i="27" a="1"/>
  <c r="AP19" i="27" s="1"/>
  <c r="AP18" i="27" a="1"/>
  <c r="AP18" i="27" s="1"/>
  <c r="AP17" i="27" a="1"/>
  <c r="AP17" i="27" s="1"/>
  <c r="AP16" i="27" a="1"/>
  <c r="AP16" i="27" s="1"/>
  <c r="AP15" i="27" a="1"/>
  <c r="AP15" i="27" s="1"/>
  <c r="AJ85" i="27" a="1"/>
  <c r="AJ85" i="27" s="1"/>
  <c r="AJ84" i="27" a="1"/>
  <c r="AJ84" i="27" s="1"/>
  <c r="AJ83" i="27" a="1"/>
  <c r="AJ83" i="27" s="1"/>
  <c r="AJ82" i="27" a="1"/>
  <c r="AJ82" i="27" s="1"/>
  <c r="AJ81" i="27" a="1"/>
  <c r="AJ81" i="27" s="1"/>
  <c r="AJ80" i="27" a="1"/>
  <c r="AJ80" i="27" s="1"/>
  <c r="AJ79" i="27" a="1"/>
  <c r="AJ79" i="27" s="1"/>
  <c r="AJ78" i="27" a="1"/>
  <c r="AJ78" i="27" s="1"/>
  <c r="AJ77" i="27" a="1"/>
  <c r="AJ77" i="27" s="1"/>
  <c r="AJ76" i="27" a="1"/>
  <c r="AJ76" i="27" s="1"/>
  <c r="AJ75" i="27" a="1"/>
  <c r="AJ75" i="27" s="1"/>
  <c r="AJ74" i="27" a="1"/>
  <c r="AJ74" i="27" s="1"/>
  <c r="AJ73" i="27" a="1"/>
  <c r="AJ73" i="27" s="1"/>
  <c r="AJ66" i="27" a="1"/>
  <c r="AJ66" i="27" s="1"/>
  <c r="AJ65" i="27" a="1"/>
  <c r="AJ65" i="27" s="1"/>
  <c r="AJ64" i="27" a="1"/>
  <c r="AJ64" i="27" s="1"/>
  <c r="AJ63" i="27" a="1"/>
  <c r="AJ63" i="27" s="1"/>
  <c r="AJ62" i="27" a="1"/>
  <c r="AJ62" i="27" s="1"/>
  <c r="AJ61" i="27" a="1"/>
  <c r="AJ61" i="27" s="1"/>
  <c r="AJ60" i="27" a="1"/>
  <c r="AJ60" i="27" s="1"/>
  <c r="AJ59" i="27" a="1"/>
  <c r="AJ59" i="27" s="1"/>
  <c r="AJ52" i="27" a="1"/>
  <c r="AJ52" i="27" s="1"/>
  <c r="AJ51" i="27" a="1"/>
  <c r="AJ51" i="27" s="1"/>
  <c r="AJ50" i="27" a="1"/>
  <c r="AJ50" i="27" s="1"/>
  <c r="AJ49" i="27" a="1"/>
  <c r="AJ49" i="27" s="1"/>
  <c r="AJ48" i="27" a="1"/>
  <c r="AJ48" i="27" s="1"/>
  <c r="AJ47" i="27" a="1"/>
  <c r="AJ47" i="27" s="1"/>
  <c r="AJ46" i="27" a="1"/>
  <c r="AJ46" i="27" s="1"/>
  <c r="AJ45" i="27" a="1"/>
  <c r="AJ45" i="27" s="1"/>
  <c r="AJ44" i="27" a="1"/>
  <c r="AJ44" i="27" s="1"/>
  <c r="AJ43" i="27" a="1"/>
  <c r="AJ43" i="27" s="1"/>
  <c r="AJ42" i="27" a="1"/>
  <c r="AJ42" i="27" s="1"/>
  <c r="AJ41" i="27" a="1"/>
  <c r="AJ41" i="27" s="1"/>
  <c r="AJ40" i="27" a="1"/>
  <c r="AJ40" i="27" s="1"/>
  <c r="AJ34" i="27" a="1"/>
  <c r="AJ34" i="27" s="1"/>
  <c r="AJ31" i="27" a="1"/>
  <c r="AJ31" i="27" s="1"/>
  <c r="AJ30" i="27" a="1"/>
  <c r="AJ30" i="27" s="1"/>
  <c r="AJ29" i="27" a="1"/>
  <c r="AJ29" i="27" s="1"/>
  <c r="AJ28" i="27" a="1"/>
  <c r="AJ28" i="27" s="1"/>
  <c r="AJ27" i="27" a="1"/>
  <c r="AJ27" i="27" s="1"/>
  <c r="AJ26" i="27" a="1"/>
  <c r="AJ26" i="27" s="1"/>
  <c r="AJ25" i="27" a="1"/>
  <c r="AJ25" i="27" s="1"/>
  <c r="AJ24" i="27" a="1"/>
  <c r="AJ24" i="27" s="1"/>
  <c r="AJ23" i="27" a="1"/>
  <c r="AJ23" i="27" s="1"/>
  <c r="AJ22" i="27" a="1"/>
  <c r="AJ22" i="27" s="1"/>
  <c r="AJ21" i="27" a="1"/>
  <c r="AJ21" i="27" s="1"/>
  <c r="AJ20" i="27" a="1"/>
  <c r="AJ20" i="27" s="1"/>
  <c r="AJ19" i="27" a="1"/>
  <c r="AJ19" i="27" s="1"/>
  <c r="AJ18" i="27" a="1"/>
  <c r="AJ18" i="27" s="1"/>
  <c r="AJ17" i="27" a="1"/>
  <c r="AJ17" i="27" s="1"/>
  <c r="AJ16" i="27" a="1"/>
  <c r="AJ16" i="27" s="1"/>
  <c r="AJ15" i="27" a="1"/>
  <c r="AJ15" i="27" s="1"/>
  <c r="AD85" i="27" a="1"/>
  <c r="AD85" i="27" s="1"/>
  <c r="AD84" i="27" a="1"/>
  <c r="AD84" i="27" s="1"/>
  <c r="AD83" i="27" a="1"/>
  <c r="AD83" i="27" s="1"/>
  <c r="AD82" i="27" a="1"/>
  <c r="AD82" i="27" s="1"/>
  <c r="AD81" i="27" a="1"/>
  <c r="AD81" i="27" s="1"/>
  <c r="AD80" i="27" a="1"/>
  <c r="AD80" i="27" s="1"/>
  <c r="AD79" i="27" a="1"/>
  <c r="AD79" i="27" s="1"/>
  <c r="AD78" i="27" a="1"/>
  <c r="AD78" i="27" s="1"/>
  <c r="AD77" i="27" a="1"/>
  <c r="AD77" i="27" s="1"/>
  <c r="AD76" i="27" a="1"/>
  <c r="AD76" i="27" s="1"/>
  <c r="AD75" i="27" a="1"/>
  <c r="AD75" i="27" s="1"/>
  <c r="AD74" i="27" a="1"/>
  <c r="AD74" i="27" s="1"/>
  <c r="AD73" i="27" a="1"/>
  <c r="AD73" i="27" s="1"/>
  <c r="AD66" i="27" a="1"/>
  <c r="AD66" i="27" s="1"/>
  <c r="AD65" i="27" a="1"/>
  <c r="AD65" i="27" s="1"/>
  <c r="AD64" i="27" a="1"/>
  <c r="AD64" i="27" s="1"/>
  <c r="AD63" i="27" a="1"/>
  <c r="AD63" i="27" s="1"/>
  <c r="AD62" i="27" a="1"/>
  <c r="AD62" i="27" s="1"/>
  <c r="AD61" i="27" a="1"/>
  <c r="AD61" i="27" s="1"/>
  <c r="AD60" i="27" a="1"/>
  <c r="AD60" i="27" s="1"/>
  <c r="AD59" i="27" a="1"/>
  <c r="AD59" i="27" s="1"/>
  <c r="AD52" i="27" a="1"/>
  <c r="AD52" i="27" s="1"/>
  <c r="AD51" i="27" a="1"/>
  <c r="AD51" i="27" s="1"/>
  <c r="AD50" i="27" a="1"/>
  <c r="AD50" i="27" s="1"/>
  <c r="AD49" i="27" a="1"/>
  <c r="AD49" i="27" s="1"/>
  <c r="AD48" i="27" a="1"/>
  <c r="AD48" i="27" s="1"/>
  <c r="AD47" i="27" a="1"/>
  <c r="AD47" i="27" s="1"/>
  <c r="AD46" i="27" a="1"/>
  <c r="AD46" i="27" s="1"/>
  <c r="AD45" i="27" a="1"/>
  <c r="AD45" i="27" s="1"/>
  <c r="AD44" i="27" a="1"/>
  <c r="AD44" i="27" s="1"/>
  <c r="AD43" i="27" a="1"/>
  <c r="AD43" i="27" s="1"/>
  <c r="AD42" i="27" a="1"/>
  <c r="AD42" i="27" s="1"/>
  <c r="AD41" i="27" a="1"/>
  <c r="AD41" i="27" s="1"/>
  <c r="AD40" i="27" a="1"/>
  <c r="AD40" i="27" s="1"/>
  <c r="AD34" i="27" a="1"/>
  <c r="AD34" i="27" s="1"/>
  <c r="AD31" i="27" a="1"/>
  <c r="AD31" i="27" s="1"/>
  <c r="AD30" i="27" a="1"/>
  <c r="AD30" i="27" s="1"/>
  <c r="AD29" i="27" a="1"/>
  <c r="AD29" i="27" s="1"/>
  <c r="AD28" i="27" a="1"/>
  <c r="AD28" i="27" s="1"/>
  <c r="AD27" i="27" a="1"/>
  <c r="AD27" i="27" s="1"/>
  <c r="AD26" i="27" a="1"/>
  <c r="AD26" i="27" s="1"/>
  <c r="AD25" i="27" a="1"/>
  <c r="AD25" i="27" s="1"/>
  <c r="AD24" i="27" a="1"/>
  <c r="AD24" i="27" s="1"/>
  <c r="AD23" i="27" a="1"/>
  <c r="AD23" i="27" s="1"/>
  <c r="AD22" i="27" a="1"/>
  <c r="AD22" i="27" s="1"/>
  <c r="AD21" i="27" a="1"/>
  <c r="AD21" i="27" s="1"/>
  <c r="AD20" i="27" a="1"/>
  <c r="AD20" i="27" s="1"/>
  <c r="AD19" i="27" a="1"/>
  <c r="AD19" i="27" s="1"/>
  <c r="AD18" i="27" a="1"/>
  <c r="AD18" i="27" s="1"/>
  <c r="AD17" i="27" a="1"/>
  <c r="AD17" i="27" s="1"/>
  <c r="AD16" i="27" a="1"/>
  <c r="AD16" i="27" s="1"/>
  <c r="AD15" i="27" a="1"/>
  <c r="AD15" i="27" s="1"/>
  <c r="X85" i="27" a="1"/>
  <c r="X85" i="27" s="1"/>
  <c r="X84" i="27" a="1"/>
  <c r="X84" i="27" s="1"/>
  <c r="X83" i="27" a="1"/>
  <c r="X83" i="27" s="1"/>
  <c r="X82" i="27" a="1"/>
  <c r="X82" i="27" s="1"/>
  <c r="X81" i="27" a="1"/>
  <c r="X81" i="27" s="1"/>
  <c r="X80" i="27" a="1"/>
  <c r="X80" i="27" s="1"/>
  <c r="X79" i="27" a="1"/>
  <c r="X79" i="27" s="1"/>
  <c r="X78" i="27" a="1"/>
  <c r="X78" i="27" s="1"/>
  <c r="X77" i="27" a="1"/>
  <c r="X77" i="27" s="1"/>
  <c r="X76" i="27" a="1"/>
  <c r="X76" i="27" s="1"/>
  <c r="X75" i="27" a="1"/>
  <c r="X75" i="27" s="1"/>
  <c r="X74" i="27" a="1"/>
  <c r="X74" i="27" s="1"/>
  <c r="X73" i="27" a="1"/>
  <c r="X73" i="27" s="1"/>
  <c r="X66" i="27" a="1"/>
  <c r="X66" i="27" s="1"/>
  <c r="X65" i="27" a="1"/>
  <c r="X65" i="27" s="1"/>
  <c r="X64" i="27" a="1"/>
  <c r="X64" i="27" s="1"/>
  <c r="X63" i="27" a="1"/>
  <c r="X63" i="27" s="1"/>
  <c r="X62" i="27" a="1"/>
  <c r="X62" i="27" s="1"/>
  <c r="X61" i="27" a="1"/>
  <c r="X61" i="27" s="1"/>
  <c r="X60" i="27" a="1"/>
  <c r="X60" i="27" s="1"/>
  <c r="X59" i="27" a="1"/>
  <c r="X59" i="27" s="1"/>
  <c r="X52" i="27" a="1"/>
  <c r="X52" i="27" s="1"/>
  <c r="X51" i="27" a="1"/>
  <c r="X51" i="27" s="1"/>
  <c r="X50" i="27" a="1"/>
  <c r="X50" i="27" s="1"/>
  <c r="X49" i="27" a="1"/>
  <c r="X49" i="27" s="1"/>
  <c r="X48" i="27" a="1"/>
  <c r="X48" i="27" s="1"/>
  <c r="X47" i="27" a="1"/>
  <c r="X47" i="27" s="1"/>
  <c r="X46" i="27" a="1"/>
  <c r="X46" i="27" s="1"/>
  <c r="X45" i="27" a="1"/>
  <c r="X45" i="27" s="1"/>
  <c r="X44" i="27" a="1"/>
  <c r="X44" i="27" s="1"/>
  <c r="X43" i="27" a="1"/>
  <c r="X43" i="27" s="1"/>
  <c r="X42" i="27" a="1"/>
  <c r="X42" i="27" s="1"/>
  <c r="X41" i="27" a="1"/>
  <c r="X41" i="27" s="1"/>
  <c r="X40" i="27" a="1"/>
  <c r="X40" i="27" s="1"/>
  <c r="X34" i="27" a="1"/>
  <c r="X34" i="27" s="1"/>
  <c r="X31" i="27" a="1"/>
  <c r="X31" i="27" s="1"/>
  <c r="X30" i="27" a="1"/>
  <c r="X30" i="27" s="1"/>
  <c r="X29" i="27" a="1"/>
  <c r="X29" i="27" s="1"/>
  <c r="X28" i="27" a="1"/>
  <c r="X28" i="27" s="1"/>
  <c r="X27" i="27" a="1"/>
  <c r="X27" i="27" s="1"/>
  <c r="X26" i="27" a="1"/>
  <c r="X26" i="27" s="1"/>
  <c r="X25" i="27" a="1"/>
  <c r="X25" i="27" s="1"/>
  <c r="X24" i="27" a="1"/>
  <c r="X24" i="27" s="1"/>
  <c r="X23" i="27" a="1"/>
  <c r="X23" i="27" s="1"/>
  <c r="X22" i="27" a="1"/>
  <c r="X22" i="27" s="1"/>
  <c r="X21" i="27" a="1"/>
  <c r="X21" i="27" s="1"/>
  <c r="X20" i="27" a="1"/>
  <c r="X20" i="27" s="1"/>
  <c r="X19" i="27" a="1"/>
  <c r="X19" i="27" s="1"/>
  <c r="X18" i="27" a="1"/>
  <c r="X18" i="27" s="1"/>
  <c r="X17" i="27" a="1"/>
  <c r="X17" i="27" s="1"/>
  <c r="X16" i="27" a="1"/>
  <c r="X16" i="27" s="1"/>
  <c r="X15" i="27" a="1"/>
  <c r="X15" i="27" s="1"/>
  <c r="R85" i="27" a="1"/>
  <c r="R85" i="27" s="1"/>
  <c r="R84" i="27" a="1"/>
  <c r="R84" i="27" s="1"/>
  <c r="R83" i="27" a="1"/>
  <c r="R83" i="27" s="1"/>
  <c r="R82" i="27" a="1"/>
  <c r="R82" i="27" s="1"/>
  <c r="R81" i="27" a="1"/>
  <c r="R81" i="27" s="1"/>
  <c r="R80" i="27" a="1"/>
  <c r="R80" i="27" s="1"/>
  <c r="R79" i="27" a="1"/>
  <c r="R79" i="27" s="1"/>
  <c r="R78" i="27" a="1"/>
  <c r="R78" i="27" s="1"/>
  <c r="R77" i="27" a="1"/>
  <c r="R77" i="27" s="1"/>
  <c r="R76" i="27" a="1"/>
  <c r="R76" i="27" s="1"/>
  <c r="R75" i="27" a="1"/>
  <c r="R75" i="27" s="1"/>
  <c r="R74" i="27" a="1"/>
  <c r="R74" i="27" s="1"/>
  <c r="R73" i="27" a="1"/>
  <c r="R73" i="27" s="1"/>
  <c r="R66" i="27" a="1"/>
  <c r="R66" i="27" s="1"/>
  <c r="R65" i="27" a="1"/>
  <c r="R65" i="27" s="1"/>
  <c r="R64" i="27" a="1"/>
  <c r="R64" i="27" s="1"/>
  <c r="R63" i="27" a="1"/>
  <c r="R63" i="27" s="1"/>
  <c r="R62" i="27" a="1"/>
  <c r="R62" i="27" s="1"/>
  <c r="R61" i="27" a="1"/>
  <c r="R61" i="27" s="1"/>
  <c r="R60" i="27" a="1"/>
  <c r="R60" i="27" s="1"/>
  <c r="R59" i="27" a="1"/>
  <c r="R59" i="27" s="1"/>
  <c r="R52" i="27" a="1"/>
  <c r="R52" i="27" s="1"/>
  <c r="R51" i="27" a="1"/>
  <c r="R51" i="27" s="1"/>
  <c r="R50" i="27" a="1"/>
  <c r="R50" i="27" s="1"/>
  <c r="R49" i="27" a="1"/>
  <c r="R49" i="27" s="1"/>
  <c r="R48" i="27" a="1"/>
  <c r="R48" i="27" s="1"/>
  <c r="R47" i="27" a="1"/>
  <c r="R47" i="27" s="1"/>
  <c r="R46" i="27" a="1"/>
  <c r="R46" i="27" s="1"/>
  <c r="R45" i="27" a="1"/>
  <c r="R45" i="27" s="1"/>
  <c r="R44" i="27" a="1"/>
  <c r="R44" i="27" s="1"/>
  <c r="R43" i="27" a="1"/>
  <c r="R43" i="27" s="1"/>
  <c r="R42" i="27" a="1"/>
  <c r="R42" i="27" s="1"/>
  <c r="R41" i="27" a="1"/>
  <c r="R41" i="27" s="1"/>
  <c r="R40" i="27" a="1"/>
  <c r="R40" i="27" s="1"/>
  <c r="R34" i="27" a="1"/>
  <c r="R34" i="27" s="1"/>
  <c r="R31" i="27" a="1"/>
  <c r="R31" i="27" s="1"/>
  <c r="R30" i="27" a="1"/>
  <c r="R30" i="27" s="1"/>
  <c r="R29" i="27" a="1"/>
  <c r="R29" i="27" s="1"/>
  <c r="R28" i="27" a="1"/>
  <c r="R28" i="27" s="1"/>
  <c r="R27" i="27" a="1"/>
  <c r="R27" i="27" s="1"/>
  <c r="R26" i="27" a="1"/>
  <c r="R26" i="27" s="1"/>
  <c r="R25" i="27" a="1"/>
  <c r="R25" i="27" s="1"/>
  <c r="R24" i="27" a="1"/>
  <c r="R24" i="27" s="1"/>
  <c r="R23" i="27" a="1"/>
  <c r="R23" i="27" s="1"/>
  <c r="R22" i="27" a="1"/>
  <c r="R22" i="27" s="1"/>
  <c r="R21" i="27" a="1"/>
  <c r="R21" i="27" s="1"/>
  <c r="R20" i="27" a="1"/>
  <c r="R20" i="27" s="1"/>
  <c r="R19" i="27" a="1"/>
  <c r="R19" i="27" s="1"/>
  <c r="R18" i="27" a="1"/>
  <c r="R18" i="27" s="1"/>
  <c r="R17" i="27" a="1"/>
  <c r="R17" i="27" s="1"/>
  <c r="R16" i="27" a="1"/>
  <c r="R16" i="27" s="1"/>
  <c r="R15" i="27" a="1"/>
  <c r="R15" i="27" s="1"/>
  <c r="BH85" i="26" a="1"/>
  <c r="BH85" i="26" s="1"/>
  <c r="BH84" i="26" a="1"/>
  <c r="BH84" i="26" s="1"/>
  <c r="BH83" i="26" a="1"/>
  <c r="BH83" i="26" s="1"/>
  <c r="BH82" i="26" a="1"/>
  <c r="BH82" i="26" s="1"/>
  <c r="BH81" i="26" a="1"/>
  <c r="BH81" i="26" s="1"/>
  <c r="BH80" i="26" a="1"/>
  <c r="BH80" i="26" s="1"/>
  <c r="BH79" i="26" a="1"/>
  <c r="BH79" i="26" s="1"/>
  <c r="BH78" i="26" a="1"/>
  <c r="BH78" i="26" s="1"/>
  <c r="BH77" i="26" a="1"/>
  <c r="BH77" i="26" s="1"/>
  <c r="BH76" i="26" a="1"/>
  <c r="BH76" i="26" s="1"/>
  <c r="BH75" i="26" a="1"/>
  <c r="BH75" i="26" s="1"/>
  <c r="BH74" i="26" a="1"/>
  <c r="BH74" i="26" s="1"/>
  <c r="BH73" i="26" a="1"/>
  <c r="BH73" i="26" s="1"/>
  <c r="BH66" i="26" a="1"/>
  <c r="BH66" i="26" s="1"/>
  <c r="BH65" i="26" a="1"/>
  <c r="BH65" i="26" s="1"/>
  <c r="BH64" i="26" a="1"/>
  <c r="BH64" i="26" s="1"/>
  <c r="BH63" i="26" a="1"/>
  <c r="BH63" i="26" s="1"/>
  <c r="BH62" i="26" a="1"/>
  <c r="BH62" i="26" s="1"/>
  <c r="BH61" i="26" a="1"/>
  <c r="BH61" i="26" s="1"/>
  <c r="BH60" i="26" a="1"/>
  <c r="BH60" i="26" s="1"/>
  <c r="BH59" i="26" a="1"/>
  <c r="BH59" i="26" s="1"/>
  <c r="BH52" i="26" a="1"/>
  <c r="BH52" i="26" s="1"/>
  <c r="BH51" i="26" a="1"/>
  <c r="BH51" i="26" s="1"/>
  <c r="BH50" i="26" a="1"/>
  <c r="BH50" i="26" s="1"/>
  <c r="BH49" i="26" a="1"/>
  <c r="BH49" i="26" s="1"/>
  <c r="BH48" i="26" a="1"/>
  <c r="BH48" i="26" s="1"/>
  <c r="BH47" i="26" a="1"/>
  <c r="BH47" i="26" s="1"/>
  <c r="BH46" i="26" a="1"/>
  <c r="BH46" i="26" s="1"/>
  <c r="BH45" i="26" a="1"/>
  <c r="BH45" i="26" s="1"/>
  <c r="BH44" i="26" a="1"/>
  <c r="BH44" i="26" s="1"/>
  <c r="BH43" i="26" a="1"/>
  <c r="BH43" i="26" s="1"/>
  <c r="BH42" i="26" a="1"/>
  <c r="BH42" i="26" s="1"/>
  <c r="BH41" i="26" a="1"/>
  <c r="BH41" i="26" s="1"/>
  <c r="BH40" i="26" a="1"/>
  <c r="BH40" i="26" s="1"/>
  <c r="BH34" i="26" a="1"/>
  <c r="BH34" i="26" s="1"/>
  <c r="BH31" i="26" a="1"/>
  <c r="BH31" i="26" s="1"/>
  <c r="BH30" i="26" a="1"/>
  <c r="BH30" i="26" s="1"/>
  <c r="BH29" i="26" a="1"/>
  <c r="BH29" i="26" s="1"/>
  <c r="BH28" i="26" a="1"/>
  <c r="BH28" i="26" s="1"/>
  <c r="BH27" i="26" a="1"/>
  <c r="BH27" i="26" s="1"/>
  <c r="BH26" i="26" a="1"/>
  <c r="BH26" i="26" s="1"/>
  <c r="BH25" i="26" a="1"/>
  <c r="BH25" i="26" s="1"/>
  <c r="BH24" i="26" a="1"/>
  <c r="BH24" i="26" s="1"/>
  <c r="BH23" i="26" a="1"/>
  <c r="BH23" i="26" s="1"/>
  <c r="BH22" i="26" a="1"/>
  <c r="BH22" i="26" s="1"/>
  <c r="BH21" i="26" a="1"/>
  <c r="BH21" i="26" s="1"/>
  <c r="BH20" i="26" a="1"/>
  <c r="BH20" i="26" s="1"/>
  <c r="BH19" i="26" a="1"/>
  <c r="BH19" i="26" s="1"/>
  <c r="BH18" i="26" a="1"/>
  <c r="BH18" i="26" s="1"/>
  <c r="BH17" i="26" a="1"/>
  <c r="BH17" i="26" s="1"/>
  <c r="BH16" i="26" a="1"/>
  <c r="BH16" i="26" s="1"/>
  <c r="BH15" i="26" a="1"/>
  <c r="BH15" i="26" s="1"/>
  <c r="BB85" i="26" a="1"/>
  <c r="BB85" i="26" s="1"/>
  <c r="BB84" i="26" a="1"/>
  <c r="BB84" i="26" s="1"/>
  <c r="BB83" i="26" a="1"/>
  <c r="BB83" i="26" s="1"/>
  <c r="BB82" i="26" a="1"/>
  <c r="BB82" i="26" s="1"/>
  <c r="BB81" i="26" a="1"/>
  <c r="BB81" i="26" s="1"/>
  <c r="BB80" i="26" a="1"/>
  <c r="BB80" i="26" s="1"/>
  <c r="BB79" i="26" a="1"/>
  <c r="BB79" i="26" s="1"/>
  <c r="BB78" i="26" a="1"/>
  <c r="BB78" i="26" s="1"/>
  <c r="BB77" i="26" a="1"/>
  <c r="BB77" i="26" s="1"/>
  <c r="BB76" i="26" a="1"/>
  <c r="BB76" i="26" s="1"/>
  <c r="BB75" i="26" a="1"/>
  <c r="BB75" i="26" s="1"/>
  <c r="BB74" i="26" a="1"/>
  <c r="BB74" i="26" s="1"/>
  <c r="BB73" i="26" a="1"/>
  <c r="BB73" i="26" s="1"/>
  <c r="BB66" i="26" a="1"/>
  <c r="BB66" i="26" s="1"/>
  <c r="BB65" i="26" a="1"/>
  <c r="BB65" i="26" s="1"/>
  <c r="BB64" i="26" a="1"/>
  <c r="BB64" i="26" s="1"/>
  <c r="BB63" i="26" a="1"/>
  <c r="BB63" i="26" s="1"/>
  <c r="BB62" i="26" a="1"/>
  <c r="BB62" i="26" s="1"/>
  <c r="BB61" i="26" a="1"/>
  <c r="BB61" i="26" s="1"/>
  <c r="BB60" i="26" a="1"/>
  <c r="BB60" i="26" s="1"/>
  <c r="BB59" i="26" a="1"/>
  <c r="BB59" i="26" s="1"/>
  <c r="BB52" i="26" a="1"/>
  <c r="BB52" i="26" s="1"/>
  <c r="BB51" i="26" a="1"/>
  <c r="BB51" i="26" s="1"/>
  <c r="BB50" i="26" a="1"/>
  <c r="BB50" i="26" s="1"/>
  <c r="BB49" i="26" a="1"/>
  <c r="BB49" i="26" s="1"/>
  <c r="BB48" i="26" a="1"/>
  <c r="BB48" i="26" s="1"/>
  <c r="BB47" i="26" a="1"/>
  <c r="BB47" i="26" s="1"/>
  <c r="BB46" i="26" a="1"/>
  <c r="BB46" i="26" s="1"/>
  <c r="BB45" i="26" a="1"/>
  <c r="BB45" i="26" s="1"/>
  <c r="BB44" i="26" a="1"/>
  <c r="BB44" i="26" s="1"/>
  <c r="BB43" i="26" a="1"/>
  <c r="BB43" i="26" s="1"/>
  <c r="BB42" i="26" a="1"/>
  <c r="BB42" i="26" s="1"/>
  <c r="BB41" i="26" a="1"/>
  <c r="BB41" i="26" s="1"/>
  <c r="BB40" i="26" a="1"/>
  <c r="BB40" i="26" s="1"/>
  <c r="BB34" i="26" a="1"/>
  <c r="BB34" i="26" s="1"/>
  <c r="BB31" i="26" a="1"/>
  <c r="BB31" i="26" s="1"/>
  <c r="BB30" i="26" a="1"/>
  <c r="BB30" i="26" s="1"/>
  <c r="BB29" i="26" a="1"/>
  <c r="BB29" i="26" s="1"/>
  <c r="BB28" i="26" a="1"/>
  <c r="BB28" i="26" s="1"/>
  <c r="BB27" i="26" a="1"/>
  <c r="BB27" i="26" s="1"/>
  <c r="BB26" i="26" a="1"/>
  <c r="BB26" i="26" s="1"/>
  <c r="BB25" i="26" a="1"/>
  <c r="BB25" i="26" s="1"/>
  <c r="BB24" i="26" a="1"/>
  <c r="BB24" i="26" s="1"/>
  <c r="BB23" i="26" a="1"/>
  <c r="BB23" i="26" s="1"/>
  <c r="BB22" i="26" a="1"/>
  <c r="BB22" i="26" s="1"/>
  <c r="BB21" i="26" a="1"/>
  <c r="BB21" i="26" s="1"/>
  <c r="BB20" i="26" a="1"/>
  <c r="BB20" i="26" s="1"/>
  <c r="BB19" i="26" a="1"/>
  <c r="BB19" i="26" s="1"/>
  <c r="BB18" i="26" a="1"/>
  <c r="BB18" i="26" s="1"/>
  <c r="BB17" i="26" a="1"/>
  <c r="BB17" i="26" s="1"/>
  <c r="BB16" i="26" a="1"/>
  <c r="BB16" i="26" s="1"/>
  <c r="BB15" i="26" a="1"/>
  <c r="BB15" i="26" s="1"/>
  <c r="AV85" i="26" a="1"/>
  <c r="AV85" i="26" s="1"/>
  <c r="AV84" i="26" a="1"/>
  <c r="AV84" i="26" s="1"/>
  <c r="AV83" i="26" a="1"/>
  <c r="AV83" i="26" s="1"/>
  <c r="AV82" i="26" a="1"/>
  <c r="AV82" i="26" s="1"/>
  <c r="AV81" i="26" a="1"/>
  <c r="AV81" i="26" s="1"/>
  <c r="AV80" i="26" a="1"/>
  <c r="AV80" i="26" s="1"/>
  <c r="AV79" i="26" a="1"/>
  <c r="AV79" i="26" s="1"/>
  <c r="AV78" i="26" a="1"/>
  <c r="AV78" i="26" s="1"/>
  <c r="AV77" i="26" a="1"/>
  <c r="AV77" i="26" s="1"/>
  <c r="AV76" i="26" a="1"/>
  <c r="AV76" i="26" s="1"/>
  <c r="AV75" i="26" a="1"/>
  <c r="AV75" i="26" s="1"/>
  <c r="AV74" i="26" a="1"/>
  <c r="AV74" i="26" s="1"/>
  <c r="AV73" i="26" a="1"/>
  <c r="AV73" i="26" s="1"/>
  <c r="AV66" i="26" a="1"/>
  <c r="AV66" i="26" s="1"/>
  <c r="AV65" i="26" a="1"/>
  <c r="AV65" i="26" s="1"/>
  <c r="AV64" i="26" a="1"/>
  <c r="AV64" i="26" s="1"/>
  <c r="AV63" i="26" a="1"/>
  <c r="AV63" i="26" s="1"/>
  <c r="AV62" i="26" a="1"/>
  <c r="AV62" i="26" s="1"/>
  <c r="AV61" i="26" a="1"/>
  <c r="AV61" i="26" s="1"/>
  <c r="AV60" i="26" a="1"/>
  <c r="AV60" i="26" s="1"/>
  <c r="AV59" i="26" a="1"/>
  <c r="AV59" i="26" s="1"/>
  <c r="AV52" i="26" a="1"/>
  <c r="AV52" i="26" s="1"/>
  <c r="AV51" i="26" a="1"/>
  <c r="AV51" i="26" s="1"/>
  <c r="AV50" i="26" a="1"/>
  <c r="AV50" i="26" s="1"/>
  <c r="AV49" i="26" a="1"/>
  <c r="AV49" i="26" s="1"/>
  <c r="AV48" i="26" a="1"/>
  <c r="AV48" i="26" s="1"/>
  <c r="AV47" i="26" a="1"/>
  <c r="AV47" i="26" s="1"/>
  <c r="AV46" i="26" a="1"/>
  <c r="AV46" i="26" s="1"/>
  <c r="AV45" i="26" a="1"/>
  <c r="AV45" i="26" s="1"/>
  <c r="AV44" i="26" a="1"/>
  <c r="AV44" i="26" s="1"/>
  <c r="AV43" i="26" a="1"/>
  <c r="AV43" i="26" s="1"/>
  <c r="AV42" i="26" a="1"/>
  <c r="AV42" i="26" s="1"/>
  <c r="AV41" i="26" a="1"/>
  <c r="AV41" i="26" s="1"/>
  <c r="AV40" i="26" a="1"/>
  <c r="AV40" i="26" s="1"/>
  <c r="AV34" i="26" a="1"/>
  <c r="AV34" i="26" s="1"/>
  <c r="AV31" i="26" a="1"/>
  <c r="AV31" i="26" s="1"/>
  <c r="AV30" i="26" a="1"/>
  <c r="AV30" i="26" s="1"/>
  <c r="AV29" i="26" a="1"/>
  <c r="AV29" i="26" s="1"/>
  <c r="AV28" i="26" a="1"/>
  <c r="AV28" i="26" s="1"/>
  <c r="AV27" i="26" a="1"/>
  <c r="AV27" i="26" s="1"/>
  <c r="AV26" i="26" a="1"/>
  <c r="AV26" i="26" s="1"/>
  <c r="AV25" i="26" a="1"/>
  <c r="AV25" i="26" s="1"/>
  <c r="AV24" i="26" a="1"/>
  <c r="AV24" i="26" s="1"/>
  <c r="AV23" i="26" a="1"/>
  <c r="AV23" i="26" s="1"/>
  <c r="AV22" i="26" a="1"/>
  <c r="AV22" i="26" s="1"/>
  <c r="AV21" i="26" a="1"/>
  <c r="AV21" i="26" s="1"/>
  <c r="AV20" i="26" a="1"/>
  <c r="AV20" i="26" s="1"/>
  <c r="AV19" i="26" a="1"/>
  <c r="AV19" i="26" s="1"/>
  <c r="AV18" i="26" a="1"/>
  <c r="AV18" i="26" s="1"/>
  <c r="AV17" i="26" a="1"/>
  <c r="AV17" i="26" s="1"/>
  <c r="AV16" i="26" a="1"/>
  <c r="AV16" i="26" s="1"/>
  <c r="AV15" i="26" a="1"/>
  <c r="AV15" i="26" s="1"/>
  <c r="AP85" i="26" a="1"/>
  <c r="AP85" i="26" s="1"/>
  <c r="AP84" i="26" a="1"/>
  <c r="AP84" i="26" s="1"/>
  <c r="AP83" i="26" a="1"/>
  <c r="AP83" i="26" s="1"/>
  <c r="AP82" i="26" a="1"/>
  <c r="AP82" i="26" s="1"/>
  <c r="AP81" i="26" a="1"/>
  <c r="AP81" i="26" s="1"/>
  <c r="AP80" i="26" a="1"/>
  <c r="AP80" i="26" s="1"/>
  <c r="AP79" i="26" a="1"/>
  <c r="AP79" i="26" s="1"/>
  <c r="AP78" i="26" a="1"/>
  <c r="AP78" i="26" s="1"/>
  <c r="AP77" i="26" a="1"/>
  <c r="AP77" i="26" s="1"/>
  <c r="AP76" i="26" a="1"/>
  <c r="AP76" i="26" s="1"/>
  <c r="AP75" i="26" a="1"/>
  <c r="AP75" i="26" s="1"/>
  <c r="AP74" i="26" a="1"/>
  <c r="AP74" i="26" s="1"/>
  <c r="AP73" i="26" a="1"/>
  <c r="AP73" i="26" s="1"/>
  <c r="AP66" i="26" a="1"/>
  <c r="AP66" i="26" s="1"/>
  <c r="AP65" i="26" a="1"/>
  <c r="AP65" i="26" s="1"/>
  <c r="AP64" i="26" a="1"/>
  <c r="AP64" i="26" s="1"/>
  <c r="AP63" i="26" a="1"/>
  <c r="AP63" i="26" s="1"/>
  <c r="AP62" i="26" a="1"/>
  <c r="AP62" i="26" s="1"/>
  <c r="AP61" i="26" a="1"/>
  <c r="AP61" i="26" s="1"/>
  <c r="AP60" i="26" a="1"/>
  <c r="AP60" i="26" s="1"/>
  <c r="AP59" i="26" a="1"/>
  <c r="AP59" i="26" s="1"/>
  <c r="AP52" i="26" a="1"/>
  <c r="AP52" i="26" s="1"/>
  <c r="AP51" i="26" a="1"/>
  <c r="AP51" i="26" s="1"/>
  <c r="AP50" i="26" a="1"/>
  <c r="AP50" i="26" s="1"/>
  <c r="AP49" i="26" a="1"/>
  <c r="AP49" i="26" s="1"/>
  <c r="AP48" i="26" a="1"/>
  <c r="AP48" i="26" s="1"/>
  <c r="AP47" i="26" a="1"/>
  <c r="AP47" i="26" s="1"/>
  <c r="AP46" i="26" a="1"/>
  <c r="AP46" i="26" s="1"/>
  <c r="AP45" i="26" a="1"/>
  <c r="AP45" i="26" s="1"/>
  <c r="AP44" i="26" a="1"/>
  <c r="AP44" i="26" s="1"/>
  <c r="AP43" i="26" a="1"/>
  <c r="AP43" i="26" s="1"/>
  <c r="AP42" i="26" a="1"/>
  <c r="AP42" i="26" s="1"/>
  <c r="AP41" i="26" a="1"/>
  <c r="AP41" i="26" s="1"/>
  <c r="AP40" i="26" a="1"/>
  <c r="AP40" i="26" s="1"/>
  <c r="AP34" i="26" a="1"/>
  <c r="AP34" i="26" s="1"/>
  <c r="AP31" i="26" a="1"/>
  <c r="AP31" i="26" s="1"/>
  <c r="AP30" i="26" a="1"/>
  <c r="AP30" i="26" s="1"/>
  <c r="AP29" i="26" a="1"/>
  <c r="AP29" i="26" s="1"/>
  <c r="AP28" i="26" a="1"/>
  <c r="AP28" i="26" s="1"/>
  <c r="AP27" i="26" a="1"/>
  <c r="AP27" i="26" s="1"/>
  <c r="AP26" i="26" a="1"/>
  <c r="AP26" i="26" s="1"/>
  <c r="AP25" i="26" a="1"/>
  <c r="AP25" i="26" s="1"/>
  <c r="AP24" i="26" a="1"/>
  <c r="AP24" i="26" s="1"/>
  <c r="AP23" i="26" a="1"/>
  <c r="AP23" i="26" s="1"/>
  <c r="AP22" i="26" a="1"/>
  <c r="AP22" i="26" s="1"/>
  <c r="AP21" i="26" a="1"/>
  <c r="AP21" i="26" s="1"/>
  <c r="AP20" i="26" a="1"/>
  <c r="AP20" i="26" s="1"/>
  <c r="AP19" i="26" a="1"/>
  <c r="AP19" i="26" s="1"/>
  <c r="AP18" i="26" a="1"/>
  <c r="AP18" i="26" s="1"/>
  <c r="AP17" i="26" a="1"/>
  <c r="AP17" i="26" s="1"/>
  <c r="AP16" i="26" a="1"/>
  <c r="AP16" i="26" s="1"/>
  <c r="AP15" i="26" a="1"/>
  <c r="AP15" i="26" s="1"/>
  <c r="AJ85" i="26" a="1"/>
  <c r="AJ85" i="26" s="1"/>
  <c r="AJ84" i="26" a="1"/>
  <c r="AJ84" i="26" s="1"/>
  <c r="AJ83" i="26" a="1"/>
  <c r="AJ83" i="26" s="1"/>
  <c r="AJ82" i="26" a="1"/>
  <c r="AJ82" i="26" s="1"/>
  <c r="AJ81" i="26" a="1"/>
  <c r="AJ81" i="26" s="1"/>
  <c r="AJ80" i="26" a="1"/>
  <c r="AJ80" i="26" s="1"/>
  <c r="AJ79" i="26" a="1"/>
  <c r="AJ79" i="26" s="1"/>
  <c r="AJ78" i="26" a="1"/>
  <c r="AJ78" i="26" s="1"/>
  <c r="AJ77" i="26" a="1"/>
  <c r="AJ77" i="26" s="1"/>
  <c r="AJ76" i="26" a="1"/>
  <c r="AJ76" i="26" s="1"/>
  <c r="AJ75" i="26" a="1"/>
  <c r="AJ75" i="26" s="1"/>
  <c r="AJ74" i="26" a="1"/>
  <c r="AJ74" i="26" s="1"/>
  <c r="AJ73" i="26" a="1"/>
  <c r="AJ73" i="26" s="1"/>
  <c r="AJ66" i="26" a="1"/>
  <c r="AJ66" i="26" s="1"/>
  <c r="AJ65" i="26" a="1"/>
  <c r="AJ65" i="26" s="1"/>
  <c r="AJ64" i="26" a="1"/>
  <c r="AJ64" i="26" s="1"/>
  <c r="AJ63" i="26" a="1"/>
  <c r="AJ63" i="26" s="1"/>
  <c r="AJ62" i="26" a="1"/>
  <c r="AJ62" i="26" s="1"/>
  <c r="AJ61" i="26" a="1"/>
  <c r="AJ61" i="26" s="1"/>
  <c r="AJ60" i="26" a="1"/>
  <c r="AJ60" i="26" s="1"/>
  <c r="AJ59" i="26" a="1"/>
  <c r="AJ59" i="26" s="1"/>
  <c r="AJ52" i="26" a="1"/>
  <c r="AJ52" i="26" s="1"/>
  <c r="AJ51" i="26" a="1"/>
  <c r="AJ51" i="26" s="1"/>
  <c r="AJ50" i="26" a="1"/>
  <c r="AJ50" i="26" s="1"/>
  <c r="AJ49" i="26" a="1"/>
  <c r="AJ49" i="26" s="1"/>
  <c r="AJ48" i="26" a="1"/>
  <c r="AJ48" i="26" s="1"/>
  <c r="AJ47" i="26" a="1"/>
  <c r="AJ47" i="26" s="1"/>
  <c r="AJ46" i="26" a="1"/>
  <c r="AJ46" i="26" s="1"/>
  <c r="AJ45" i="26" a="1"/>
  <c r="AJ45" i="26" s="1"/>
  <c r="AJ44" i="26" a="1"/>
  <c r="AJ44" i="26" s="1"/>
  <c r="AJ43" i="26" a="1"/>
  <c r="AJ43" i="26" s="1"/>
  <c r="AJ42" i="26" a="1"/>
  <c r="AJ42" i="26" s="1"/>
  <c r="AJ41" i="26" a="1"/>
  <c r="AJ41" i="26" s="1"/>
  <c r="AJ40" i="26" a="1"/>
  <c r="AJ40" i="26" s="1"/>
  <c r="AJ34" i="26" a="1"/>
  <c r="AJ34" i="26" s="1"/>
  <c r="AJ31" i="26" a="1"/>
  <c r="AJ31" i="26" s="1"/>
  <c r="AJ30" i="26" a="1"/>
  <c r="AJ30" i="26" s="1"/>
  <c r="AJ29" i="26" a="1"/>
  <c r="AJ29" i="26" s="1"/>
  <c r="AJ28" i="26" a="1"/>
  <c r="AJ28" i="26" s="1"/>
  <c r="AJ27" i="26" a="1"/>
  <c r="AJ27" i="26" s="1"/>
  <c r="AJ26" i="26" a="1"/>
  <c r="AJ26" i="26" s="1"/>
  <c r="AJ25" i="26" a="1"/>
  <c r="AJ25" i="26" s="1"/>
  <c r="AJ24" i="26" a="1"/>
  <c r="AJ24" i="26" s="1"/>
  <c r="AJ23" i="26" a="1"/>
  <c r="AJ23" i="26" s="1"/>
  <c r="AJ22" i="26" a="1"/>
  <c r="AJ22" i="26" s="1"/>
  <c r="AJ21" i="26" a="1"/>
  <c r="AJ21" i="26" s="1"/>
  <c r="AJ20" i="26" a="1"/>
  <c r="AJ20" i="26" s="1"/>
  <c r="AJ19" i="26" a="1"/>
  <c r="AJ19" i="26" s="1"/>
  <c r="AJ18" i="26" a="1"/>
  <c r="AJ18" i="26" s="1"/>
  <c r="AJ17" i="26" a="1"/>
  <c r="AJ17" i="26" s="1"/>
  <c r="AJ16" i="26" a="1"/>
  <c r="AJ16" i="26" s="1"/>
  <c r="AJ15" i="26" a="1"/>
  <c r="AJ15" i="26" s="1"/>
  <c r="AD85" i="26" a="1"/>
  <c r="AD85" i="26" s="1"/>
  <c r="AD84" i="26" a="1"/>
  <c r="AD84" i="26" s="1"/>
  <c r="AD83" i="26" a="1"/>
  <c r="AD83" i="26" s="1"/>
  <c r="AD82" i="26" a="1"/>
  <c r="AD82" i="26" s="1"/>
  <c r="AD81" i="26" a="1"/>
  <c r="AD81" i="26" s="1"/>
  <c r="AD80" i="26" a="1"/>
  <c r="AD80" i="26" s="1"/>
  <c r="AD79" i="26" a="1"/>
  <c r="AD79" i="26" s="1"/>
  <c r="AD78" i="26" a="1"/>
  <c r="AD78" i="26" s="1"/>
  <c r="AD77" i="26" a="1"/>
  <c r="AD77" i="26" s="1"/>
  <c r="AD76" i="26" a="1"/>
  <c r="AD76" i="26" s="1"/>
  <c r="AD75" i="26" a="1"/>
  <c r="AD75" i="26" s="1"/>
  <c r="AD74" i="26" a="1"/>
  <c r="AD74" i="26" s="1"/>
  <c r="AD73" i="26" a="1"/>
  <c r="AD73" i="26" s="1"/>
  <c r="AD66" i="26" a="1"/>
  <c r="AD66" i="26" s="1"/>
  <c r="AD65" i="26" a="1"/>
  <c r="AD65" i="26" s="1"/>
  <c r="AD64" i="26" a="1"/>
  <c r="AD64" i="26" s="1"/>
  <c r="AD63" i="26" a="1"/>
  <c r="AD63" i="26" s="1"/>
  <c r="AD62" i="26" a="1"/>
  <c r="AD62" i="26" s="1"/>
  <c r="AD61" i="26" a="1"/>
  <c r="AD61" i="26" s="1"/>
  <c r="AD60" i="26" a="1"/>
  <c r="AD60" i="26" s="1"/>
  <c r="AD59" i="26" a="1"/>
  <c r="AD59" i="26" s="1"/>
  <c r="AD52" i="26" a="1"/>
  <c r="AD52" i="26" s="1"/>
  <c r="AD51" i="26" a="1"/>
  <c r="AD51" i="26" s="1"/>
  <c r="AD50" i="26" a="1"/>
  <c r="AD50" i="26" s="1"/>
  <c r="AD49" i="26" a="1"/>
  <c r="AD49" i="26" s="1"/>
  <c r="AD48" i="26" a="1"/>
  <c r="AD48" i="26" s="1"/>
  <c r="AD47" i="26" a="1"/>
  <c r="AD47" i="26" s="1"/>
  <c r="AD46" i="26" a="1"/>
  <c r="AD46" i="26" s="1"/>
  <c r="AD45" i="26" a="1"/>
  <c r="AD45" i="26" s="1"/>
  <c r="AD44" i="26" a="1"/>
  <c r="AD44" i="26" s="1"/>
  <c r="AD43" i="26" a="1"/>
  <c r="AD43" i="26" s="1"/>
  <c r="AD42" i="26" a="1"/>
  <c r="AD42" i="26" s="1"/>
  <c r="AD41" i="26" a="1"/>
  <c r="AD41" i="26" s="1"/>
  <c r="AD40" i="26" a="1"/>
  <c r="AD40" i="26" s="1"/>
  <c r="AD34" i="26" a="1"/>
  <c r="AD34" i="26" s="1"/>
  <c r="AD31" i="26" a="1"/>
  <c r="AD31" i="26" s="1"/>
  <c r="AD30" i="26" a="1"/>
  <c r="AD30" i="26" s="1"/>
  <c r="AD29" i="26" a="1"/>
  <c r="AD29" i="26" s="1"/>
  <c r="AD28" i="26" a="1"/>
  <c r="AD28" i="26" s="1"/>
  <c r="AD27" i="26" a="1"/>
  <c r="AD27" i="26" s="1"/>
  <c r="AD26" i="26" a="1"/>
  <c r="AD26" i="26" s="1"/>
  <c r="AD25" i="26" a="1"/>
  <c r="AD25" i="26" s="1"/>
  <c r="AD24" i="26" a="1"/>
  <c r="AD24" i="26" s="1"/>
  <c r="AD23" i="26" a="1"/>
  <c r="AD23" i="26" s="1"/>
  <c r="AD22" i="26" a="1"/>
  <c r="AD22" i="26" s="1"/>
  <c r="AD21" i="26" a="1"/>
  <c r="AD21" i="26" s="1"/>
  <c r="AD20" i="26" a="1"/>
  <c r="AD20" i="26" s="1"/>
  <c r="AD19" i="26" a="1"/>
  <c r="AD19" i="26" s="1"/>
  <c r="AD18" i="26" a="1"/>
  <c r="AD18" i="26" s="1"/>
  <c r="AD17" i="26" a="1"/>
  <c r="AD17" i="26" s="1"/>
  <c r="AD16" i="26" a="1"/>
  <c r="AD16" i="26" s="1"/>
  <c r="AD15" i="26" a="1"/>
  <c r="AD15" i="26" s="1"/>
  <c r="X85" i="26" a="1"/>
  <c r="X85" i="26" s="1"/>
  <c r="X84" i="26" a="1"/>
  <c r="X84" i="26" s="1"/>
  <c r="X83" i="26" a="1"/>
  <c r="X83" i="26" s="1"/>
  <c r="X82" i="26" a="1"/>
  <c r="X82" i="26" s="1"/>
  <c r="X81" i="26" a="1"/>
  <c r="X81" i="26" s="1"/>
  <c r="X80" i="26" a="1"/>
  <c r="X80" i="26" s="1"/>
  <c r="X79" i="26" a="1"/>
  <c r="X79" i="26" s="1"/>
  <c r="X78" i="26" a="1"/>
  <c r="X78" i="26" s="1"/>
  <c r="X77" i="26" a="1"/>
  <c r="X77" i="26" s="1"/>
  <c r="X76" i="26" a="1"/>
  <c r="X76" i="26" s="1"/>
  <c r="X75" i="26" a="1"/>
  <c r="X75" i="26" s="1"/>
  <c r="X74" i="26" a="1"/>
  <c r="X74" i="26" s="1"/>
  <c r="X73" i="26" a="1"/>
  <c r="X73" i="26" s="1"/>
  <c r="X66" i="26" a="1"/>
  <c r="X66" i="26" s="1"/>
  <c r="X65" i="26" a="1"/>
  <c r="X65" i="26" s="1"/>
  <c r="X64" i="26" a="1"/>
  <c r="X64" i="26" s="1"/>
  <c r="X63" i="26" a="1"/>
  <c r="X63" i="26" s="1"/>
  <c r="X62" i="26" a="1"/>
  <c r="X62" i="26" s="1"/>
  <c r="X61" i="26" a="1"/>
  <c r="X61" i="26" s="1"/>
  <c r="X60" i="26" a="1"/>
  <c r="X60" i="26" s="1"/>
  <c r="X59" i="26" a="1"/>
  <c r="X59" i="26" s="1"/>
  <c r="X52" i="26" a="1"/>
  <c r="X52" i="26" s="1"/>
  <c r="X51" i="26" a="1"/>
  <c r="X51" i="26" s="1"/>
  <c r="X50" i="26" a="1"/>
  <c r="X50" i="26" s="1"/>
  <c r="X49" i="26" a="1"/>
  <c r="X49" i="26" s="1"/>
  <c r="X48" i="26" a="1"/>
  <c r="X48" i="26" s="1"/>
  <c r="X47" i="26" a="1"/>
  <c r="X47" i="26" s="1"/>
  <c r="X46" i="26" a="1"/>
  <c r="X46" i="26" s="1"/>
  <c r="X45" i="26" a="1"/>
  <c r="X45" i="26" s="1"/>
  <c r="X44" i="26" a="1"/>
  <c r="X44" i="26" s="1"/>
  <c r="X43" i="26" a="1"/>
  <c r="X43" i="26" s="1"/>
  <c r="X42" i="26" a="1"/>
  <c r="X42" i="26" s="1"/>
  <c r="X41" i="26" a="1"/>
  <c r="X41" i="26" s="1"/>
  <c r="X40" i="26" a="1"/>
  <c r="X40" i="26" s="1"/>
  <c r="X34" i="26" a="1"/>
  <c r="X34" i="26" s="1"/>
  <c r="X31" i="26" a="1"/>
  <c r="X31" i="26" s="1"/>
  <c r="X30" i="26" a="1"/>
  <c r="X30" i="26" s="1"/>
  <c r="X29" i="26" a="1"/>
  <c r="X29" i="26" s="1"/>
  <c r="X28" i="26" a="1"/>
  <c r="X28" i="26" s="1"/>
  <c r="X27" i="26" a="1"/>
  <c r="X27" i="26" s="1"/>
  <c r="X26" i="26" a="1"/>
  <c r="X26" i="26" s="1"/>
  <c r="X25" i="26" a="1"/>
  <c r="X25" i="26" s="1"/>
  <c r="X24" i="26" a="1"/>
  <c r="X24" i="26" s="1"/>
  <c r="X23" i="26" a="1"/>
  <c r="X23" i="26" s="1"/>
  <c r="X22" i="26" a="1"/>
  <c r="X22" i="26" s="1"/>
  <c r="X21" i="26" a="1"/>
  <c r="X21" i="26" s="1"/>
  <c r="X20" i="26" a="1"/>
  <c r="X20" i="26" s="1"/>
  <c r="X19" i="26" a="1"/>
  <c r="X19" i="26" s="1"/>
  <c r="X18" i="26" a="1"/>
  <c r="X18" i="26" s="1"/>
  <c r="X17" i="26" a="1"/>
  <c r="X17" i="26" s="1"/>
  <c r="X16" i="26" a="1"/>
  <c r="X16" i="26" s="1"/>
  <c r="X15" i="26" a="1"/>
  <c r="X15" i="26" s="1"/>
  <c r="R85" i="26" a="1"/>
  <c r="R85" i="26" s="1"/>
  <c r="R84" i="26" a="1"/>
  <c r="R84" i="26" s="1"/>
  <c r="R83" i="26" a="1"/>
  <c r="R83" i="26" s="1"/>
  <c r="R82" i="26" a="1"/>
  <c r="R82" i="26" s="1"/>
  <c r="R81" i="26" a="1"/>
  <c r="R81" i="26" s="1"/>
  <c r="R80" i="26" a="1"/>
  <c r="R80" i="26" s="1"/>
  <c r="R79" i="26" a="1"/>
  <c r="R79" i="26" s="1"/>
  <c r="R78" i="26" a="1"/>
  <c r="R78" i="26" s="1"/>
  <c r="R77" i="26" a="1"/>
  <c r="R77" i="26" s="1"/>
  <c r="R76" i="26" a="1"/>
  <c r="R76" i="26" s="1"/>
  <c r="R75" i="26" a="1"/>
  <c r="R75" i="26" s="1"/>
  <c r="R74" i="26" a="1"/>
  <c r="R74" i="26" s="1"/>
  <c r="R73" i="26" a="1"/>
  <c r="R73" i="26" s="1"/>
  <c r="R66" i="26" a="1"/>
  <c r="R66" i="26" s="1"/>
  <c r="R65" i="26" a="1"/>
  <c r="R65" i="26" s="1"/>
  <c r="R64" i="26" a="1"/>
  <c r="R64" i="26" s="1"/>
  <c r="R63" i="26" a="1"/>
  <c r="R63" i="26" s="1"/>
  <c r="R62" i="26" a="1"/>
  <c r="R62" i="26" s="1"/>
  <c r="R61" i="26" a="1"/>
  <c r="R61" i="26" s="1"/>
  <c r="R60" i="26" a="1"/>
  <c r="R60" i="26" s="1"/>
  <c r="R59" i="26" a="1"/>
  <c r="R59" i="26" s="1"/>
  <c r="R52" i="26" a="1"/>
  <c r="R52" i="26" s="1"/>
  <c r="R51" i="26" a="1"/>
  <c r="R51" i="26" s="1"/>
  <c r="R50" i="26" a="1"/>
  <c r="R50" i="26" s="1"/>
  <c r="R49" i="26" a="1"/>
  <c r="R49" i="26" s="1"/>
  <c r="R48" i="26" a="1"/>
  <c r="R48" i="26" s="1"/>
  <c r="R47" i="26" a="1"/>
  <c r="R47" i="26" s="1"/>
  <c r="R46" i="26" a="1"/>
  <c r="R46" i="26" s="1"/>
  <c r="R45" i="26" a="1"/>
  <c r="R45" i="26" s="1"/>
  <c r="R44" i="26" a="1"/>
  <c r="R44" i="26" s="1"/>
  <c r="R43" i="26" a="1"/>
  <c r="R43" i="26" s="1"/>
  <c r="R42" i="26" a="1"/>
  <c r="R42" i="26" s="1"/>
  <c r="R41" i="26" a="1"/>
  <c r="R41" i="26" s="1"/>
  <c r="R40" i="26" a="1"/>
  <c r="R40" i="26" s="1"/>
  <c r="R34" i="26" a="1"/>
  <c r="R34" i="26" s="1"/>
  <c r="R31" i="26" a="1"/>
  <c r="R31" i="26" s="1"/>
  <c r="R30" i="26" a="1"/>
  <c r="R30" i="26" s="1"/>
  <c r="R29" i="26" a="1"/>
  <c r="R29" i="26" s="1"/>
  <c r="R28" i="26" a="1"/>
  <c r="R28" i="26" s="1"/>
  <c r="R27" i="26" a="1"/>
  <c r="R27" i="26" s="1"/>
  <c r="R26" i="26" a="1"/>
  <c r="R26" i="26" s="1"/>
  <c r="R25" i="26" a="1"/>
  <c r="R25" i="26" s="1"/>
  <c r="R24" i="26" a="1"/>
  <c r="R24" i="26" s="1"/>
  <c r="R23" i="26" a="1"/>
  <c r="R23" i="26" s="1"/>
  <c r="R22" i="26" a="1"/>
  <c r="R22" i="26" s="1"/>
  <c r="R21" i="26" a="1"/>
  <c r="R21" i="26" s="1"/>
  <c r="R20" i="26" a="1"/>
  <c r="R20" i="26" s="1"/>
  <c r="R19" i="26" a="1"/>
  <c r="R19" i="26" s="1"/>
  <c r="R18" i="26" a="1"/>
  <c r="R18" i="26" s="1"/>
  <c r="R17" i="26" a="1"/>
  <c r="R17" i="26" s="1"/>
  <c r="R16" i="26" a="1"/>
  <c r="R16" i="26" s="1"/>
  <c r="R15" i="26" a="1"/>
  <c r="R15" i="26" s="1"/>
  <c r="BH85" i="25" a="1"/>
  <c r="BH85" i="25" s="1"/>
  <c r="BH84" i="25" a="1"/>
  <c r="BH84" i="25" s="1"/>
  <c r="BH83" i="25" a="1"/>
  <c r="BH83" i="25" s="1"/>
  <c r="BH82" i="25" a="1"/>
  <c r="BH82" i="25" s="1"/>
  <c r="BH81" i="25" a="1"/>
  <c r="BH81" i="25" s="1"/>
  <c r="BH80" i="25" a="1"/>
  <c r="BH80" i="25" s="1"/>
  <c r="BH79" i="25" a="1"/>
  <c r="BH79" i="25" s="1"/>
  <c r="BH78" i="25" a="1"/>
  <c r="BH78" i="25" s="1"/>
  <c r="BH77" i="25" a="1"/>
  <c r="BH77" i="25" s="1"/>
  <c r="BH76" i="25" a="1"/>
  <c r="BH76" i="25" s="1"/>
  <c r="BH75" i="25" a="1"/>
  <c r="BH75" i="25" s="1"/>
  <c r="BH74" i="25" a="1"/>
  <c r="BH74" i="25" s="1"/>
  <c r="BH73" i="25" a="1"/>
  <c r="BH73" i="25" s="1"/>
  <c r="BH66" i="25" a="1"/>
  <c r="BH66" i="25" s="1"/>
  <c r="BH65" i="25" a="1"/>
  <c r="BH65" i="25" s="1"/>
  <c r="BH64" i="25" a="1"/>
  <c r="BH64" i="25" s="1"/>
  <c r="BH63" i="25" a="1"/>
  <c r="BH63" i="25" s="1"/>
  <c r="BH62" i="25" a="1"/>
  <c r="BH62" i="25" s="1"/>
  <c r="BH61" i="25" a="1"/>
  <c r="BH61" i="25" s="1"/>
  <c r="BH60" i="25" a="1"/>
  <c r="BH60" i="25" s="1"/>
  <c r="BH59" i="25" a="1"/>
  <c r="BH59" i="25" s="1"/>
  <c r="BH52" i="25" a="1"/>
  <c r="BH52" i="25" s="1"/>
  <c r="BH51" i="25" a="1"/>
  <c r="BH51" i="25" s="1"/>
  <c r="BH50" i="25" a="1"/>
  <c r="BH50" i="25" s="1"/>
  <c r="BH49" i="25" a="1"/>
  <c r="BH49" i="25" s="1"/>
  <c r="BH48" i="25" a="1"/>
  <c r="BH48" i="25" s="1"/>
  <c r="BH47" i="25" a="1"/>
  <c r="BH47" i="25" s="1"/>
  <c r="BH46" i="25" a="1"/>
  <c r="BH46" i="25" s="1"/>
  <c r="BH45" i="25" a="1"/>
  <c r="BH45" i="25" s="1"/>
  <c r="BH44" i="25" a="1"/>
  <c r="BH44" i="25" s="1"/>
  <c r="BH43" i="25" a="1"/>
  <c r="BH43" i="25" s="1"/>
  <c r="BH42" i="25" a="1"/>
  <c r="BH42" i="25" s="1"/>
  <c r="BH41" i="25" a="1"/>
  <c r="BH41" i="25" s="1"/>
  <c r="BH40" i="25" a="1"/>
  <c r="BH40" i="25" s="1"/>
  <c r="BH34" i="25" a="1"/>
  <c r="BH34" i="25" s="1"/>
  <c r="BH31" i="25" a="1"/>
  <c r="BH31" i="25" s="1"/>
  <c r="BH30" i="25" a="1"/>
  <c r="BH30" i="25" s="1"/>
  <c r="BH29" i="25" a="1"/>
  <c r="BH29" i="25" s="1"/>
  <c r="BH28" i="25" a="1"/>
  <c r="BH28" i="25" s="1"/>
  <c r="BH27" i="25" a="1"/>
  <c r="BH27" i="25" s="1"/>
  <c r="BH26" i="25" a="1"/>
  <c r="BH26" i="25" s="1"/>
  <c r="BH25" i="25" a="1"/>
  <c r="BH25" i="25" s="1"/>
  <c r="BH24" i="25" a="1"/>
  <c r="BH24" i="25" s="1"/>
  <c r="BH23" i="25" a="1"/>
  <c r="BH23" i="25" s="1"/>
  <c r="BH22" i="25" a="1"/>
  <c r="BH22" i="25" s="1"/>
  <c r="BH21" i="25" a="1"/>
  <c r="BH21" i="25" s="1"/>
  <c r="BH20" i="25" a="1"/>
  <c r="BH20" i="25" s="1"/>
  <c r="BH19" i="25" a="1"/>
  <c r="BH19" i="25" s="1"/>
  <c r="BH18" i="25" a="1"/>
  <c r="BH18" i="25" s="1"/>
  <c r="BH17" i="25" a="1"/>
  <c r="BH17" i="25" s="1"/>
  <c r="BH16" i="25" a="1"/>
  <c r="BH16" i="25" s="1"/>
  <c r="BH15" i="25" a="1"/>
  <c r="BH15" i="25" s="1"/>
  <c r="BB85" i="25" a="1"/>
  <c r="BB85" i="25" s="1"/>
  <c r="BB84" i="25" a="1"/>
  <c r="BB84" i="25" s="1"/>
  <c r="BB83" i="25" a="1"/>
  <c r="BB83" i="25" s="1"/>
  <c r="BB82" i="25" a="1"/>
  <c r="BB82" i="25" s="1"/>
  <c r="BB81" i="25" a="1"/>
  <c r="BB81" i="25" s="1"/>
  <c r="BB80" i="25" a="1"/>
  <c r="BB80" i="25" s="1"/>
  <c r="BB79" i="25" a="1"/>
  <c r="BB79" i="25" s="1"/>
  <c r="BB78" i="25" a="1"/>
  <c r="BB78" i="25" s="1"/>
  <c r="BB77" i="25" a="1"/>
  <c r="BB77" i="25" s="1"/>
  <c r="BB76" i="25" a="1"/>
  <c r="BB76" i="25" s="1"/>
  <c r="BB75" i="25" a="1"/>
  <c r="BB75" i="25" s="1"/>
  <c r="BB74" i="25" a="1"/>
  <c r="BB74" i="25" s="1"/>
  <c r="BB73" i="25" a="1"/>
  <c r="BB73" i="25" s="1"/>
  <c r="BB66" i="25" a="1"/>
  <c r="BB66" i="25" s="1"/>
  <c r="BB65" i="25" a="1"/>
  <c r="BB65" i="25" s="1"/>
  <c r="BB64" i="25" a="1"/>
  <c r="BB64" i="25" s="1"/>
  <c r="BB63" i="25" a="1"/>
  <c r="BB63" i="25" s="1"/>
  <c r="BB62" i="25" a="1"/>
  <c r="BB62" i="25" s="1"/>
  <c r="BB61" i="25" a="1"/>
  <c r="BB61" i="25" s="1"/>
  <c r="BB60" i="25" a="1"/>
  <c r="BB60" i="25" s="1"/>
  <c r="BB59" i="25" a="1"/>
  <c r="BB59" i="25" s="1"/>
  <c r="BB52" i="25" a="1"/>
  <c r="BB52" i="25" s="1"/>
  <c r="BB51" i="25" a="1"/>
  <c r="BB51" i="25" s="1"/>
  <c r="BB50" i="25" a="1"/>
  <c r="BB50" i="25" s="1"/>
  <c r="BB49" i="25" a="1"/>
  <c r="BB49" i="25" s="1"/>
  <c r="BB48" i="25" a="1"/>
  <c r="BB48" i="25" s="1"/>
  <c r="BB47" i="25" a="1"/>
  <c r="BB47" i="25" s="1"/>
  <c r="BB46" i="25" a="1"/>
  <c r="BB46" i="25" s="1"/>
  <c r="BB45" i="25" a="1"/>
  <c r="BB45" i="25" s="1"/>
  <c r="BB44" i="25" a="1"/>
  <c r="BB44" i="25" s="1"/>
  <c r="BB43" i="25" a="1"/>
  <c r="BB43" i="25" s="1"/>
  <c r="BB42" i="25" a="1"/>
  <c r="BB42" i="25" s="1"/>
  <c r="BB41" i="25" a="1"/>
  <c r="BB41" i="25" s="1"/>
  <c r="BB40" i="25" a="1"/>
  <c r="BB40" i="25" s="1"/>
  <c r="BB34" i="25" a="1"/>
  <c r="BB34" i="25" s="1"/>
  <c r="BB31" i="25" a="1"/>
  <c r="BB31" i="25" s="1"/>
  <c r="BB30" i="25" a="1"/>
  <c r="BB30" i="25" s="1"/>
  <c r="BB29" i="25" a="1"/>
  <c r="BB29" i="25" s="1"/>
  <c r="BB28" i="25" a="1"/>
  <c r="BB28" i="25" s="1"/>
  <c r="BB27" i="25" a="1"/>
  <c r="BB27" i="25" s="1"/>
  <c r="BB26" i="25" a="1"/>
  <c r="BB26" i="25" s="1"/>
  <c r="BB25" i="25" a="1"/>
  <c r="BB25" i="25" s="1"/>
  <c r="BB24" i="25" a="1"/>
  <c r="BB24" i="25" s="1"/>
  <c r="BB23" i="25" a="1"/>
  <c r="BB23" i="25" s="1"/>
  <c r="BB22" i="25" a="1"/>
  <c r="BB22" i="25" s="1"/>
  <c r="BB21" i="25" a="1"/>
  <c r="BB21" i="25" s="1"/>
  <c r="BB20" i="25" a="1"/>
  <c r="BB20" i="25" s="1"/>
  <c r="BB19" i="25" a="1"/>
  <c r="BB19" i="25" s="1"/>
  <c r="BB18" i="25" a="1"/>
  <c r="BB18" i="25" s="1"/>
  <c r="BB17" i="25" a="1"/>
  <c r="BB17" i="25" s="1"/>
  <c r="BB16" i="25" a="1"/>
  <c r="BB16" i="25" s="1"/>
  <c r="BB15" i="25" a="1"/>
  <c r="BB15" i="25" s="1"/>
  <c r="AV85" i="25" a="1"/>
  <c r="AV85" i="25" s="1"/>
  <c r="AV84" i="25" a="1"/>
  <c r="AV84" i="25" s="1"/>
  <c r="AV83" i="25" a="1"/>
  <c r="AV83" i="25" s="1"/>
  <c r="AV82" i="25" a="1"/>
  <c r="AV82" i="25" s="1"/>
  <c r="AV81" i="25" a="1"/>
  <c r="AV81" i="25" s="1"/>
  <c r="AV80" i="25" a="1"/>
  <c r="AV80" i="25" s="1"/>
  <c r="AV79" i="25" a="1"/>
  <c r="AV79" i="25" s="1"/>
  <c r="AV78" i="25" a="1"/>
  <c r="AV78" i="25" s="1"/>
  <c r="AV77" i="25" a="1"/>
  <c r="AV77" i="25" s="1"/>
  <c r="AV76" i="25" a="1"/>
  <c r="AV76" i="25" s="1"/>
  <c r="AV75" i="25" a="1"/>
  <c r="AV75" i="25" s="1"/>
  <c r="AV74" i="25" a="1"/>
  <c r="AV74" i="25" s="1"/>
  <c r="AV73" i="25" a="1"/>
  <c r="AV73" i="25" s="1"/>
  <c r="AV66" i="25" a="1"/>
  <c r="AV66" i="25" s="1"/>
  <c r="AV65" i="25" a="1"/>
  <c r="AV65" i="25" s="1"/>
  <c r="AV64" i="25" a="1"/>
  <c r="AV64" i="25" s="1"/>
  <c r="AV63" i="25" a="1"/>
  <c r="AV63" i="25" s="1"/>
  <c r="AV62" i="25" a="1"/>
  <c r="AV62" i="25" s="1"/>
  <c r="AV61" i="25" a="1"/>
  <c r="AV61" i="25" s="1"/>
  <c r="AV60" i="25" a="1"/>
  <c r="AV60" i="25" s="1"/>
  <c r="AV59" i="25" a="1"/>
  <c r="AV59" i="25" s="1"/>
  <c r="AV52" i="25" a="1"/>
  <c r="AV52" i="25" s="1"/>
  <c r="AV51" i="25" a="1"/>
  <c r="AV51" i="25" s="1"/>
  <c r="AV50" i="25" a="1"/>
  <c r="AV50" i="25" s="1"/>
  <c r="AV49" i="25" a="1"/>
  <c r="AV49" i="25" s="1"/>
  <c r="AV48" i="25" a="1"/>
  <c r="AV48" i="25" s="1"/>
  <c r="AV47" i="25" a="1"/>
  <c r="AV47" i="25" s="1"/>
  <c r="AV46" i="25" a="1"/>
  <c r="AV46" i="25" s="1"/>
  <c r="AV45" i="25" a="1"/>
  <c r="AV45" i="25" s="1"/>
  <c r="AV44" i="25" a="1"/>
  <c r="AV44" i="25" s="1"/>
  <c r="AV43" i="25" a="1"/>
  <c r="AV43" i="25" s="1"/>
  <c r="AV42" i="25" a="1"/>
  <c r="AV42" i="25" s="1"/>
  <c r="AV41" i="25" a="1"/>
  <c r="AV41" i="25" s="1"/>
  <c r="AV40" i="25" a="1"/>
  <c r="AV40" i="25" s="1"/>
  <c r="AV34" i="25" a="1"/>
  <c r="AV34" i="25" s="1"/>
  <c r="AV31" i="25" a="1"/>
  <c r="AV31" i="25" s="1"/>
  <c r="AV30" i="25" a="1"/>
  <c r="AV30" i="25" s="1"/>
  <c r="AV29" i="25" a="1"/>
  <c r="AV29" i="25" s="1"/>
  <c r="AV28" i="25" a="1"/>
  <c r="AV28" i="25" s="1"/>
  <c r="AV27" i="25" a="1"/>
  <c r="AV27" i="25" s="1"/>
  <c r="AV26" i="25" a="1"/>
  <c r="AV26" i="25" s="1"/>
  <c r="AV25" i="25" a="1"/>
  <c r="AV25" i="25" s="1"/>
  <c r="AV24" i="25" a="1"/>
  <c r="AV24" i="25" s="1"/>
  <c r="AV23" i="25" a="1"/>
  <c r="AV23" i="25" s="1"/>
  <c r="AV22" i="25" a="1"/>
  <c r="AV22" i="25" s="1"/>
  <c r="AV21" i="25" a="1"/>
  <c r="AV21" i="25" s="1"/>
  <c r="AV20" i="25" a="1"/>
  <c r="AV20" i="25" s="1"/>
  <c r="AV19" i="25" a="1"/>
  <c r="AV19" i="25" s="1"/>
  <c r="AV18" i="25" a="1"/>
  <c r="AV18" i="25" s="1"/>
  <c r="AV17" i="25" a="1"/>
  <c r="AV17" i="25" s="1"/>
  <c r="AV16" i="25" a="1"/>
  <c r="AV16" i="25" s="1"/>
  <c r="AV15" i="25" a="1"/>
  <c r="AV15" i="25" s="1"/>
  <c r="AP85" i="25" a="1"/>
  <c r="AP85" i="25" s="1"/>
  <c r="AP84" i="25" a="1"/>
  <c r="AP84" i="25" s="1"/>
  <c r="AP83" i="25" a="1"/>
  <c r="AP83" i="25" s="1"/>
  <c r="AP82" i="25" a="1"/>
  <c r="AP82" i="25" s="1"/>
  <c r="AP81" i="25" a="1"/>
  <c r="AP81" i="25" s="1"/>
  <c r="AP80" i="25" a="1"/>
  <c r="AP80" i="25" s="1"/>
  <c r="AP79" i="25" a="1"/>
  <c r="AP79" i="25" s="1"/>
  <c r="AP78" i="25" a="1"/>
  <c r="AP78" i="25" s="1"/>
  <c r="AP77" i="25" a="1"/>
  <c r="AP77" i="25" s="1"/>
  <c r="AP76" i="25" a="1"/>
  <c r="AP76" i="25" s="1"/>
  <c r="AP75" i="25" a="1"/>
  <c r="AP75" i="25" s="1"/>
  <c r="AP74" i="25" a="1"/>
  <c r="AP74" i="25" s="1"/>
  <c r="AP73" i="25" a="1"/>
  <c r="AP73" i="25" s="1"/>
  <c r="AP66" i="25" a="1"/>
  <c r="AP66" i="25" s="1"/>
  <c r="AP65" i="25" a="1"/>
  <c r="AP65" i="25" s="1"/>
  <c r="AP64" i="25" a="1"/>
  <c r="AP64" i="25" s="1"/>
  <c r="AP63" i="25" a="1"/>
  <c r="AP63" i="25" s="1"/>
  <c r="AP62" i="25" a="1"/>
  <c r="AP62" i="25" s="1"/>
  <c r="AP61" i="25" a="1"/>
  <c r="AP61" i="25" s="1"/>
  <c r="AP60" i="25" a="1"/>
  <c r="AP60" i="25" s="1"/>
  <c r="AP59" i="25" a="1"/>
  <c r="AP59" i="25" s="1"/>
  <c r="AP52" i="25" a="1"/>
  <c r="AP52" i="25" s="1"/>
  <c r="AP51" i="25" a="1"/>
  <c r="AP51" i="25" s="1"/>
  <c r="AP50" i="25" a="1"/>
  <c r="AP50" i="25" s="1"/>
  <c r="AP49" i="25" a="1"/>
  <c r="AP49" i="25" s="1"/>
  <c r="AP48" i="25" a="1"/>
  <c r="AP48" i="25" s="1"/>
  <c r="AP47" i="25" a="1"/>
  <c r="AP47" i="25" s="1"/>
  <c r="AP46" i="25" a="1"/>
  <c r="AP46" i="25" s="1"/>
  <c r="AP45" i="25" a="1"/>
  <c r="AP45" i="25" s="1"/>
  <c r="AP44" i="25" a="1"/>
  <c r="AP44" i="25" s="1"/>
  <c r="AP43" i="25" a="1"/>
  <c r="AP43" i="25" s="1"/>
  <c r="AP42" i="25" a="1"/>
  <c r="AP42" i="25" s="1"/>
  <c r="AP41" i="25" a="1"/>
  <c r="AP41" i="25" s="1"/>
  <c r="AP40" i="25" a="1"/>
  <c r="AP40" i="25" s="1"/>
  <c r="AP34" i="25" a="1"/>
  <c r="AP34" i="25" s="1"/>
  <c r="AP31" i="25" a="1"/>
  <c r="AP31" i="25" s="1"/>
  <c r="AP30" i="25" a="1"/>
  <c r="AP30" i="25" s="1"/>
  <c r="AP29" i="25" a="1"/>
  <c r="AP29" i="25" s="1"/>
  <c r="AP28" i="25" a="1"/>
  <c r="AP28" i="25" s="1"/>
  <c r="AP27" i="25" a="1"/>
  <c r="AP27" i="25" s="1"/>
  <c r="AP26" i="25" a="1"/>
  <c r="AP26" i="25" s="1"/>
  <c r="AP25" i="25" a="1"/>
  <c r="AP25" i="25" s="1"/>
  <c r="AP24" i="25" a="1"/>
  <c r="AP24" i="25" s="1"/>
  <c r="AP23" i="25" a="1"/>
  <c r="AP23" i="25" s="1"/>
  <c r="AP22" i="25" a="1"/>
  <c r="AP22" i="25" s="1"/>
  <c r="AP21" i="25" a="1"/>
  <c r="AP21" i="25" s="1"/>
  <c r="AP20" i="25" a="1"/>
  <c r="AP20" i="25" s="1"/>
  <c r="AP19" i="25" a="1"/>
  <c r="AP19" i="25" s="1"/>
  <c r="AP18" i="25" a="1"/>
  <c r="AP18" i="25" s="1"/>
  <c r="AP17" i="25" a="1"/>
  <c r="AP17" i="25" s="1"/>
  <c r="AP16" i="25" a="1"/>
  <c r="AP16" i="25" s="1"/>
  <c r="AP15" i="25" a="1"/>
  <c r="AP15" i="25" s="1"/>
  <c r="AJ85" i="25" a="1"/>
  <c r="AJ85" i="25" s="1"/>
  <c r="AJ84" i="25" a="1"/>
  <c r="AJ84" i="25" s="1"/>
  <c r="AJ83" i="25" a="1"/>
  <c r="AJ83" i="25" s="1"/>
  <c r="AJ82" i="25" a="1"/>
  <c r="AJ82" i="25" s="1"/>
  <c r="AJ81" i="25" a="1"/>
  <c r="AJ81" i="25" s="1"/>
  <c r="AJ80" i="25" a="1"/>
  <c r="AJ80" i="25" s="1"/>
  <c r="AJ79" i="25" a="1"/>
  <c r="AJ79" i="25" s="1"/>
  <c r="AJ78" i="25" a="1"/>
  <c r="AJ78" i="25" s="1"/>
  <c r="AJ77" i="25" a="1"/>
  <c r="AJ77" i="25" s="1"/>
  <c r="AJ76" i="25" a="1"/>
  <c r="AJ76" i="25" s="1"/>
  <c r="AJ75" i="25" a="1"/>
  <c r="AJ75" i="25" s="1"/>
  <c r="AJ74" i="25" a="1"/>
  <c r="AJ74" i="25" s="1"/>
  <c r="AJ73" i="25" a="1"/>
  <c r="AJ73" i="25" s="1"/>
  <c r="AJ66" i="25" a="1"/>
  <c r="AJ66" i="25" s="1"/>
  <c r="AJ65" i="25" a="1"/>
  <c r="AJ65" i="25" s="1"/>
  <c r="AJ64" i="25" a="1"/>
  <c r="AJ64" i="25" s="1"/>
  <c r="AJ63" i="25" a="1"/>
  <c r="AJ63" i="25" s="1"/>
  <c r="AJ62" i="25" a="1"/>
  <c r="AJ62" i="25" s="1"/>
  <c r="AJ61" i="25" a="1"/>
  <c r="AJ61" i="25" s="1"/>
  <c r="AJ60" i="25" a="1"/>
  <c r="AJ60" i="25" s="1"/>
  <c r="AJ59" i="25" a="1"/>
  <c r="AJ59" i="25" s="1"/>
  <c r="AJ52" i="25" a="1"/>
  <c r="AJ52" i="25" s="1"/>
  <c r="AJ51" i="25" a="1"/>
  <c r="AJ51" i="25" s="1"/>
  <c r="AJ50" i="25" a="1"/>
  <c r="AJ50" i="25" s="1"/>
  <c r="AJ49" i="25" a="1"/>
  <c r="AJ49" i="25" s="1"/>
  <c r="AJ48" i="25" a="1"/>
  <c r="AJ48" i="25" s="1"/>
  <c r="AJ47" i="25" a="1"/>
  <c r="AJ47" i="25" s="1"/>
  <c r="AJ46" i="25" a="1"/>
  <c r="AJ46" i="25" s="1"/>
  <c r="AJ45" i="25" a="1"/>
  <c r="AJ45" i="25" s="1"/>
  <c r="AJ44" i="25" a="1"/>
  <c r="AJ44" i="25" s="1"/>
  <c r="AJ43" i="25" a="1"/>
  <c r="AJ43" i="25" s="1"/>
  <c r="AJ42" i="25" a="1"/>
  <c r="AJ42" i="25" s="1"/>
  <c r="AJ41" i="25" a="1"/>
  <c r="AJ41" i="25" s="1"/>
  <c r="AJ40" i="25" a="1"/>
  <c r="AJ40" i="25" s="1"/>
  <c r="AJ34" i="25" a="1"/>
  <c r="AJ34" i="25" s="1"/>
  <c r="AJ31" i="25" a="1"/>
  <c r="AJ31" i="25" s="1"/>
  <c r="AJ30" i="25" a="1"/>
  <c r="AJ30" i="25" s="1"/>
  <c r="AJ29" i="25" a="1"/>
  <c r="AJ29" i="25" s="1"/>
  <c r="AJ28" i="25" a="1"/>
  <c r="AJ28" i="25" s="1"/>
  <c r="AJ27" i="25" a="1"/>
  <c r="AJ27" i="25" s="1"/>
  <c r="AJ26" i="25" a="1"/>
  <c r="AJ26" i="25" s="1"/>
  <c r="AJ25" i="25" a="1"/>
  <c r="AJ25" i="25" s="1"/>
  <c r="AJ24" i="25" a="1"/>
  <c r="AJ24" i="25" s="1"/>
  <c r="AJ23" i="25" a="1"/>
  <c r="AJ23" i="25" s="1"/>
  <c r="AJ22" i="25" a="1"/>
  <c r="AJ22" i="25" s="1"/>
  <c r="AJ21" i="25" a="1"/>
  <c r="AJ21" i="25" s="1"/>
  <c r="AJ20" i="25" a="1"/>
  <c r="AJ20" i="25" s="1"/>
  <c r="AJ19" i="25" a="1"/>
  <c r="AJ19" i="25" s="1"/>
  <c r="AJ18" i="25" a="1"/>
  <c r="AJ18" i="25" s="1"/>
  <c r="AJ17" i="25" a="1"/>
  <c r="AJ17" i="25" s="1"/>
  <c r="AJ16" i="25" a="1"/>
  <c r="AJ16" i="25" s="1"/>
  <c r="AJ15" i="25" a="1"/>
  <c r="AJ15" i="25" s="1"/>
  <c r="AD85" i="25" a="1"/>
  <c r="AD85" i="25" s="1"/>
  <c r="AD84" i="25" a="1"/>
  <c r="AD84" i="25" s="1"/>
  <c r="AD83" i="25" a="1"/>
  <c r="AD83" i="25" s="1"/>
  <c r="AD82" i="25" a="1"/>
  <c r="AD82" i="25" s="1"/>
  <c r="AD81" i="25" a="1"/>
  <c r="AD81" i="25" s="1"/>
  <c r="AD80" i="25" a="1"/>
  <c r="AD80" i="25" s="1"/>
  <c r="AD79" i="25" a="1"/>
  <c r="AD79" i="25" s="1"/>
  <c r="AD78" i="25" a="1"/>
  <c r="AD78" i="25" s="1"/>
  <c r="AD77" i="25" a="1"/>
  <c r="AD77" i="25" s="1"/>
  <c r="AD76" i="25" a="1"/>
  <c r="AD76" i="25" s="1"/>
  <c r="AD75" i="25" a="1"/>
  <c r="AD75" i="25" s="1"/>
  <c r="AD74" i="25" a="1"/>
  <c r="AD74" i="25" s="1"/>
  <c r="AD73" i="25" a="1"/>
  <c r="AD73" i="25" s="1"/>
  <c r="AD66" i="25" a="1"/>
  <c r="AD66" i="25" s="1"/>
  <c r="AD65" i="25" a="1"/>
  <c r="AD65" i="25" s="1"/>
  <c r="AD64" i="25" a="1"/>
  <c r="AD64" i="25" s="1"/>
  <c r="AD63" i="25" a="1"/>
  <c r="AD63" i="25" s="1"/>
  <c r="AD62" i="25" a="1"/>
  <c r="AD62" i="25" s="1"/>
  <c r="AD61" i="25" a="1"/>
  <c r="AD61" i="25" s="1"/>
  <c r="AD60" i="25" a="1"/>
  <c r="AD60" i="25" s="1"/>
  <c r="AD59" i="25" a="1"/>
  <c r="AD59" i="25" s="1"/>
  <c r="AD52" i="25" a="1"/>
  <c r="AD52" i="25" s="1"/>
  <c r="AD51" i="25" a="1"/>
  <c r="AD51" i="25" s="1"/>
  <c r="AD50" i="25" a="1"/>
  <c r="AD50" i="25" s="1"/>
  <c r="AD49" i="25" a="1"/>
  <c r="AD49" i="25" s="1"/>
  <c r="AD48" i="25" a="1"/>
  <c r="AD48" i="25" s="1"/>
  <c r="AD47" i="25" a="1"/>
  <c r="AD47" i="25" s="1"/>
  <c r="AD46" i="25" a="1"/>
  <c r="AD46" i="25" s="1"/>
  <c r="AD45" i="25" a="1"/>
  <c r="AD45" i="25" s="1"/>
  <c r="AD44" i="25" a="1"/>
  <c r="AD44" i="25" s="1"/>
  <c r="AD43" i="25" a="1"/>
  <c r="AD43" i="25" s="1"/>
  <c r="AD42" i="25" a="1"/>
  <c r="AD42" i="25" s="1"/>
  <c r="AD41" i="25" a="1"/>
  <c r="AD41" i="25" s="1"/>
  <c r="AD40" i="25" a="1"/>
  <c r="AD40" i="25" s="1"/>
  <c r="AD34" i="25" a="1"/>
  <c r="AD34" i="25" s="1"/>
  <c r="AD31" i="25" a="1"/>
  <c r="AD31" i="25" s="1"/>
  <c r="AD30" i="25" a="1"/>
  <c r="AD30" i="25" s="1"/>
  <c r="AD29" i="25" a="1"/>
  <c r="AD29" i="25" s="1"/>
  <c r="AD28" i="25" a="1"/>
  <c r="AD28" i="25" s="1"/>
  <c r="AD27" i="25" a="1"/>
  <c r="AD27" i="25" s="1"/>
  <c r="AD26" i="25" a="1"/>
  <c r="AD26" i="25" s="1"/>
  <c r="AD25" i="25" a="1"/>
  <c r="AD25" i="25" s="1"/>
  <c r="AD24" i="25" a="1"/>
  <c r="AD24" i="25" s="1"/>
  <c r="AD23" i="25" a="1"/>
  <c r="AD23" i="25" s="1"/>
  <c r="AD22" i="25" a="1"/>
  <c r="AD22" i="25" s="1"/>
  <c r="AD21" i="25" a="1"/>
  <c r="AD21" i="25" s="1"/>
  <c r="AD20" i="25" a="1"/>
  <c r="AD20" i="25" s="1"/>
  <c r="AD19" i="25" a="1"/>
  <c r="AD19" i="25" s="1"/>
  <c r="AD18" i="25" a="1"/>
  <c r="AD18" i="25" s="1"/>
  <c r="AD17" i="25" a="1"/>
  <c r="AD17" i="25" s="1"/>
  <c r="AD16" i="25" a="1"/>
  <c r="AD16" i="25" s="1"/>
  <c r="AD15" i="25" a="1"/>
  <c r="AD15" i="25" s="1"/>
  <c r="X85" i="25" a="1"/>
  <c r="X85" i="25" s="1"/>
  <c r="X84" i="25" a="1"/>
  <c r="X84" i="25" s="1"/>
  <c r="X83" i="25" a="1"/>
  <c r="X83" i="25" s="1"/>
  <c r="X82" i="25" a="1"/>
  <c r="X82" i="25" s="1"/>
  <c r="X81" i="25" a="1"/>
  <c r="X81" i="25" s="1"/>
  <c r="X80" i="25" a="1"/>
  <c r="X80" i="25" s="1"/>
  <c r="X79" i="25" a="1"/>
  <c r="X79" i="25" s="1"/>
  <c r="X78" i="25" a="1"/>
  <c r="X78" i="25" s="1"/>
  <c r="X77" i="25" a="1"/>
  <c r="X77" i="25" s="1"/>
  <c r="X76" i="25" a="1"/>
  <c r="X76" i="25" s="1"/>
  <c r="X75" i="25" a="1"/>
  <c r="X75" i="25" s="1"/>
  <c r="X74" i="25" a="1"/>
  <c r="X74" i="25" s="1"/>
  <c r="X73" i="25" a="1"/>
  <c r="X73" i="25" s="1"/>
  <c r="X66" i="25" a="1"/>
  <c r="X66" i="25" s="1"/>
  <c r="X65" i="25" a="1"/>
  <c r="X65" i="25" s="1"/>
  <c r="X64" i="25" a="1"/>
  <c r="X64" i="25" s="1"/>
  <c r="X63" i="25" a="1"/>
  <c r="X63" i="25" s="1"/>
  <c r="X62" i="25" a="1"/>
  <c r="X62" i="25" s="1"/>
  <c r="X61" i="25" a="1"/>
  <c r="X61" i="25" s="1"/>
  <c r="X60" i="25" a="1"/>
  <c r="X60" i="25" s="1"/>
  <c r="X59" i="25" a="1"/>
  <c r="X59" i="25" s="1"/>
  <c r="X52" i="25" a="1"/>
  <c r="X52" i="25" s="1"/>
  <c r="X51" i="25" a="1"/>
  <c r="X51" i="25" s="1"/>
  <c r="X50" i="25" a="1"/>
  <c r="X50" i="25" s="1"/>
  <c r="X49" i="25" a="1"/>
  <c r="X49" i="25" s="1"/>
  <c r="X48" i="25" a="1"/>
  <c r="X48" i="25" s="1"/>
  <c r="X47" i="25" a="1"/>
  <c r="X47" i="25" s="1"/>
  <c r="X46" i="25" a="1"/>
  <c r="X46" i="25" s="1"/>
  <c r="X45" i="25" a="1"/>
  <c r="X45" i="25" s="1"/>
  <c r="X44" i="25" a="1"/>
  <c r="X44" i="25" s="1"/>
  <c r="X43" i="25" a="1"/>
  <c r="X43" i="25" s="1"/>
  <c r="X42" i="25" a="1"/>
  <c r="X42" i="25" s="1"/>
  <c r="X41" i="25" a="1"/>
  <c r="X41" i="25" s="1"/>
  <c r="X40" i="25" a="1"/>
  <c r="X40" i="25" s="1"/>
  <c r="X34" i="25" a="1"/>
  <c r="X34" i="25" s="1"/>
  <c r="X31" i="25" a="1"/>
  <c r="X31" i="25" s="1"/>
  <c r="X30" i="25" a="1"/>
  <c r="X30" i="25" s="1"/>
  <c r="X29" i="25" a="1"/>
  <c r="X29" i="25" s="1"/>
  <c r="X28" i="25" a="1"/>
  <c r="X28" i="25" s="1"/>
  <c r="X27" i="25" a="1"/>
  <c r="X27" i="25" s="1"/>
  <c r="X26" i="25" a="1"/>
  <c r="X26" i="25" s="1"/>
  <c r="X25" i="25" a="1"/>
  <c r="X25" i="25" s="1"/>
  <c r="X24" i="25" a="1"/>
  <c r="X24" i="25" s="1"/>
  <c r="X23" i="25" a="1"/>
  <c r="X23" i="25" s="1"/>
  <c r="X22" i="25" a="1"/>
  <c r="X22" i="25" s="1"/>
  <c r="X21" i="25" a="1"/>
  <c r="X21" i="25" s="1"/>
  <c r="X20" i="25" a="1"/>
  <c r="X20" i="25" s="1"/>
  <c r="X19" i="25" a="1"/>
  <c r="X19" i="25" s="1"/>
  <c r="X18" i="25" a="1"/>
  <c r="X18" i="25" s="1"/>
  <c r="X17" i="25" a="1"/>
  <c r="X17" i="25" s="1"/>
  <c r="X16" i="25" a="1"/>
  <c r="X16" i="25" s="1"/>
  <c r="X15" i="25" a="1"/>
  <c r="X15" i="25" s="1"/>
  <c r="R85" i="25" a="1"/>
  <c r="R85" i="25" s="1"/>
  <c r="R84" i="25" a="1"/>
  <c r="R84" i="25" s="1"/>
  <c r="R83" i="25" a="1"/>
  <c r="R83" i="25" s="1"/>
  <c r="R82" i="25" a="1"/>
  <c r="R82" i="25" s="1"/>
  <c r="R81" i="25" a="1"/>
  <c r="R81" i="25" s="1"/>
  <c r="R80" i="25" a="1"/>
  <c r="R80" i="25" s="1"/>
  <c r="R79" i="25" a="1"/>
  <c r="R79" i="25" s="1"/>
  <c r="R78" i="25" a="1"/>
  <c r="R78" i="25" s="1"/>
  <c r="R77" i="25" a="1"/>
  <c r="R77" i="25" s="1"/>
  <c r="R76" i="25" a="1"/>
  <c r="R76" i="25" s="1"/>
  <c r="R75" i="25" a="1"/>
  <c r="R75" i="25" s="1"/>
  <c r="R74" i="25" a="1"/>
  <c r="R74" i="25" s="1"/>
  <c r="R73" i="25" a="1"/>
  <c r="R73" i="25" s="1"/>
  <c r="R66" i="25" a="1"/>
  <c r="R66" i="25" s="1"/>
  <c r="R65" i="25" a="1"/>
  <c r="R65" i="25" s="1"/>
  <c r="R64" i="25" a="1"/>
  <c r="R64" i="25" s="1"/>
  <c r="R63" i="25" a="1"/>
  <c r="R63" i="25" s="1"/>
  <c r="R62" i="25" a="1"/>
  <c r="R62" i="25" s="1"/>
  <c r="R61" i="25" a="1"/>
  <c r="R61" i="25" s="1"/>
  <c r="R60" i="25" a="1"/>
  <c r="R60" i="25" s="1"/>
  <c r="R59" i="25" a="1"/>
  <c r="R59" i="25" s="1"/>
  <c r="R52" i="25" a="1"/>
  <c r="R52" i="25" s="1"/>
  <c r="R51" i="25" a="1"/>
  <c r="R51" i="25" s="1"/>
  <c r="R50" i="25" a="1"/>
  <c r="R50" i="25" s="1"/>
  <c r="R49" i="25" a="1"/>
  <c r="R49" i="25" s="1"/>
  <c r="R48" i="25" a="1"/>
  <c r="R48" i="25" s="1"/>
  <c r="R47" i="25" a="1"/>
  <c r="R47" i="25" s="1"/>
  <c r="R46" i="25" a="1"/>
  <c r="R46" i="25" s="1"/>
  <c r="R45" i="25" a="1"/>
  <c r="R45" i="25" s="1"/>
  <c r="R44" i="25" a="1"/>
  <c r="R44" i="25" s="1"/>
  <c r="R43" i="25" a="1"/>
  <c r="R43" i="25" s="1"/>
  <c r="R42" i="25" a="1"/>
  <c r="R42" i="25" s="1"/>
  <c r="R41" i="25" a="1"/>
  <c r="R41" i="25" s="1"/>
  <c r="R40" i="25" a="1"/>
  <c r="R40" i="25" s="1"/>
  <c r="R34" i="25" a="1"/>
  <c r="R34" i="25" s="1"/>
  <c r="R31" i="25" a="1"/>
  <c r="R31" i="25" s="1"/>
  <c r="R30" i="25" a="1"/>
  <c r="R30" i="25" s="1"/>
  <c r="R29" i="25" a="1"/>
  <c r="R29" i="25" s="1"/>
  <c r="R28" i="25" a="1"/>
  <c r="R28" i="25" s="1"/>
  <c r="R27" i="25" a="1"/>
  <c r="R27" i="25" s="1"/>
  <c r="R26" i="25" a="1"/>
  <c r="R26" i="25" s="1"/>
  <c r="R25" i="25" a="1"/>
  <c r="R25" i="25" s="1"/>
  <c r="R24" i="25" a="1"/>
  <c r="R24" i="25" s="1"/>
  <c r="R23" i="25" a="1"/>
  <c r="R23" i="25" s="1"/>
  <c r="R22" i="25" a="1"/>
  <c r="R22" i="25" s="1"/>
  <c r="R21" i="25" a="1"/>
  <c r="R21" i="25" s="1"/>
  <c r="R20" i="25" a="1"/>
  <c r="R20" i="25" s="1"/>
  <c r="R19" i="25" a="1"/>
  <c r="R19" i="25" s="1"/>
  <c r="R18" i="25" a="1"/>
  <c r="R18" i="25" s="1"/>
  <c r="R17" i="25" a="1"/>
  <c r="R17" i="25" s="1"/>
  <c r="R16" i="25" a="1"/>
  <c r="R16" i="25" s="1"/>
  <c r="R15" i="25" a="1"/>
  <c r="R15" i="25" s="1"/>
  <c r="BH85" i="24" a="1"/>
  <c r="BH85" i="24" s="1"/>
  <c r="BH84" i="24" a="1"/>
  <c r="BH84" i="24" s="1"/>
  <c r="BH83" i="24" a="1"/>
  <c r="BH83" i="24" s="1"/>
  <c r="BH82" i="24" a="1"/>
  <c r="BH82" i="24" s="1"/>
  <c r="BH81" i="24" a="1"/>
  <c r="BH81" i="24" s="1"/>
  <c r="BH80" i="24" a="1"/>
  <c r="BH80" i="24" s="1"/>
  <c r="BH79" i="24" a="1"/>
  <c r="BH79" i="24" s="1"/>
  <c r="BH78" i="24" a="1"/>
  <c r="BH78" i="24" s="1"/>
  <c r="BH77" i="24" a="1"/>
  <c r="BH77" i="24" s="1"/>
  <c r="BH76" i="24" a="1"/>
  <c r="BH76" i="24" s="1"/>
  <c r="BH75" i="24" a="1"/>
  <c r="BH75" i="24" s="1"/>
  <c r="BH74" i="24" a="1"/>
  <c r="BH74" i="24" s="1"/>
  <c r="BH73" i="24" a="1"/>
  <c r="BH73" i="24" s="1"/>
  <c r="BH66" i="24" a="1"/>
  <c r="BH66" i="24" s="1"/>
  <c r="BH65" i="24" a="1"/>
  <c r="BH65" i="24" s="1"/>
  <c r="BH64" i="24" a="1"/>
  <c r="BH64" i="24" s="1"/>
  <c r="BH63" i="24" a="1"/>
  <c r="BH63" i="24" s="1"/>
  <c r="BH62" i="24" a="1"/>
  <c r="BH62" i="24" s="1"/>
  <c r="BH61" i="24" a="1"/>
  <c r="BH61" i="24" s="1"/>
  <c r="BH60" i="24" a="1"/>
  <c r="BH60" i="24" s="1"/>
  <c r="BH59" i="24" a="1"/>
  <c r="BH59" i="24" s="1"/>
  <c r="BH52" i="24" a="1"/>
  <c r="BH52" i="24" s="1"/>
  <c r="BH51" i="24" a="1"/>
  <c r="BH51" i="24" s="1"/>
  <c r="BH50" i="24" a="1"/>
  <c r="BH50" i="24" s="1"/>
  <c r="BH49" i="24" a="1"/>
  <c r="BH49" i="24" s="1"/>
  <c r="BH48" i="24" a="1"/>
  <c r="BH48" i="24" s="1"/>
  <c r="BH47" i="24" a="1"/>
  <c r="BH47" i="24" s="1"/>
  <c r="BH46" i="24" a="1"/>
  <c r="BH46" i="24" s="1"/>
  <c r="BH45" i="24" a="1"/>
  <c r="BH45" i="24" s="1"/>
  <c r="BH44" i="24" a="1"/>
  <c r="BH44" i="24" s="1"/>
  <c r="BH43" i="24" a="1"/>
  <c r="BH43" i="24" s="1"/>
  <c r="BH42" i="24" a="1"/>
  <c r="BH42" i="24" s="1"/>
  <c r="BH41" i="24" a="1"/>
  <c r="BH41" i="24" s="1"/>
  <c r="BH40" i="24" a="1"/>
  <c r="BH40" i="24" s="1"/>
  <c r="BH34" i="24" a="1"/>
  <c r="BH34" i="24" s="1"/>
  <c r="BH31" i="24" a="1"/>
  <c r="BH31" i="24" s="1"/>
  <c r="BH30" i="24" a="1"/>
  <c r="BH30" i="24" s="1"/>
  <c r="BH29" i="24" a="1"/>
  <c r="BH29" i="24" s="1"/>
  <c r="BH28" i="24" a="1"/>
  <c r="BH28" i="24" s="1"/>
  <c r="BH27" i="24" a="1"/>
  <c r="BH27" i="24" s="1"/>
  <c r="BH26" i="24" a="1"/>
  <c r="BH26" i="24" s="1"/>
  <c r="BH25" i="24" a="1"/>
  <c r="BH25" i="24" s="1"/>
  <c r="BH24" i="24" a="1"/>
  <c r="BH24" i="24" s="1"/>
  <c r="BH23" i="24" a="1"/>
  <c r="BH23" i="24" s="1"/>
  <c r="BH22" i="24" a="1"/>
  <c r="BH22" i="24" s="1"/>
  <c r="BH21" i="24" a="1"/>
  <c r="BH21" i="24" s="1"/>
  <c r="BH20" i="24" a="1"/>
  <c r="BH20" i="24" s="1"/>
  <c r="BH19" i="24" a="1"/>
  <c r="BH19" i="24" s="1"/>
  <c r="BH18" i="24" a="1"/>
  <c r="BH18" i="24" s="1"/>
  <c r="BH17" i="24" a="1"/>
  <c r="BH17" i="24" s="1"/>
  <c r="BH16" i="24" a="1"/>
  <c r="BH16" i="24" s="1"/>
  <c r="BH15" i="24" a="1"/>
  <c r="BH15" i="24" s="1"/>
  <c r="BB85" i="24" a="1"/>
  <c r="BB85" i="24" s="1"/>
  <c r="BB84" i="24" a="1"/>
  <c r="BB84" i="24" s="1"/>
  <c r="BB83" i="24" a="1"/>
  <c r="BB83" i="24" s="1"/>
  <c r="BB82" i="24" a="1"/>
  <c r="BB82" i="24" s="1"/>
  <c r="BB81" i="24" a="1"/>
  <c r="BB81" i="24" s="1"/>
  <c r="BB80" i="24" a="1"/>
  <c r="BB80" i="24" s="1"/>
  <c r="BB79" i="24" a="1"/>
  <c r="BB79" i="24" s="1"/>
  <c r="BB78" i="24" a="1"/>
  <c r="BB78" i="24" s="1"/>
  <c r="BB77" i="24" a="1"/>
  <c r="BB77" i="24" s="1"/>
  <c r="BB76" i="24" a="1"/>
  <c r="BB76" i="24" s="1"/>
  <c r="BB75" i="24" a="1"/>
  <c r="BB75" i="24" s="1"/>
  <c r="BB74" i="24" a="1"/>
  <c r="BB74" i="24" s="1"/>
  <c r="BB73" i="24" a="1"/>
  <c r="BB73" i="24" s="1"/>
  <c r="BB66" i="24" a="1"/>
  <c r="BB66" i="24" s="1"/>
  <c r="BB65" i="24" a="1"/>
  <c r="BB65" i="24" s="1"/>
  <c r="BB64" i="24" a="1"/>
  <c r="BB64" i="24" s="1"/>
  <c r="BB63" i="24" a="1"/>
  <c r="BB63" i="24" s="1"/>
  <c r="BB62" i="24" a="1"/>
  <c r="BB62" i="24" s="1"/>
  <c r="BB61" i="24" a="1"/>
  <c r="BB61" i="24" s="1"/>
  <c r="BB60" i="24" a="1"/>
  <c r="BB60" i="24" s="1"/>
  <c r="BB59" i="24" a="1"/>
  <c r="BB59" i="24" s="1"/>
  <c r="BB52" i="24" a="1"/>
  <c r="BB52" i="24" s="1"/>
  <c r="BB51" i="24" a="1"/>
  <c r="BB51" i="24" s="1"/>
  <c r="BB50" i="24" a="1"/>
  <c r="BB50" i="24" s="1"/>
  <c r="BB49" i="24" a="1"/>
  <c r="BB49" i="24" s="1"/>
  <c r="BB48" i="24" a="1"/>
  <c r="BB48" i="24" s="1"/>
  <c r="BB47" i="24" a="1"/>
  <c r="BB47" i="24" s="1"/>
  <c r="BB46" i="24" a="1"/>
  <c r="BB46" i="24" s="1"/>
  <c r="BB45" i="24" a="1"/>
  <c r="BB45" i="24" s="1"/>
  <c r="BB44" i="24" a="1"/>
  <c r="BB44" i="24" s="1"/>
  <c r="BB43" i="24" a="1"/>
  <c r="BB43" i="24" s="1"/>
  <c r="BB42" i="24" a="1"/>
  <c r="BB42" i="24" s="1"/>
  <c r="BB41" i="24" a="1"/>
  <c r="BB41" i="24" s="1"/>
  <c r="BB40" i="24" a="1"/>
  <c r="BB40" i="24" s="1"/>
  <c r="BB34" i="24" a="1"/>
  <c r="BB34" i="24" s="1"/>
  <c r="BB31" i="24" a="1"/>
  <c r="BB31" i="24" s="1"/>
  <c r="BB30" i="24" a="1"/>
  <c r="BB30" i="24" s="1"/>
  <c r="BB29" i="24" a="1"/>
  <c r="BB29" i="24" s="1"/>
  <c r="BB28" i="24" a="1"/>
  <c r="BB28" i="24" s="1"/>
  <c r="BB27" i="24" a="1"/>
  <c r="BB27" i="24" s="1"/>
  <c r="BB26" i="24" a="1"/>
  <c r="BB26" i="24" s="1"/>
  <c r="BB25" i="24" a="1"/>
  <c r="BB25" i="24" s="1"/>
  <c r="BB24" i="24" a="1"/>
  <c r="BB24" i="24" s="1"/>
  <c r="BB23" i="24" a="1"/>
  <c r="BB23" i="24" s="1"/>
  <c r="BB22" i="24" a="1"/>
  <c r="BB22" i="24" s="1"/>
  <c r="BB21" i="24" a="1"/>
  <c r="BB21" i="24" s="1"/>
  <c r="BB20" i="24" a="1"/>
  <c r="BB20" i="24" s="1"/>
  <c r="BB19" i="24" a="1"/>
  <c r="BB19" i="24" s="1"/>
  <c r="BB18" i="24" a="1"/>
  <c r="BB18" i="24" s="1"/>
  <c r="BB17" i="24" a="1"/>
  <c r="BB17" i="24" s="1"/>
  <c r="BB16" i="24" a="1"/>
  <c r="BB16" i="24" s="1"/>
  <c r="BB15" i="24" a="1"/>
  <c r="BB15" i="24" s="1"/>
  <c r="AV85" i="24" a="1"/>
  <c r="AV85" i="24" s="1"/>
  <c r="AV84" i="24" a="1"/>
  <c r="AV84" i="24" s="1"/>
  <c r="AV83" i="24" a="1"/>
  <c r="AV83" i="24" s="1"/>
  <c r="AV82" i="24" a="1"/>
  <c r="AV82" i="24" s="1"/>
  <c r="AV81" i="24" a="1"/>
  <c r="AV81" i="24" s="1"/>
  <c r="AV80" i="24" a="1"/>
  <c r="AV80" i="24" s="1"/>
  <c r="AV79" i="24" a="1"/>
  <c r="AV79" i="24" s="1"/>
  <c r="AV78" i="24" a="1"/>
  <c r="AV78" i="24" s="1"/>
  <c r="AV77" i="24" a="1"/>
  <c r="AV77" i="24" s="1"/>
  <c r="AV76" i="24" a="1"/>
  <c r="AV76" i="24" s="1"/>
  <c r="AV75" i="24" a="1"/>
  <c r="AV75" i="24" s="1"/>
  <c r="AV74" i="24" a="1"/>
  <c r="AV74" i="24" s="1"/>
  <c r="AV73" i="24" a="1"/>
  <c r="AV73" i="24" s="1"/>
  <c r="AV66" i="24" a="1"/>
  <c r="AV66" i="24" s="1"/>
  <c r="AV65" i="24" a="1"/>
  <c r="AV65" i="24" s="1"/>
  <c r="AV64" i="24" a="1"/>
  <c r="AV64" i="24" s="1"/>
  <c r="AV63" i="24" a="1"/>
  <c r="AV63" i="24" s="1"/>
  <c r="AV62" i="24" a="1"/>
  <c r="AV62" i="24" s="1"/>
  <c r="AV61" i="24" a="1"/>
  <c r="AV61" i="24" s="1"/>
  <c r="AV60" i="24" a="1"/>
  <c r="AV60" i="24" s="1"/>
  <c r="AV59" i="24" a="1"/>
  <c r="AV59" i="24" s="1"/>
  <c r="AV52" i="24" a="1"/>
  <c r="AV52" i="24" s="1"/>
  <c r="AV51" i="24" a="1"/>
  <c r="AV51" i="24" s="1"/>
  <c r="AV50" i="24" a="1"/>
  <c r="AV50" i="24" s="1"/>
  <c r="AV49" i="24" a="1"/>
  <c r="AV49" i="24" s="1"/>
  <c r="AV48" i="24" a="1"/>
  <c r="AV48" i="24" s="1"/>
  <c r="AV47" i="24" a="1"/>
  <c r="AV47" i="24" s="1"/>
  <c r="AV46" i="24" a="1"/>
  <c r="AV46" i="24" s="1"/>
  <c r="AV45" i="24" a="1"/>
  <c r="AV45" i="24" s="1"/>
  <c r="AV44" i="24" a="1"/>
  <c r="AV44" i="24" s="1"/>
  <c r="AV43" i="24" a="1"/>
  <c r="AV43" i="24" s="1"/>
  <c r="AV42" i="24" a="1"/>
  <c r="AV42" i="24" s="1"/>
  <c r="AV41" i="24" a="1"/>
  <c r="AV41" i="24" s="1"/>
  <c r="AV40" i="24" a="1"/>
  <c r="AV40" i="24" s="1"/>
  <c r="AV34" i="24" a="1"/>
  <c r="AV34" i="24" s="1"/>
  <c r="AV31" i="24" a="1"/>
  <c r="AV31" i="24" s="1"/>
  <c r="AV30" i="24" a="1"/>
  <c r="AV30" i="24" s="1"/>
  <c r="AV29" i="24" a="1"/>
  <c r="AV29" i="24" s="1"/>
  <c r="AV28" i="24" a="1"/>
  <c r="AV28" i="24" s="1"/>
  <c r="AV27" i="24" a="1"/>
  <c r="AV27" i="24" s="1"/>
  <c r="AV26" i="24" a="1"/>
  <c r="AV26" i="24" s="1"/>
  <c r="AV25" i="24" a="1"/>
  <c r="AV25" i="24" s="1"/>
  <c r="AV24" i="24" a="1"/>
  <c r="AV24" i="24" s="1"/>
  <c r="AV23" i="24" a="1"/>
  <c r="AV23" i="24" s="1"/>
  <c r="AV22" i="24" a="1"/>
  <c r="AV22" i="24" s="1"/>
  <c r="AV21" i="24" a="1"/>
  <c r="AV21" i="24" s="1"/>
  <c r="AV20" i="24" a="1"/>
  <c r="AV20" i="24" s="1"/>
  <c r="AV19" i="24" a="1"/>
  <c r="AV19" i="24" s="1"/>
  <c r="AV18" i="24" a="1"/>
  <c r="AV18" i="24" s="1"/>
  <c r="AV17" i="24" a="1"/>
  <c r="AV17" i="24" s="1"/>
  <c r="AV16" i="24" a="1"/>
  <c r="AV16" i="24" s="1"/>
  <c r="AV15" i="24" a="1"/>
  <c r="AV15" i="24" s="1"/>
  <c r="AP85" i="24" a="1"/>
  <c r="AP85" i="24" s="1"/>
  <c r="AP84" i="24" a="1"/>
  <c r="AP84" i="24" s="1"/>
  <c r="AP83" i="24" a="1"/>
  <c r="AP83" i="24" s="1"/>
  <c r="AP82" i="24" a="1"/>
  <c r="AP82" i="24" s="1"/>
  <c r="AP81" i="24" a="1"/>
  <c r="AP81" i="24" s="1"/>
  <c r="AP80" i="24" a="1"/>
  <c r="AP80" i="24" s="1"/>
  <c r="AP79" i="24" a="1"/>
  <c r="AP79" i="24" s="1"/>
  <c r="AP78" i="24" a="1"/>
  <c r="AP78" i="24" s="1"/>
  <c r="AP77" i="24" a="1"/>
  <c r="AP77" i="24" s="1"/>
  <c r="AP76" i="24" a="1"/>
  <c r="AP76" i="24" s="1"/>
  <c r="AP75" i="24" a="1"/>
  <c r="AP75" i="24" s="1"/>
  <c r="AP74" i="24" a="1"/>
  <c r="AP74" i="24" s="1"/>
  <c r="AP73" i="24" a="1"/>
  <c r="AP73" i="24" s="1"/>
  <c r="AP66" i="24" a="1"/>
  <c r="AP66" i="24" s="1"/>
  <c r="AP65" i="24" a="1"/>
  <c r="AP65" i="24" s="1"/>
  <c r="AP64" i="24" a="1"/>
  <c r="AP64" i="24" s="1"/>
  <c r="AP63" i="24" a="1"/>
  <c r="AP63" i="24" s="1"/>
  <c r="AP62" i="24" a="1"/>
  <c r="AP62" i="24" s="1"/>
  <c r="AP61" i="24" a="1"/>
  <c r="AP61" i="24" s="1"/>
  <c r="AP60" i="24" a="1"/>
  <c r="AP60" i="24" s="1"/>
  <c r="AP59" i="24" a="1"/>
  <c r="AP59" i="24" s="1"/>
  <c r="AP52" i="24" a="1"/>
  <c r="AP52" i="24" s="1"/>
  <c r="AP51" i="24" a="1"/>
  <c r="AP51" i="24" s="1"/>
  <c r="AP50" i="24" a="1"/>
  <c r="AP50" i="24" s="1"/>
  <c r="AP49" i="24" a="1"/>
  <c r="AP49" i="24" s="1"/>
  <c r="AP48" i="24" a="1"/>
  <c r="AP48" i="24" s="1"/>
  <c r="AP47" i="24" a="1"/>
  <c r="AP47" i="24" s="1"/>
  <c r="AP46" i="24" a="1"/>
  <c r="AP46" i="24" s="1"/>
  <c r="AP45" i="24" a="1"/>
  <c r="AP45" i="24" s="1"/>
  <c r="AP44" i="24" a="1"/>
  <c r="AP44" i="24" s="1"/>
  <c r="AP43" i="24" a="1"/>
  <c r="AP43" i="24" s="1"/>
  <c r="AP42" i="24" a="1"/>
  <c r="AP42" i="24" s="1"/>
  <c r="AP41" i="24" a="1"/>
  <c r="AP41" i="24" s="1"/>
  <c r="AP40" i="24" a="1"/>
  <c r="AP40" i="24" s="1"/>
  <c r="AP34" i="24" a="1"/>
  <c r="AP34" i="24" s="1"/>
  <c r="AP31" i="24" a="1"/>
  <c r="AP31" i="24" s="1"/>
  <c r="AP30" i="24" a="1"/>
  <c r="AP30" i="24" s="1"/>
  <c r="AP29" i="24" a="1"/>
  <c r="AP29" i="24" s="1"/>
  <c r="AP28" i="24" a="1"/>
  <c r="AP28" i="24" s="1"/>
  <c r="AP27" i="24" a="1"/>
  <c r="AP27" i="24" s="1"/>
  <c r="AP26" i="24" a="1"/>
  <c r="AP26" i="24" s="1"/>
  <c r="AP25" i="24" a="1"/>
  <c r="AP25" i="24" s="1"/>
  <c r="AP24" i="24" a="1"/>
  <c r="AP24" i="24" s="1"/>
  <c r="AP23" i="24" a="1"/>
  <c r="AP23" i="24" s="1"/>
  <c r="AP22" i="24" a="1"/>
  <c r="AP22" i="24" s="1"/>
  <c r="AP21" i="24" a="1"/>
  <c r="AP21" i="24" s="1"/>
  <c r="AP20" i="24" a="1"/>
  <c r="AP20" i="24" s="1"/>
  <c r="AP19" i="24" a="1"/>
  <c r="AP19" i="24" s="1"/>
  <c r="AP18" i="24" a="1"/>
  <c r="AP18" i="24" s="1"/>
  <c r="AP17" i="24" a="1"/>
  <c r="AP17" i="24" s="1"/>
  <c r="AP16" i="24" a="1"/>
  <c r="AP16" i="24" s="1"/>
  <c r="AP15" i="24" a="1"/>
  <c r="AP15" i="24" s="1"/>
  <c r="AJ85" i="24" a="1"/>
  <c r="AJ85" i="24" s="1"/>
  <c r="AJ84" i="24" a="1"/>
  <c r="AJ84" i="24" s="1"/>
  <c r="AJ83" i="24" a="1"/>
  <c r="AJ83" i="24" s="1"/>
  <c r="AJ82" i="24" a="1"/>
  <c r="AJ82" i="24" s="1"/>
  <c r="AJ81" i="24" a="1"/>
  <c r="AJ81" i="24" s="1"/>
  <c r="AJ80" i="24" a="1"/>
  <c r="AJ80" i="24" s="1"/>
  <c r="AJ79" i="24" a="1"/>
  <c r="AJ79" i="24" s="1"/>
  <c r="AJ78" i="24" a="1"/>
  <c r="AJ78" i="24" s="1"/>
  <c r="AJ77" i="24" a="1"/>
  <c r="AJ77" i="24" s="1"/>
  <c r="AJ76" i="24" a="1"/>
  <c r="AJ76" i="24" s="1"/>
  <c r="AJ75" i="24" a="1"/>
  <c r="AJ75" i="24" s="1"/>
  <c r="AJ74" i="24" a="1"/>
  <c r="AJ74" i="24" s="1"/>
  <c r="AJ73" i="24" a="1"/>
  <c r="AJ73" i="24" s="1"/>
  <c r="AJ66" i="24" a="1"/>
  <c r="AJ66" i="24" s="1"/>
  <c r="AJ65" i="24" a="1"/>
  <c r="AJ65" i="24" s="1"/>
  <c r="AJ64" i="24" a="1"/>
  <c r="AJ64" i="24" s="1"/>
  <c r="AJ63" i="24" a="1"/>
  <c r="AJ63" i="24" s="1"/>
  <c r="AJ62" i="24" a="1"/>
  <c r="AJ62" i="24" s="1"/>
  <c r="AJ61" i="24" a="1"/>
  <c r="AJ61" i="24" s="1"/>
  <c r="AJ60" i="24" a="1"/>
  <c r="AJ60" i="24" s="1"/>
  <c r="AJ59" i="24" a="1"/>
  <c r="AJ59" i="24" s="1"/>
  <c r="AJ52" i="24" a="1"/>
  <c r="AJ52" i="24" s="1"/>
  <c r="AJ51" i="24" a="1"/>
  <c r="AJ51" i="24" s="1"/>
  <c r="AJ50" i="24" a="1"/>
  <c r="AJ50" i="24" s="1"/>
  <c r="AJ49" i="24" a="1"/>
  <c r="AJ49" i="24" s="1"/>
  <c r="AJ48" i="24" a="1"/>
  <c r="AJ48" i="24" s="1"/>
  <c r="AJ47" i="24" a="1"/>
  <c r="AJ47" i="24" s="1"/>
  <c r="AJ46" i="24" a="1"/>
  <c r="AJ46" i="24" s="1"/>
  <c r="AJ45" i="24" a="1"/>
  <c r="AJ45" i="24" s="1"/>
  <c r="AJ44" i="24" a="1"/>
  <c r="AJ44" i="24" s="1"/>
  <c r="AJ43" i="24" a="1"/>
  <c r="AJ43" i="24" s="1"/>
  <c r="AJ42" i="24" a="1"/>
  <c r="AJ42" i="24" s="1"/>
  <c r="AJ41" i="24" a="1"/>
  <c r="AJ41" i="24" s="1"/>
  <c r="AJ40" i="24" a="1"/>
  <c r="AJ40" i="24" s="1"/>
  <c r="AJ34" i="24" a="1"/>
  <c r="AJ34" i="24" s="1"/>
  <c r="AJ31" i="24" a="1"/>
  <c r="AJ31" i="24" s="1"/>
  <c r="AJ30" i="24" a="1"/>
  <c r="AJ30" i="24" s="1"/>
  <c r="AJ29" i="24" a="1"/>
  <c r="AJ29" i="24" s="1"/>
  <c r="AJ28" i="24" a="1"/>
  <c r="AJ28" i="24" s="1"/>
  <c r="AJ27" i="24" a="1"/>
  <c r="AJ27" i="24" s="1"/>
  <c r="AJ26" i="24" a="1"/>
  <c r="AJ26" i="24" s="1"/>
  <c r="AJ25" i="24" a="1"/>
  <c r="AJ25" i="24" s="1"/>
  <c r="AJ24" i="24" a="1"/>
  <c r="AJ24" i="24" s="1"/>
  <c r="AJ23" i="24" a="1"/>
  <c r="AJ23" i="24" s="1"/>
  <c r="AJ22" i="24" a="1"/>
  <c r="AJ22" i="24" s="1"/>
  <c r="AJ21" i="24" a="1"/>
  <c r="AJ21" i="24" s="1"/>
  <c r="AJ20" i="24" a="1"/>
  <c r="AJ20" i="24" s="1"/>
  <c r="AJ19" i="24" a="1"/>
  <c r="AJ19" i="24" s="1"/>
  <c r="AJ18" i="24" a="1"/>
  <c r="AJ18" i="24" s="1"/>
  <c r="AJ17" i="24" a="1"/>
  <c r="AJ17" i="24" s="1"/>
  <c r="AJ16" i="24" a="1"/>
  <c r="AJ16" i="24" s="1"/>
  <c r="AJ15" i="24" a="1"/>
  <c r="AJ15" i="24" s="1"/>
  <c r="AD85" i="24" a="1"/>
  <c r="AD85" i="24" s="1"/>
  <c r="AD84" i="24" a="1"/>
  <c r="AD84" i="24" s="1"/>
  <c r="AD83" i="24" a="1"/>
  <c r="AD83" i="24" s="1"/>
  <c r="AD82" i="24" a="1"/>
  <c r="AD82" i="24" s="1"/>
  <c r="AD81" i="24" a="1"/>
  <c r="AD81" i="24" s="1"/>
  <c r="AD80" i="24" a="1"/>
  <c r="AD80" i="24" s="1"/>
  <c r="AD79" i="24" a="1"/>
  <c r="AD79" i="24" s="1"/>
  <c r="AD78" i="24" a="1"/>
  <c r="AD78" i="24" s="1"/>
  <c r="AD77" i="24" a="1"/>
  <c r="AD77" i="24" s="1"/>
  <c r="AD76" i="24" a="1"/>
  <c r="AD76" i="24" s="1"/>
  <c r="AD75" i="24" a="1"/>
  <c r="AD75" i="24" s="1"/>
  <c r="AD74" i="24" a="1"/>
  <c r="AD74" i="24" s="1"/>
  <c r="AD73" i="24" a="1"/>
  <c r="AD73" i="24" s="1"/>
  <c r="AD66" i="24" a="1"/>
  <c r="AD66" i="24" s="1"/>
  <c r="AD65" i="24" a="1"/>
  <c r="AD65" i="24" s="1"/>
  <c r="AD64" i="24" a="1"/>
  <c r="AD64" i="24" s="1"/>
  <c r="AD63" i="24" a="1"/>
  <c r="AD63" i="24" s="1"/>
  <c r="AD62" i="24" a="1"/>
  <c r="AD62" i="24" s="1"/>
  <c r="AD61" i="24" a="1"/>
  <c r="AD61" i="24" s="1"/>
  <c r="AD60" i="24" a="1"/>
  <c r="AD60" i="24" s="1"/>
  <c r="AD59" i="24" a="1"/>
  <c r="AD59" i="24" s="1"/>
  <c r="AD52" i="24" a="1"/>
  <c r="AD52" i="24" s="1"/>
  <c r="AD51" i="24" a="1"/>
  <c r="AD51" i="24" s="1"/>
  <c r="AD50" i="24" a="1"/>
  <c r="AD50" i="24" s="1"/>
  <c r="AD49" i="24" a="1"/>
  <c r="AD49" i="24" s="1"/>
  <c r="AD48" i="24" a="1"/>
  <c r="AD48" i="24" s="1"/>
  <c r="AD47" i="24" a="1"/>
  <c r="AD47" i="24" s="1"/>
  <c r="AD46" i="24" a="1"/>
  <c r="AD46" i="24" s="1"/>
  <c r="AD45" i="24" a="1"/>
  <c r="AD45" i="24" s="1"/>
  <c r="AD44" i="24" a="1"/>
  <c r="AD44" i="24" s="1"/>
  <c r="AD43" i="24" a="1"/>
  <c r="AD43" i="24" s="1"/>
  <c r="AD42" i="24" a="1"/>
  <c r="AD42" i="24" s="1"/>
  <c r="AD41" i="24" a="1"/>
  <c r="AD41" i="24" s="1"/>
  <c r="AD40" i="24" a="1"/>
  <c r="AD40" i="24" s="1"/>
  <c r="AD34" i="24" a="1"/>
  <c r="AD34" i="24" s="1"/>
  <c r="AD31" i="24" a="1"/>
  <c r="AD31" i="24" s="1"/>
  <c r="AD30" i="24" a="1"/>
  <c r="AD30" i="24" s="1"/>
  <c r="AD29" i="24" a="1"/>
  <c r="AD29" i="24" s="1"/>
  <c r="AD28" i="24" a="1"/>
  <c r="AD28" i="24" s="1"/>
  <c r="AD27" i="24" a="1"/>
  <c r="AD27" i="24" s="1"/>
  <c r="AD26" i="24" a="1"/>
  <c r="AD26" i="24" s="1"/>
  <c r="AD25" i="24" a="1"/>
  <c r="AD25" i="24" s="1"/>
  <c r="AD24" i="24" a="1"/>
  <c r="AD24" i="24" s="1"/>
  <c r="AD23" i="24" a="1"/>
  <c r="AD23" i="24" s="1"/>
  <c r="AD22" i="24" a="1"/>
  <c r="AD22" i="24" s="1"/>
  <c r="AD21" i="24" a="1"/>
  <c r="AD21" i="24" s="1"/>
  <c r="AD20" i="24" a="1"/>
  <c r="AD20" i="24" s="1"/>
  <c r="AD19" i="24" a="1"/>
  <c r="AD19" i="24" s="1"/>
  <c r="AD18" i="24" a="1"/>
  <c r="AD18" i="24" s="1"/>
  <c r="AD17" i="24" a="1"/>
  <c r="AD17" i="24" s="1"/>
  <c r="AD16" i="24" a="1"/>
  <c r="AD16" i="24" s="1"/>
  <c r="AD15" i="24" a="1"/>
  <c r="AD15" i="24" s="1"/>
  <c r="X85" i="24" a="1"/>
  <c r="X85" i="24" s="1"/>
  <c r="X84" i="24" a="1"/>
  <c r="X84" i="24" s="1"/>
  <c r="X83" i="24" a="1"/>
  <c r="X83" i="24" s="1"/>
  <c r="X82" i="24" a="1"/>
  <c r="X82" i="24" s="1"/>
  <c r="X81" i="24" a="1"/>
  <c r="X81" i="24" s="1"/>
  <c r="X80" i="24" a="1"/>
  <c r="X80" i="24" s="1"/>
  <c r="X79" i="24" a="1"/>
  <c r="X79" i="24" s="1"/>
  <c r="X78" i="24" a="1"/>
  <c r="X78" i="24" s="1"/>
  <c r="X77" i="24" a="1"/>
  <c r="X77" i="24" s="1"/>
  <c r="X76" i="24" a="1"/>
  <c r="X76" i="24" s="1"/>
  <c r="X75" i="24" a="1"/>
  <c r="X75" i="24" s="1"/>
  <c r="X74" i="24" a="1"/>
  <c r="X74" i="24" s="1"/>
  <c r="X73" i="24" a="1"/>
  <c r="X73" i="24" s="1"/>
  <c r="X66" i="24" a="1"/>
  <c r="X66" i="24" s="1"/>
  <c r="X65" i="24" a="1"/>
  <c r="X65" i="24" s="1"/>
  <c r="X64" i="24" a="1"/>
  <c r="X64" i="24" s="1"/>
  <c r="X63" i="24" a="1"/>
  <c r="X63" i="24" s="1"/>
  <c r="X62" i="24" a="1"/>
  <c r="X62" i="24" s="1"/>
  <c r="X61" i="24" a="1"/>
  <c r="X61" i="24" s="1"/>
  <c r="X60" i="24" a="1"/>
  <c r="X60" i="24" s="1"/>
  <c r="X59" i="24" a="1"/>
  <c r="X59" i="24" s="1"/>
  <c r="X52" i="24" a="1"/>
  <c r="X52" i="24" s="1"/>
  <c r="X51" i="24" a="1"/>
  <c r="X51" i="24" s="1"/>
  <c r="X50" i="24" a="1"/>
  <c r="X50" i="24" s="1"/>
  <c r="X49" i="24" a="1"/>
  <c r="X49" i="24" s="1"/>
  <c r="X48" i="24" a="1"/>
  <c r="X48" i="24" s="1"/>
  <c r="X47" i="24" a="1"/>
  <c r="X47" i="24" s="1"/>
  <c r="X46" i="24" a="1"/>
  <c r="X46" i="24" s="1"/>
  <c r="X45" i="24" a="1"/>
  <c r="X45" i="24" s="1"/>
  <c r="X44" i="24" a="1"/>
  <c r="X44" i="24" s="1"/>
  <c r="X43" i="24" a="1"/>
  <c r="X43" i="24" s="1"/>
  <c r="X42" i="24" a="1"/>
  <c r="X42" i="24" s="1"/>
  <c r="X41" i="24" a="1"/>
  <c r="X41" i="24" s="1"/>
  <c r="X40" i="24" a="1"/>
  <c r="X40" i="24" s="1"/>
  <c r="X34" i="24" a="1"/>
  <c r="X34" i="24" s="1"/>
  <c r="X31" i="24" a="1"/>
  <c r="X31" i="24" s="1"/>
  <c r="X30" i="24" a="1"/>
  <c r="X30" i="24" s="1"/>
  <c r="X29" i="24" a="1"/>
  <c r="X29" i="24" s="1"/>
  <c r="X28" i="24" a="1"/>
  <c r="X28" i="24" s="1"/>
  <c r="X27" i="24" a="1"/>
  <c r="X27" i="24" s="1"/>
  <c r="X26" i="24" a="1"/>
  <c r="X26" i="24" s="1"/>
  <c r="X25" i="24" a="1"/>
  <c r="X25" i="24" s="1"/>
  <c r="X24" i="24" a="1"/>
  <c r="X24" i="24" s="1"/>
  <c r="X23" i="24" a="1"/>
  <c r="X23" i="24" s="1"/>
  <c r="X22" i="24" a="1"/>
  <c r="X22" i="24" s="1"/>
  <c r="X21" i="24" a="1"/>
  <c r="X21" i="24" s="1"/>
  <c r="X20" i="24" a="1"/>
  <c r="X20" i="24" s="1"/>
  <c r="X19" i="24" a="1"/>
  <c r="X19" i="24" s="1"/>
  <c r="X18" i="24" a="1"/>
  <c r="X18" i="24" s="1"/>
  <c r="X17" i="24" a="1"/>
  <c r="X17" i="24" s="1"/>
  <c r="X16" i="24" a="1"/>
  <c r="X16" i="24" s="1"/>
  <c r="X15" i="24" a="1"/>
  <c r="X15" i="24" s="1"/>
  <c r="R85" i="24" a="1"/>
  <c r="R85" i="24" s="1"/>
  <c r="R84" i="24" a="1"/>
  <c r="R84" i="24" s="1"/>
  <c r="R83" i="24" a="1"/>
  <c r="R83" i="24" s="1"/>
  <c r="R82" i="24" a="1"/>
  <c r="R82" i="24" s="1"/>
  <c r="R81" i="24" a="1"/>
  <c r="R81" i="24" s="1"/>
  <c r="R80" i="24" a="1"/>
  <c r="R80" i="24" s="1"/>
  <c r="R79" i="24" a="1"/>
  <c r="R79" i="24" s="1"/>
  <c r="R78" i="24" a="1"/>
  <c r="R78" i="24" s="1"/>
  <c r="R77" i="24" a="1"/>
  <c r="R77" i="24" s="1"/>
  <c r="R76" i="24" a="1"/>
  <c r="R76" i="24" s="1"/>
  <c r="R75" i="24" a="1"/>
  <c r="R75" i="24" s="1"/>
  <c r="R74" i="24" a="1"/>
  <c r="R74" i="24" s="1"/>
  <c r="R73" i="24" a="1"/>
  <c r="R73" i="24" s="1"/>
  <c r="R66" i="24" a="1"/>
  <c r="R66" i="24" s="1"/>
  <c r="R65" i="24" a="1"/>
  <c r="R65" i="24" s="1"/>
  <c r="R64" i="24" a="1"/>
  <c r="R64" i="24" s="1"/>
  <c r="R63" i="24" a="1"/>
  <c r="R63" i="24" s="1"/>
  <c r="R62" i="24" a="1"/>
  <c r="R62" i="24" s="1"/>
  <c r="R61" i="24" a="1"/>
  <c r="R61" i="24" s="1"/>
  <c r="R60" i="24" a="1"/>
  <c r="R60" i="24" s="1"/>
  <c r="R59" i="24" a="1"/>
  <c r="R59" i="24" s="1"/>
  <c r="R52" i="24" a="1"/>
  <c r="R52" i="24" s="1"/>
  <c r="R51" i="24" a="1"/>
  <c r="R51" i="24" s="1"/>
  <c r="R50" i="24" a="1"/>
  <c r="R50" i="24" s="1"/>
  <c r="R49" i="24" a="1"/>
  <c r="R49" i="24" s="1"/>
  <c r="R48" i="24" a="1"/>
  <c r="R48" i="24" s="1"/>
  <c r="R47" i="24" a="1"/>
  <c r="R47" i="24" s="1"/>
  <c r="R46" i="24" a="1"/>
  <c r="R46" i="24" s="1"/>
  <c r="R45" i="24" a="1"/>
  <c r="R45" i="24" s="1"/>
  <c r="R44" i="24" a="1"/>
  <c r="R44" i="24" s="1"/>
  <c r="R43" i="24" a="1"/>
  <c r="R43" i="24" s="1"/>
  <c r="R42" i="24" a="1"/>
  <c r="R42" i="24" s="1"/>
  <c r="R41" i="24" a="1"/>
  <c r="R41" i="24" s="1"/>
  <c r="R40" i="24" a="1"/>
  <c r="R40" i="24" s="1"/>
  <c r="R34" i="24" a="1"/>
  <c r="R34" i="24" s="1"/>
  <c r="R31" i="24" a="1"/>
  <c r="R31" i="24" s="1"/>
  <c r="R30" i="24" a="1"/>
  <c r="R30" i="24" s="1"/>
  <c r="R29" i="24" a="1"/>
  <c r="R29" i="24" s="1"/>
  <c r="R28" i="24" a="1"/>
  <c r="R28" i="24" s="1"/>
  <c r="R27" i="24" a="1"/>
  <c r="R27" i="24" s="1"/>
  <c r="R26" i="24" a="1"/>
  <c r="R26" i="24" s="1"/>
  <c r="R25" i="24" a="1"/>
  <c r="R25" i="24" s="1"/>
  <c r="R24" i="24" a="1"/>
  <c r="R24" i="24" s="1"/>
  <c r="R23" i="24" a="1"/>
  <c r="R23" i="24" s="1"/>
  <c r="R22" i="24" a="1"/>
  <c r="R22" i="24" s="1"/>
  <c r="R21" i="24" a="1"/>
  <c r="R21" i="24" s="1"/>
  <c r="R20" i="24" a="1"/>
  <c r="R20" i="24" s="1"/>
  <c r="R19" i="24" a="1"/>
  <c r="R19" i="24" s="1"/>
  <c r="R18" i="24" a="1"/>
  <c r="R18" i="24" s="1"/>
  <c r="R17" i="24" a="1"/>
  <c r="R17" i="24" s="1"/>
  <c r="R16" i="24" a="1"/>
  <c r="R16" i="24" s="1"/>
  <c r="R15" i="24" a="1"/>
  <c r="R15" i="24" s="1"/>
  <c r="BH85" i="23" a="1"/>
  <c r="BH85" i="23" s="1"/>
  <c r="BH84" i="23" a="1"/>
  <c r="BH84" i="23" s="1"/>
  <c r="BH83" i="23" a="1"/>
  <c r="BH83" i="23" s="1"/>
  <c r="BH82" i="23" a="1"/>
  <c r="BH82" i="23" s="1"/>
  <c r="BH81" i="23" a="1"/>
  <c r="BH81" i="23" s="1"/>
  <c r="BH80" i="23" a="1"/>
  <c r="BH80" i="23" s="1"/>
  <c r="BH79" i="23" a="1"/>
  <c r="BH79" i="23" s="1"/>
  <c r="BH78" i="23" a="1"/>
  <c r="BH78" i="23" s="1"/>
  <c r="BH77" i="23" a="1"/>
  <c r="BH77" i="23" s="1"/>
  <c r="BH76" i="23" a="1"/>
  <c r="BH76" i="23" s="1"/>
  <c r="BH75" i="23" a="1"/>
  <c r="BH75" i="23" s="1"/>
  <c r="BH74" i="23" a="1"/>
  <c r="BH74" i="23" s="1"/>
  <c r="BH73" i="23" a="1"/>
  <c r="BH73" i="23" s="1"/>
  <c r="BH66" i="23" a="1"/>
  <c r="BH66" i="23" s="1"/>
  <c r="BH65" i="23" a="1"/>
  <c r="BH65" i="23" s="1"/>
  <c r="BH64" i="23" a="1"/>
  <c r="BH64" i="23" s="1"/>
  <c r="BH63" i="23" a="1"/>
  <c r="BH63" i="23" s="1"/>
  <c r="BH62" i="23" a="1"/>
  <c r="BH62" i="23" s="1"/>
  <c r="BH61" i="23" a="1"/>
  <c r="BH61" i="23" s="1"/>
  <c r="BH60" i="23" a="1"/>
  <c r="BH60" i="23" s="1"/>
  <c r="BH59" i="23" a="1"/>
  <c r="BH59" i="23" s="1"/>
  <c r="BH52" i="23" a="1"/>
  <c r="BH52" i="23" s="1"/>
  <c r="BH51" i="23" a="1"/>
  <c r="BH51" i="23" s="1"/>
  <c r="BH50" i="23" a="1"/>
  <c r="BH50" i="23" s="1"/>
  <c r="BH49" i="23" a="1"/>
  <c r="BH49" i="23" s="1"/>
  <c r="BH48" i="23" a="1"/>
  <c r="BH48" i="23" s="1"/>
  <c r="BH47" i="23" a="1"/>
  <c r="BH47" i="23" s="1"/>
  <c r="BH46" i="23" a="1"/>
  <c r="BH46" i="23" s="1"/>
  <c r="BH45" i="23" a="1"/>
  <c r="BH45" i="23" s="1"/>
  <c r="BH44" i="23" a="1"/>
  <c r="BH44" i="23" s="1"/>
  <c r="BH43" i="23" a="1"/>
  <c r="BH43" i="23" s="1"/>
  <c r="BH42" i="23" a="1"/>
  <c r="BH42" i="23" s="1"/>
  <c r="BH41" i="23" a="1"/>
  <c r="BH41" i="23" s="1"/>
  <c r="BH40" i="23" a="1"/>
  <c r="BH40" i="23" s="1"/>
  <c r="BH34" i="23" a="1"/>
  <c r="BH34" i="23" s="1"/>
  <c r="BH31" i="23" a="1"/>
  <c r="BH31" i="23" s="1"/>
  <c r="BH30" i="23" a="1"/>
  <c r="BH30" i="23" s="1"/>
  <c r="BH29" i="23" a="1"/>
  <c r="BH29" i="23" s="1"/>
  <c r="BH28" i="23" a="1"/>
  <c r="BH28" i="23" s="1"/>
  <c r="BH27" i="23" a="1"/>
  <c r="BH27" i="23" s="1"/>
  <c r="BH26" i="23" a="1"/>
  <c r="BH26" i="23" s="1"/>
  <c r="BH25" i="23" a="1"/>
  <c r="BH25" i="23" s="1"/>
  <c r="BH24" i="23" a="1"/>
  <c r="BH24" i="23" s="1"/>
  <c r="BH23" i="23" a="1"/>
  <c r="BH23" i="23" s="1"/>
  <c r="BH22" i="23" a="1"/>
  <c r="BH22" i="23" s="1"/>
  <c r="BH21" i="23" a="1"/>
  <c r="BH21" i="23" s="1"/>
  <c r="BH20" i="23" a="1"/>
  <c r="BH20" i="23" s="1"/>
  <c r="BH19" i="23" a="1"/>
  <c r="BH19" i="23" s="1"/>
  <c r="BH18" i="23" a="1"/>
  <c r="BH18" i="23" s="1"/>
  <c r="BH17" i="23" a="1"/>
  <c r="BH17" i="23" s="1"/>
  <c r="BH16" i="23" a="1"/>
  <c r="BH16" i="23" s="1"/>
  <c r="BH15" i="23" a="1"/>
  <c r="BH15" i="23" s="1"/>
  <c r="BB85" i="23" a="1"/>
  <c r="BB85" i="23" s="1"/>
  <c r="BB84" i="23" a="1"/>
  <c r="BB84" i="23" s="1"/>
  <c r="BB83" i="23" a="1"/>
  <c r="BB83" i="23" s="1"/>
  <c r="BB82" i="23" a="1"/>
  <c r="BB82" i="23" s="1"/>
  <c r="BB81" i="23" a="1"/>
  <c r="BB81" i="23" s="1"/>
  <c r="BB80" i="23" a="1"/>
  <c r="BB80" i="23" s="1"/>
  <c r="BB79" i="23" a="1"/>
  <c r="BB79" i="23" s="1"/>
  <c r="BB78" i="23" a="1"/>
  <c r="BB78" i="23" s="1"/>
  <c r="BB77" i="23" a="1"/>
  <c r="BB77" i="23" s="1"/>
  <c r="BB76" i="23" a="1"/>
  <c r="BB76" i="23" s="1"/>
  <c r="BB75" i="23" a="1"/>
  <c r="BB75" i="23" s="1"/>
  <c r="BB74" i="23" a="1"/>
  <c r="BB74" i="23" s="1"/>
  <c r="BB73" i="23" a="1"/>
  <c r="BB73" i="23" s="1"/>
  <c r="BB66" i="23" a="1"/>
  <c r="BB66" i="23" s="1"/>
  <c r="BB65" i="23" a="1"/>
  <c r="BB65" i="23" s="1"/>
  <c r="BB64" i="23" a="1"/>
  <c r="BB64" i="23" s="1"/>
  <c r="BB63" i="23" a="1"/>
  <c r="BB63" i="23" s="1"/>
  <c r="BB62" i="23" a="1"/>
  <c r="BB62" i="23" s="1"/>
  <c r="BB61" i="23" a="1"/>
  <c r="BB61" i="23" s="1"/>
  <c r="BB60" i="23" a="1"/>
  <c r="BB60" i="23" s="1"/>
  <c r="BB59" i="23" a="1"/>
  <c r="BB59" i="23" s="1"/>
  <c r="BB52" i="23" a="1"/>
  <c r="BB52" i="23" s="1"/>
  <c r="BB51" i="23" a="1"/>
  <c r="BB51" i="23" s="1"/>
  <c r="BB50" i="23" a="1"/>
  <c r="BB50" i="23" s="1"/>
  <c r="BB49" i="23" a="1"/>
  <c r="BB49" i="23" s="1"/>
  <c r="BB48" i="23" a="1"/>
  <c r="BB48" i="23" s="1"/>
  <c r="BB47" i="23" a="1"/>
  <c r="BB47" i="23" s="1"/>
  <c r="BB46" i="23" a="1"/>
  <c r="BB46" i="23" s="1"/>
  <c r="BB45" i="23" a="1"/>
  <c r="BB45" i="23" s="1"/>
  <c r="BB44" i="23" a="1"/>
  <c r="BB44" i="23" s="1"/>
  <c r="BB43" i="23" a="1"/>
  <c r="BB43" i="23" s="1"/>
  <c r="BB42" i="23" a="1"/>
  <c r="BB42" i="23" s="1"/>
  <c r="BB41" i="23" a="1"/>
  <c r="BB41" i="23" s="1"/>
  <c r="BB40" i="23" a="1"/>
  <c r="BB40" i="23" s="1"/>
  <c r="BB34" i="23" a="1"/>
  <c r="BB34" i="23" s="1"/>
  <c r="BB31" i="23" a="1"/>
  <c r="BB31" i="23" s="1"/>
  <c r="BB30" i="23" a="1"/>
  <c r="BB30" i="23" s="1"/>
  <c r="BB29" i="23" a="1"/>
  <c r="BB29" i="23" s="1"/>
  <c r="BB28" i="23" a="1"/>
  <c r="BB28" i="23" s="1"/>
  <c r="BB27" i="23" a="1"/>
  <c r="BB27" i="23" s="1"/>
  <c r="BB26" i="23" a="1"/>
  <c r="BB26" i="23" s="1"/>
  <c r="BB25" i="23" a="1"/>
  <c r="BB25" i="23" s="1"/>
  <c r="BB24" i="23" a="1"/>
  <c r="BB24" i="23" s="1"/>
  <c r="BB23" i="23" a="1"/>
  <c r="BB23" i="23" s="1"/>
  <c r="BB22" i="23" a="1"/>
  <c r="BB22" i="23" s="1"/>
  <c r="BB21" i="23" a="1"/>
  <c r="BB21" i="23" s="1"/>
  <c r="BB20" i="23" a="1"/>
  <c r="BB20" i="23" s="1"/>
  <c r="BB19" i="23" a="1"/>
  <c r="BB19" i="23" s="1"/>
  <c r="BB18" i="23" a="1"/>
  <c r="BB18" i="23" s="1"/>
  <c r="BB17" i="23" a="1"/>
  <c r="BB17" i="23" s="1"/>
  <c r="BB16" i="23" a="1"/>
  <c r="BB16" i="23" s="1"/>
  <c r="BB15" i="23" a="1"/>
  <c r="BB15" i="23" s="1"/>
  <c r="AV85" i="23" a="1"/>
  <c r="AV85" i="23" s="1"/>
  <c r="AV84" i="23" a="1"/>
  <c r="AV84" i="23" s="1"/>
  <c r="AV83" i="23" a="1"/>
  <c r="AV83" i="23" s="1"/>
  <c r="AV82" i="23" a="1"/>
  <c r="AV82" i="23" s="1"/>
  <c r="AV81" i="23" a="1"/>
  <c r="AV81" i="23" s="1"/>
  <c r="AV80" i="23" a="1"/>
  <c r="AV80" i="23" s="1"/>
  <c r="AV79" i="23" a="1"/>
  <c r="AV79" i="23" s="1"/>
  <c r="AV78" i="23" a="1"/>
  <c r="AV78" i="23" s="1"/>
  <c r="AV77" i="23" a="1"/>
  <c r="AV77" i="23" s="1"/>
  <c r="AV76" i="23" a="1"/>
  <c r="AV76" i="23" s="1"/>
  <c r="AV75" i="23" a="1"/>
  <c r="AV75" i="23" s="1"/>
  <c r="AV74" i="23" a="1"/>
  <c r="AV74" i="23" s="1"/>
  <c r="AV73" i="23" a="1"/>
  <c r="AV73" i="23" s="1"/>
  <c r="AV66" i="23" a="1"/>
  <c r="AV66" i="23" s="1"/>
  <c r="AV65" i="23" a="1"/>
  <c r="AV65" i="23" s="1"/>
  <c r="AV64" i="23" a="1"/>
  <c r="AV64" i="23" s="1"/>
  <c r="AV63" i="23" a="1"/>
  <c r="AV63" i="23" s="1"/>
  <c r="AV62" i="23" a="1"/>
  <c r="AV62" i="23" s="1"/>
  <c r="AV61" i="23" a="1"/>
  <c r="AV61" i="23" s="1"/>
  <c r="AV60" i="23" a="1"/>
  <c r="AV60" i="23" s="1"/>
  <c r="AV59" i="23" a="1"/>
  <c r="AV59" i="23" s="1"/>
  <c r="AV52" i="23" a="1"/>
  <c r="AV52" i="23" s="1"/>
  <c r="AV51" i="23" a="1"/>
  <c r="AV51" i="23" s="1"/>
  <c r="AV50" i="23" a="1"/>
  <c r="AV50" i="23" s="1"/>
  <c r="AV49" i="23" a="1"/>
  <c r="AV49" i="23" s="1"/>
  <c r="AV48" i="23" a="1"/>
  <c r="AV48" i="23" s="1"/>
  <c r="AV47" i="23" a="1"/>
  <c r="AV47" i="23" s="1"/>
  <c r="AV46" i="23" a="1"/>
  <c r="AV46" i="23" s="1"/>
  <c r="AV45" i="23" a="1"/>
  <c r="AV45" i="23" s="1"/>
  <c r="AV44" i="23" a="1"/>
  <c r="AV44" i="23" s="1"/>
  <c r="AV43" i="23" a="1"/>
  <c r="AV43" i="23" s="1"/>
  <c r="AV42" i="23" a="1"/>
  <c r="AV42" i="23" s="1"/>
  <c r="AV41" i="23" a="1"/>
  <c r="AV41" i="23" s="1"/>
  <c r="AV40" i="23" a="1"/>
  <c r="AV40" i="23" s="1"/>
  <c r="AV34" i="23" a="1"/>
  <c r="AV34" i="23" s="1"/>
  <c r="AV31" i="23" a="1"/>
  <c r="AV31" i="23" s="1"/>
  <c r="AV30" i="23" a="1"/>
  <c r="AV30" i="23" s="1"/>
  <c r="AV29" i="23" a="1"/>
  <c r="AV29" i="23" s="1"/>
  <c r="AV28" i="23" a="1"/>
  <c r="AV28" i="23" s="1"/>
  <c r="AV27" i="23" a="1"/>
  <c r="AV27" i="23" s="1"/>
  <c r="AV26" i="23" a="1"/>
  <c r="AV26" i="23" s="1"/>
  <c r="AV25" i="23" a="1"/>
  <c r="AV25" i="23" s="1"/>
  <c r="AV24" i="23" a="1"/>
  <c r="AV24" i="23" s="1"/>
  <c r="AV23" i="23" a="1"/>
  <c r="AV23" i="23" s="1"/>
  <c r="AV22" i="23" a="1"/>
  <c r="AV22" i="23" s="1"/>
  <c r="AV21" i="23" a="1"/>
  <c r="AV21" i="23" s="1"/>
  <c r="AV20" i="23" a="1"/>
  <c r="AV20" i="23" s="1"/>
  <c r="AV19" i="23" a="1"/>
  <c r="AV19" i="23" s="1"/>
  <c r="AV18" i="23" a="1"/>
  <c r="AV18" i="23" s="1"/>
  <c r="AV17" i="23" a="1"/>
  <c r="AV17" i="23" s="1"/>
  <c r="AV16" i="23" a="1"/>
  <c r="AV16" i="23" s="1"/>
  <c r="AV15" i="23" a="1"/>
  <c r="AV15" i="23" s="1"/>
  <c r="AP85" i="23" a="1"/>
  <c r="AP85" i="23" s="1"/>
  <c r="AP84" i="23" a="1"/>
  <c r="AP84" i="23" s="1"/>
  <c r="AP83" i="23" a="1"/>
  <c r="AP83" i="23" s="1"/>
  <c r="AP82" i="23" a="1"/>
  <c r="AP82" i="23" s="1"/>
  <c r="AP81" i="23" a="1"/>
  <c r="AP81" i="23" s="1"/>
  <c r="AP80" i="23" a="1"/>
  <c r="AP80" i="23" s="1"/>
  <c r="AP79" i="23" a="1"/>
  <c r="AP79" i="23" s="1"/>
  <c r="AP78" i="23" a="1"/>
  <c r="AP78" i="23" s="1"/>
  <c r="AP77" i="23" a="1"/>
  <c r="AP77" i="23" s="1"/>
  <c r="AP76" i="23" a="1"/>
  <c r="AP76" i="23" s="1"/>
  <c r="AP75" i="23" a="1"/>
  <c r="AP75" i="23" s="1"/>
  <c r="AP74" i="23" a="1"/>
  <c r="AP74" i="23" s="1"/>
  <c r="AP73" i="23" a="1"/>
  <c r="AP73" i="23" s="1"/>
  <c r="AP66" i="23" a="1"/>
  <c r="AP66" i="23" s="1"/>
  <c r="AP65" i="23" a="1"/>
  <c r="AP65" i="23" s="1"/>
  <c r="AP64" i="23" a="1"/>
  <c r="AP64" i="23" s="1"/>
  <c r="AP63" i="23" a="1"/>
  <c r="AP63" i="23" s="1"/>
  <c r="AP62" i="23" a="1"/>
  <c r="AP62" i="23" s="1"/>
  <c r="AP61" i="23" a="1"/>
  <c r="AP61" i="23" s="1"/>
  <c r="AP60" i="23" a="1"/>
  <c r="AP60" i="23" s="1"/>
  <c r="AP59" i="23" a="1"/>
  <c r="AP59" i="23" s="1"/>
  <c r="AP52" i="23" a="1"/>
  <c r="AP52" i="23" s="1"/>
  <c r="AP51" i="23" a="1"/>
  <c r="AP51" i="23" s="1"/>
  <c r="AP50" i="23" a="1"/>
  <c r="AP50" i="23" s="1"/>
  <c r="AP49" i="23" a="1"/>
  <c r="AP49" i="23" s="1"/>
  <c r="AP48" i="23" a="1"/>
  <c r="AP48" i="23" s="1"/>
  <c r="AP47" i="23" a="1"/>
  <c r="AP47" i="23" s="1"/>
  <c r="AP46" i="23" a="1"/>
  <c r="AP46" i="23" s="1"/>
  <c r="AP45" i="23" a="1"/>
  <c r="AP45" i="23" s="1"/>
  <c r="AP44" i="23" a="1"/>
  <c r="AP44" i="23" s="1"/>
  <c r="AP43" i="23" a="1"/>
  <c r="AP43" i="23" s="1"/>
  <c r="AP42" i="23" a="1"/>
  <c r="AP42" i="23" s="1"/>
  <c r="AP41" i="23" a="1"/>
  <c r="AP41" i="23" s="1"/>
  <c r="AP40" i="23" a="1"/>
  <c r="AP40" i="23" s="1"/>
  <c r="AP34" i="23" a="1"/>
  <c r="AP34" i="23" s="1"/>
  <c r="AP31" i="23" a="1"/>
  <c r="AP31" i="23" s="1"/>
  <c r="AP30" i="23" a="1"/>
  <c r="AP30" i="23" s="1"/>
  <c r="AP29" i="23" a="1"/>
  <c r="AP29" i="23" s="1"/>
  <c r="AP28" i="23" a="1"/>
  <c r="AP28" i="23" s="1"/>
  <c r="AP27" i="23" a="1"/>
  <c r="AP27" i="23" s="1"/>
  <c r="AP26" i="23" a="1"/>
  <c r="AP26" i="23" s="1"/>
  <c r="AP25" i="23" a="1"/>
  <c r="AP25" i="23" s="1"/>
  <c r="AP24" i="23" a="1"/>
  <c r="AP24" i="23" s="1"/>
  <c r="AP23" i="23" a="1"/>
  <c r="AP23" i="23" s="1"/>
  <c r="AP22" i="23" a="1"/>
  <c r="AP22" i="23" s="1"/>
  <c r="AP21" i="23" a="1"/>
  <c r="AP21" i="23" s="1"/>
  <c r="AP20" i="23" a="1"/>
  <c r="AP20" i="23" s="1"/>
  <c r="AP19" i="23" a="1"/>
  <c r="AP19" i="23" s="1"/>
  <c r="AP18" i="23" a="1"/>
  <c r="AP18" i="23" s="1"/>
  <c r="AP17" i="23" a="1"/>
  <c r="AP17" i="23" s="1"/>
  <c r="AP16" i="23" a="1"/>
  <c r="AP16" i="23" s="1"/>
  <c r="AP15" i="23" a="1"/>
  <c r="AP15" i="23" s="1"/>
  <c r="AJ85" i="23" a="1"/>
  <c r="AJ85" i="23" s="1"/>
  <c r="AJ84" i="23" a="1"/>
  <c r="AJ84" i="23" s="1"/>
  <c r="AJ83" i="23" a="1"/>
  <c r="AJ83" i="23" s="1"/>
  <c r="AJ82" i="23" a="1"/>
  <c r="AJ82" i="23" s="1"/>
  <c r="AJ81" i="23" a="1"/>
  <c r="AJ81" i="23" s="1"/>
  <c r="AJ80" i="23" a="1"/>
  <c r="AJ80" i="23" s="1"/>
  <c r="AJ79" i="23" a="1"/>
  <c r="AJ79" i="23" s="1"/>
  <c r="AJ78" i="23" a="1"/>
  <c r="AJ78" i="23" s="1"/>
  <c r="AJ77" i="23" a="1"/>
  <c r="AJ77" i="23" s="1"/>
  <c r="AJ76" i="23" a="1"/>
  <c r="AJ76" i="23" s="1"/>
  <c r="AJ75" i="23" a="1"/>
  <c r="AJ75" i="23" s="1"/>
  <c r="AJ74" i="23" a="1"/>
  <c r="AJ74" i="23" s="1"/>
  <c r="AJ73" i="23" a="1"/>
  <c r="AJ73" i="23" s="1"/>
  <c r="AJ66" i="23" a="1"/>
  <c r="AJ66" i="23" s="1"/>
  <c r="AJ65" i="23" a="1"/>
  <c r="AJ65" i="23" s="1"/>
  <c r="AJ64" i="23" a="1"/>
  <c r="AJ64" i="23" s="1"/>
  <c r="AJ63" i="23" a="1"/>
  <c r="AJ63" i="23" s="1"/>
  <c r="AJ62" i="23" a="1"/>
  <c r="AJ62" i="23" s="1"/>
  <c r="AJ61" i="23" a="1"/>
  <c r="AJ61" i="23" s="1"/>
  <c r="AJ60" i="23" a="1"/>
  <c r="AJ60" i="23" s="1"/>
  <c r="AJ59" i="23" a="1"/>
  <c r="AJ59" i="23" s="1"/>
  <c r="AJ52" i="23" a="1"/>
  <c r="AJ52" i="23" s="1"/>
  <c r="AJ51" i="23" a="1"/>
  <c r="AJ51" i="23" s="1"/>
  <c r="AJ50" i="23" a="1"/>
  <c r="AJ50" i="23" s="1"/>
  <c r="AJ49" i="23" a="1"/>
  <c r="AJ49" i="23" s="1"/>
  <c r="AJ48" i="23" a="1"/>
  <c r="AJ48" i="23" s="1"/>
  <c r="AJ47" i="23" a="1"/>
  <c r="AJ47" i="23" s="1"/>
  <c r="AJ46" i="23" a="1"/>
  <c r="AJ46" i="23" s="1"/>
  <c r="AJ45" i="23" a="1"/>
  <c r="AJ45" i="23" s="1"/>
  <c r="AJ44" i="23" a="1"/>
  <c r="AJ44" i="23" s="1"/>
  <c r="AJ43" i="23" a="1"/>
  <c r="AJ43" i="23" s="1"/>
  <c r="AJ42" i="23" a="1"/>
  <c r="AJ42" i="23" s="1"/>
  <c r="AJ41" i="23" a="1"/>
  <c r="AJ41" i="23" s="1"/>
  <c r="AJ40" i="23" a="1"/>
  <c r="AJ40" i="23" s="1"/>
  <c r="AJ34" i="23" a="1"/>
  <c r="AJ34" i="23" s="1"/>
  <c r="AJ31" i="23" a="1"/>
  <c r="AJ31" i="23" s="1"/>
  <c r="AJ30" i="23" a="1"/>
  <c r="AJ30" i="23" s="1"/>
  <c r="AJ29" i="23" a="1"/>
  <c r="AJ29" i="23" s="1"/>
  <c r="AJ28" i="23" a="1"/>
  <c r="AJ28" i="23" s="1"/>
  <c r="AJ27" i="23" a="1"/>
  <c r="AJ27" i="23" s="1"/>
  <c r="AJ26" i="23" a="1"/>
  <c r="AJ26" i="23" s="1"/>
  <c r="AJ25" i="23" a="1"/>
  <c r="AJ25" i="23" s="1"/>
  <c r="AJ24" i="23" a="1"/>
  <c r="AJ24" i="23" s="1"/>
  <c r="AJ23" i="23" a="1"/>
  <c r="AJ23" i="23" s="1"/>
  <c r="AJ22" i="23" a="1"/>
  <c r="AJ22" i="23" s="1"/>
  <c r="AJ21" i="23" a="1"/>
  <c r="AJ21" i="23" s="1"/>
  <c r="AJ20" i="23" a="1"/>
  <c r="AJ20" i="23" s="1"/>
  <c r="AJ19" i="23" a="1"/>
  <c r="AJ19" i="23" s="1"/>
  <c r="AJ18" i="23" a="1"/>
  <c r="AJ18" i="23" s="1"/>
  <c r="AJ17" i="23" a="1"/>
  <c r="AJ17" i="23" s="1"/>
  <c r="AJ16" i="23" a="1"/>
  <c r="AJ16" i="23" s="1"/>
  <c r="AJ15" i="23" a="1"/>
  <c r="AJ15" i="23" s="1"/>
  <c r="AD85" i="23" a="1"/>
  <c r="AD85" i="23" s="1"/>
  <c r="AD84" i="23" a="1"/>
  <c r="AD84" i="23" s="1"/>
  <c r="AD83" i="23" a="1"/>
  <c r="AD83" i="23" s="1"/>
  <c r="AD82" i="23" a="1"/>
  <c r="AD82" i="23" s="1"/>
  <c r="AD81" i="23" a="1"/>
  <c r="AD81" i="23" s="1"/>
  <c r="AD80" i="23" a="1"/>
  <c r="AD80" i="23" s="1"/>
  <c r="AD79" i="23" a="1"/>
  <c r="AD79" i="23" s="1"/>
  <c r="AD78" i="23" a="1"/>
  <c r="AD78" i="23" s="1"/>
  <c r="AD77" i="23" a="1"/>
  <c r="AD77" i="23" s="1"/>
  <c r="AD76" i="23" a="1"/>
  <c r="AD76" i="23" s="1"/>
  <c r="AD75" i="23" a="1"/>
  <c r="AD75" i="23" s="1"/>
  <c r="AD74" i="23" a="1"/>
  <c r="AD74" i="23" s="1"/>
  <c r="AD73" i="23" a="1"/>
  <c r="AD73" i="23" s="1"/>
  <c r="AD66" i="23" a="1"/>
  <c r="AD66" i="23" s="1"/>
  <c r="AD65" i="23" a="1"/>
  <c r="AD65" i="23" s="1"/>
  <c r="AD64" i="23" a="1"/>
  <c r="AD64" i="23" s="1"/>
  <c r="AD63" i="23" a="1"/>
  <c r="AD63" i="23" s="1"/>
  <c r="AD62" i="23" a="1"/>
  <c r="AD62" i="23" s="1"/>
  <c r="AD61" i="23" a="1"/>
  <c r="AD61" i="23" s="1"/>
  <c r="AD60" i="23" a="1"/>
  <c r="AD60" i="23" s="1"/>
  <c r="AD59" i="23" a="1"/>
  <c r="AD59" i="23" s="1"/>
  <c r="AD52" i="23" a="1"/>
  <c r="AD52" i="23" s="1"/>
  <c r="AD51" i="23" a="1"/>
  <c r="AD51" i="23" s="1"/>
  <c r="AD50" i="23" a="1"/>
  <c r="AD50" i="23" s="1"/>
  <c r="AD49" i="23" a="1"/>
  <c r="AD49" i="23" s="1"/>
  <c r="AD48" i="23" a="1"/>
  <c r="AD48" i="23" s="1"/>
  <c r="AD47" i="23" a="1"/>
  <c r="AD47" i="23" s="1"/>
  <c r="AD46" i="23" a="1"/>
  <c r="AD46" i="23" s="1"/>
  <c r="AD45" i="23" a="1"/>
  <c r="AD45" i="23" s="1"/>
  <c r="AD44" i="23" a="1"/>
  <c r="AD44" i="23" s="1"/>
  <c r="AD43" i="23" a="1"/>
  <c r="AD43" i="23" s="1"/>
  <c r="AD42" i="23" a="1"/>
  <c r="AD42" i="23" s="1"/>
  <c r="AD41" i="23" a="1"/>
  <c r="AD41" i="23" s="1"/>
  <c r="AD40" i="23" a="1"/>
  <c r="AD40" i="23" s="1"/>
  <c r="AD34" i="23" a="1"/>
  <c r="AD34" i="23" s="1"/>
  <c r="AD31" i="23" a="1"/>
  <c r="AD31" i="23" s="1"/>
  <c r="AD30" i="23" a="1"/>
  <c r="AD30" i="23" s="1"/>
  <c r="AD29" i="23" a="1"/>
  <c r="AD29" i="23" s="1"/>
  <c r="AD28" i="23" a="1"/>
  <c r="AD28" i="23" s="1"/>
  <c r="AD27" i="23" a="1"/>
  <c r="AD27" i="23" s="1"/>
  <c r="AD26" i="23" a="1"/>
  <c r="AD26" i="23" s="1"/>
  <c r="AD25" i="23" a="1"/>
  <c r="AD25" i="23" s="1"/>
  <c r="AD24" i="23" a="1"/>
  <c r="AD24" i="23" s="1"/>
  <c r="AD23" i="23" a="1"/>
  <c r="AD23" i="23" s="1"/>
  <c r="AD22" i="23" a="1"/>
  <c r="AD22" i="23" s="1"/>
  <c r="AD21" i="23" a="1"/>
  <c r="AD21" i="23" s="1"/>
  <c r="AD20" i="23" a="1"/>
  <c r="AD20" i="23" s="1"/>
  <c r="AD19" i="23" a="1"/>
  <c r="AD19" i="23" s="1"/>
  <c r="AD18" i="23" a="1"/>
  <c r="AD18" i="23" s="1"/>
  <c r="AD17" i="23" a="1"/>
  <c r="AD17" i="23" s="1"/>
  <c r="AD16" i="23" a="1"/>
  <c r="AD16" i="23" s="1"/>
  <c r="AD15" i="23" a="1"/>
  <c r="AD15" i="23" s="1"/>
  <c r="X85" i="23" a="1"/>
  <c r="X85" i="23" s="1"/>
  <c r="X84" i="23" a="1"/>
  <c r="X84" i="23" s="1"/>
  <c r="X83" i="23" a="1"/>
  <c r="X83" i="23" s="1"/>
  <c r="X82" i="23" a="1"/>
  <c r="X82" i="23" s="1"/>
  <c r="X81" i="23" a="1"/>
  <c r="X81" i="23" s="1"/>
  <c r="X80" i="23" a="1"/>
  <c r="X80" i="23" s="1"/>
  <c r="X79" i="23" a="1"/>
  <c r="X79" i="23" s="1"/>
  <c r="X78" i="23" a="1"/>
  <c r="X78" i="23" s="1"/>
  <c r="X77" i="23" a="1"/>
  <c r="X77" i="23" s="1"/>
  <c r="X76" i="23" a="1"/>
  <c r="X76" i="23" s="1"/>
  <c r="X75" i="23" a="1"/>
  <c r="X75" i="23" s="1"/>
  <c r="X74" i="23" a="1"/>
  <c r="X74" i="23" s="1"/>
  <c r="X73" i="23" a="1"/>
  <c r="X73" i="23" s="1"/>
  <c r="X66" i="23" a="1"/>
  <c r="X66" i="23" s="1"/>
  <c r="X65" i="23" a="1"/>
  <c r="X65" i="23" s="1"/>
  <c r="X64" i="23" a="1"/>
  <c r="X64" i="23" s="1"/>
  <c r="X63" i="23" a="1"/>
  <c r="X63" i="23" s="1"/>
  <c r="X62" i="23" a="1"/>
  <c r="X62" i="23" s="1"/>
  <c r="X61" i="23" a="1"/>
  <c r="X61" i="23" s="1"/>
  <c r="X60" i="23" a="1"/>
  <c r="X60" i="23" s="1"/>
  <c r="X59" i="23" a="1"/>
  <c r="X59" i="23" s="1"/>
  <c r="X52" i="23" a="1"/>
  <c r="X52" i="23" s="1"/>
  <c r="X51" i="23" a="1"/>
  <c r="X51" i="23" s="1"/>
  <c r="X50" i="23" a="1"/>
  <c r="X50" i="23" s="1"/>
  <c r="X49" i="23" a="1"/>
  <c r="X49" i="23" s="1"/>
  <c r="X48" i="23" a="1"/>
  <c r="X48" i="23" s="1"/>
  <c r="X47" i="23" a="1"/>
  <c r="X47" i="23" s="1"/>
  <c r="X46" i="23" a="1"/>
  <c r="X46" i="23" s="1"/>
  <c r="X45" i="23" a="1"/>
  <c r="X45" i="23" s="1"/>
  <c r="X44" i="23" a="1"/>
  <c r="X44" i="23" s="1"/>
  <c r="X43" i="23" a="1"/>
  <c r="X43" i="23" s="1"/>
  <c r="X42" i="23" a="1"/>
  <c r="X42" i="23" s="1"/>
  <c r="X41" i="23" a="1"/>
  <c r="X41" i="23" s="1"/>
  <c r="X40" i="23" a="1"/>
  <c r="X40" i="23" s="1"/>
  <c r="X34" i="23" a="1"/>
  <c r="X34" i="23" s="1"/>
  <c r="X31" i="23" a="1"/>
  <c r="X31" i="23" s="1"/>
  <c r="X30" i="23" a="1"/>
  <c r="X30" i="23" s="1"/>
  <c r="X29" i="23" a="1"/>
  <c r="X29" i="23" s="1"/>
  <c r="X28" i="23" a="1"/>
  <c r="X28" i="23" s="1"/>
  <c r="X27" i="23" a="1"/>
  <c r="X27" i="23" s="1"/>
  <c r="X26" i="23" a="1"/>
  <c r="X26" i="23" s="1"/>
  <c r="X25" i="23" a="1"/>
  <c r="X25" i="23" s="1"/>
  <c r="X24" i="23" a="1"/>
  <c r="X24" i="23" s="1"/>
  <c r="X23" i="23" a="1"/>
  <c r="X23" i="23" s="1"/>
  <c r="X22" i="23" a="1"/>
  <c r="X22" i="23" s="1"/>
  <c r="X21" i="23" a="1"/>
  <c r="X21" i="23" s="1"/>
  <c r="X20" i="23" a="1"/>
  <c r="X20" i="23" s="1"/>
  <c r="X19" i="23" a="1"/>
  <c r="X19" i="23" s="1"/>
  <c r="X18" i="23" a="1"/>
  <c r="X18" i="23" s="1"/>
  <c r="X17" i="23" a="1"/>
  <c r="X17" i="23" s="1"/>
  <c r="X16" i="23" a="1"/>
  <c r="X16" i="23" s="1"/>
  <c r="X15" i="23" a="1"/>
  <c r="X15" i="23" s="1"/>
  <c r="R85" i="23" a="1"/>
  <c r="R85" i="23" s="1"/>
  <c r="R84" i="23" a="1"/>
  <c r="R84" i="23" s="1"/>
  <c r="R83" i="23" a="1"/>
  <c r="R83" i="23" s="1"/>
  <c r="R82" i="23" a="1"/>
  <c r="R82" i="23" s="1"/>
  <c r="R81" i="23" a="1"/>
  <c r="R81" i="23" s="1"/>
  <c r="R80" i="23" a="1"/>
  <c r="R80" i="23" s="1"/>
  <c r="R79" i="23" a="1"/>
  <c r="R79" i="23" s="1"/>
  <c r="R78" i="23" a="1"/>
  <c r="R78" i="23" s="1"/>
  <c r="R77" i="23" a="1"/>
  <c r="R77" i="23" s="1"/>
  <c r="R76" i="23" a="1"/>
  <c r="R76" i="23" s="1"/>
  <c r="R75" i="23" a="1"/>
  <c r="R75" i="23" s="1"/>
  <c r="R74" i="23" a="1"/>
  <c r="R74" i="23" s="1"/>
  <c r="R73" i="23" a="1"/>
  <c r="R73" i="23" s="1"/>
  <c r="R66" i="23" a="1"/>
  <c r="R66" i="23" s="1"/>
  <c r="R65" i="23" a="1"/>
  <c r="R65" i="23" s="1"/>
  <c r="R64" i="23" a="1"/>
  <c r="R64" i="23" s="1"/>
  <c r="R63" i="23" a="1"/>
  <c r="R63" i="23" s="1"/>
  <c r="R62" i="23" a="1"/>
  <c r="R62" i="23" s="1"/>
  <c r="R61" i="23" a="1"/>
  <c r="R61" i="23" s="1"/>
  <c r="R60" i="23" a="1"/>
  <c r="R60" i="23" s="1"/>
  <c r="R59" i="23" a="1"/>
  <c r="R59" i="23" s="1"/>
  <c r="R52" i="23" a="1"/>
  <c r="R52" i="23" s="1"/>
  <c r="R51" i="23" a="1"/>
  <c r="R51" i="23" s="1"/>
  <c r="R50" i="23" a="1"/>
  <c r="R50" i="23" s="1"/>
  <c r="R49" i="23" a="1"/>
  <c r="R49" i="23" s="1"/>
  <c r="R48" i="23" a="1"/>
  <c r="R48" i="23" s="1"/>
  <c r="R47" i="23" a="1"/>
  <c r="R47" i="23" s="1"/>
  <c r="R46" i="23" a="1"/>
  <c r="R46" i="23" s="1"/>
  <c r="R45" i="23" a="1"/>
  <c r="R45" i="23" s="1"/>
  <c r="R44" i="23" a="1"/>
  <c r="R44" i="23" s="1"/>
  <c r="R43" i="23" a="1"/>
  <c r="R43" i="23" s="1"/>
  <c r="R42" i="23" a="1"/>
  <c r="R42" i="23" s="1"/>
  <c r="R41" i="23" a="1"/>
  <c r="R41" i="23" s="1"/>
  <c r="R40" i="23" a="1"/>
  <c r="R40" i="23" s="1"/>
  <c r="R34" i="23" a="1"/>
  <c r="R34" i="23" s="1"/>
  <c r="R31" i="23" a="1"/>
  <c r="R31" i="23" s="1"/>
  <c r="R30" i="23" a="1"/>
  <c r="R30" i="23" s="1"/>
  <c r="R29" i="23" a="1"/>
  <c r="R29" i="23" s="1"/>
  <c r="R28" i="23" a="1"/>
  <c r="R28" i="23" s="1"/>
  <c r="R27" i="23" a="1"/>
  <c r="R27" i="23" s="1"/>
  <c r="R26" i="23" a="1"/>
  <c r="R26" i="23" s="1"/>
  <c r="R25" i="23" a="1"/>
  <c r="R25" i="23" s="1"/>
  <c r="R24" i="23" a="1"/>
  <c r="R24" i="23" s="1"/>
  <c r="R23" i="23" a="1"/>
  <c r="R23" i="23" s="1"/>
  <c r="R22" i="23" a="1"/>
  <c r="R22" i="23" s="1"/>
  <c r="R21" i="23" a="1"/>
  <c r="R21" i="23" s="1"/>
  <c r="R20" i="23" a="1"/>
  <c r="R20" i="23" s="1"/>
  <c r="R19" i="23" a="1"/>
  <c r="R19" i="23" s="1"/>
  <c r="R18" i="23" a="1"/>
  <c r="R18" i="23" s="1"/>
  <c r="R17" i="23" a="1"/>
  <c r="R17" i="23" s="1"/>
  <c r="R16" i="23" a="1"/>
  <c r="R16" i="23" s="1"/>
  <c r="R15" i="23" a="1"/>
  <c r="R15" i="23" s="1"/>
  <c r="BH85" i="22" a="1"/>
  <c r="BH85" i="22" s="1"/>
  <c r="BH84" i="22" a="1"/>
  <c r="BH84" i="22" s="1"/>
  <c r="BH83" i="22" a="1"/>
  <c r="BH83" i="22" s="1"/>
  <c r="BH82" i="22" a="1"/>
  <c r="BH82" i="22" s="1"/>
  <c r="BH81" i="22" a="1"/>
  <c r="BH81" i="22" s="1"/>
  <c r="BH80" i="22" a="1"/>
  <c r="BH80" i="22" s="1"/>
  <c r="BH79" i="22" a="1"/>
  <c r="BH79" i="22" s="1"/>
  <c r="BH78" i="22" a="1"/>
  <c r="BH78" i="22" s="1"/>
  <c r="BH77" i="22" a="1"/>
  <c r="BH77" i="22" s="1"/>
  <c r="BH76" i="22" a="1"/>
  <c r="BH76" i="22" s="1"/>
  <c r="BH75" i="22" a="1"/>
  <c r="BH75" i="22" s="1"/>
  <c r="BH74" i="22" a="1"/>
  <c r="BH74" i="22" s="1"/>
  <c r="BH73" i="22" a="1"/>
  <c r="BH73" i="22" s="1"/>
  <c r="BH66" i="22" a="1"/>
  <c r="BH66" i="22" s="1"/>
  <c r="BH65" i="22" a="1"/>
  <c r="BH65" i="22" s="1"/>
  <c r="BH64" i="22" a="1"/>
  <c r="BH64" i="22" s="1"/>
  <c r="BH63" i="22" a="1"/>
  <c r="BH63" i="22" s="1"/>
  <c r="BH62" i="22" a="1"/>
  <c r="BH62" i="22" s="1"/>
  <c r="BH61" i="22" a="1"/>
  <c r="BH61" i="22" s="1"/>
  <c r="BH60" i="22" a="1"/>
  <c r="BH60" i="22" s="1"/>
  <c r="BH59" i="22" a="1"/>
  <c r="BH59" i="22" s="1"/>
  <c r="BH52" i="22" a="1"/>
  <c r="BH52" i="22" s="1"/>
  <c r="BH51" i="22" a="1"/>
  <c r="BH51" i="22" s="1"/>
  <c r="BH50" i="22" a="1"/>
  <c r="BH50" i="22" s="1"/>
  <c r="BH49" i="22" a="1"/>
  <c r="BH49" i="22" s="1"/>
  <c r="BH48" i="22" a="1"/>
  <c r="BH48" i="22" s="1"/>
  <c r="BH47" i="22" a="1"/>
  <c r="BH47" i="22" s="1"/>
  <c r="BH46" i="22" a="1"/>
  <c r="BH46" i="22" s="1"/>
  <c r="BH45" i="22" a="1"/>
  <c r="BH45" i="22" s="1"/>
  <c r="BH44" i="22" a="1"/>
  <c r="BH44" i="22" s="1"/>
  <c r="BH43" i="22" a="1"/>
  <c r="BH43" i="22" s="1"/>
  <c r="BH42" i="22" a="1"/>
  <c r="BH42" i="22" s="1"/>
  <c r="BH41" i="22" a="1"/>
  <c r="BH41" i="22" s="1"/>
  <c r="BH40" i="22" a="1"/>
  <c r="BH40" i="22" s="1"/>
  <c r="BH34" i="22" a="1"/>
  <c r="BH34" i="22" s="1"/>
  <c r="BH31" i="22" a="1"/>
  <c r="BH31" i="22" s="1"/>
  <c r="BH30" i="22" a="1"/>
  <c r="BH30" i="22" s="1"/>
  <c r="BH29" i="22" a="1"/>
  <c r="BH29" i="22" s="1"/>
  <c r="BH28" i="22" a="1"/>
  <c r="BH28" i="22" s="1"/>
  <c r="BH27" i="22" a="1"/>
  <c r="BH27" i="22" s="1"/>
  <c r="BH26" i="22" a="1"/>
  <c r="BH26" i="22" s="1"/>
  <c r="BH25" i="22" a="1"/>
  <c r="BH25" i="22" s="1"/>
  <c r="BH24" i="22" a="1"/>
  <c r="BH24" i="22" s="1"/>
  <c r="BH23" i="22" a="1"/>
  <c r="BH23" i="22" s="1"/>
  <c r="BH22" i="22" a="1"/>
  <c r="BH22" i="22" s="1"/>
  <c r="BH21" i="22" a="1"/>
  <c r="BH21" i="22" s="1"/>
  <c r="BH20" i="22" a="1"/>
  <c r="BH20" i="22" s="1"/>
  <c r="BH19" i="22" a="1"/>
  <c r="BH19" i="22" s="1"/>
  <c r="BH18" i="22" a="1"/>
  <c r="BH18" i="22" s="1"/>
  <c r="BH17" i="22" a="1"/>
  <c r="BH17" i="22" s="1"/>
  <c r="BH16" i="22" a="1"/>
  <c r="BH16" i="22" s="1"/>
  <c r="BH15" i="22" a="1"/>
  <c r="BH15" i="22" s="1"/>
  <c r="BB85" i="22" a="1"/>
  <c r="BB85" i="22" s="1"/>
  <c r="BB84" i="22" a="1"/>
  <c r="BB84" i="22" s="1"/>
  <c r="BB83" i="22" a="1"/>
  <c r="BB83" i="22" s="1"/>
  <c r="BB82" i="22" a="1"/>
  <c r="BB82" i="22" s="1"/>
  <c r="BB81" i="22" a="1"/>
  <c r="BB81" i="22" s="1"/>
  <c r="BB80" i="22" a="1"/>
  <c r="BB80" i="22" s="1"/>
  <c r="BB79" i="22" a="1"/>
  <c r="BB79" i="22" s="1"/>
  <c r="BB78" i="22" a="1"/>
  <c r="BB78" i="22" s="1"/>
  <c r="BB77" i="22" a="1"/>
  <c r="BB77" i="22" s="1"/>
  <c r="BB76" i="22" a="1"/>
  <c r="BB76" i="22" s="1"/>
  <c r="BB75" i="22" a="1"/>
  <c r="BB75" i="22" s="1"/>
  <c r="BB74" i="22" a="1"/>
  <c r="BB74" i="22" s="1"/>
  <c r="BB73" i="22" a="1"/>
  <c r="BB73" i="22" s="1"/>
  <c r="BB66" i="22" a="1"/>
  <c r="BB66" i="22" s="1"/>
  <c r="BB65" i="22" a="1"/>
  <c r="BB65" i="22" s="1"/>
  <c r="BB64" i="22" a="1"/>
  <c r="BB64" i="22" s="1"/>
  <c r="BB63" i="22" a="1"/>
  <c r="BB63" i="22" s="1"/>
  <c r="BB62" i="22" a="1"/>
  <c r="BB62" i="22" s="1"/>
  <c r="BB61" i="22" a="1"/>
  <c r="BB61" i="22" s="1"/>
  <c r="BB60" i="22" a="1"/>
  <c r="BB60" i="22" s="1"/>
  <c r="BB59" i="22" a="1"/>
  <c r="BB59" i="22" s="1"/>
  <c r="BB52" i="22" a="1"/>
  <c r="BB52" i="22" s="1"/>
  <c r="BB51" i="22" a="1"/>
  <c r="BB51" i="22" s="1"/>
  <c r="BB50" i="22" a="1"/>
  <c r="BB50" i="22" s="1"/>
  <c r="BB49" i="22" a="1"/>
  <c r="BB49" i="22" s="1"/>
  <c r="BB48" i="22" a="1"/>
  <c r="BB48" i="22" s="1"/>
  <c r="BB47" i="22" a="1"/>
  <c r="BB47" i="22" s="1"/>
  <c r="BB46" i="22" a="1"/>
  <c r="BB46" i="22" s="1"/>
  <c r="BB45" i="22" a="1"/>
  <c r="BB45" i="22" s="1"/>
  <c r="BB44" i="22" a="1"/>
  <c r="BB44" i="22" s="1"/>
  <c r="BB43" i="22" a="1"/>
  <c r="BB43" i="22" s="1"/>
  <c r="BB42" i="22" a="1"/>
  <c r="BB42" i="22" s="1"/>
  <c r="BB41" i="22" a="1"/>
  <c r="BB41" i="22" s="1"/>
  <c r="BB40" i="22" a="1"/>
  <c r="BB40" i="22" s="1"/>
  <c r="BB34" i="22" a="1"/>
  <c r="BB34" i="22" s="1"/>
  <c r="BB31" i="22" a="1"/>
  <c r="BB31" i="22" s="1"/>
  <c r="BB30" i="22" a="1"/>
  <c r="BB30" i="22" s="1"/>
  <c r="BB29" i="22" a="1"/>
  <c r="BB29" i="22" s="1"/>
  <c r="BB28" i="22" a="1"/>
  <c r="BB28" i="22" s="1"/>
  <c r="BB27" i="22" a="1"/>
  <c r="BB27" i="22" s="1"/>
  <c r="BB26" i="22" a="1"/>
  <c r="BB26" i="22" s="1"/>
  <c r="BB25" i="22" a="1"/>
  <c r="BB25" i="22" s="1"/>
  <c r="BB24" i="22" a="1"/>
  <c r="BB24" i="22" s="1"/>
  <c r="BB23" i="22" a="1"/>
  <c r="BB23" i="22" s="1"/>
  <c r="BB22" i="22" a="1"/>
  <c r="BB22" i="22" s="1"/>
  <c r="BB21" i="22" a="1"/>
  <c r="BB21" i="22" s="1"/>
  <c r="BB20" i="22" a="1"/>
  <c r="BB20" i="22" s="1"/>
  <c r="BB19" i="22" a="1"/>
  <c r="BB19" i="22" s="1"/>
  <c r="BB18" i="22" a="1"/>
  <c r="BB18" i="22" s="1"/>
  <c r="BB17" i="22" a="1"/>
  <c r="BB17" i="22" s="1"/>
  <c r="BB16" i="22" a="1"/>
  <c r="BB16" i="22" s="1"/>
  <c r="BB15" i="22" a="1"/>
  <c r="BB15" i="22" s="1"/>
  <c r="AV85" i="22" a="1"/>
  <c r="AV85" i="22" s="1"/>
  <c r="AV84" i="22" a="1"/>
  <c r="AV84" i="22" s="1"/>
  <c r="AV83" i="22" a="1"/>
  <c r="AV83" i="22" s="1"/>
  <c r="AV82" i="22" a="1"/>
  <c r="AV82" i="22" s="1"/>
  <c r="AV81" i="22" a="1"/>
  <c r="AV81" i="22" s="1"/>
  <c r="AV80" i="22" a="1"/>
  <c r="AV80" i="22" s="1"/>
  <c r="AV79" i="22" a="1"/>
  <c r="AV79" i="22" s="1"/>
  <c r="AV78" i="22" a="1"/>
  <c r="AV78" i="22" s="1"/>
  <c r="AV77" i="22" a="1"/>
  <c r="AV77" i="22" s="1"/>
  <c r="AV76" i="22" a="1"/>
  <c r="AV76" i="22" s="1"/>
  <c r="AV75" i="22" a="1"/>
  <c r="AV75" i="22" s="1"/>
  <c r="AV74" i="22" a="1"/>
  <c r="AV74" i="22" s="1"/>
  <c r="AV73" i="22" a="1"/>
  <c r="AV73" i="22" s="1"/>
  <c r="AV66" i="22" a="1"/>
  <c r="AV66" i="22" s="1"/>
  <c r="AV65" i="22" a="1"/>
  <c r="AV65" i="22" s="1"/>
  <c r="AV64" i="22" a="1"/>
  <c r="AV64" i="22" s="1"/>
  <c r="AV63" i="22" a="1"/>
  <c r="AV63" i="22" s="1"/>
  <c r="AV62" i="22" a="1"/>
  <c r="AV62" i="22" s="1"/>
  <c r="AV61" i="22" a="1"/>
  <c r="AV61" i="22" s="1"/>
  <c r="AV60" i="22" a="1"/>
  <c r="AV60" i="22" s="1"/>
  <c r="AV59" i="22" a="1"/>
  <c r="AV59" i="22" s="1"/>
  <c r="AV52" i="22" a="1"/>
  <c r="AV52" i="22" s="1"/>
  <c r="AV51" i="22" a="1"/>
  <c r="AV51" i="22" s="1"/>
  <c r="AV50" i="22" a="1"/>
  <c r="AV50" i="22" s="1"/>
  <c r="AV49" i="22" a="1"/>
  <c r="AV49" i="22" s="1"/>
  <c r="AV48" i="22" a="1"/>
  <c r="AV48" i="22" s="1"/>
  <c r="AV47" i="22" a="1"/>
  <c r="AV47" i="22" s="1"/>
  <c r="AV46" i="22" a="1"/>
  <c r="AV46" i="22" s="1"/>
  <c r="AV45" i="22" a="1"/>
  <c r="AV45" i="22" s="1"/>
  <c r="AV44" i="22" a="1"/>
  <c r="AV44" i="22" s="1"/>
  <c r="AV43" i="22" a="1"/>
  <c r="AV43" i="22" s="1"/>
  <c r="AV42" i="22" a="1"/>
  <c r="AV42" i="22" s="1"/>
  <c r="AV41" i="22" a="1"/>
  <c r="AV41" i="22" s="1"/>
  <c r="AV40" i="22" a="1"/>
  <c r="AV40" i="22" s="1"/>
  <c r="AV34" i="22" a="1"/>
  <c r="AV34" i="22" s="1"/>
  <c r="AV31" i="22" a="1"/>
  <c r="AV31" i="22" s="1"/>
  <c r="AV30" i="22" a="1"/>
  <c r="AV30" i="22" s="1"/>
  <c r="AV29" i="22" a="1"/>
  <c r="AV29" i="22" s="1"/>
  <c r="AV28" i="22" a="1"/>
  <c r="AV28" i="22" s="1"/>
  <c r="AV27" i="22" a="1"/>
  <c r="AV27" i="22" s="1"/>
  <c r="AV26" i="22" a="1"/>
  <c r="AV26" i="22" s="1"/>
  <c r="AV25" i="22" a="1"/>
  <c r="AV25" i="22" s="1"/>
  <c r="AV24" i="22" a="1"/>
  <c r="AV24" i="22" s="1"/>
  <c r="AV23" i="22" a="1"/>
  <c r="AV23" i="22" s="1"/>
  <c r="AV22" i="22" a="1"/>
  <c r="AV22" i="22" s="1"/>
  <c r="AV21" i="22" a="1"/>
  <c r="AV21" i="22" s="1"/>
  <c r="AV20" i="22" a="1"/>
  <c r="AV20" i="22" s="1"/>
  <c r="AV19" i="22" a="1"/>
  <c r="AV19" i="22" s="1"/>
  <c r="AV18" i="22" a="1"/>
  <c r="AV18" i="22" s="1"/>
  <c r="AV17" i="22" a="1"/>
  <c r="AV17" i="22" s="1"/>
  <c r="AV16" i="22" a="1"/>
  <c r="AV16" i="22" s="1"/>
  <c r="AV15" i="22" a="1"/>
  <c r="AV15" i="22" s="1"/>
  <c r="AP85" i="22" a="1"/>
  <c r="AP85" i="22" s="1"/>
  <c r="AP84" i="22" a="1"/>
  <c r="AP84" i="22" s="1"/>
  <c r="AP83" i="22" a="1"/>
  <c r="AP83" i="22" s="1"/>
  <c r="AP82" i="22" a="1"/>
  <c r="AP82" i="22" s="1"/>
  <c r="AP81" i="22" a="1"/>
  <c r="AP81" i="22" s="1"/>
  <c r="AP80" i="22" a="1"/>
  <c r="AP80" i="22" s="1"/>
  <c r="AP79" i="22" a="1"/>
  <c r="AP79" i="22" s="1"/>
  <c r="AP78" i="22" a="1"/>
  <c r="AP78" i="22" s="1"/>
  <c r="AP77" i="22" a="1"/>
  <c r="AP77" i="22" s="1"/>
  <c r="AP76" i="22" a="1"/>
  <c r="AP76" i="22" s="1"/>
  <c r="AP75" i="22" a="1"/>
  <c r="AP75" i="22" s="1"/>
  <c r="AP74" i="22" a="1"/>
  <c r="AP74" i="22" s="1"/>
  <c r="AP73" i="22" a="1"/>
  <c r="AP73" i="22" s="1"/>
  <c r="AP66" i="22" a="1"/>
  <c r="AP66" i="22" s="1"/>
  <c r="AP65" i="22" a="1"/>
  <c r="AP65" i="22" s="1"/>
  <c r="AP64" i="22" a="1"/>
  <c r="AP64" i="22" s="1"/>
  <c r="AP63" i="22" a="1"/>
  <c r="AP63" i="22" s="1"/>
  <c r="AP62" i="22" a="1"/>
  <c r="AP62" i="22" s="1"/>
  <c r="AP61" i="22" a="1"/>
  <c r="AP61" i="22" s="1"/>
  <c r="AP60" i="22" a="1"/>
  <c r="AP60" i="22" s="1"/>
  <c r="AP59" i="22" a="1"/>
  <c r="AP59" i="22" s="1"/>
  <c r="AP52" i="22" a="1"/>
  <c r="AP52" i="22" s="1"/>
  <c r="AP51" i="22" a="1"/>
  <c r="AP51" i="22" s="1"/>
  <c r="AP50" i="22" a="1"/>
  <c r="AP50" i="22" s="1"/>
  <c r="AP49" i="22" a="1"/>
  <c r="AP49" i="22" s="1"/>
  <c r="AP48" i="22" a="1"/>
  <c r="AP48" i="22" s="1"/>
  <c r="AP47" i="22" a="1"/>
  <c r="AP47" i="22" s="1"/>
  <c r="AP46" i="22" a="1"/>
  <c r="AP46" i="22" s="1"/>
  <c r="AP45" i="22" a="1"/>
  <c r="AP45" i="22" s="1"/>
  <c r="AP44" i="22" a="1"/>
  <c r="AP44" i="22" s="1"/>
  <c r="AP43" i="22" a="1"/>
  <c r="AP43" i="22" s="1"/>
  <c r="AP42" i="22" a="1"/>
  <c r="AP42" i="22" s="1"/>
  <c r="AP41" i="22" a="1"/>
  <c r="AP41" i="22" s="1"/>
  <c r="AP40" i="22" a="1"/>
  <c r="AP40" i="22" s="1"/>
  <c r="AP34" i="22" a="1"/>
  <c r="AP34" i="22" s="1"/>
  <c r="AP31" i="22" a="1"/>
  <c r="AP31" i="22" s="1"/>
  <c r="AP30" i="22" a="1"/>
  <c r="AP30" i="22" s="1"/>
  <c r="AP29" i="22" a="1"/>
  <c r="AP29" i="22" s="1"/>
  <c r="AP28" i="22" a="1"/>
  <c r="AP28" i="22" s="1"/>
  <c r="AP27" i="22" a="1"/>
  <c r="AP27" i="22" s="1"/>
  <c r="AP26" i="22" a="1"/>
  <c r="AP26" i="22" s="1"/>
  <c r="AP25" i="22" a="1"/>
  <c r="AP25" i="22" s="1"/>
  <c r="AP24" i="22" a="1"/>
  <c r="AP24" i="22" s="1"/>
  <c r="AP23" i="22" a="1"/>
  <c r="AP23" i="22" s="1"/>
  <c r="AP22" i="22" a="1"/>
  <c r="AP22" i="22" s="1"/>
  <c r="AP21" i="22" a="1"/>
  <c r="AP21" i="22" s="1"/>
  <c r="AP20" i="22" a="1"/>
  <c r="AP20" i="22" s="1"/>
  <c r="AP19" i="22" a="1"/>
  <c r="AP19" i="22" s="1"/>
  <c r="AP18" i="22" a="1"/>
  <c r="AP18" i="22" s="1"/>
  <c r="AP17" i="22" a="1"/>
  <c r="AP17" i="22" s="1"/>
  <c r="AP16" i="22" a="1"/>
  <c r="AP16" i="22" s="1"/>
  <c r="AP15" i="22" a="1"/>
  <c r="AP15" i="22" s="1"/>
  <c r="AJ85" i="22" a="1"/>
  <c r="AJ85" i="22" s="1"/>
  <c r="AJ84" i="22" a="1"/>
  <c r="AJ84" i="22" s="1"/>
  <c r="AJ83" i="22" a="1"/>
  <c r="AJ83" i="22" s="1"/>
  <c r="AJ82" i="22" a="1"/>
  <c r="AJ82" i="22" s="1"/>
  <c r="AJ81" i="22" a="1"/>
  <c r="AJ81" i="22" s="1"/>
  <c r="AJ80" i="22" a="1"/>
  <c r="AJ80" i="22" s="1"/>
  <c r="AJ79" i="22" a="1"/>
  <c r="AJ79" i="22" s="1"/>
  <c r="AJ78" i="22" a="1"/>
  <c r="AJ78" i="22" s="1"/>
  <c r="AJ77" i="22" a="1"/>
  <c r="AJ77" i="22" s="1"/>
  <c r="AJ76" i="22" a="1"/>
  <c r="AJ76" i="22" s="1"/>
  <c r="AJ75" i="22" a="1"/>
  <c r="AJ75" i="22" s="1"/>
  <c r="AJ74" i="22" a="1"/>
  <c r="AJ74" i="22" s="1"/>
  <c r="AJ73" i="22" a="1"/>
  <c r="AJ73" i="22" s="1"/>
  <c r="AJ66" i="22" a="1"/>
  <c r="AJ66" i="22" s="1"/>
  <c r="AJ65" i="22" a="1"/>
  <c r="AJ65" i="22" s="1"/>
  <c r="AJ64" i="22" a="1"/>
  <c r="AJ64" i="22" s="1"/>
  <c r="AJ63" i="22" a="1"/>
  <c r="AJ63" i="22" s="1"/>
  <c r="AJ62" i="22" a="1"/>
  <c r="AJ62" i="22" s="1"/>
  <c r="AJ61" i="22" a="1"/>
  <c r="AJ61" i="22" s="1"/>
  <c r="AJ60" i="22" a="1"/>
  <c r="AJ60" i="22" s="1"/>
  <c r="AJ59" i="22" a="1"/>
  <c r="AJ59" i="22" s="1"/>
  <c r="AJ52" i="22" a="1"/>
  <c r="AJ52" i="22" s="1"/>
  <c r="AJ51" i="22" a="1"/>
  <c r="AJ51" i="22" s="1"/>
  <c r="AJ50" i="22" a="1"/>
  <c r="AJ50" i="22" s="1"/>
  <c r="AJ49" i="22" a="1"/>
  <c r="AJ49" i="22" s="1"/>
  <c r="AJ48" i="22" a="1"/>
  <c r="AJ48" i="22" s="1"/>
  <c r="AJ47" i="22" a="1"/>
  <c r="AJ47" i="22" s="1"/>
  <c r="AJ46" i="22" a="1"/>
  <c r="AJ46" i="22" s="1"/>
  <c r="AJ45" i="22" a="1"/>
  <c r="AJ45" i="22" s="1"/>
  <c r="AJ44" i="22" a="1"/>
  <c r="AJ44" i="22" s="1"/>
  <c r="AJ43" i="22" a="1"/>
  <c r="AJ43" i="22" s="1"/>
  <c r="AJ42" i="22" a="1"/>
  <c r="AJ42" i="22" s="1"/>
  <c r="AJ41" i="22" a="1"/>
  <c r="AJ41" i="22" s="1"/>
  <c r="AJ40" i="22" a="1"/>
  <c r="AJ40" i="22" s="1"/>
  <c r="AJ34" i="22" a="1"/>
  <c r="AJ34" i="22" s="1"/>
  <c r="AJ31" i="22" a="1"/>
  <c r="AJ31" i="22" s="1"/>
  <c r="AJ30" i="22" a="1"/>
  <c r="AJ30" i="22" s="1"/>
  <c r="AJ29" i="22" a="1"/>
  <c r="AJ29" i="22" s="1"/>
  <c r="AJ28" i="22" a="1"/>
  <c r="AJ28" i="22" s="1"/>
  <c r="AJ27" i="22" a="1"/>
  <c r="AJ27" i="22" s="1"/>
  <c r="AJ26" i="22" a="1"/>
  <c r="AJ26" i="22" s="1"/>
  <c r="AJ25" i="22" a="1"/>
  <c r="AJ25" i="22" s="1"/>
  <c r="AJ24" i="22" a="1"/>
  <c r="AJ24" i="22" s="1"/>
  <c r="AJ23" i="22" a="1"/>
  <c r="AJ23" i="22" s="1"/>
  <c r="AJ22" i="22" a="1"/>
  <c r="AJ22" i="22" s="1"/>
  <c r="AJ21" i="22" a="1"/>
  <c r="AJ21" i="22" s="1"/>
  <c r="AJ20" i="22" a="1"/>
  <c r="AJ20" i="22" s="1"/>
  <c r="AJ19" i="22" a="1"/>
  <c r="AJ19" i="22" s="1"/>
  <c r="AJ18" i="22" a="1"/>
  <c r="AJ18" i="22" s="1"/>
  <c r="AJ17" i="22" a="1"/>
  <c r="AJ17" i="22" s="1"/>
  <c r="AJ16" i="22" a="1"/>
  <c r="AJ16" i="22" s="1"/>
  <c r="AJ15" i="22" a="1"/>
  <c r="AJ15" i="22" s="1"/>
  <c r="AD85" i="22" a="1"/>
  <c r="AD85" i="22" s="1"/>
  <c r="AD84" i="22" a="1"/>
  <c r="AD84" i="22" s="1"/>
  <c r="AD83" i="22" a="1"/>
  <c r="AD83" i="22" s="1"/>
  <c r="AD82" i="22" a="1"/>
  <c r="AD82" i="22" s="1"/>
  <c r="AD81" i="22" a="1"/>
  <c r="AD81" i="22" s="1"/>
  <c r="AD80" i="22" a="1"/>
  <c r="AD80" i="22" s="1"/>
  <c r="AD79" i="22" a="1"/>
  <c r="AD79" i="22" s="1"/>
  <c r="AD78" i="22" a="1"/>
  <c r="AD78" i="22" s="1"/>
  <c r="AD77" i="22" a="1"/>
  <c r="AD77" i="22" s="1"/>
  <c r="AD76" i="22" a="1"/>
  <c r="AD76" i="22" s="1"/>
  <c r="AD75" i="22" a="1"/>
  <c r="AD75" i="22" s="1"/>
  <c r="AD74" i="22" a="1"/>
  <c r="AD74" i="22" s="1"/>
  <c r="AD73" i="22" a="1"/>
  <c r="AD73" i="22" s="1"/>
  <c r="AD66" i="22" a="1"/>
  <c r="AD66" i="22" s="1"/>
  <c r="AD65" i="22" a="1"/>
  <c r="AD65" i="22" s="1"/>
  <c r="AD64" i="22" a="1"/>
  <c r="AD64" i="22" s="1"/>
  <c r="AD63" i="22" a="1"/>
  <c r="AD63" i="22" s="1"/>
  <c r="AD62" i="22" a="1"/>
  <c r="AD62" i="22" s="1"/>
  <c r="AD61" i="22" a="1"/>
  <c r="AD61" i="22" s="1"/>
  <c r="AD60" i="22" a="1"/>
  <c r="AD60" i="22" s="1"/>
  <c r="AD59" i="22" a="1"/>
  <c r="AD59" i="22" s="1"/>
  <c r="AD52" i="22" a="1"/>
  <c r="AD52" i="22" s="1"/>
  <c r="AD51" i="22" a="1"/>
  <c r="AD51" i="22" s="1"/>
  <c r="AD50" i="22" a="1"/>
  <c r="AD50" i="22" s="1"/>
  <c r="AD49" i="22" a="1"/>
  <c r="AD49" i="22" s="1"/>
  <c r="AD48" i="22" a="1"/>
  <c r="AD48" i="22" s="1"/>
  <c r="AD47" i="22" a="1"/>
  <c r="AD47" i="22" s="1"/>
  <c r="AD46" i="22" a="1"/>
  <c r="AD46" i="22" s="1"/>
  <c r="AD45" i="22" a="1"/>
  <c r="AD45" i="22" s="1"/>
  <c r="AD44" i="22" a="1"/>
  <c r="AD44" i="22" s="1"/>
  <c r="AD43" i="22" a="1"/>
  <c r="AD43" i="22" s="1"/>
  <c r="AD42" i="22" a="1"/>
  <c r="AD42" i="22" s="1"/>
  <c r="AD41" i="22" a="1"/>
  <c r="AD41" i="22" s="1"/>
  <c r="AD40" i="22" a="1"/>
  <c r="AD40" i="22" s="1"/>
  <c r="AD34" i="22" a="1"/>
  <c r="AD34" i="22" s="1"/>
  <c r="AD31" i="22" a="1"/>
  <c r="AD31" i="22" s="1"/>
  <c r="AD30" i="22" a="1"/>
  <c r="AD30" i="22" s="1"/>
  <c r="AD29" i="22" a="1"/>
  <c r="AD29" i="22" s="1"/>
  <c r="AD28" i="22" a="1"/>
  <c r="AD28" i="22" s="1"/>
  <c r="AD27" i="22" a="1"/>
  <c r="AD27" i="22" s="1"/>
  <c r="AD26" i="22" a="1"/>
  <c r="AD26" i="22" s="1"/>
  <c r="AD25" i="22" a="1"/>
  <c r="AD25" i="22" s="1"/>
  <c r="AD24" i="22" a="1"/>
  <c r="AD24" i="22" s="1"/>
  <c r="AD23" i="22" a="1"/>
  <c r="AD23" i="22" s="1"/>
  <c r="AD22" i="22" a="1"/>
  <c r="AD22" i="22" s="1"/>
  <c r="AD21" i="22" a="1"/>
  <c r="AD21" i="22" s="1"/>
  <c r="AD20" i="22" a="1"/>
  <c r="AD20" i="22" s="1"/>
  <c r="AD19" i="22" a="1"/>
  <c r="AD19" i="22" s="1"/>
  <c r="AD18" i="22" a="1"/>
  <c r="AD18" i="22" s="1"/>
  <c r="AD17" i="22" a="1"/>
  <c r="AD17" i="22" s="1"/>
  <c r="AD16" i="22" a="1"/>
  <c r="AD16" i="22" s="1"/>
  <c r="AD15" i="22" a="1"/>
  <c r="AD15" i="22" s="1"/>
  <c r="X85" i="22" a="1"/>
  <c r="X85" i="22" s="1"/>
  <c r="X84" i="22" a="1"/>
  <c r="X84" i="22" s="1"/>
  <c r="X83" i="22" a="1"/>
  <c r="X83" i="22" s="1"/>
  <c r="X82" i="22" a="1"/>
  <c r="X82" i="22" s="1"/>
  <c r="X81" i="22" a="1"/>
  <c r="X81" i="22" s="1"/>
  <c r="X80" i="22" a="1"/>
  <c r="X80" i="22" s="1"/>
  <c r="X79" i="22" a="1"/>
  <c r="X79" i="22" s="1"/>
  <c r="X78" i="22" a="1"/>
  <c r="X78" i="22" s="1"/>
  <c r="X77" i="22" a="1"/>
  <c r="X77" i="22" s="1"/>
  <c r="X76" i="22" a="1"/>
  <c r="X76" i="22" s="1"/>
  <c r="X75" i="22" a="1"/>
  <c r="X75" i="22" s="1"/>
  <c r="X74" i="22" a="1"/>
  <c r="X74" i="22" s="1"/>
  <c r="X73" i="22" a="1"/>
  <c r="X73" i="22" s="1"/>
  <c r="X66" i="22" a="1"/>
  <c r="X66" i="22" s="1"/>
  <c r="X65" i="22" a="1"/>
  <c r="X65" i="22" s="1"/>
  <c r="X64" i="22" a="1"/>
  <c r="X64" i="22" s="1"/>
  <c r="X63" i="22" a="1"/>
  <c r="X63" i="22" s="1"/>
  <c r="X62" i="22" a="1"/>
  <c r="X62" i="22" s="1"/>
  <c r="X61" i="22" a="1"/>
  <c r="X61" i="22" s="1"/>
  <c r="X60" i="22" a="1"/>
  <c r="X60" i="22" s="1"/>
  <c r="X59" i="22" a="1"/>
  <c r="X59" i="22" s="1"/>
  <c r="X52" i="22" a="1"/>
  <c r="X52" i="22" s="1"/>
  <c r="X51" i="22" a="1"/>
  <c r="X51" i="22" s="1"/>
  <c r="X50" i="22" a="1"/>
  <c r="X50" i="22" s="1"/>
  <c r="X49" i="22" a="1"/>
  <c r="X49" i="22" s="1"/>
  <c r="X48" i="22" a="1"/>
  <c r="X48" i="22" s="1"/>
  <c r="X47" i="22" a="1"/>
  <c r="X47" i="22" s="1"/>
  <c r="X46" i="22" a="1"/>
  <c r="X46" i="22" s="1"/>
  <c r="X45" i="22" a="1"/>
  <c r="X45" i="22" s="1"/>
  <c r="X44" i="22" a="1"/>
  <c r="X44" i="22" s="1"/>
  <c r="X43" i="22" a="1"/>
  <c r="X43" i="22" s="1"/>
  <c r="X42" i="22" a="1"/>
  <c r="X42" i="22" s="1"/>
  <c r="X41" i="22" a="1"/>
  <c r="X41" i="22" s="1"/>
  <c r="X40" i="22" a="1"/>
  <c r="X40" i="22" s="1"/>
  <c r="X34" i="22" a="1"/>
  <c r="X34" i="22" s="1"/>
  <c r="X31" i="22" a="1"/>
  <c r="X31" i="22" s="1"/>
  <c r="X30" i="22" a="1"/>
  <c r="X30" i="22" s="1"/>
  <c r="X29" i="22" a="1"/>
  <c r="X29" i="22" s="1"/>
  <c r="X28" i="22" a="1"/>
  <c r="X28" i="22" s="1"/>
  <c r="X27" i="22" a="1"/>
  <c r="X27" i="22" s="1"/>
  <c r="X26" i="22" a="1"/>
  <c r="X26" i="22" s="1"/>
  <c r="X25" i="22" a="1"/>
  <c r="X25" i="22" s="1"/>
  <c r="X24" i="22" a="1"/>
  <c r="X24" i="22" s="1"/>
  <c r="X23" i="22" a="1"/>
  <c r="X23" i="22" s="1"/>
  <c r="X22" i="22" a="1"/>
  <c r="X22" i="22" s="1"/>
  <c r="X21" i="22" a="1"/>
  <c r="X21" i="22" s="1"/>
  <c r="X20" i="22" a="1"/>
  <c r="X20" i="22" s="1"/>
  <c r="X19" i="22" a="1"/>
  <c r="X19" i="22" s="1"/>
  <c r="X18" i="22" a="1"/>
  <c r="X18" i="22" s="1"/>
  <c r="X17" i="22" a="1"/>
  <c r="X17" i="22" s="1"/>
  <c r="X16" i="22" a="1"/>
  <c r="X16" i="22" s="1"/>
  <c r="X15" i="22" a="1"/>
  <c r="X15" i="22" s="1"/>
  <c r="R85" i="22" a="1"/>
  <c r="R85" i="22" s="1"/>
  <c r="R84" i="22" a="1"/>
  <c r="R84" i="22" s="1"/>
  <c r="R83" i="22" a="1"/>
  <c r="R83" i="22" s="1"/>
  <c r="R82" i="22" a="1"/>
  <c r="R82" i="22" s="1"/>
  <c r="R81" i="22" a="1"/>
  <c r="R81" i="22" s="1"/>
  <c r="R80" i="22" a="1"/>
  <c r="R80" i="22" s="1"/>
  <c r="R79" i="22" a="1"/>
  <c r="R79" i="22" s="1"/>
  <c r="R78" i="22" a="1"/>
  <c r="R78" i="22" s="1"/>
  <c r="R77" i="22" a="1"/>
  <c r="R77" i="22" s="1"/>
  <c r="R76" i="22" a="1"/>
  <c r="R76" i="22" s="1"/>
  <c r="R75" i="22" a="1"/>
  <c r="R75" i="22" s="1"/>
  <c r="R74" i="22" a="1"/>
  <c r="R74" i="22" s="1"/>
  <c r="R73" i="22" a="1"/>
  <c r="R73" i="22" s="1"/>
  <c r="R66" i="22" a="1"/>
  <c r="R66" i="22" s="1"/>
  <c r="R65" i="22" a="1"/>
  <c r="R65" i="22" s="1"/>
  <c r="R64" i="22" a="1"/>
  <c r="R64" i="22" s="1"/>
  <c r="R63" i="22" a="1"/>
  <c r="R63" i="22" s="1"/>
  <c r="R62" i="22" a="1"/>
  <c r="R62" i="22" s="1"/>
  <c r="R61" i="22" a="1"/>
  <c r="R61" i="22" s="1"/>
  <c r="R60" i="22" a="1"/>
  <c r="R60" i="22" s="1"/>
  <c r="R59" i="22" a="1"/>
  <c r="R59" i="22" s="1"/>
  <c r="R52" i="22" a="1"/>
  <c r="R52" i="22" s="1"/>
  <c r="R51" i="22" a="1"/>
  <c r="R51" i="22" s="1"/>
  <c r="R50" i="22" a="1"/>
  <c r="R50" i="22" s="1"/>
  <c r="R49" i="22" a="1"/>
  <c r="R49" i="22" s="1"/>
  <c r="R48" i="22" a="1"/>
  <c r="R48" i="22" s="1"/>
  <c r="R47" i="22" a="1"/>
  <c r="R47" i="22" s="1"/>
  <c r="R46" i="22" a="1"/>
  <c r="R46" i="22" s="1"/>
  <c r="R45" i="22" a="1"/>
  <c r="R45" i="22" s="1"/>
  <c r="R44" i="22" a="1"/>
  <c r="R44" i="22" s="1"/>
  <c r="R43" i="22" a="1"/>
  <c r="R43" i="22" s="1"/>
  <c r="R42" i="22" a="1"/>
  <c r="R42" i="22" s="1"/>
  <c r="R41" i="22" a="1"/>
  <c r="R41" i="22" s="1"/>
  <c r="R40" i="22" a="1"/>
  <c r="R40" i="22" s="1"/>
  <c r="R34" i="22" a="1"/>
  <c r="R34" i="22" s="1"/>
  <c r="R31" i="22" a="1"/>
  <c r="R31" i="22" s="1"/>
  <c r="R30" i="22" a="1"/>
  <c r="R30" i="22" s="1"/>
  <c r="R29" i="22" a="1"/>
  <c r="R29" i="22" s="1"/>
  <c r="R28" i="22" a="1"/>
  <c r="R28" i="22" s="1"/>
  <c r="R27" i="22" a="1"/>
  <c r="R27" i="22" s="1"/>
  <c r="R26" i="22" a="1"/>
  <c r="R26" i="22" s="1"/>
  <c r="R25" i="22" a="1"/>
  <c r="R25" i="22" s="1"/>
  <c r="R24" i="22" a="1"/>
  <c r="R24" i="22" s="1"/>
  <c r="R23" i="22" a="1"/>
  <c r="R23" i="22" s="1"/>
  <c r="R22" i="22" a="1"/>
  <c r="R22" i="22" s="1"/>
  <c r="R21" i="22" a="1"/>
  <c r="R21" i="22" s="1"/>
  <c r="R20" i="22" a="1"/>
  <c r="R20" i="22" s="1"/>
  <c r="R19" i="22" a="1"/>
  <c r="R19" i="22" s="1"/>
  <c r="R18" i="22" a="1"/>
  <c r="R18" i="22" s="1"/>
  <c r="R17" i="22" a="1"/>
  <c r="R17" i="22" s="1"/>
  <c r="R16" i="22" a="1"/>
  <c r="R16" i="22" s="1"/>
  <c r="R15" i="22" a="1"/>
  <c r="R15" i="22" s="1"/>
  <c r="BH85" i="21" a="1"/>
  <c r="BH85" i="21" s="1"/>
  <c r="BH84" i="21" a="1"/>
  <c r="BH84" i="21" s="1"/>
  <c r="BH83" i="21" a="1"/>
  <c r="BH83" i="21" s="1"/>
  <c r="BH82" i="21" a="1"/>
  <c r="BH82" i="21" s="1"/>
  <c r="BH81" i="21" a="1"/>
  <c r="BH81" i="21" s="1"/>
  <c r="BH80" i="21" a="1"/>
  <c r="BH80" i="21" s="1"/>
  <c r="BH79" i="21" a="1"/>
  <c r="BH79" i="21" s="1"/>
  <c r="BH78" i="21" a="1"/>
  <c r="BH78" i="21" s="1"/>
  <c r="BH77" i="21" a="1"/>
  <c r="BH77" i="21" s="1"/>
  <c r="BH76" i="21" a="1"/>
  <c r="BH76" i="21" s="1"/>
  <c r="BH75" i="21" a="1"/>
  <c r="BH75" i="21" s="1"/>
  <c r="BH74" i="21" a="1"/>
  <c r="BH74" i="21" s="1"/>
  <c r="BH73" i="21" a="1"/>
  <c r="BH73" i="21" s="1"/>
  <c r="BH66" i="21" a="1"/>
  <c r="BH66" i="21" s="1"/>
  <c r="BH65" i="21" a="1"/>
  <c r="BH65" i="21" s="1"/>
  <c r="BH64" i="21" a="1"/>
  <c r="BH64" i="21" s="1"/>
  <c r="BH63" i="21" a="1"/>
  <c r="BH63" i="21" s="1"/>
  <c r="BH62" i="21" a="1"/>
  <c r="BH62" i="21" s="1"/>
  <c r="BH61" i="21" a="1"/>
  <c r="BH61" i="21" s="1"/>
  <c r="BH60" i="21" a="1"/>
  <c r="BH60" i="21" s="1"/>
  <c r="BH59" i="21" a="1"/>
  <c r="BH59" i="21" s="1"/>
  <c r="BH52" i="21" a="1"/>
  <c r="BH52" i="21" s="1"/>
  <c r="BH51" i="21" a="1"/>
  <c r="BH51" i="21" s="1"/>
  <c r="BH50" i="21" a="1"/>
  <c r="BH50" i="21" s="1"/>
  <c r="BH49" i="21" a="1"/>
  <c r="BH49" i="21" s="1"/>
  <c r="BH48" i="21" a="1"/>
  <c r="BH48" i="21" s="1"/>
  <c r="BH47" i="21" a="1"/>
  <c r="BH47" i="21" s="1"/>
  <c r="BH46" i="21" a="1"/>
  <c r="BH46" i="21" s="1"/>
  <c r="BH45" i="21" a="1"/>
  <c r="BH45" i="21" s="1"/>
  <c r="BH44" i="21" a="1"/>
  <c r="BH44" i="21" s="1"/>
  <c r="BH43" i="21" a="1"/>
  <c r="BH43" i="21" s="1"/>
  <c r="BH42" i="21" a="1"/>
  <c r="BH42" i="21" s="1"/>
  <c r="BH41" i="21" a="1"/>
  <c r="BH41" i="21" s="1"/>
  <c r="BH40" i="21" a="1"/>
  <c r="BH40" i="21" s="1"/>
  <c r="BH34" i="21" a="1"/>
  <c r="BH34" i="21" s="1"/>
  <c r="BH31" i="21" a="1"/>
  <c r="BH31" i="21" s="1"/>
  <c r="BH30" i="21" a="1"/>
  <c r="BH30" i="21" s="1"/>
  <c r="BH29" i="21" a="1"/>
  <c r="BH29" i="21" s="1"/>
  <c r="BH28" i="21" a="1"/>
  <c r="BH28" i="21" s="1"/>
  <c r="BH27" i="21" a="1"/>
  <c r="BH27" i="21" s="1"/>
  <c r="BH26" i="21" a="1"/>
  <c r="BH26" i="21" s="1"/>
  <c r="BH25" i="21" a="1"/>
  <c r="BH25" i="21" s="1"/>
  <c r="BH24" i="21" a="1"/>
  <c r="BH24" i="21" s="1"/>
  <c r="BH23" i="21" a="1"/>
  <c r="BH23" i="21" s="1"/>
  <c r="BH22" i="21" a="1"/>
  <c r="BH22" i="21" s="1"/>
  <c r="BH21" i="21" a="1"/>
  <c r="BH21" i="21" s="1"/>
  <c r="BH20" i="21" a="1"/>
  <c r="BH20" i="21" s="1"/>
  <c r="BH19" i="21" a="1"/>
  <c r="BH19" i="21" s="1"/>
  <c r="BH18" i="21" a="1"/>
  <c r="BH18" i="21" s="1"/>
  <c r="BH17" i="21" a="1"/>
  <c r="BH17" i="21" s="1"/>
  <c r="BH16" i="21" a="1"/>
  <c r="BH16" i="21" s="1"/>
  <c r="BH15" i="21" a="1"/>
  <c r="BH15" i="21" s="1"/>
  <c r="BB85" i="21" a="1"/>
  <c r="BB85" i="21" s="1"/>
  <c r="BB84" i="21" a="1"/>
  <c r="BB84" i="21" s="1"/>
  <c r="BB83" i="21" a="1"/>
  <c r="BB83" i="21" s="1"/>
  <c r="BB82" i="21" a="1"/>
  <c r="BB82" i="21" s="1"/>
  <c r="BB81" i="21" a="1"/>
  <c r="BB81" i="21" s="1"/>
  <c r="BB80" i="21" a="1"/>
  <c r="BB80" i="21" s="1"/>
  <c r="BB79" i="21" a="1"/>
  <c r="BB79" i="21" s="1"/>
  <c r="BB78" i="21" a="1"/>
  <c r="BB78" i="21" s="1"/>
  <c r="BB77" i="21" a="1"/>
  <c r="BB77" i="21" s="1"/>
  <c r="BB76" i="21" a="1"/>
  <c r="BB76" i="21" s="1"/>
  <c r="BB75" i="21" a="1"/>
  <c r="BB75" i="21" s="1"/>
  <c r="BB74" i="21" a="1"/>
  <c r="BB74" i="21" s="1"/>
  <c r="BB73" i="21" a="1"/>
  <c r="BB73" i="21" s="1"/>
  <c r="BB66" i="21" a="1"/>
  <c r="BB66" i="21" s="1"/>
  <c r="BB65" i="21" a="1"/>
  <c r="BB65" i="21" s="1"/>
  <c r="BB64" i="21" a="1"/>
  <c r="BB64" i="21" s="1"/>
  <c r="BB63" i="21" a="1"/>
  <c r="BB63" i="21" s="1"/>
  <c r="BB62" i="21" a="1"/>
  <c r="BB62" i="21" s="1"/>
  <c r="BB61" i="21" a="1"/>
  <c r="BB61" i="21" s="1"/>
  <c r="BB60" i="21" a="1"/>
  <c r="BB60" i="21" s="1"/>
  <c r="BB59" i="21" a="1"/>
  <c r="BB59" i="21" s="1"/>
  <c r="BB52" i="21" a="1"/>
  <c r="BB52" i="21" s="1"/>
  <c r="BB51" i="21" a="1"/>
  <c r="BB51" i="21" s="1"/>
  <c r="BB50" i="21" a="1"/>
  <c r="BB50" i="21" s="1"/>
  <c r="BB49" i="21" a="1"/>
  <c r="BB49" i="21" s="1"/>
  <c r="BB48" i="21" a="1"/>
  <c r="BB48" i="21" s="1"/>
  <c r="BB47" i="21" a="1"/>
  <c r="BB47" i="21" s="1"/>
  <c r="BB46" i="21" a="1"/>
  <c r="BB46" i="21" s="1"/>
  <c r="BB45" i="21" a="1"/>
  <c r="BB45" i="21" s="1"/>
  <c r="BB44" i="21" a="1"/>
  <c r="BB44" i="21" s="1"/>
  <c r="BB43" i="21" a="1"/>
  <c r="BB43" i="21" s="1"/>
  <c r="BB42" i="21" a="1"/>
  <c r="BB42" i="21" s="1"/>
  <c r="BB41" i="21" a="1"/>
  <c r="BB41" i="21" s="1"/>
  <c r="BB40" i="21" a="1"/>
  <c r="BB40" i="21" s="1"/>
  <c r="BB34" i="21" a="1"/>
  <c r="BB34" i="21" s="1"/>
  <c r="BB31" i="21" a="1"/>
  <c r="BB31" i="21" s="1"/>
  <c r="BB30" i="21" a="1"/>
  <c r="BB30" i="21" s="1"/>
  <c r="BB29" i="21" a="1"/>
  <c r="BB29" i="21" s="1"/>
  <c r="BB28" i="21" a="1"/>
  <c r="BB28" i="21" s="1"/>
  <c r="BB27" i="21" a="1"/>
  <c r="BB27" i="21" s="1"/>
  <c r="BB26" i="21" a="1"/>
  <c r="BB26" i="21" s="1"/>
  <c r="BB25" i="21" a="1"/>
  <c r="BB25" i="21" s="1"/>
  <c r="BB24" i="21" a="1"/>
  <c r="BB24" i="21" s="1"/>
  <c r="BB23" i="21" a="1"/>
  <c r="BB23" i="21" s="1"/>
  <c r="BB22" i="21" a="1"/>
  <c r="BB22" i="21" s="1"/>
  <c r="BB21" i="21" a="1"/>
  <c r="BB21" i="21" s="1"/>
  <c r="BB20" i="21" a="1"/>
  <c r="BB20" i="21" s="1"/>
  <c r="BB19" i="21" a="1"/>
  <c r="BB19" i="21" s="1"/>
  <c r="BB18" i="21" a="1"/>
  <c r="BB18" i="21" s="1"/>
  <c r="BB17" i="21" a="1"/>
  <c r="BB17" i="21" s="1"/>
  <c r="BB16" i="21" a="1"/>
  <c r="BB16" i="21" s="1"/>
  <c r="BB15" i="21" a="1"/>
  <c r="BB15" i="21" s="1"/>
  <c r="AV85" i="21" a="1"/>
  <c r="AV85" i="21" s="1"/>
  <c r="AV84" i="21" a="1"/>
  <c r="AV84" i="21" s="1"/>
  <c r="AV83" i="21" a="1"/>
  <c r="AV83" i="21" s="1"/>
  <c r="AV82" i="21" a="1"/>
  <c r="AV82" i="21" s="1"/>
  <c r="AV81" i="21" a="1"/>
  <c r="AV81" i="21" s="1"/>
  <c r="AV80" i="21" a="1"/>
  <c r="AV80" i="21" s="1"/>
  <c r="AV79" i="21" a="1"/>
  <c r="AV79" i="21" s="1"/>
  <c r="AV78" i="21" a="1"/>
  <c r="AV78" i="21" s="1"/>
  <c r="AV77" i="21" a="1"/>
  <c r="AV77" i="21" s="1"/>
  <c r="AV76" i="21" a="1"/>
  <c r="AV76" i="21" s="1"/>
  <c r="AV75" i="21" a="1"/>
  <c r="AV75" i="21" s="1"/>
  <c r="AV74" i="21" a="1"/>
  <c r="AV74" i="21" s="1"/>
  <c r="AV73" i="21" a="1"/>
  <c r="AV73" i="21" s="1"/>
  <c r="AV66" i="21" a="1"/>
  <c r="AV66" i="21" s="1"/>
  <c r="AV65" i="21" a="1"/>
  <c r="AV65" i="21" s="1"/>
  <c r="AV64" i="21" a="1"/>
  <c r="AV64" i="21" s="1"/>
  <c r="AV63" i="21" a="1"/>
  <c r="AV63" i="21" s="1"/>
  <c r="AV62" i="21" a="1"/>
  <c r="AV62" i="21" s="1"/>
  <c r="AV61" i="21" a="1"/>
  <c r="AV61" i="21" s="1"/>
  <c r="AV60" i="21" a="1"/>
  <c r="AV60" i="21" s="1"/>
  <c r="AV59" i="21" a="1"/>
  <c r="AV59" i="21" s="1"/>
  <c r="AV52" i="21" a="1"/>
  <c r="AV52" i="21" s="1"/>
  <c r="AV51" i="21" a="1"/>
  <c r="AV51" i="21" s="1"/>
  <c r="AV50" i="21" a="1"/>
  <c r="AV50" i="21" s="1"/>
  <c r="AV49" i="21" a="1"/>
  <c r="AV49" i="21" s="1"/>
  <c r="AV48" i="21" a="1"/>
  <c r="AV48" i="21" s="1"/>
  <c r="AV47" i="21" a="1"/>
  <c r="AV47" i="21" s="1"/>
  <c r="AV46" i="21" a="1"/>
  <c r="AV46" i="21" s="1"/>
  <c r="AV45" i="21" a="1"/>
  <c r="AV45" i="21" s="1"/>
  <c r="AV44" i="21" a="1"/>
  <c r="AV44" i="21" s="1"/>
  <c r="AV43" i="21" a="1"/>
  <c r="AV43" i="21" s="1"/>
  <c r="AV42" i="21" a="1"/>
  <c r="AV42" i="21" s="1"/>
  <c r="AV41" i="21" a="1"/>
  <c r="AV41" i="21" s="1"/>
  <c r="AV40" i="21" a="1"/>
  <c r="AV40" i="21" s="1"/>
  <c r="AV34" i="21" a="1"/>
  <c r="AV34" i="21" s="1"/>
  <c r="AV31" i="21" a="1"/>
  <c r="AV31" i="21" s="1"/>
  <c r="AV30" i="21" a="1"/>
  <c r="AV30" i="21" s="1"/>
  <c r="AV29" i="21" a="1"/>
  <c r="AV29" i="21" s="1"/>
  <c r="AV28" i="21" a="1"/>
  <c r="AV28" i="21" s="1"/>
  <c r="AV27" i="21" a="1"/>
  <c r="AV27" i="21" s="1"/>
  <c r="AV26" i="21" a="1"/>
  <c r="AV26" i="21" s="1"/>
  <c r="AV25" i="21" a="1"/>
  <c r="AV25" i="21" s="1"/>
  <c r="AV24" i="21" a="1"/>
  <c r="AV24" i="21" s="1"/>
  <c r="AV23" i="21" a="1"/>
  <c r="AV23" i="21" s="1"/>
  <c r="AV22" i="21" a="1"/>
  <c r="AV22" i="21" s="1"/>
  <c r="AV21" i="21" a="1"/>
  <c r="AV21" i="21" s="1"/>
  <c r="AV20" i="21" a="1"/>
  <c r="AV20" i="21" s="1"/>
  <c r="AV19" i="21" a="1"/>
  <c r="AV19" i="21" s="1"/>
  <c r="AV18" i="21" a="1"/>
  <c r="AV18" i="21" s="1"/>
  <c r="AV17" i="21" a="1"/>
  <c r="AV17" i="21" s="1"/>
  <c r="AV16" i="21" a="1"/>
  <c r="AV16" i="21" s="1"/>
  <c r="AV15" i="21" a="1"/>
  <c r="AV15" i="21" s="1"/>
  <c r="AP85" i="21" a="1"/>
  <c r="AP85" i="21" s="1"/>
  <c r="AP84" i="21" a="1"/>
  <c r="AP84" i="21" s="1"/>
  <c r="AP83" i="21" a="1"/>
  <c r="AP83" i="21" s="1"/>
  <c r="AP82" i="21" a="1"/>
  <c r="AP82" i="21" s="1"/>
  <c r="AP81" i="21" a="1"/>
  <c r="AP81" i="21" s="1"/>
  <c r="AP80" i="21" a="1"/>
  <c r="AP80" i="21" s="1"/>
  <c r="AP79" i="21" a="1"/>
  <c r="AP79" i="21" s="1"/>
  <c r="AP78" i="21" a="1"/>
  <c r="AP78" i="21" s="1"/>
  <c r="AP77" i="21" a="1"/>
  <c r="AP77" i="21" s="1"/>
  <c r="AP76" i="21" a="1"/>
  <c r="AP76" i="21" s="1"/>
  <c r="AP75" i="21" a="1"/>
  <c r="AP75" i="21" s="1"/>
  <c r="AP74" i="21" a="1"/>
  <c r="AP74" i="21" s="1"/>
  <c r="AP73" i="21" a="1"/>
  <c r="AP73" i="21" s="1"/>
  <c r="AP66" i="21" a="1"/>
  <c r="AP66" i="21" s="1"/>
  <c r="AP65" i="21" a="1"/>
  <c r="AP65" i="21" s="1"/>
  <c r="AP64" i="21" a="1"/>
  <c r="AP64" i="21" s="1"/>
  <c r="AP63" i="21" a="1"/>
  <c r="AP63" i="21" s="1"/>
  <c r="AP62" i="21" a="1"/>
  <c r="AP62" i="21" s="1"/>
  <c r="AP61" i="21" a="1"/>
  <c r="AP61" i="21" s="1"/>
  <c r="AP60" i="21" a="1"/>
  <c r="AP60" i="21" s="1"/>
  <c r="AP59" i="21" a="1"/>
  <c r="AP59" i="21" s="1"/>
  <c r="AP52" i="21" a="1"/>
  <c r="AP52" i="21" s="1"/>
  <c r="AP51" i="21" a="1"/>
  <c r="AP51" i="21" s="1"/>
  <c r="AP50" i="21" a="1"/>
  <c r="AP50" i="21" s="1"/>
  <c r="AP49" i="21" a="1"/>
  <c r="AP49" i="21" s="1"/>
  <c r="AP48" i="21" a="1"/>
  <c r="AP48" i="21" s="1"/>
  <c r="AP47" i="21" a="1"/>
  <c r="AP47" i="21" s="1"/>
  <c r="AP46" i="21" a="1"/>
  <c r="AP46" i="21" s="1"/>
  <c r="AP45" i="21" a="1"/>
  <c r="AP45" i="21" s="1"/>
  <c r="AP44" i="21" a="1"/>
  <c r="AP44" i="21" s="1"/>
  <c r="AP43" i="21" a="1"/>
  <c r="AP43" i="21" s="1"/>
  <c r="AP42" i="21" a="1"/>
  <c r="AP42" i="21" s="1"/>
  <c r="AP41" i="21" a="1"/>
  <c r="AP41" i="21" s="1"/>
  <c r="AP40" i="21" a="1"/>
  <c r="AP40" i="21" s="1"/>
  <c r="AP34" i="21" a="1"/>
  <c r="AP34" i="21" s="1"/>
  <c r="AP31" i="21" a="1"/>
  <c r="AP31" i="21" s="1"/>
  <c r="AP30" i="21" a="1"/>
  <c r="AP30" i="21" s="1"/>
  <c r="AP29" i="21" a="1"/>
  <c r="AP29" i="21" s="1"/>
  <c r="AP28" i="21" a="1"/>
  <c r="AP28" i="21" s="1"/>
  <c r="AP27" i="21" a="1"/>
  <c r="AP27" i="21" s="1"/>
  <c r="AP26" i="21" a="1"/>
  <c r="AP26" i="21" s="1"/>
  <c r="AP25" i="21" a="1"/>
  <c r="AP25" i="21" s="1"/>
  <c r="AP24" i="21" a="1"/>
  <c r="AP24" i="21" s="1"/>
  <c r="AP23" i="21" a="1"/>
  <c r="AP23" i="21" s="1"/>
  <c r="AP22" i="21" a="1"/>
  <c r="AP22" i="21" s="1"/>
  <c r="AP21" i="21" a="1"/>
  <c r="AP21" i="21" s="1"/>
  <c r="AP20" i="21" a="1"/>
  <c r="AP20" i="21" s="1"/>
  <c r="AP19" i="21" a="1"/>
  <c r="AP19" i="21" s="1"/>
  <c r="AP18" i="21" a="1"/>
  <c r="AP18" i="21" s="1"/>
  <c r="AP17" i="21" a="1"/>
  <c r="AP17" i="21" s="1"/>
  <c r="AP16" i="21" a="1"/>
  <c r="AP16" i="21" s="1"/>
  <c r="AP15" i="21" a="1"/>
  <c r="AP15" i="21" s="1"/>
  <c r="AJ85" i="21" a="1"/>
  <c r="AJ85" i="21" s="1"/>
  <c r="AJ84" i="21" a="1"/>
  <c r="AJ84" i="21" s="1"/>
  <c r="AJ83" i="21" a="1"/>
  <c r="AJ83" i="21" s="1"/>
  <c r="AJ82" i="21" a="1"/>
  <c r="AJ82" i="21" s="1"/>
  <c r="AJ81" i="21" a="1"/>
  <c r="AJ81" i="21" s="1"/>
  <c r="AJ80" i="21" a="1"/>
  <c r="AJ80" i="21" s="1"/>
  <c r="AJ79" i="21" a="1"/>
  <c r="AJ79" i="21" s="1"/>
  <c r="AJ78" i="21" a="1"/>
  <c r="AJ78" i="21" s="1"/>
  <c r="AJ77" i="21" a="1"/>
  <c r="AJ77" i="21" s="1"/>
  <c r="AJ76" i="21" a="1"/>
  <c r="AJ76" i="21" s="1"/>
  <c r="AJ75" i="21" a="1"/>
  <c r="AJ75" i="21" s="1"/>
  <c r="AJ74" i="21" a="1"/>
  <c r="AJ74" i="21" s="1"/>
  <c r="AJ73" i="21" a="1"/>
  <c r="AJ73" i="21" s="1"/>
  <c r="AJ66" i="21" a="1"/>
  <c r="AJ66" i="21" s="1"/>
  <c r="AJ65" i="21" a="1"/>
  <c r="AJ65" i="21" s="1"/>
  <c r="AJ64" i="21" a="1"/>
  <c r="AJ64" i="21" s="1"/>
  <c r="AJ63" i="21" a="1"/>
  <c r="AJ63" i="21" s="1"/>
  <c r="AJ62" i="21" a="1"/>
  <c r="AJ62" i="21" s="1"/>
  <c r="AJ61" i="21" a="1"/>
  <c r="AJ61" i="21" s="1"/>
  <c r="AJ60" i="21" a="1"/>
  <c r="AJ60" i="21" s="1"/>
  <c r="AJ59" i="21" a="1"/>
  <c r="AJ59" i="21" s="1"/>
  <c r="AJ52" i="21" a="1"/>
  <c r="AJ52" i="21" s="1"/>
  <c r="AJ51" i="21" a="1"/>
  <c r="AJ51" i="21" s="1"/>
  <c r="AJ50" i="21" a="1"/>
  <c r="AJ50" i="21" s="1"/>
  <c r="AJ49" i="21" a="1"/>
  <c r="AJ49" i="21" s="1"/>
  <c r="AJ48" i="21" a="1"/>
  <c r="AJ48" i="21" s="1"/>
  <c r="AJ47" i="21" a="1"/>
  <c r="AJ47" i="21" s="1"/>
  <c r="AJ46" i="21" a="1"/>
  <c r="AJ46" i="21" s="1"/>
  <c r="AJ45" i="21" a="1"/>
  <c r="AJ45" i="21" s="1"/>
  <c r="AJ44" i="21" a="1"/>
  <c r="AJ44" i="21" s="1"/>
  <c r="AJ43" i="21" a="1"/>
  <c r="AJ43" i="21" s="1"/>
  <c r="AJ42" i="21" a="1"/>
  <c r="AJ42" i="21" s="1"/>
  <c r="AJ41" i="21" a="1"/>
  <c r="AJ41" i="21" s="1"/>
  <c r="AJ40" i="21" a="1"/>
  <c r="AJ40" i="21" s="1"/>
  <c r="AJ34" i="21" a="1"/>
  <c r="AJ34" i="21" s="1"/>
  <c r="AJ31" i="21" a="1"/>
  <c r="AJ31" i="21" s="1"/>
  <c r="AJ30" i="21" a="1"/>
  <c r="AJ30" i="21" s="1"/>
  <c r="AJ29" i="21" a="1"/>
  <c r="AJ29" i="21" s="1"/>
  <c r="AJ28" i="21" a="1"/>
  <c r="AJ28" i="21" s="1"/>
  <c r="AJ27" i="21" a="1"/>
  <c r="AJ27" i="21" s="1"/>
  <c r="AJ26" i="21" a="1"/>
  <c r="AJ26" i="21" s="1"/>
  <c r="AJ25" i="21" a="1"/>
  <c r="AJ25" i="21" s="1"/>
  <c r="AJ24" i="21" a="1"/>
  <c r="AJ24" i="21" s="1"/>
  <c r="AJ23" i="21" a="1"/>
  <c r="AJ23" i="21" s="1"/>
  <c r="AJ22" i="21" a="1"/>
  <c r="AJ22" i="21" s="1"/>
  <c r="AJ21" i="21" a="1"/>
  <c r="AJ21" i="21" s="1"/>
  <c r="AJ20" i="21" a="1"/>
  <c r="AJ20" i="21" s="1"/>
  <c r="AJ19" i="21" a="1"/>
  <c r="AJ19" i="21" s="1"/>
  <c r="AJ18" i="21" a="1"/>
  <c r="AJ18" i="21" s="1"/>
  <c r="AJ17" i="21" a="1"/>
  <c r="AJ17" i="21" s="1"/>
  <c r="AJ16" i="21" a="1"/>
  <c r="AJ16" i="21" s="1"/>
  <c r="AJ15" i="21" a="1"/>
  <c r="AJ15" i="21" s="1"/>
  <c r="AD85" i="21" a="1"/>
  <c r="AD85" i="21" s="1"/>
  <c r="AD84" i="21" a="1"/>
  <c r="AD84" i="21" s="1"/>
  <c r="AD83" i="21" a="1"/>
  <c r="AD83" i="21" s="1"/>
  <c r="AD82" i="21" a="1"/>
  <c r="AD82" i="21" s="1"/>
  <c r="AD81" i="21" a="1"/>
  <c r="AD81" i="21" s="1"/>
  <c r="AD80" i="21" a="1"/>
  <c r="AD80" i="21" s="1"/>
  <c r="AD79" i="21" a="1"/>
  <c r="AD79" i="21" s="1"/>
  <c r="AD78" i="21" a="1"/>
  <c r="AD78" i="21" s="1"/>
  <c r="AD77" i="21" a="1"/>
  <c r="AD77" i="21" s="1"/>
  <c r="AD76" i="21" a="1"/>
  <c r="AD76" i="21" s="1"/>
  <c r="AD75" i="21" a="1"/>
  <c r="AD75" i="21" s="1"/>
  <c r="AD74" i="21" a="1"/>
  <c r="AD74" i="21" s="1"/>
  <c r="AD73" i="21" a="1"/>
  <c r="AD73" i="21" s="1"/>
  <c r="AD66" i="21" a="1"/>
  <c r="AD66" i="21" s="1"/>
  <c r="AD65" i="21" a="1"/>
  <c r="AD65" i="21" s="1"/>
  <c r="AD64" i="21" a="1"/>
  <c r="AD64" i="21" s="1"/>
  <c r="AD63" i="21" a="1"/>
  <c r="AD63" i="21" s="1"/>
  <c r="AD62" i="21" a="1"/>
  <c r="AD62" i="21" s="1"/>
  <c r="AD61" i="21" a="1"/>
  <c r="AD61" i="21" s="1"/>
  <c r="AD60" i="21" a="1"/>
  <c r="AD60" i="21" s="1"/>
  <c r="AD59" i="21" a="1"/>
  <c r="AD59" i="21" s="1"/>
  <c r="AD52" i="21" a="1"/>
  <c r="AD52" i="21" s="1"/>
  <c r="AD51" i="21" a="1"/>
  <c r="AD51" i="21" s="1"/>
  <c r="AD50" i="21" a="1"/>
  <c r="AD50" i="21" s="1"/>
  <c r="AD49" i="21" a="1"/>
  <c r="AD49" i="21" s="1"/>
  <c r="AD48" i="21" a="1"/>
  <c r="AD48" i="21" s="1"/>
  <c r="AD47" i="21" a="1"/>
  <c r="AD47" i="21" s="1"/>
  <c r="AD46" i="21" a="1"/>
  <c r="AD46" i="21" s="1"/>
  <c r="AD45" i="21" a="1"/>
  <c r="AD45" i="21" s="1"/>
  <c r="AD44" i="21" a="1"/>
  <c r="AD44" i="21" s="1"/>
  <c r="AD43" i="21" a="1"/>
  <c r="AD43" i="21" s="1"/>
  <c r="AD42" i="21" a="1"/>
  <c r="AD42" i="21" s="1"/>
  <c r="AD41" i="21" a="1"/>
  <c r="AD41" i="21" s="1"/>
  <c r="AD40" i="21" a="1"/>
  <c r="AD40" i="21" s="1"/>
  <c r="AD34" i="21" a="1"/>
  <c r="AD34" i="21" s="1"/>
  <c r="AD31" i="21" a="1"/>
  <c r="AD31" i="21" s="1"/>
  <c r="AD30" i="21" a="1"/>
  <c r="AD30" i="21" s="1"/>
  <c r="AD29" i="21" a="1"/>
  <c r="AD29" i="21" s="1"/>
  <c r="AD28" i="21" a="1"/>
  <c r="AD28" i="21" s="1"/>
  <c r="AD27" i="21" a="1"/>
  <c r="AD27" i="21" s="1"/>
  <c r="AD26" i="21" a="1"/>
  <c r="AD26" i="21" s="1"/>
  <c r="AD25" i="21" a="1"/>
  <c r="AD25" i="21" s="1"/>
  <c r="AD24" i="21" a="1"/>
  <c r="AD24" i="21" s="1"/>
  <c r="AD23" i="21" a="1"/>
  <c r="AD23" i="21" s="1"/>
  <c r="AD22" i="21" a="1"/>
  <c r="AD22" i="21" s="1"/>
  <c r="AD21" i="21" a="1"/>
  <c r="AD21" i="21" s="1"/>
  <c r="AD20" i="21" a="1"/>
  <c r="AD20" i="21" s="1"/>
  <c r="AD19" i="21" a="1"/>
  <c r="AD19" i="21" s="1"/>
  <c r="AD18" i="21" a="1"/>
  <c r="AD18" i="21" s="1"/>
  <c r="AD17" i="21" a="1"/>
  <c r="AD17" i="21" s="1"/>
  <c r="AD16" i="21" a="1"/>
  <c r="AD16" i="21" s="1"/>
  <c r="AD15" i="21" a="1"/>
  <c r="AD15" i="21" s="1"/>
  <c r="X85" i="21" a="1"/>
  <c r="X85" i="21" s="1"/>
  <c r="X84" i="21" a="1"/>
  <c r="X84" i="21" s="1"/>
  <c r="X83" i="21" a="1"/>
  <c r="X83" i="21" s="1"/>
  <c r="X82" i="21" a="1"/>
  <c r="X82" i="21" s="1"/>
  <c r="X81" i="21" a="1"/>
  <c r="X81" i="21" s="1"/>
  <c r="X80" i="21" a="1"/>
  <c r="X80" i="21" s="1"/>
  <c r="X79" i="21" a="1"/>
  <c r="X79" i="21" s="1"/>
  <c r="X78" i="21" a="1"/>
  <c r="X78" i="21" s="1"/>
  <c r="X77" i="21" a="1"/>
  <c r="X77" i="21" s="1"/>
  <c r="X76" i="21" a="1"/>
  <c r="X76" i="21" s="1"/>
  <c r="X75" i="21" a="1"/>
  <c r="X75" i="21" s="1"/>
  <c r="X74" i="21" a="1"/>
  <c r="X74" i="21" s="1"/>
  <c r="X73" i="21" a="1"/>
  <c r="X73" i="21" s="1"/>
  <c r="X66" i="21" a="1"/>
  <c r="X66" i="21" s="1"/>
  <c r="X65" i="21" a="1"/>
  <c r="X65" i="21" s="1"/>
  <c r="X64" i="21" a="1"/>
  <c r="X64" i="21" s="1"/>
  <c r="X63" i="21" a="1"/>
  <c r="X63" i="21" s="1"/>
  <c r="X62" i="21" a="1"/>
  <c r="X62" i="21" s="1"/>
  <c r="X61" i="21" a="1"/>
  <c r="X61" i="21" s="1"/>
  <c r="X60" i="21" a="1"/>
  <c r="X60" i="21" s="1"/>
  <c r="X59" i="21" a="1"/>
  <c r="X59" i="21" s="1"/>
  <c r="X52" i="21" a="1"/>
  <c r="X52" i="21" s="1"/>
  <c r="X51" i="21" a="1"/>
  <c r="X51" i="21" s="1"/>
  <c r="X50" i="21" a="1"/>
  <c r="X50" i="21" s="1"/>
  <c r="X49" i="21" a="1"/>
  <c r="X49" i="21" s="1"/>
  <c r="X48" i="21" a="1"/>
  <c r="X48" i="21" s="1"/>
  <c r="X47" i="21" a="1"/>
  <c r="X47" i="21" s="1"/>
  <c r="X46" i="21" a="1"/>
  <c r="X46" i="21" s="1"/>
  <c r="X45" i="21" a="1"/>
  <c r="X45" i="21" s="1"/>
  <c r="X44" i="21" a="1"/>
  <c r="X44" i="21" s="1"/>
  <c r="X43" i="21" a="1"/>
  <c r="X43" i="21" s="1"/>
  <c r="X42" i="21" a="1"/>
  <c r="X42" i="21" s="1"/>
  <c r="X41" i="21" a="1"/>
  <c r="X41" i="21" s="1"/>
  <c r="X40" i="21" a="1"/>
  <c r="X40" i="21" s="1"/>
  <c r="X34" i="21" a="1"/>
  <c r="X34" i="21" s="1"/>
  <c r="X31" i="21" a="1"/>
  <c r="X31" i="21" s="1"/>
  <c r="X30" i="21" a="1"/>
  <c r="X30" i="21" s="1"/>
  <c r="X29" i="21" a="1"/>
  <c r="X29" i="21" s="1"/>
  <c r="X28" i="21" a="1"/>
  <c r="X28" i="21" s="1"/>
  <c r="X27" i="21" a="1"/>
  <c r="X27" i="21" s="1"/>
  <c r="X26" i="21" a="1"/>
  <c r="X26" i="21" s="1"/>
  <c r="X25" i="21" a="1"/>
  <c r="X25" i="21" s="1"/>
  <c r="X24" i="21" a="1"/>
  <c r="X24" i="21" s="1"/>
  <c r="X23" i="21" a="1"/>
  <c r="X23" i="21" s="1"/>
  <c r="X22" i="21" a="1"/>
  <c r="X22" i="21" s="1"/>
  <c r="X21" i="21" a="1"/>
  <c r="X21" i="21" s="1"/>
  <c r="X20" i="21" a="1"/>
  <c r="X20" i="21" s="1"/>
  <c r="X19" i="21" a="1"/>
  <c r="X19" i="21" s="1"/>
  <c r="X18" i="21" a="1"/>
  <c r="X18" i="21" s="1"/>
  <c r="X17" i="21" a="1"/>
  <c r="X17" i="21" s="1"/>
  <c r="X16" i="21" a="1"/>
  <c r="X16" i="21" s="1"/>
  <c r="X15" i="21" a="1"/>
  <c r="X15" i="21" s="1"/>
  <c r="R85" i="21" a="1"/>
  <c r="R85" i="21" s="1"/>
  <c r="R84" i="21" a="1"/>
  <c r="R84" i="21" s="1"/>
  <c r="R83" i="21" a="1"/>
  <c r="R83" i="21" s="1"/>
  <c r="R82" i="21" a="1"/>
  <c r="R82" i="21" s="1"/>
  <c r="R81" i="21" a="1"/>
  <c r="R81" i="21" s="1"/>
  <c r="R80" i="21" a="1"/>
  <c r="R80" i="21" s="1"/>
  <c r="R79" i="21" a="1"/>
  <c r="R79" i="21" s="1"/>
  <c r="R78" i="21" a="1"/>
  <c r="R78" i="21" s="1"/>
  <c r="R77" i="21" a="1"/>
  <c r="R77" i="21" s="1"/>
  <c r="R76" i="21" a="1"/>
  <c r="R76" i="21" s="1"/>
  <c r="R75" i="21" a="1"/>
  <c r="R75" i="21" s="1"/>
  <c r="R74" i="21" a="1"/>
  <c r="R74" i="21" s="1"/>
  <c r="R73" i="21" a="1"/>
  <c r="R73" i="21" s="1"/>
  <c r="R66" i="21" a="1"/>
  <c r="R66" i="21" s="1"/>
  <c r="R65" i="21" a="1"/>
  <c r="R65" i="21" s="1"/>
  <c r="R64" i="21" a="1"/>
  <c r="R64" i="21" s="1"/>
  <c r="R63" i="21" a="1"/>
  <c r="R63" i="21" s="1"/>
  <c r="R62" i="21" a="1"/>
  <c r="R62" i="21" s="1"/>
  <c r="R61" i="21" a="1"/>
  <c r="R61" i="21" s="1"/>
  <c r="R60" i="21" a="1"/>
  <c r="R60" i="21" s="1"/>
  <c r="R59" i="21" a="1"/>
  <c r="R59" i="21" s="1"/>
  <c r="R52" i="21" a="1"/>
  <c r="R52" i="21" s="1"/>
  <c r="R51" i="21" a="1"/>
  <c r="R51" i="21" s="1"/>
  <c r="R50" i="21" a="1"/>
  <c r="R50" i="21" s="1"/>
  <c r="R49" i="21" a="1"/>
  <c r="R49" i="21" s="1"/>
  <c r="R48" i="21" a="1"/>
  <c r="R48" i="21" s="1"/>
  <c r="R47" i="21" a="1"/>
  <c r="R47" i="21" s="1"/>
  <c r="R46" i="21" a="1"/>
  <c r="R46" i="21" s="1"/>
  <c r="R45" i="21" a="1"/>
  <c r="R45" i="21" s="1"/>
  <c r="R44" i="21" a="1"/>
  <c r="R44" i="21" s="1"/>
  <c r="R43" i="21" a="1"/>
  <c r="R43" i="21" s="1"/>
  <c r="R42" i="21" a="1"/>
  <c r="R42" i="21" s="1"/>
  <c r="R41" i="21" a="1"/>
  <c r="R41" i="21" s="1"/>
  <c r="R40" i="21" a="1"/>
  <c r="R40" i="21" s="1"/>
  <c r="R34" i="21" a="1"/>
  <c r="R34" i="21" s="1"/>
  <c r="R31" i="21" a="1"/>
  <c r="R31" i="21" s="1"/>
  <c r="R30" i="21" a="1"/>
  <c r="R30" i="21" s="1"/>
  <c r="R29" i="21" a="1"/>
  <c r="R29" i="21" s="1"/>
  <c r="R28" i="21" a="1"/>
  <c r="R28" i="21" s="1"/>
  <c r="R27" i="21" a="1"/>
  <c r="R27" i="21" s="1"/>
  <c r="R26" i="21" a="1"/>
  <c r="R26" i="21" s="1"/>
  <c r="R25" i="21" a="1"/>
  <c r="R25" i="21" s="1"/>
  <c r="R24" i="21" a="1"/>
  <c r="R24" i="21" s="1"/>
  <c r="R23" i="21" a="1"/>
  <c r="R23" i="21" s="1"/>
  <c r="R22" i="21" a="1"/>
  <c r="R22" i="21" s="1"/>
  <c r="R21" i="21" a="1"/>
  <c r="R21" i="21" s="1"/>
  <c r="R20" i="21" a="1"/>
  <c r="R20" i="21" s="1"/>
  <c r="R19" i="21" a="1"/>
  <c r="R19" i="21" s="1"/>
  <c r="R18" i="21" a="1"/>
  <c r="R18" i="21" s="1"/>
  <c r="R17" i="21" a="1"/>
  <c r="R17" i="21" s="1"/>
  <c r="R16" i="21" a="1"/>
  <c r="R16" i="21" s="1"/>
  <c r="R15" i="21" a="1"/>
  <c r="R15" i="21" s="1"/>
  <c r="BH85" i="20" a="1"/>
  <c r="BH85" i="20" s="1"/>
  <c r="BH84" i="20" a="1"/>
  <c r="BH84" i="20" s="1"/>
  <c r="BH83" i="20" a="1"/>
  <c r="BH83" i="20" s="1"/>
  <c r="BH82" i="20" a="1"/>
  <c r="BH82" i="20" s="1"/>
  <c r="BH81" i="20" a="1"/>
  <c r="BH81" i="20" s="1"/>
  <c r="BH80" i="20" a="1"/>
  <c r="BH80" i="20" s="1"/>
  <c r="BH79" i="20" a="1"/>
  <c r="BH79" i="20" s="1"/>
  <c r="BH78" i="20" a="1"/>
  <c r="BH78" i="20" s="1"/>
  <c r="BH77" i="20" a="1"/>
  <c r="BH77" i="20" s="1"/>
  <c r="BH76" i="20" a="1"/>
  <c r="BH76" i="20" s="1"/>
  <c r="BH75" i="20" a="1"/>
  <c r="BH75" i="20" s="1"/>
  <c r="BH74" i="20" a="1"/>
  <c r="BH74" i="20" s="1"/>
  <c r="BH73" i="20" a="1"/>
  <c r="BH73" i="20" s="1"/>
  <c r="BH66" i="20" a="1"/>
  <c r="BH66" i="20" s="1"/>
  <c r="BH65" i="20" a="1"/>
  <c r="BH65" i="20" s="1"/>
  <c r="BH64" i="20" a="1"/>
  <c r="BH64" i="20" s="1"/>
  <c r="BH63" i="20" a="1"/>
  <c r="BH63" i="20" s="1"/>
  <c r="BH62" i="20" a="1"/>
  <c r="BH62" i="20" s="1"/>
  <c r="BH61" i="20" a="1"/>
  <c r="BH61" i="20" s="1"/>
  <c r="BH60" i="20" a="1"/>
  <c r="BH60" i="20" s="1"/>
  <c r="BH59" i="20" a="1"/>
  <c r="BH59" i="20" s="1"/>
  <c r="BH52" i="20" a="1"/>
  <c r="BH52" i="20" s="1"/>
  <c r="BH51" i="20" a="1"/>
  <c r="BH51" i="20" s="1"/>
  <c r="BH50" i="20" a="1"/>
  <c r="BH50" i="20" s="1"/>
  <c r="BH49" i="20" a="1"/>
  <c r="BH49" i="20" s="1"/>
  <c r="BH48" i="20" a="1"/>
  <c r="BH48" i="20" s="1"/>
  <c r="BH47" i="20" a="1"/>
  <c r="BH47" i="20" s="1"/>
  <c r="BH46" i="20" a="1"/>
  <c r="BH46" i="20" s="1"/>
  <c r="BH45" i="20" a="1"/>
  <c r="BH45" i="20" s="1"/>
  <c r="BH44" i="20" a="1"/>
  <c r="BH44" i="20" s="1"/>
  <c r="BH43" i="20" a="1"/>
  <c r="BH43" i="20" s="1"/>
  <c r="BH42" i="20" a="1"/>
  <c r="BH42" i="20" s="1"/>
  <c r="BH41" i="20" a="1"/>
  <c r="BH41" i="20" s="1"/>
  <c r="BH40" i="20" a="1"/>
  <c r="BH40" i="20" s="1"/>
  <c r="BH34" i="20" a="1"/>
  <c r="BH34" i="20" s="1"/>
  <c r="BH31" i="20" a="1"/>
  <c r="BH31" i="20" s="1"/>
  <c r="BH30" i="20" a="1"/>
  <c r="BH30" i="20" s="1"/>
  <c r="BH29" i="20" a="1"/>
  <c r="BH29" i="20" s="1"/>
  <c r="BH28" i="20" a="1"/>
  <c r="BH28" i="20" s="1"/>
  <c r="BH27" i="20" a="1"/>
  <c r="BH27" i="20" s="1"/>
  <c r="BH26" i="20" a="1"/>
  <c r="BH26" i="20" s="1"/>
  <c r="BH25" i="20" a="1"/>
  <c r="BH25" i="20" s="1"/>
  <c r="BH24" i="20" a="1"/>
  <c r="BH24" i="20" s="1"/>
  <c r="BH23" i="20" a="1"/>
  <c r="BH23" i="20" s="1"/>
  <c r="BH22" i="20" a="1"/>
  <c r="BH22" i="20" s="1"/>
  <c r="BH21" i="20" a="1"/>
  <c r="BH21" i="20" s="1"/>
  <c r="BH20" i="20" a="1"/>
  <c r="BH20" i="20" s="1"/>
  <c r="BH19" i="20" a="1"/>
  <c r="BH19" i="20" s="1"/>
  <c r="BH18" i="20" a="1"/>
  <c r="BH18" i="20" s="1"/>
  <c r="BH17" i="20" a="1"/>
  <c r="BH17" i="20" s="1"/>
  <c r="BH16" i="20" a="1"/>
  <c r="BH16" i="20" s="1"/>
  <c r="BH15" i="20" a="1"/>
  <c r="BH15" i="20" s="1"/>
  <c r="BB85" i="20" a="1"/>
  <c r="BB85" i="20" s="1"/>
  <c r="BB84" i="20" a="1"/>
  <c r="BB84" i="20" s="1"/>
  <c r="BB83" i="20" a="1"/>
  <c r="BB83" i="20" s="1"/>
  <c r="BB82" i="20" a="1"/>
  <c r="BB82" i="20" s="1"/>
  <c r="BB81" i="20" a="1"/>
  <c r="BB81" i="20" s="1"/>
  <c r="BB80" i="20" a="1"/>
  <c r="BB80" i="20" s="1"/>
  <c r="BB79" i="20" a="1"/>
  <c r="BB79" i="20" s="1"/>
  <c r="BB78" i="20" a="1"/>
  <c r="BB78" i="20" s="1"/>
  <c r="BB77" i="20" a="1"/>
  <c r="BB77" i="20" s="1"/>
  <c r="BB76" i="20" a="1"/>
  <c r="BB76" i="20" s="1"/>
  <c r="BB75" i="20" a="1"/>
  <c r="BB75" i="20" s="1"/>
  <c r="BB74" i="20" a="1"/>
  <c r="BB74" i="20" s="1"/>
  <c r="BB73" i="20" a="1"/>
  <c r="BB73" i="20" s="1"/>
  <c r="BB66" i="20" a="1"/>
  <c r="BB66" i="20" s="1"/>
  <c r="BB65" i="20" a="1"/>
  <c r="BB65" i="20" s="1"/>
  <c r="BB64" i="20" a="1"/>
  <c r="BB64" i="20" s="1"/>
  <c r="BB63" i="20" a="1"/>
  <c r="BB63" i="20" s="1"/>
  <c r="BB62" i="20" a="1"/>
  <c r="BB62" i="20" s="1"/>
  <c r="BB61" i="20" a="1"/>
  <c r="BB61" i="20" s="1"/>
  <c r="BB60" i="20" a="1"/>
  <c r="BB60" i="20" s="1"/>
  <c r="BB59" i="20" a="1"/>
  <c r="BB59" i="20" s="1"/>
  <c r="BB52" i="20" a="1"/>
  <c r="BB52" i="20" s="1"/>
  <c r="BB51" i="20" a="1"/>
  <c r="BB51" i="20" s="1"/>
  <c r="BB50" i="20" a="1"/>
  <c r="BB50" i="20" s="1"/>
  <c r="BB49" i="20" a="1"/>
  <c r="BB49" i="20" s="1"/>
  <c r="BB48" i="20" a="1"/>
  <c r="BB48" i="20" s="1"/>
  <c r="BB47" i="20" a="1"/>
  <c r="BB47" i="20" s="1"/>
  <c r="BB46" i="20" a="1"/>
  <c r="BB46" i="20" s="1"/>
  <c r="BB45" i="20" a="1"/>
  <c r="BB45" i="20" s="1"/>
  <c r="BB44" i="20" a="1"/>
  <c r="BB44" i="20" s="1"/>
  <c r="BB43" i="20" a="1"/>
  <c r="BB43" i="20" s="1"/>
  <c r="BB42" i="20" a="1"/>
  <c r="BB42" i="20" s="1"/>
  <c r="BB41" i="20" a="1"/>
  <c r="BB41" i="20" s="1"/>
  <c r="BB40" i="20" a="1"/>
  <c r="BB40" i="20" s="1"/>
  <c r="BB34" i="20" a="1"/>
  <c r="BB34" i="20" s="1"/>
  <c r="BB31" i="20" a="1"/>
  <c r="BB31" i="20" s="1"/>
  <c r="BB30" i="20" a="1"/>
  <c r="BB30" i="20" s="1"/>
  <c r="BB29" i="20" a="1"/>
  <c r="BB29" i="20" s="1"/>
  <c r="BB28" i="20" a="1"/>
  <c r="BB28" i="20" s="1"/>
  <c r="BB27" i="20" a="1"/>
  <c r="BB27" i="20" s="1"/>
  <c r="BB26" i="20" a="1"/>
  <c r="BB26" i="20" s="1"/>
  <c r="BB25" i="20" a="1"/>
  <c r="BB25" i="20" s="1"/>
  <c r="BB24" i="20" a="1"/>
  <c r="BB24" i="20" s="1"/>
  <c r="BB23" i="20" a="1"/>
  <c r="BB23" i="20" s="1"/>
  <c r="BB22" i="20" a="1"/>
  <c r="BB22" i="20" s="1"/>
  <c r="BB21" i="20" a="1"/>
  <c r="BB21" i="20" s="1"/>
  <c r="BB20" i="20" a="1"/>
  <c r="BB20" i="20" s="1"/>
  <c r="BB19" i="20" a="1"/>
  <c r="BB19" i="20" s="1"/>
  <c r="BB18" i="20" a="1"/>
  <c r="BB18" i="20" s="1"/>
  <c r="BB17" i="20" a="1"/>
  <c r="BB17" i="20" s="1"/>
  <c r="BB16" i="20" a="1"/>
  <c r="BB16" i="20" s="1"/>
  <c r="BB15" i="20" a="1"/>
  <c r="BB15" i="20" s="1"/>
  <c r="AV85" i="20" a="1"/>
  <c r="AV85" i="20" s="1"/>
  <c r="AV84" i="20" a="1"/>
  <c r="AV84" i="20" s="1"/>
  <c r="AV83" i="20" a="1"/>
  <c r="AV83" i="20" s="1"/>
  <c r="AV82" i="20" a="1"/>
  <c r="AV82" i="20" s="1"/>
  <c r="AV81" i="20" a="1"/>
  <c r="AV81" i="20" s="1"/>
  <c r="AV80" i="20" a="1"/>
  <c r="AV80" i="20" s="1"/>
  <c r="AV79" i="20" a="1"/>
  <c r="AV79" i="20" s="1"/>
  <c r="AV78" i="20" a="1"/>
  <c r="AV78" i="20" s="1"/>
  <c r="AV77" i="20" a="1"/>
  <c r="AV77" i="20" s="1"/>
  <c r="AV76" i="20" a="1"/>
  <c r="AV76" i="20" s="1"/>
  <c r="AV75" i="20" a="1"/>
  <c r="AV75" i="20" s="1"/>
  <c r="AV74" i="20" a="1"/>
  <c r="AV74" i="20" s="1"/>
  <c r="AV73" i="20" a="1"/>
  <c r="AV73" i="20" s="1"/>
  <c r="AV66" i="20" a="1"/>
  <c r="AV66" i="20" s="1"/>
  <c r="AV65" i="20" a="1"/>
  <c r="AV65" i="20" s="1"/>
  <c r="AV64" i="20" a="1"/>
  <c r="AV64" i="20" s="1"/>
  <c r="AV63" i="20" a="1"/>
  <c r="AV63" i="20" s="1"/>
  <c r="AV62" i="20" a="1"/>
  <c r="AV62" i="20" s="1"/>
  <c r="AV61" i="20" a="1"/>
  <c r="AV61" i="20" s="1"/>
  <c r="AV60" i="20" a="1"/>
  <c r="AV60" i="20" s="1"/>
  <c r="AV59" i="20" a="1"/>
  <c r="AV59" i="20" s="1"/>
  <c r="AV52" i="20" a="1"/>
  <c r="AV52" i="20" s="1"/>
  <c r="AV51" i="20" a="1"/>
  <c r="AV51" i="20" s="1"/>
  <c r="AV50" i="20" a="1"/>
  <c r="AV50" i="20" s="1"/>
  <c r="AV49" i="20" a="1"/>
  <c r="AV49" i="20" s="1"/>
  <c r="AV48" i="20" a="1"/>
  <c r="AV48" i="20" s="1"/>
  <c r="AV47" i="20" a="1"/>
  <c r="AV47" i="20" s="1"/>
  <c r="AV46" i="20" a="1"/>
  <c r="AV46" i="20" s="1"/>
  <c r="AV45" i="20" a="1"/>
  <c r="AV45" i="20" s="1"/>
  <c r="AV44" i="20" a="1"/>
  <c r="AV44" i="20" s="1"/>
  <c r="AV43" i="20" a="1"/>
  <c r="AV43" i="20" s="1"/>
  <c r="AV42" i="20" a="1"/>
  <c r="AV42" i="20" s="1"/>
  <c r="AV41" i="20" a="1"/>
  <c r="AV41" i="20" s="1"/>
  <c r="AV40" i="20" a="1"/>
  <c r="AV40" i="20" s="1"/>
  <c r="AV34" i="20" a="1"/>
  <c r="AV34" i="20" s="1"/>
  <c r="AV31" i="20" a="1"/>
  <c r="AV31" i="20" s="1"/>
  <c r="AV30" i="20" a="1"/>
  <c r="AV30" i="20" s="1"/>
  <c r="AV29" i="20" a="1"/>
  <c r="AV29" i="20" s="1"/>
  <c r="AV28" i="20" a="1"/>
  <c r="AV28" i="20" s="1"/>
  <c r="AV27" i="20" a="1"/>
  <c r="AV27" i="20" s="1"/>
  <c r="AV26" i="20" a="1"/>
  <c r="AV26" i="20" s="1"/>
  <c r="AV25" i="20" a="1"/>
  <c r="AV25" i="20" s="1"/>
  <c r="AV24" i="20" a="1"/>
  <c r="AV24" i="20" s="1"/>
  <c r="AV23" i="20" a="1"/>
  <c r="AV23" i="20" s="1"/>
  <c r="AV22" i="20" a="1"/>
  <c r="AV22" i="20" s="1"/>
  <c r="AV21" i="20" a="1"/>
  <c r="AV21" i="20" s="1"/>
  <c r="AV20" i="20" a="1"/>
  <c r="AV20" i="20" s="1"/>
  <c r="AV19" i="20" a="1"/>
  <c r="AV19" i="20" s="1"/>
  <c r="AV18" i="20" a="1"/>
  <c r="AV18" i="20" s="1"/>
  <c r="AV17" i="20" a="1"/>
  <c r="AV17" i="20" s="1"/>
  <c r="AV16" i="20" a="1"/>
  <c r="AV16" i="20" s="1"/>
  <c r="AV15" i="20" a="1"/>
  <c r="AV15" i="20" s="1"/>
  <c r="AP85" i="20" a="1"/>
  <c r="AP85" i="20" s="1"/>
  <c r="AP84" i="20" a="1"/>
  <c r="AP84" i="20" s="1"/>
  <c r="AP83" i="20" a="1"/>
  <c r="AP83" i="20" s="1"/>
  <c r="AP82" i="20" a="1"/>
  <c r="AP82" i="20" s="1"/>
  <c r="AP81" i="20" a="1"/>
  <c r="AP81" i="20" s="1"/>
  <c r="AP80" i="20" a="1"/>
  <c r="AP80" i="20" s="1"/>
  <c r="AP79" i="20" a="1"/>
  <c r="AP79" i="20" s="1"/>
  <c r="AP78" i="20" a="1"/>
  <c r="AP78" i="20" s="1"/>
  <c r="AP77" i="20" a="1"/>
  <c r="AP77" i="20" s="1"/>
  <c r="AP76" i="20" a="1"/>
  <c r="AP76" i="20" s="1"/>
  <c r="AP75" i="20" a="1"/>
  <c r="AP75" i="20" s="1"/>
  <c r="AP74" i="20" a="1"/>
  <c r="AP74" i="20" s="1"/>
  <c r="AP73" i="20" a="1"/>
  <c r="AP73" i="20" s="1"/>
  <c r="AP66" i="20" a="1"/>
  <c r="AP66" i="20" s="1"/>
  <c r="AP65" i="20" a="1"/>
  <c r="AP65" i="20" s="1"/>
  <c r="AP64" i="20" a="1"/>
  <c r="AP64" i="20" s="1"/>
  <c r="AP63" i="20" a="1"/>
  <c r="AP63" i="20" s="1"/>
  <c r="AP62" i="20" a="1"/>
  <c r="AP62" i="20" s="1"/>
  <c r="AP61" i="20" a="1"/>
  <c r="AP61" i="20" s="1"/>
  <c r="AP60" i="20" a="1"/>
  <c r="AP60" i="20" s="1"/>
  <c r="AP59" i="20" a="1"/>
  <c r="AP59" i="20" s="1"/>
  <c r="AP52" i="20" a="1"/>
  <c r="AP52" i="20" s="1"/>
  <c r="AP51" i="20" a="1"/>
  <c r="AP51" i="20" s="1"/>
  <c r="AP50" i="20" a="1"/>
  <c r="AP50" i="20" s="1"/>
  <c r="AP49" i="20" a="1"/>
  <c r="AP49" i="20" s="1"/>
  <c r="AP48" i="20" a="1"/>
  <c r="AP48" i="20" s="1"/>
  <c r="AP47" i="20" a="1"/>
  <c r="AP47" i="20" s="1"/>
  <c r="AP46" i="20" a="1"/>
  <c r="AP46" i="20" s="1"/>
  <c r="AP45" i="20" a="1"/>
  <c r="AP45" i="20" s="1"/>
  <c r="AP44" i="20" a="1"/>
  <c r="AP44" i="20" s="1"/>
  <c r="AP43" i="20" a="1"/>
  <c r="AP43" i="20" s="1"/>
  <c r="AP42" i="20" a="1"/>
  <c r="AP42" i="20" s="1"/>
  <c r="AP41" i="20" a="1"/>
  <c r="AP41" i="20" s="1"/>
  <c r="AP40" i="20" a="1"/>
  <c r="AP40" i="20" s="1"/>
  <c r="AP34" i="20" a="1"/>
  <c r="AP34" i="20" s="1"/>
  <c r="AP31" i="20" a="1"/>
  <c r="AP31" i="20" s="1"/>
  <c r="AP30" i="20" a="1"/>
  <c r="AP30" i="20" s="1"/>
  <c r="AP29" i="20" a="1"/>
  <c r="AP29" i="20" s="1"/>
  <c r="AP28" i="20" a="1"/>
  <c r="AP28" i="20" s="1"/>
  <c r="AP27" i="20" a="1"/>
  <c r="AP27" i="20" s="1"/>
  <c r="AP26" i="20" a="1"/>
  <c r="AP26" i="20" s="1"/>
  <c r="AP25" i="20" a="1"/>
  <c r="AP25" i="20" s="1"/>
  <c r="AP24" i="20" a="1"/>
  <c r="AP24" i="20" s="1"/>
  <c r="AP23" i="20" a="1"/>
  <c r="AP23" i="20" s="1"/>
  <c r="AP22" i="20" a="1"/>
  <c r="AP22" i="20" s="1"/>
  <c r="AP21" i="20" a="1"/>
  <c r="AP21" i="20" s="1"/>
  <c r="AP20" i="20" a="1"/>
  <c r="AP20" i="20" s="1"/>
  <c r="AP19" i="20" a="1"/>
  <c r="AP19" i="20" s="1"/>
  <c r="AP18" i="20" a="1"/>
  <c r="AP18" i="20" s="1"/>
  <c r="AP17" i="20" a="1"/>
  <c r="AP17" i="20" s="1"/>
  <c r="AP16" i="20" a="1"/>
  <c r="AP16" i="20" s="1"/>
  <c r="AP15" i="20" a="1"/>
  <c r="AP15" i="20" s="1"/>
  <c r="AJ85" i="20" a="1"/>
  <c r="AJ85" i="20" s="1"/>
  <c r="AJ84" i="20" a="1"/>
  <c r="AJ84" i="20" s="1"/>
  <c r="AJ83" i="20" a="1"/>
  <c r="AJ83" i="20" s="1"/>
  <c r="AJ82" i="20" a="1"/>
  <c r="AJ82" i="20" s="1"/>
  <c r="AJ81" i="20" a="1"/>
  <c r="AJ81" i="20" s="1"/>
  <c r="AJ80" i="20" a="1"/>
  <c r="AJ80" i="20" s="1"/>
  <c r="AJ79" i="20" a="1"/>
  <c r="AJ79" i="20" s="1"/>
  <c r="AJ78" i="20" a="1"/>
  <c r="AJ78" i="20" s="1"/>
  <c r="AJ77" i="20" a="1"/>
  <c r="AJ77" i="20" s="1"/>
  <c r="AJ76" i="20" a="1"/>
  <c r="AJ76" i="20" s="1"/>
  <c r="AJ75" i="20" a="1"/>
  <c r="AJ75" i="20" s="1"/>
  <c r="AJ74" i="20" a="1"/>
  <c r="AJ74" i="20" s="1"/>
  <c r="AJ73" i="20" a="1"/>
  <c r="AJ73" i="20" s="1"/>
  <c r="AJ66" i="20" a="1"/>
  <c r="AJ66" i="20" s="1"/>
  <c r="AJ65" i="20" a="1"/>
  <c r="AJ65" i="20" s="1"/>
  <c r="AJ64" i="20" a="1"/>
  <c r="AJ64" i="20" s="1"/>
  <c r="AJ63" i="20" a="1"/>
  <c r="AJ63" i="20" s="1"/>
  <c r="AJ62" i="20" a="1"/>
  <c r="AJ62" i="20" s="1"/>
  <c r="AJ61" i="20" a="1"/>
  <c r="AJ61" i="20" s="1"/>
  <c r="AJ60" i="20" a="1"/>
  <c r="AJ60" i="20" s="1"/>
  <c r="AJ59" i="20" a="1"/>
  <c r="AJ59" i="20" s="1"/>
  <c r="AJ52" i="20" a="1"/>
  <c r="AJ52" i="20" s="1"/>
  <c r="AJ51" i="20" a="1"/>
  <c r="AJ51" i="20" s="1"/>
  <c r="AJ50" i="20" a="1"/>
  <c r="AJ50" i="20" s="1"/>
  <c r="AJ49" i="20" a="1"/>
  <c r="AJ49" i="20" s="1"/>
  <c r="AJ48" i="20" a="1"/>
  <c r="AJ48" i="20" s="1"/>
  <c r="AJ47" i="20" a="1"/>
  <c r="AJ47" i="20" s="1"/>
  <c r="AJ46" i="20" a="1"/>
  <c r="AJ46" i="20" s="1"/>
  <c r="AJ45" i="20" a="1"/>
  <c r="AJ45" i="20" s="1"/>
  <c r="AJ44" i="20" a="1"/>
  <c r="AJ44" i="20" s="1"/>
  <c r="AJ43" i="20" a="1"/>
  <c r="AJ43" i="20" s="1"/>
  <c r="AJ42" i="20" a="1"/>
  <c r="AJ42" i="20" s="1"/>
  <c r="AJ41" i="20" a="1"/>
  <c r="AJ41" i="20" s="1"/>
  <c r="AJ40" i="20" a="1"/>
  <c r="AJ40" i="20" s="1"/>
  <c r="AJ34" i="20" a="1"/>
  <c r="AJ34" i="20" s="1"/>
  <c r="AJ31" i="20" a="1"/>
  <c r="AJ31" i="20" s="1"/>
  <c r="AJ30" i="20" a="1"/>
  <c r="AJ30" i="20" s="1"/>
  <c r="AJ29" i="20" a="1"/>
  <c r="AJ29" i="20" s="1"/>
  <c r="AJ28" i="20" a="1"/>
  <c r="AJ28" i="20" s="1"/>
  <c r="AJ27" i="20" a="1"/>
  <c r="AJ27" i="20" s="1"/>
  <c r="AJ26" i="20" a="1"/>
  <c r="AJ26" i="20" s="1"/>
  <c r="AJ25" i="20" a="1"/>
  <c r="AJ25" i="20" s="1"/>
  <c r="AJ24" i="20" a="1"/>
  <c r="AJ24" i="20" s="1"/>
  <c r="AJ23" i="20" a="1"/>
  <c r="AJ23" i="20" s="1"/>
  <c r="AJ22" i="20" a="1"/>
  <c r="AJ22" i="20" s="1"/>
  <c r="AJ21" i="20" a="1"/>
  <c r="AJ21" i="20" s="1"/>
  <c r="AJ20" i="20" a="1"/>
  <c r="AJ20" i="20" s="1"/>
  <c r="AJ19" i="20" a="1"/>
  <c r="AJ19" i="20" s="1"/>
  <c r="AJ18" i="20" a="1"/>
  <c r="AJ18" i="20" s="1"/>
  <c r="AJ17" i="20" a="1"/>
  <c r="AJ17" i="20" s="1"/>
  <c r="AJ16" i="20" a="1"/>
  <c r="AJ16" i="20" s="1"/>
  <c r="AJ15" i="20" a="1"/>
  <c r="AJ15" i="20" s="1"/>
  <c r="AD85" i="20" a="1"/>
  <c r="AD85" i="20" s="1"/>
  <c r="AD84" i="20" a="1"/>
  <c r="AD84" i="20" s="1"/>
  <c r="AD83" i="20" a="1"/>
  <c r="AD83" i="20" s="1"/>
  <c r="AD82" i="20" a="1"/>
  <c r="AD82" i="20" s="1"/>
  <c r="AD81" i="20" a="1"/>
  <c r="AD81" i="20" s="1"/>
  <c r="AD80" i="20" a="1"/>
  <c r="AD80" i="20" s="1"/>
  <c r="AD79" i="20" a="1"/>
  <c r="AD79" i="20" s="1"/>
  <c r="AD78" i="20" a="1"/>
  <c r="AD78" i="20" s="1"/>
  <c r="AD77" i="20" a="1"/>
  <c r="AD77" i="20" s="1"/>
  <c r="AD76" i="20" a="1"/>
  <c r="AD76" i="20" s="1"/>
  <c r="AD75" i="20" a="1"/>
  <c r="AD75" i="20" s="1"/>
  <c r="AD74" i="20" a="1"/>
  <c r="AD74" i="20" s="1"/>
  <c r="AD73" i="20" a="1"/>
  <c r="AD73" i="20" s="1"/>
  <c r="AD66" i="20" a="1"/>
  <c r="AD66" i="20" s="1"/>
  <c r="AD65" i="20" a="1"/>
  <c r="AD65" i="20" s="1"/>
  <c r="AD64" i="20" a="1"/>
  <c r="AD64" i="20" s="1"/>
  <c r="AD63" i="20" a="1"/>
  <c r="AD63" i="20" s="1"/>
  <c r="AD62" i="20" a="1"/>
  <c r="AD62" i="20" s="1"/>
  <c r="AD61" i="20" a="1"/>
  <c r="AD61" i="20" s="1"/>
  <c r="AD60" i="20" a="1"/>
  <c r="AD60" i="20" s="1"/>
  <c r="AD59" i="20" a="1"/>
  <c r="AD59" i="20" s="1"/>
  <c r="AD52" i="20" a="1"/>
  <c r="AD52" i="20" s="1"/>
  <c r="AD51" i="20" a="1"/>
  <c r="AD51" i="20" s="1"/>
  <c r="AD50" i="20" a="1"/>
  <c r="AD50" i="20" s="1"/>
  <c r="AD49" i="20" a="1"/>
  <c r="AD49" i="20" s="1"/>
  <c r="AD48" i="20" a="1"/>
  <c r="AD48" i="20" s="1"/>
  <c r="AD47" i="20" a="1"/>
  <c r="AD47" i="20" s="1"/>
  <c r="AD46" i="20" a="1"/>
  <c r="AD46" i="20" s="1"/>
  <c r="AD45" i="20" a="1"/>
  <c r="AD45" i="20" s="1"/>
  <c r="AD44" i="20" a="1"/>
  <c r="AD44" i="20" s="1"/>
  <c r="AD43" i="20" a="1"/>
  <c r="AD43" i="20" s="1"/>
  <c r="AD42" i="20" a="1"/>
  <c r="AD42" i="20" s="1"/>
  <c r="AD41" i="20" a="1"/>
  <c r="AD41" i="20" s="1"/>
  <c r="AD40" i="20" a="1"/>
  <c r="AD40" i="20" s="1"/>
  <c r="AD34" i="20" a="1"/>
  <c r="AD34" i="20" s="1"/>
  <c r="AD31" i="20" a="1"/>
  <c r="AD31" i="20" s="1"/>
  <c r="AD30" i="20" a="1"/>
  <c r="AD30" i="20" s="1"/>
  <c r="AD29" i="20" a="1"/>
  <c r="AD29" i="20" s="1"/>
  <c r="AD28" i="20" a="1"/>
  <c r="AD28" i="20" s="1"/>
  <c r="AD27" i="20" a="1"/>
  <c r="AD27" i="20" s="1"/>
  <c r="AD26" i="20" a="1"/>
  <c r="AD26" i="20" s="1"/>
  <c r="AD25" i="20" a="1"/>
  <c r="AD25" i="20" s="1"/>
  <c r="AD24" i="20" a="1"/>
  <c r="AD24" i="20" s="1"/>
  <c r="AD23" i="20" a="1"/>
  <c r="AD23" i="20" s="1"/>
  <c r="AD22" i="20" a="1"/>
  <c r="AD22" i="20" s="1"/>
  <c r="AD21" i="20" a="1"/>
  <c r="AD21" i="20" s="1"/>
  <c r="AD20" i="20" a="1"/>
  <c r="AD20" i="20" s="1"/>
  <c r="AD19" i="20" a="1"/>
  <c r="AD19" i="20" s="1"/>
  <c r="AD18" i="20" a="1"/>
  <c r="AD18" i="20" s="1"/>
  <c r="AD17" i="20" a="1"/>
  <c r="AD17" i="20" s="1"/>
  <c r="AD16" i="20" a="1"/>
  <c r="AD16" i="20" s="1"/>
  <c r="AD15" i="20" a="1"/>
  <c r="AD15" i="20" s="1"/>
  <c r="X85" i="20" a="1"/>
  <c r="X85" i="20" s="1"/>
  <c r="X84" i="20" a="1"/>
  <c r="X84" i="20" s="1"/>
  <c r="X83" i="20" a="1"/>
  <c r="X83" i="20" s="1"/>
  <c r="X82" i="20" a="1"/>
  <c r="X82" i="20" s="1"/>
  <c r="X81" i="20" a="1"/>
  <c r="X81" i="20" s="1"/>
  <c r="X80" i="20" a="1"/>
  <c r="X80" i="20" s="1"/>
  <c r="X79" i="20" a="1"/>
  <c r="X79" i="20" s="1"/>
  <c r="X78" i="20" a="1"/>
  <c r="X78" i="20" s="1"/>
  <c r="X77" i="20" a="1"/>
  <c r="X77" i="20" s="1"/>
  <c r="X76" i="20" a="1"/>
  <c r="X76" i="20" s="1"/>
  <c r="X75" i="20" a="1"/>
  <c r="X75" i="20" s="1"/>
  <c r="X74" i="20" a="1"/>
  <c r="X74" i="20" s="1"/>
  <c r="X73" i="20" a="1"/>
  <c r="X73" i="20" s="1"/>
  <c r="X66" i="20" a="1"/>
  <c r="X66" i="20" s="1"/>
  <c r="X65" i="20" a="1"/>
  <c r="X65" i="20" s="1"/>
  <c r="X64" i="20" a="1"/>
  <c r="X64" i="20" s="1"/>
  <c r="X63" i="20" a="1"/>
  <c r="X63" i="20" s="1"/>
  <c r="X62" i="20" a="1"/>
  <c r="X62" i="20" s="1"/>
  <c r="X61" i="20" a="1"/>
  <c r="X61" i="20" s="1"/>
  <c r="X60" i="20" a="1"/>
  <c r="X60" i="20" s="1"/>
  <c r="X59" i="20" a="1"/>
  <c r="X59" i="20" s="1"/>
  <c r="X52" i="20" a="1"/>
  <c r="X52" i="20" s="1"/>
  <c r="X51" i="20" a="1"/>
  <c r="X51" i="20" s="1"/>
  <c r="X50" i="20" a="1"/>
  <c r="X50" i="20" s="1"/>
  <c r="X49" i="20" a="1"/>
  <c r="X49" i="20" s="1"/>
  <c r="X48" i="20" a="1"/>
  <c r="X48" i="20" s="1"/>
  <c r="X47" i="20" a="1"/>
  <c r="X47" i="20" s="1"/>
  <c r="X46" i="20" a="1"/>
  <c r="X46" i="20" s="1"/>
  <c r="X45" i="20" a="1"/>
  <c r="X45" i="20" s="1"/>
  <c r="X44" i="20" a="1"/>
  <c r="X44" i="20" s="1"/>
  <c r="X43" i="20" a="1"/>
  <c r="X43" i="20" s="1"/>
  <c r="X42" i="20" a="1"/>
  <c r="X42" i="20" s="1"/>
  <c r="X41" i="20" a="1"/>
  <c r="X41" i="20" s="1"/>
  <c r="X40" i="20" a="1"/>
  <c r="X40" i="20" s="1"/>
  <c r="X34" i="20" a="1"/>
  <c r="X34" i="20" s="1"/>
  <c r="X31" i="20" a="1"/>
  <c r="X31" i="20" s="1"/>
  <c r="X30" i="20" a="1"/>
  <c r="X30" i="20" s="1"/>
  <c r="X29" i="20" a="1"/>
  <c r="X29" i="20" s="1"/>
  <c r="X28" i="20" a="1"/>
  <c r="X28" i="20" s="1"/>
  <c r="X27" i="20" a="1"/>
  <c r="X27" i="20" s="1"/>
  <c r="X26" i="20" a="1"/>
  <c r="X26" i="20" s="1"/>
  <c r="X25" i="20" a="1"/>
  <c r="X25" i="20" s="1"/>
  <c r="X24" i="20" a="1"/>
  <c r="X24" i="20" s="1"/>
  <c r="X23" i="20" a="1"/>
  <c r="X23" i="20" s="1"/>
  <c r="X22" i="20" a="1"/>
  <c r="X22" i="20" s="1"/>
  <c r="X21" i="20" a="1"/>
  <c r="X21" i="20" s="1"/>
  <c r="X20" i="20" a="1"/>
  <c r="X20" i="20" s="1"/>
  <c r="X19" i="20" a="1"/>
  <c r="X19" i="20" s="1"/>
  <c r="X18" i="20" a="1"/>
  <c r="X18" i="20" s="1"/>
  <c r="X17" i="20" a="1"/>
  <c r="X17" i="20" s="1"/>
  <c r="X16" i="20" a="1"/>
  <c r="X16" i="20" s="1"/>
  <c r="X15" i="20" a="1"/>
  <c r="X15" i="20" s="1"/>
  <c r="R85" i="20" a="1"/>
  <c r="R85" i="20" s="1"/>
  <c r="R84" i="20" a="1"/>
  <c r="R84" i="20" s="1"/>
  <c r="R83" i="20" a="1"/>
  <c r="R83" i="20" s="1"/>
  <c r="R82" i="20" a="1"/>
  <c r="R82" i="20" s="1"/>
  <c r="R81" i="20" a="1"/>
  <c r="R81" i="20" s="1"/>
  <c r="R80" i="20" a="1"/>
  <c r="R80" i="20" s="1"/>
  <c r="R79" i="20" a="1"/>
  <c r="R79" i="20" s="1"/>
  <c r="R78" i="20" a="1"/>
  <c r="R78" i="20" s="1"/>
  <c r="R77" i="20" a="1"/>
  <c r="R77" i="20" s="1"/>
  <c r="R76" i="20" a="1"/>
  <c r="R76" i="20" s="1"/>
  <c r="R75" i="20" a="1"/>
  <c r="R75" i="20" s="1"/>
  <c r="R74" i="20" a="1"/>
  <c r="R74" i="20" s="1"/>
  <c r="R73" i="20" a="1"/>
  <c r="R73" i="20" s="1"/>
  <c r="R66" i="20" a="1"/>
  <c r="R66" i="20" s="1"/>
  <c r="R65" i="20" a="1"/>
  <c r="R65" i="20" s="1"/>
  <c r="R64" i="20" a="1"/>
  <c r="R64" i="20" s="1"/>
  <c r="R63" i="20" a="1"/>
  <c r="R63" i="20" s="1"/>
  <c r="R62" i="20" a="1"/>
  <c r="R62" i="20" s="1"/>
  <c r="R61" i="20" a="1"/>
  <c r="R61" i="20" s="1"/>
  <c r="R60" i="20" a="1"/>
  <c r="R60" i="20" s="1"/>
  <c r="R59" i="20" a="1"/>
  <c r="R59" i="20" s="1"/>
  <c r="R52" i="20" a="1"/>
  <c r="R52" i="20" s="1"/>
  <c r="R51" i="20" a="1"/>
  <c r="R51" i="20" s="1"/>
  <c r="R50" i="20" a="1"/>
  <c r="R50" i="20" s="1"/>
  <c r="R49" i="20" a="1"/>
  <c r="R49" i="20" s="1"/>
  <c r="R48" i="20" a="1"/>
  <c r="R48" i="20" s="1"/>
  <c r="R47" i="20" a="1"/>
  <c r="R47" i="20" s="1"/>
  <c r="R46" i="20" a="1"/>
  <c r="R46" i="20" s="1"/>
  <c r="R45" i="20" a="1"/>
  <c r="R45" i="20" s="1"/>
  <c r="R44" i="20" a="1"/>
  <c r="R44" i="20" s="1"/>
  <c r="R43" i="20" a="1"/>
  <c r="R43" i="20" s="1"/>
  <c r="R42" i="20" a="1"/>
  <c r="R42" i="20" s="1"/>
  <c r="R41" i="20" a="1"/>
  <c r="R41" i="20" s="1"/>
  <c r="R40" i="20" a="1"/>
  <c r="R40" i="20" s="1"/>
  <c r="R34" i="20" a="1"/>
  <c r="R34" i="20" s="1"/>
  <c r="R31" i="20" a="1"/>
  <c r="R31" i="20" s="1"/>
  <c r="R30" i="20" a="1"/>
  <c r="R30" i="20" s="1"/>
  <c r="R29" i="20" a="1"/>
  <c r="R29" i="20" s="1"/>
  <c r="R28" i="20" a="1"/>
  <c r="R28" i="20" s="1"/>
  <c r="R27" i="20" a="1"/>
  <c r="R27" i="20" s="1"/>
  <c r="R26" i="20" a="1"/>
  <c r="R26" i="20" s="1"/>
  <c r="R25" i="20" a="1"/>
  <c r="R25" i="20" s="1"/>
  <c r="R24" i="20" a="1"/>
  <c r="R24" i="20" s="1"/>
  <c r="R23" i="20" a="1"/>
  <c r="R23" i="20" s="1"/>
  <c r="R22" i="20" a="1"/>
  <c r="R22" i="20" s="1"/>
  <c r="R21" i="20" a="1"/>
  <c r="R21" i="20" s="1"/>
  <c r="R20" i="20" a="1"/>
  <c r="R20" i="20" s="1"/>
  <c r="R19" i="20" a="1"/>
  <c r="R19" i="20" s="1"/>
  <c r="R18" i="20" a="1"/>
  <c r="R18" i="20" s="1"/>
  <c r="R17" i="20" a="1"/>
  <c r="R17" i="20" s="1"/>
  <c r="R16" i="20" a="1"/>
  <c r="R16" i="20" s="1"/>
  <c r="R15" i="20" a="1"/>
  <c r="R15" i="20" s="1"/>
  <c r="BH85" i="19" a="1"/>
  <c r="BH85" i="19" s="1"/>
  <c r="BH84" i="19" a="1"/>
  <c r="BH84" i="19" s="1"/>
  <c r="BH83" i="19" a="1"/>
  <c r="BH83" i="19" s="1"/>
  <c r="BH82" i="19" a="1"/>
  <c r="BH82" i="19" s="1"/>
  <c r="BH81" i="19" a="1"/>
  <c r="BH81" i="19" s="1"/>
  <c r="BH80" i="19" a="1"/>
  <c r="BH80" i="19" s="1"/>
  <c r="BH79" i="19" a="1"/>
  <c r="BH79" i="19" s="1"/>
  <c r="BH78" i="19" a="1"/>
  <c r="BH78" i="19" s="1"/>
  <c r="BH77" i="19" a="1"/>
  <c r="BH77" i="19" s="1"/>
  <c r="BH76" i="19" a="1"/>
  <c r="BH76" i="19" s="1"/>
  <c r="BH75" i="19" a="1"/>
  <c r="BH75" i="19" s="1"/>
  <c r="BH74" i="19" a="1"/>
  <c r="BH74" i="19" s="1"/>
  <c r="BH73" i="19" a="1"/>
  <c r="BH73" i="19" s="1"/>
  <c r="BH66" i="19" a="1"/>
  <c r="BH66" i="19" s="1"/>
  <c r="BH65" i="19" a="1"/>
  <c r="BH65" i="19" s="1"/>
  <c r="BH64" i="19" a="1"/>
  <c r="BH64" i="19" s="1"/>
  <c r="BH63" i="19" a="1"/>
  <c r="BH63" i="19" s="1"/>
  <c r="BH62" i="19" a="1"/>
  <c r="BH62" i="19" s="1"/>
  <c r="BH61" i="19" a="1"/>
  <c r="BH61" i="19" s="1"/>
  <c r="BH60" i="19" a="1"/>
  <c r="BH60" i="19" s="1"/>
  <c r="BH59" i="19" a="1"/>
  <c r="BH59" i="19" s="1"/>
  <c r="BH52" i="19" a="1"/>
  <c r="BH52" i="19" s="1"/>
  <c r="BH51" i="19" a="1"/>
  <c r="BH51" i="19" s="1"/>
  <c r="BH50" i="19" a="1"/>
  <c r="BH50" i="19" s="1"/>
  <c r="BH49" i="19" a="1"/>
  <c r="BH49" i="19" s="1"/>
  <c r="BH48" i="19" a="1"/>
  <c r="BH48" i="19" s="1"/>
  <c r="BH47" i="19" a="1"/>
  <c r="BH47" i="19" s="1"/>
  <c r="BH46" i="19" a="1"/>
  <c r="BH46" i="19" s="1"/>
  <c r="BH45" i="19" a="1"/>
  <c r="BH45" i="19" s="1"/>
  <c r="BH44" i="19" a="1"/>
  <c r="BH44" i="19" s="1"/>
  <c r="BH43" i="19" a="1"/>
  <c r="BH43" i="19" s="1"/>
  <c r="BH42" i="19" a="1"/>
  <c r="BH42" i="19" s="1"/>
  <c r="BH41" i="19" a="1"/>
  <c r="BH41" i="19" s="1"/>
  <c r="BH40" i="19" a="1"/>
  <c r="BH40" i="19" s="1"/>
  <c r="BH34" i="19" a="1"/>
  <c r="BH34" i="19" s="1"/>
  <c r="BH31" i="19" a="1"/>
  <c r="BH31" i="19" s="1"/>
  <c r="BH30" i="19" a="1"/>
  <c r="BH30" i="19" s="1"/>
  <c r="BH29" i="19" a="1"/>
  <c r="BH29" i="19" s="1"/>
  <c r="BH28" i="19" a="1"/>
  <c r="BH28" i="19" s="1"/>
  <c r="BH27" i="19" a="1"/>
  <c r="BH27" i="19" s="1"/>
  <c r="BH26" i="19" a="1"/>
  <c r="BH26" i="19" s="1"/>
  <c r="BH25" i="19" a="1"/>
  <c r="BH25" i="19" s="1"/>
  <c r="BH24" i="19" a="1"/>
  <c r="BH24" i="19" s="1"/>
  <c r="BH23" i="19" a="1"/>
  <c r="BH23" i="19" s="1"/>
  <c r="BH22" i="19" a="1"/>
  <c r="BH22" i="19" s="1"/>
  <c r="BH21" i="19" a="1"/>
  <c r="BH21" i="19" s="1"/>
  <c r="BH20" i="19" a="1"/>
  <c r="BH20" i="19" s="1"/>
  <c r="BH19" i="19" a="1"/>
  <c r="BH19" i="19" s="1"/>
  <c r="BH18" i="19" a="1"/>
  <c r="BH18" i="19" s="1"/>
  <c r="BH17" i="19" a="1"/>
  <c r="BH17" i="19" s="1"/>
  <c r="BH16" i="19" a="1"/>
  <c r="BH16" i="19" s="1"/>
  <c r="BH15" i="19" a="1"/>
  <c r="BH15" i="19" s="1"/>
  <c r="BB85" i="19" a="1"/>
  <c r="BB85" i="19" s="1"/>
  <c r="BB84" i="19" a="1"/>
  <c r="BB84" i="19" s="1"/>
  <c r="BB83" i="19" a="1"/>
  <c r="BB83" i="19" s="1"/>
  <c r="BB82" i="19" a="1"/>
  <c r="BB82" i="19" s="1"/>
  <c r="BB81" i="19" a="1"/>
  <c r="BB81" i="19" s="1"/>
  <c r="BB80" i="19" a="1"/>
  <c r="BB80" i="19" s="1"/>
  <c r="BB79" i="19" a="1"/>
  <c r="BB79" i="19" s="1"/>
  <c r="BB78" i="19" a="1"/>
  <c r="BB78" i="19" s="1"/>
  <c r="BB77" i="19" a="1"/>
  <c r="BB77" i="19" s="1"/>
  <c r="BB76" i="19" a="1"/>
  <c r="BB76" i="19" s="1"/>
  <c r="BB75" i="19" a="1"/>
  <c r="BB75" i="19" s="1"/>
  <c r="BB74" i="19" a="1"/>
  <c r="BB74" i="19" s="1"/>
  <c r="BB73" i="19" a="1"/>
  <c r="BB73" i="19" s="1"/>
  <c r="BB66" i="19" a="1"/>
  <c r="BB66" i="19" s="1"/>
  <c r="BB65" i="19" a="1"/>
  <c r="BB65" i="19" s="1"/>
  <c r="BB64" i="19" a="1"/>
  <c r="BB64" i="19" s="1"/>
  <c r="BB63" i="19" a="1"/>
  <c r="BB63" i="19" s="1"/>
  <c r="BB62" i="19" a="1"/>
  <c r="BB62" i="19" s="1"/>
  <c r="BB61" i="19" a="1"/>
  <c r="BB61" i="19" s="1"/>
  <c r="BB60" i="19" a="1"/>
  <c r="BB60" i="19" s="1"/>
  <c r="BB59" i="19" a="1"/>
  <c r="BB59" i="19" s="1"/>
  <c r="BB52" i="19" a="1"/>
  <c r="BB52" i="19" s="1"/>
  <c r="BB51" i="19" a="1"/>
  <c r="BB51" i="19" s="1"/>
  <c r="BB50" i="19" a="1"/>
  <c r="BB50" i="19" s="1"/>
  <c r="BB49" i="19" a="1"/>
  <c r="BB49" i="19" s="1"/>
  <c r="BB48" i="19" a="1"/>
  <c r="BB48" i="19" s="1"/>
  <c r="BB47" i="19" a="1"/>
  <c r="BB47" i="19" s="1"/>
  <c r="BB46" i="19" a="1"/>
  <c r="BB46" i="19" s="1"/>
  <c r="BB45" i="19" a="1"/>
  <c r="BB45" i="19" s="1"/>
  <c r="BB44" i="19" a="1"/>
  <c r="BB44" i="19" s="1"/>
  <c r="BB43" i="19" a="1"/>
  <c r="BB43" i="19" s="1"/>
  <c r="BB42" i="19" a="1"/>
  <c r="BB42" i="19" s="1"/>
  <c r="BB41" i="19" a="1"/>
  <c r="BB41" i="19" s="1"/>
  <c r="BB40" i="19" a="1"/>
  <c r="BB40" i="19" s="1"/>
  <c r="BB34" i="19" a="1"/>
  <c r="BB34" i="19" s="1"/>
  <c r="BB31" i="19" a="1"/>
  <c r="BB31" i="19" s="1"/>
  <c r="BB30" i="19" a="1"/>
  <c r="BB30" i="19" s="1"/>
  <c r="BB29" i="19" a="1"/>
  <c r="BB29" i="19" s="1"/>
  <c r="BB28" i="19" a="1"/>
  <c r="BB28" i="19" s="1"/>
  <c r="BB27" i="19" a="1"/>
  <c r="BB27" i="19" s="1"/>
  <c r="BB26" i="19" a="1"/>
  <c r="BB26" i="19" s="1"/>
  <c r="BB25" i="19" a="1"/>
  <c r="BB25" i="19" s="1"/>
  <c r="BB24" i="19" a="1"/>
  <c r="BB24" i="19" s="1"/>
  <c r="BB23" i="19" a="1"/>
  <c r="BB23" i="19" s="1"/>
  <c r="BB22" i="19" a="1"/>
  <c r="BB22" i="19" s="1"/>
  <c r="BB21" i="19" a="1"/>
  <c r="BB21" i="19" s="1"/>
  <c r="BB20" i="19" a="1"/>
  <c r="BB20" i="19" s="1"/>
  <c r="BB19" i="19" a="1"/>
  <c r="BB19" i="19" s="1"/>
  <c r="BB18" i="19" a="1"/>
  <c r="BB18" i="19" s="1"/>
  <c r="BB17" i="19" a="1"/>
  <c r="BB17" i="19" s="1"/>
  <c r="BB16" i="19" a="1"/>
  <c r="BB16" i="19" s="1"/>
  <c r="BB15" i="19" a="1"/>
  <c r="BB15" i="19" s="1"/>
  <c r="AV85" i="19" a="1"/>
  <c r="AV85" i="19" s="1"/>
  <c r="AV84" i="19" a="1"/>
  <c r="AV84" i="19" s="1"/>
  <c r="AV83" i="19" a="1"/>
  <c r="AV83" i="19" s="1"/>
  <c r="AV82" i="19" a="1"/>
  <c r="AV82" i="19" s="1"/>
  <c r="AV81" i="19" a="1"/>
  <c r="AV81" i="19" s="1"/>
  <c r="AV80" i="19" a="1"/>
  <c r="AV80" i="19" s="1"/>
  <c r="AV79" i="19" a="1"/>
  <c r="AV79" i="19" s="1"/>
  <c r="AV78" i="19" a="1"/>
  <c r="AV78" i="19" s="1"/>
  <c r="AV77" i="19" a="1"/>
  <c r="AV77" i="19" s="1"/>
  <c r="AV76" i="19" a="1"/>
  <c r="AV76" i="19" s="1"/>
  <c r="AV75" i="19" a="1"/>
  <c r="AV75" i="19" s="1"/>
  <c r="AV74" i="19" a="1"/>
  <c r="AV74" i="19" s="1"/>
  <c r="AV73" i="19" a="1"/>
  <c r="AV73" i="19" s="1"/>
  <c r="AV66" i="19" a="1"/>
  <c r="AV66" i="19" s="1"/>
  <c r="AV65" i="19" a="1"/>
  <c r="AV65" i="19" s="1"/>
  <c r="AV64" i="19" a="1"/>
  <c r="AV64" i="19" s="1"/>
  <c r="AV63" i="19" a="1"/>
  <c r="AV63" i="19" s="1"/>
  <c r="AV62" i="19" a="1"/>
  <c r="AV62" i="19" s="1"/>
  <c r="AV61" i="19" a="1"/>
  <c r="AV61" i="19" s="1"/>
  <c r="AV60" i="19" a="1"/>
  <c r="AV60" i="19" s="1"/>
  <c r="AV59" i="19" a="1"/>
  <c r="AV59" i="19" s="1"/>
  <c r="AV52" i="19" a="1"/>
  <c r="AV52" i="19" s="1"/>
  <c r="AV51" i="19" a="1"/>
  <c r="AV51" i="19" s="1"/>
  <c r="AV50" i="19" a="1"/>
  <c r="AV50" i="19" s="1"/>
  <c r="AV49" i="19" a="1"/>
  <c r="AV49" i="19" s="1"/>
  <c r="AV48" i="19" a="1"/>
  <c r="AV48" i="19" s="1"/>
  <c r="AV47" i="19" a="1"/>
  <c r="AV47" i="19" s="1"/>
  <c r="AV46" i="19" a="1"/>
  <c r="AV46" i="19" s="1"/>
  <c r="AV45" i="19" a="1"/>
  <c r="AV45" i="19" s="1"/>
  <c r="AV44" i="19" a="1"/>
  <c r="AV44" i="19" s="1"/>
  <c r="AV43" i="19" a="1"/>
  <c r="AV43" i="19" s="1"/>
  <c r="AV42" i="19" a="1"/>
  <c r="AV42" i="19" s="1"/>
  <c r="AV41" i="19" a="1"/>
  <c r="AV41" i="19" s="1"/>
  <c r="AV40" i="19" a="1"/>
  <c r="AV40" i="19" s="1"/>
  <c r="AV34" i="19" a="1"/>
  <c r="AV34" i="19" s="1"/>
  <c r="AV31" i="19" a="1"/>
  <c r="AV31" i="19" s="1"/>
  <c r="AV30" i="19" a="1"/>
  <c r="AV30" i="19" s="1"/>
  <c r="AV29" i="19" a="1"/>
  <c r="AV29" i="19" s="1"/>
  <c r="AV28" i="19" a="1"/>
  <c r="AV28" i="19" s="1"/>
  <c r="AV27" i="19" a="1"/>
  <c r="AV27" i="19" s="1"/>
  <c r="AV26" i="19" a="1"/>
  <c r="AV26" i="19" s="1"/>
  <c r="AV25" i="19" a="1"/>
  <c r="AV25" i="19" s="1"/>
  <c r="AV24" i="19" a="1"/>
  <c r="AV24" i="19" s="1"/>
  <c r="AV23" i="19" a="1"/>
  <c r="AV23" i="19" s="1"/>
  <c r="AV22" i="19" a="1"/>
  <c r="AV22" i="19" s="1"/>
  <c r="AV21" i="19" a="1"/>
  <c r="AV21" i="19" s="1"/>
  <c r="AV20" i="19" a="1"/>
  <c r="AV20" i="19" s="1"/>
  <c r="AV19" i="19" a="1"/>
  <c r="AV19" i="19" s="1"/>
  <c r="AV18" i="19" a="1"/>
  <c r="AV18" i="19" s="1"/>
  <c r="AV17" i="19" a="1"/>
  <c r="AV17" i="19" s="1"/>
  <c r="AV16" i="19" a="1"/>
  <c r="AV16" i="19" s="1"/>
  <c r="AV15" i="19" a="1"/>
  <c r="AV15" i="19" s="1"/>
  <c r="AP85" i="19" a="1"/>
  <c r="AP85" i="19" s="1"/>
  <c r="AP84" i="19" a="1"/>
  <c r="AP84" i="19" s="1"/>
  <c r="AP83" i="19" a="1"/>
  <c r="AP83" i="19" s="1"/>
  <c r="AP82" i="19" a="1"/>
  <c r="AP82" i="19" s="1"/>
  <c r="AP81" i="19" a="1"/>
  <c r="AP81" i="19" s="1"/>
  <c r="AP80" i="19" a="1"/>
  <c r="AP80" i="19" s="1"/>
  <c r="AP79" i="19" a="1"/>
  <c r="AP79" i="19" s="1"/>
  <c r="AP78" i="19" a="1"/>
  <c r="AP78" i="19" s="1"/>
  <c r="AP77" i="19" a="1"/>
  <c r="AP77" i="19" s="1"/>
  <c r="AP76" i="19" a="1"/>
  <c r="AP76" i="19" s="1"/>
  <c r="AP75" i="19" a="1"/>
  <c r="AP75" i="19" s="1"/>
  <c r="AP74" i="19" a="1"/>
  <c r="AP74" i="19" s="1"/>
  <c r="AP73" i="19" a="1"/>
  <c r="AP73" i="19" s="1"/>
  <c r="AP66" i="19" a="1"/>
  <c r="AP66" i="19" s="1"/>
  <c r="AP65" i="19" a="1"/>
  <c r="AP65" i="19" s="1"/>
  <c r="AP64" i="19" a="1"/>
  <c r="AP64" i="19" s="1"/>
  <c r="AP63" i="19" a="1"/>
  <c r="AP63" i="19" s="1"/>
  <c r="AP62" i="19" a="1"/>
  <c r="AP62" i="19" s="1"/>
  <c r="AP61" i="19" a="1"/>
  <c r="AP61" i="19" s="1"/>
  <c r="AP60" i="19" a="1"/>
  <c r="AP60" i="19" s="1"/>
  <c r="AP59" i="19" a="1"/>
  <c r="AP59" i="19" s="1"/>
  <c r="AP52" i="19" a="1"/>
  <c r="AP52" i="19" s="1"/>
  <c r="AP51" i="19" a="1"/>
  <c r="AP51" i="19" s="1"/>
  <c r="AP50" i="19" a="1"/>
  <c r="AP50" i="19" s="1"/>
  <c r="AP49" i="19" a="1"/>
  <c r="AP49" i="19" s="1"/>
  <c r="AP48" i="19" a="1"/>
  <c r="AP48" i="19" s="1"/>
  <c r="AP47" i="19" a="1"/>
  <c r="AP47" i="19" s="1"/>
  <c r="AP46" i="19" a="1"/>
  <c r="AP46" i="19" s="1"/>
  <c r="AP45" i="19" a="1"/>
  <c r="AP45" i="19" s="1"/>
  <c r="AP44" i="19" a="1"/>
  <c r="AP44" i="19" s="1"/>
  <c r="AP43" i="19" a="1"/>
  <c r="AP43" i="19" s="1"/>
  <c r="AP42" i="19" a="1"/>
  <c r="AP42" i="19" s="1"/>
  <c r="AP41" i="19" a="1"/>
  <c r="AP41" i="19" s="1"/>
  <c r="AP40" i="19" a="1"/>
  <c r="AP40" i="19" s="1"/>
  <c r="AP34" i="19" a="1"/>
  <c r="AP34" i="19" s="1"/>
  <c r="AP31" i="19" a="1"/>
  <c r="AP31" i="19" s="1"/>
  <c r="AP30" i="19" a="1"/>
  <c r="AP30" i="19" s="1"/>
  <c r="AP29" i="19" a="1"/>
  <c r="AP29" i="19" s="1"/>
  <c r="AP28" i="19" a="1"/>
  <c r="AP28" i="19" s="1"/>
  <c r="AP27" i="19" a="1"/>
  <c r="AP27" i="19" s="1"/>
  <c r="AP26" i="19" a="1"/>
  <c r="AP26" i="19" s="1"/>
  <c r="AP25" i="19" a="1"/>
  <c r="AP25" i="19" s="1"/>
  <c r="AP24" i="19" a="1"/>
  <c r="AP24" i="19" s="1"/>
  <c r="AP23" i="19" a="1"/>
  <c r="AP23" i="19" s="1"/>
  <c r="AP22" i="19" a="1"/>
  <c r="AP22" i="19" s="1"/>
  <c r="AP21" i="19" a="1"/>
  <c r="AP21" i="19" s="1"/>
  <c r="AP20" i="19" a="1"/>
  <c r="AP20" i="19" s="1"/>
  <c r="AP19" i="19" a="1"/>
  <c r="AP19" i="19" s="1"/>
  <c r="AP18" i="19" a="1"/>
  <c r="AP18" i="19" s="1"/>
  <c r="AP17" i="19" a="1"/>
  <c r="AP17" i="19" s="1"/>
  <c r="AP16" i="19" a="1"/>
  <c r="AP16" i="19" s="1"/>
  <c r="AP15" i="19" a="1"/>
  <c r="AP15" i="19" s="1"/>
  <c r="AJ85" i="19" a="1"/>
  <c r="AJ85" i="19" s="1"/>
  <c r="AJ84" i="19" a="1"/>
  <c r="AJ84" i="19" s="1"/>
  <c r="AJ83" i="19" a="1"/>
  <c r="AJ83" i="19" s="1"/>
  <c r="AJ82" i="19" a="1"/>
  <c r="AJ82" i="19" s="1"/>
  <c r="AJ81" i="19" a="1"/>
  <c r="AJ81" i="19" s="1"/>
  <c r="AJ80" i="19" a="1"/>
  <c r="AJ80" i="19" s="1"/>
  <c r="AJ79" i="19" a="1"/>
  <c r="AJ79" i="19" s="1"/>
  <c r="AJ78" i="19" a="1"/>
  <c r="AJ78" i="19" s="1"/>
  <c r="AJ77" i="19" a="1"/>
  <c r="AJ77" i="19" s="1"/>
  <c r="AJ76" i="19" a="1"/>
  <c r="AJ76" i="19" s="1"/>
  <c r="AJ75" i="19" a="1"/>
  <c r="AJ75" i="19" s="1"/>
  <c r="AJ74" i="19" a="1"/>
  <c r="AJ74" i="19" s="1"/>
  <c r="AJ73" i="19" a="1"/>
  <c r="AJ73" i="19" s="1"/>
  <c r="AJ66" i="19" a="1"/>
  <c r="AJ66" i="19" s="1"/>
  <c r="AJ65" i="19" a="1"/>
  <c r="AJ65" i="19" s="1"/>
  <c r="AJ64" i="19" a="1"/>
  <c r="AJ64" i="19" s="1"/>
  <c r="AJ63" i="19" a="1"/>
  <c r="AJ63" i="19" s="1"/>
  <c r="AJ62" i="19" a="1"/>
  <c r="AJ62" i="19" s="1"/>
  <c r="AJ61" i="19" a="1"/>
  <c r="AJ61" i="19" s="1"/>
  <c r="AJ60" i="19" a="1"/>
  <c r="AJ60" i="19" s="1"/>
  <c r="AJ59" i="19" a="1"/>
  <c r="AJ59" i="19" s="1"/>
  <c r="AJ52" i="19" a="1"/>
  <c r="AJ52" i="19" s="1"/>
  <c r="AJ51" i="19" a="1"/>
  <c r="AJ51" i="19" s="1"/>
  <c r="AJ50" i="19" a="1"/>
  <c r="AJ50" i="19" s="1"/>
  <c r="AJ49" i="19" a="1"/>
  <c r="AJ49" i="19" s="1"/>
  <c r="AJ48" i="19" a="1"/>
  <c r="AJ48" i="19" s="1"/>
  <c r="AJ47" i="19" a="1"/>
  <c r="AJ47" i="19" s="1"/>
  <c r="AJ46" i="19" a="1"/>
  <c r="AJ46" i="19" s="1"/>
  <c r="AJ45" i="19" a="1"/>
  <c r="AJ45" i="19" s="1"/>
  <c r="AJ44" i="19" a="1"/>
  <c r="AJ44" i="19" s="1"/>
  <c r="AJ43" i="19" a="1"/>
  <c r="AJ43" i="19" s="1"/>
  <c r="AJ42" i="19" a="1"/>
  <c r="AJ42" i="19" s="1"/>
  <c r="AJ41" i="19" a="1"/>
  <c r="AJ41" i="19" s="1"/>
  <c r="AJ40" i="19" a="1"/>
  <c r="AJ40" i="19" s="1"/>
  <c r="AJ34" i="19" a="1"/>
  <c r="AJ34" i="19" s="1"/>
  <c r="AJ31" i="19" a="1"/>
  <c r="AJ31" i="19" s="1"/>
  <c r="AJ30" i="19" a="1"/>
  <c r="AJ30" i="19" s="1"/>
  <c r="AJ29" i="19" a="1"/>
  <c r="AJ29" i="19" s="1"/>
  <c r="AJ28" i="19" a="1"/>
  <c r="AJ28" i="19" s="1"/>
  <c r="AJ27" i="19" a="1"/>
  <c r="AJ27" i="19" s="1"/>
  <c r="AJ26" i="19" a="1"/>
  <c r="AJ26" i="19" s="1"/>
  <c r="AJ25" i="19" a="1"/>
  <c r="AJ25" i="19" s="1"/>
  <c r="AJ24" i="19" a="1"/>
  <c r="AJ24" i="19" s="1"/>
  <c r="AJ23" i="19" a="1"/>
  <c r="AJ23" i="19" s="1"/>
  <c r="AJ22" i="19" a="1"/>
  <c r="AJ22" i="19" s="1"/>
  <c r="AJ21" i="19" a="1"/>
  <c r="AJ21" i="19" s="1"/>
  <c r="AJ20" i="19" a="1"/>
  <c r="AJ20" i="19" s="1"/>
  <c r="AJ19" i="19" a="1"/>
  <c r="AJ19" i="19" s="1"/>
  <c r="AJ18" i="19" a="1"/>
  <c r="AJ18" i="19" s="1"/>
  <c r="AJ17" i="19" a="1"/>
  <c r="AJ17" i="19" s="1"/>
  <c r="AJ16" i="19" a="1"/>
  <c r="AJ16" i="19" s="1"/>
  <c r="AJ15" i="19" a="1"/>
  <c r="AJ15" i="19" s="1"/>
  <c r="AD85" i="19" a="1"/>
  <c r="AD85" i="19" s="1"/>
  <c r="AD84" i="19" a="1"/>
  <c r="AD84" i="19" s="1"/>
  <c r="AD83" i="19" a="1"/>
  <c r="AD83" i="19" s="1"/>
  <c r="AD82" i="19" a="1"/>
  <c r="AD82" i="19" s="1"/>
  <c r="AD81" i="19" a="1"/>
  <c r="AD81" i="19" s="1"/>
  <c r="AD80" i="19" a="1"/>
  <c r="AD80" i="19" s="1"/>
  <c r="AD79" i="19" a="1"/>
  <c r="AD79" i="19" s="1"/>
  <c r="AD78" i="19" a="1"/>
  <c r="AD78" i="19" s="1"/>
  <c r="AD77" i="19" a="1"/>
  <c r="AD77" i="19" s="1"/>
  <c r="AD76" i="19" a="1"/>
  <c r="AD76" i="19" s="1"/>
  <c r="AD75" i="19" a="1"/>
  <c r="AD75" i="19" s="1"/>
  <c r="AD74" i="19" a="1"/>
  <c r="AD74" i="19" s="1"/>
  <c r="AD73" i="19" a="1"/>
  <c r="AD73" i="19" s="1"/>
  <c r="AD66" i="19" a="1"/>
  <c r="AD66" i="19" s="1"/>
  <c r="AD65" i="19" a="1"/>
  <c r="AD65" i="19" s="1"/>
  <c r="AD64" i="19" a="1"/>
  <c r="AD64" i="19" s="1"/>
  <c r="AD63" i="19" a="1"/>
  <c r="AD63" i="19" s="1"/>
  <c r="AD62" i="19" a="1"/>
  <c r="AD62" i="19" s="1"/>
  <c r="AD61" i="19" a="1"/>
  <c r="AD61" i="19" s="1"/>
  <c r="AD60" i="19" a="1"/>
  <c r="AD60" i="19" s="1"/>
  <c r="AD59" i="19" a="1"/>
  <c r="AD59" i="19" s="1"/>
  <c r="AD52" i="19" a="1"/>
  <c r="AD52" i="19" s="1"/>
  <c r="AD51" i="19" a="1"/>
  <c r="AD51" i="19" s="1"/>
  <c r="AD50" i="19" a="1"/>
  <c r="AD50" i="19" s="1"/>
  <c r="AD49" i="19" a="1"/>
  <c r="AD49" i="19" s="1"/>
  <c r="AD48" i="19" a="1"/>
  <c r="AD48" i="19" s="1"/>
  <c r="AD47" i="19" a="1"/>
  <c r="AD47" i="19" s="1"/>
  <c r="AD46" i="19" a="1"/>
  <c r="AD46" i="19" s="1"/>
  <c r="AD45" i="19" a="1"/>
  <c r="AD45" i="19" s="1"/>
  <c r="AD44" i="19" a="1"/>
  <c r="AD44" i="19" s="1"/>
  <c r="AD43" i="19" a="1"/>
  <c r="AD43" i="19" s="1"/>
  <c r="AD42" i="19" a="1"/>
  <c r="AD42" i="19" s="1"/>
  <c r="AD41" i="19" a="1"/>
  <c r="AD41" i="19" s="1"/>
  <c r="AD40" i="19" a="1"/>
  <c r="AD40" i="19" s="1"/>
  <c r="AD34" i="19" a="1"/>
  <c r="AD34" i="19" s="1"/>
  <c r="AD31" i="19" a="1"/>
  <c r="AD31" i="19" s="1"/>
  <c r="AD30" i="19" a="1"/>
  <c r="AD30" i="19" s="1"/>
  <c r="AD29" i="19" a="1"/>
  <c r="AD29" i="19" s="1"/>
  <c r="AD28" i="19" a="1"/>
  <c r="AD28" i="19" s="1"/>
  <c r="AD27" i="19" a="1"/>
  <c r="AD27" i="19" s="1"/>
  <c r="AD26" i="19" a="1"/>
  <c r="AD26" i="19" s="1"/>
  <c r="AD25" i="19" a="1"/>
  <c r="AD25" i="19" s="1"/>
  <c r="AD24" i="19" a="1"/>
  <c r="AD24" i="19" s="1"/>
  <c r="AD23" i="19" a="1"/>
  <c r="AD23" i="19" s="1"/>
  <c r="AD22" i="19" a="1"/>
  <c r="AD22" i="19" s="1"/>
  <c r="AD21" i="19" a="1"/>
  <c r="AD21" i="19" s="1"/>
  <c r="AD20" i="19" a="1"/>
  <c r="AD20" i="19" s="1"/>
  <c r="AD19" i="19" a="1"/>
  <c r="AD19" i="19" s="1"/>
  <c r="AD18" i="19" a="1"/>
  <c r="AD18" i="19" s="1"/>
  <c r="AD17" i="19" a="1"/>
  <c r="AD17" i="19" s="1"/>
  <c r="AD16" i="19" a="1"/>
  <c r="AD16" i="19" s="1"/>
  <c r="AD15" i="19" a="1"/>
  <c r="AD15" i="19" s="1"/>
  <c r="X85" i="19" a="1"/>
  <c r="X85" i="19" s="1"/>
  <c r="X84" i="19" a="1"/>
  <c r="X84" i="19" s="1"/>
  <c r="X83" i="19" a="1"/>
  <c r="X83" i="19" s="1"/>
  <c r="X82" i="19" a="1"/>
  <c r="X82" i="19" s="1"/>
  <c r="X81" i="19" a="1"/>
  <c r="X81" i="19" s="1"/>
  <c r="X80" i="19" a="1"/>
  <c r="X80" i="19" s="1"/>
  <c r="X79" i="19" a="1"/>
  <c r="X79" i="19" s="1"/>
  <c r="X78" i="19" a="1"/>
  <c r="X78" i="19" s="1"/>
  <c r="X77" i="19" a="1"/>
  <c r="X77" i="19" s="1"/>
  <c r="X76" i="19" a="1"/>
  <c r="X76" i="19" s="1"/>
  <c r="X75" i="19" a="1"/>
  <c r="X75" i="19" s="1"/>
  <c r="X74" i="19" a="1"/>
  <c r="X74" i="19" s="1"/>
  <c r="X73" i="19" a="1"/>
  <c r="X73" i="19" s="1"/>
  <c r="X66" i="19" a="1"/>
  <c r="X66" i="19" s="1"/>
  <c r="X65" i="19" a="1"/>
  <c r="X65" i="19" s="1"/>
  <c r="X64" i="19" a="1"/>
  <c r="X64" i="19" s="1"/>
  <c r="X63" i="19" a="1"/>
  <c r="X63" i="19" s="1"/>
  <c r="X62" i="19" a="1"/>
  <c r="X62" i="19" s="1"/>
  <c r="X61" i="19" a="1"/>
  <c r="X61" i="19" s="1"/>
  <c r="X60" i="19" a="1"/>
  <c r="X60" i="19" s="1"/>
  <c r="X59" i="19" a="1"/>
  <c r="X59" i="19" s="1"/>
  <c r="X52" i="19" a="1"/>
  <c r="X52" i="19" s="1"/>
  <c r="X51" i="19" a="1"/>
  <c r="X51" i="19" s="1"/>
  <c r="X50" i="19" a="1"/>
  <c r="X50" i="19" s="1"/>
  <c r="X49" i="19" a="1"/>
  <c r="X49" i="19" s="1"/>
  <c r="X48" i="19" a="1"/>
  <c r="X48" i="19" s="1"/>
  <c r="X47" i="19" a="1"/>
  <c r="X47" i="19" s="1"/>
  <c r="X46" i="19" a="1"/>
  <c r="X46" i="19" s="1"/>
  <c r="X45" i="19" a="1"/>
  <c r="X45" i="19" s="1"/>
  <c r="X44" i="19" a="1"/>
  <c r="X44" i="19" s="1"/>
  <c r="X43" i="19" a="1"/>
  <c r="X43" i="19" s="1"/>
  <c r="X42" i="19" a="1"/>
  <c r="X42" i="19" s="1"/>
  <c r="X41" i="19" a="1"/>
  <c r="X41" i="19" s="1"/>
  <c r="X40" i="19" a="1"/>
  <c r="X40" i="19" s="1"/>
  <c r="X34" i="19" a="1"/>
  <c r="X34" i="19" s="1"/>
  <c r="X31" i="19" a="1"/>
  <c r="X31" i="19" s="1"/>
  <c r="X30" i="19" a="1"/>
  <c r="X30" i="19" s="1"/>
  <c r="X29" i="19" a="1"/>
  <c r="X29" i="19" s="1"/>
  <c r="X28" i="19" a="1"/>
  <c r="X28" i="19" s="1"/>
  <c r="X27" i="19" a="1"/>
  <c r="X27" i="19" s="1"/>
  <c r="X26" i="19" a="1"/>
  <c r="X26" i="19" s="1"/>
  <c r="X25" i="19" a="1"/>
  <c r="X25" i="19" s="1"/>
  <c r="X24" i="19" a="1"/>
  <c r="X24" i="19" s="1"/>
  <c r="X23" i="19" a="1"/>
  <c r="X23" i="19" s="1"/>
  <c r="X22" i="19" a="1"/>
  <c r="X22" i="19" s="1"/>
  <c r="X21" i="19" a="1"/>
  <c r="X21" i="19" s="1"/>
  <c r="X20" i="19" a="1"/>
  <c r="X20" i="19" s="1"/>
  <c r="X19" i="19" a="1"/>
  <c r="X19" i="19" s="1"/>
  <c r="X18" i="19" a="1"/>
  <c r="X18" i="19" s="1"/>
  <c r="X17" i="19" a="1"/>
  <c r="X17" i="19" s="1"/>
  <c r="X16" i="19" a="1"/>
  <c r="X16" i="19" s="1"/>
  <c r="X15" i="19" a="1"/>
  <c r="X15" i="19" s="1"/>
  <c r="R85" i="19" a="1"/>
  <c r="R85" i="19" s="1"/>
  <c r="R84" i="19" a="1"/>
  <c r="R84" i="19" s="1"/>
  <c r="R83" i="19" a="1"/>
  <c r="R83" i="19" s="1"/>
  <c r="R82" i="19" a="1"/>
  <c r="R82" i="19" s="1"/>
  <c r="R81" i="19" a="1"/>
  <c r="R81" i="19" s="1"/>
  <c r="R80" i="19" a="1"/>
  <c r="R80" i="19" s="1"/>
  <c r="R79" i="19" a="1"/>
  <c r="R79" i="19" s="1"/>
  <c r="R78" i="19" a="1"/>
  <c r="R78" i="19" s="1"/>
  <c r="R77" i="19" a="1"/>
  <c r="R77" i="19" s="1"/>
  <c r="R76" i="19" a="1"/>
  <c r="R76" i="19" s="1"/>
  <c r="R75" i="19" a="1"/>
  <c r="R75" i="19" s="1"/>
  <c r="R74" i="19" a="1"/>
  <c r="R74" i="19" s="1"/>
  <c r="R73" i="19" a="1"/>
  <c r="R73" i="19" s="1"/>
  <c r="R66" i="19" a="1"/>
  <c r="R66" i="19" s="1"/>
  <c r="R65" i="19" a="1"/>
  <c r="R65" i="19" s="1"/>
  <c r="R64" i="19" a="1"/>
  <c r="R64" i="19" s="1"/>
  <c r="R63" i="19" a="1"/>
  <c r="R63" i="19" s="1"/>
  <c r="R62" i="19" a="1"/>
  <c r="R62" i="19" s="1"/>
  <c r="R61" i="19" a="1"/>
  <c r="R61" i="19" s="1"/>
  <c r="R60" i="19" a="1"/>
  <c r="R60" i="19" s="1"/>
  <c r="R59" i="19" a="1"/>
  <c r="R59" i="19" s="1"/>
  <c r="R52" i="19" a="1"/>
  <c r="R52" i="19" s="1"/>
  <c r="R51" i="19" a="1"/>
  <c r="R51" i="19" s="1"/>
  <c r="R50" i="19" a="1"/>
  <c r="R50" i="19" s="1"/>
  <c r="R49" i="19" a="1"/>
  <c r="R49" i="19" s="1"/>
  <c r="R48" i="19" a="1"/>
  <c r="R48" i="19" s="1"/>
  <c r="R47" i="19" a="1"/>
  <c r="R47" i="19" s="1"/>
  <c r="R46" i="19" a="1"/>
  <c r="R46" i="19" s="1"/>
  <c r="R45" i="19" a="1"/>
  <c r="R45" i="19" s="1"/>
  <c r="R44" i="19" a="1"/>
  <c r="R44" i="19" s="1"/>
  <c r="R43" i="19" a="1"/>
  <c r="R43" i="19" s="1"/>
  <c r="R42" i="19" a="1"/>
  <c r="R42" i="19" s="1"/>
  <c r="R41" i="19" a="1"/>
  <c r="R41" i="19" s="1"/>
  <c r="R40" i="19" a="1"/>
  <c r="R40" i="19" s="1"/>
  <c r="R34" i="19" a="1"/>
  <c r="R34" i="19" s="1"/>
  <c r="R31" i="19" a="1"/>
  <c r="R31" i="19" s="1"/>
  <c r="R30" i="19" a="1"/>
  <c r="R30" i="19" s="1"/>
  <c r="R29" i="19" a="1"/>
  <c r="R29" i="19" s="1"/>
  <c r="R28" i="19" a="1"/>
  <c r="R28" i="19" s="1"/>
  <c r="R27" i="19" a="1"/>
  <c r="R27" i="19" s="1"/>
  <c r="R26" i="19" a="1"/>
  <c r="R26" i="19" s="1"/>
  <c r="R25" i="19" a="1"/>
  <c r="R25" i="19" s="1"/>
  <c r="R24" i="19" a="1"/>
  <c r="R24" i="19" s="1"/>
  <c r="R23" i="19" a="1"/>
  <c r="R23" i="19" s="1"/>
  <c r="R22" i="19" a="1"/>
  <c r="R22" i="19" s="1"/>
  <c r="R21" i="19" a="1"/>
  <c r="R21" i="19" s="1"/>
  <c r="R20" i="19" a="1"/>
  <c r="R20" i="19" s="1"/>
  <c r="R19" i="19" a="1"/>
  <c r="R19" i="19" s="1"/>
  <c r="R18" i="19" a="1"/>
  <c r="R18" i="19" s="1"/>
  <c r="R17" i="19" a="1"/>
  <c r="R17" i="19" s="1"/>
  <c r="R16" i="19" a="1"/>
  <c r="R16" i="19" s="1"/>
  <c r="R15" i="19" a="1"/>
  <c r="R15" i="19" s="1"/>
  <c r="BH85" i="18" a="1"/>
  <c r="BH85" i="18" s="1"/>
  <c r="BH84" i="18" a="1"/>
  <c r="BH84" i="18" s="1"/>
  <c r="BH83" i="18" a="1"/>
  <c r="BH83" i="18" s="1"/>
  <c r="BH82" i="18" a="1"/>
  <c r="BH82" i="18" s="1"/>
  <c r="BH81" i="18" a="1"/>
  <c r="BH81" i="18" s="1"/>
  <c r="BH80" i="18" a="1"/>
  <c r="BH80" i="18" s="1"/>
  <c r="BH79" i="18" a="1"/>
  <c r="BH79" i="18" s="1"/>
  <c r="BH78" i="18" a="1"/>
  <c r="BH78" i="18" s="1"/>
  <c r="BH77" i="18" a="1"/>
  <c r="BH77" i="18" s="1"/>
  <c r="BH76" i="18" a="1"/>
  <c r="BH76" i="18" s="1"/>
  <c r="BH75" i="18" a="1"/>
  <c r="BH75" i="18" s="1"/>
  <c r="BH74" i="18" a="1"/>
  <c r="BH74" i="18" s="1"/>
  <c r="BH73" i="18" a="1"/>
  <c r="BH73" i="18" s="1"/>
  <c r="BH66" i="18" a="1"/>
  <c r="BH66" i="18" s="1"/>
  <c r="BH65" i="18" a="1"/>
  <c r="BH65" i="18" s="1"/>
  <c r="BH64" i="18" a="1"/>
  <c r="BH64" i="18" s="1"/>
  <c r="BH63" i="18" a="1"/>
  <c r="BH63" i="18" s="1"/>
  <c r="BH62" i="18" a="1"/>
  <c r="BH62" i="18" s="1"/>
  <c r="BH61" i="18" a="1"/>
  <c r="BH61" i="18" s="1"/>
  <c r="BH60" i="18" a="1"/>
  <c r="BH60" i="18" s="1"/>
  <c r="BH59" i="18" a="1"/>
  <c r="BH59" i="18" s="1"/>
  <c r="BH52" i="18" a="1"/>
  <c r="BH52" i="18" s="1"/>
  <c r="BH51" i="18" a="1"/>
  <c r="BH51" i="18" s="1"/>
  <c r="BH50" i="18" a="1"/>
  <c r="BH50" i="18" s="1"/>
  <c r="BH49" i="18" a="1"/>
  <c r="BH49" i="18" s="1"/>
  <c r="BH48" i="18" a="1"/>
  <c r="BH48" i="18" s="1"/>
  <c r="BH47" i="18" a="1"/>
  <c r="BH47" i="18" s="1"/>
  <c r="BH46" i="18" a="1"/>
  <c r="BH46" i="18" s="1"/>
  <c r="BH45" i="18" a="1"/>
  <c r="BH45" i="18" s="1"/>
  <c r="BH44" i="18" a="1"/>
  <c r="BH44" i="18" s="1"/>
  <c r="BH43" i="18" a="1"/>
  <c r="BH43" i="18" s="1"/>
  <c r="BH42" i="18" a="1"/>
  <c r="BH42" i="18" s="1"/>
  <c r="BH41" i="18" a="1"/>
  <c r="BH41" i="18" s="1"/>
  <c r="BH40" i="18" a="1"/>
  <c r="BH40" i="18" s="1"/>
  <c r="BH34" i="18" a="1"/>
  <c r="BH34" i="18" s="1"/>
  <c r="BH31" i="18" a="1"/>
  <c r="BH31" i="18" s="1"/>
  <c r="BH30" i="18" a="1"/>
  <c r="BH30" i="18" s="1"/>
  <c r="BH29" i="18" a="1"/>
  <c r="BH29" i="18" s="1"/>
  <c r="BH28" i="18" a="1"/>
  <c r="BH28" i="18" s="1"/>
  <c r="BH27" i="18" a="1"/>
  <c r="BH27" i="18" s="1"/>
  <c r="BH26" i="18" a="1"/>
  <c r="BH26" i="18" s="1"/>
  <c r="BH25" i="18" a="1"/>
  <c r="BH25" i="18" s="1"/>
  <c r="BH24" i="18" a="1"/>
  <c r="BH24" i="18" s="1"/>
  <c r="BH23" i="18" a="1"/>
  <c r="BH23" i="18" s="1"/>
  <c r="BH22" i="18" a="1"/>
  <c r="BH22" i="18" s="1"/>
  <c r="BH21" i="18" a="1"/>
  <c r="BH21" i="18" s="1"/>
  <c r="BH20" i="18" a="1"/>
  <c r="BH20" i="18" s="1"/>
  <c r="BH19" i="18" a="1"/>
  <c r="BH19" i="18" s="1"/>
  <c r="BH18" i="18" a="1"/>
  <c r="BH18" i="18" s="1"/>
  <c r="BH17" i="18" a="1"/>
  <c r="BH17" i="18" s="1"/>
  <c r="BH16" i="18" a="1"/>
  <c r="BH16" i="18" s="1"/>
  <c r="BH15" i="18" a="1"/>
  <c r="BH15" i="18" s="1"/>
  <c r="BB85" i="18" a="1"/>
  <c r="BB85" i="18" s="1"/>
  <c r="BB84" i="18" a="1"/>
  <c r="BB84" i="18" s="1"/>
  <c r="BB83" i="18" a="1"/>
  <c r="BB83" i="18" s="1"/>
  <c r="BB82" i="18" a="1"/>
  <c r="BB82" i="18" s="1"/>
  <c r="BB81" i="18" a="1"/>
  <c r="BB81" i="18" s="1"/>
  <c r="BB80" i="18" a="1"/>
  <c r="BB80" i="18" s="1"/>
  <c r="BB79" i="18" a="1"/>
  <c r="BB79" i="18" s="1"/>
  <c r="BB78" i="18" a="1"/>
  <c r="BB78" i="18" s="1"/>
  <c r="BB77" i="18" a="1"/>
  <c r="BB77" i="18" s="1"/>
  <c r="BB76" i="18" a="1"/>
  <c r="BB76" i="18" s="1"/>
  <c r="BB75" i="18" a="1"/>
  <c r="BB75" i="18" s="1"/>
  <c r="BB74" i="18" a="1"/>
  <c r="BB74" i="18" s="1"/>
  <c r="BB73" i="18" a="1"/>
  <c r="BB73" i="18" s="1"/>
  <c r="BB66" i="18" a="1"/>
  <c r="BB66" i="18" s="1"/>
  <c r="BB65" i="18" a="1"/>
  <c r="BB65" i="18" s="1"/>
  <c r="BB64" i="18" a="1"/>
  <c r="BB64" i="18" s="1"/>
  <c r="BB63" i="18" a="1"/>
  <c r="BB63" i="18" s="1"/>
  <c r="BB62" i="18" a="1"/>
  <c r="BB62" i="18" s="1"/>
  <c r="BB61" i="18" a="1"/>
  <c r="BB61" i="18" s="1"/>
  <c r="BB60" i="18" a="1"/>
  <c r="BB60" i="18" s="1"/>
  <c r="BB59" i="18" a="1"/>
  <c r="BB59" i="18" s="1"/>
  <c r="BB52" i="18" a="1"/>
  <c r="BB52" i="18" s="1"/>
  <c r="BB51" i="18" a="1"/>
  <c r="BB51" i="18" s="1"/>
  <c r="BB50" i="18" a="1"/>
  <c r="BB50" i="18" s="1"/>
  <c r="BB49" i="18" a="1"/>
  <c r="BB49" i="18" s="1"/>
  <c r="BB48" i="18" a="1"/>
  <c r="BB48" i="18" s="1"/>
  <c r="BB47" i="18" a="1"/>
  <c r="BB47" i="18" s="1"/>
  <c r="BB46" i="18" a="1"/>
  <c r="BB46" i="18" s="1"/>
  <c r="BB45" i="18" a="1"/>
  <c r="BB45" i="18" s="1"/>
  <c r="BB44" i="18" a="1"/>
  <c r="BB44" i="18" s="1"/>
  <c r="BB43" i="18" a="1"/>
  <c r="BB43" i="18" s="1"/>
  <c r="BB42" i="18" a="1"/>
  <c r="BB42" i="18" s="1"/>
  <c r="BB41" i="18" a="1"/>
  <c r="BB41" i="18" s="1"/>
  <c r="BB40" i="18" a="1"/>
  <c r="BB40" i="18" s="1"/>
  <c r="BB34" i="18" a="1"/>
  <c r="BB34" i="18" s="1"/>
  <c r="BB31" i="18" a="1"/>
  <c r="BB31" i="18" s="1"/>
  <c r="BB30" i="18" a="1"/>
  <c r="BB30" i="18" s="1"/>
  <c r="BB29" i="18" a="1"/>
  <c r="BB29" i="18" s="1"/>
  <c r="BB28" i="18" a="1"/>
  <c r="BB28" i="18" s="1"/>
  <c r="BB27" i="18" a="1"/>
  <c r="BB27" i="18" s="1"/>
  <c r="BB26" i="18" a="1"/>
  <c r="BB26" i="18" s="1"/>
  <c r="BB25" i="18" a="1"/>
  <c r="BB25" i="18" s="1"/>
  <c r="BB24" i="18" a="1"/>
  <c r="BB24" i="18" s="1"/>
  <c r="BB23" i="18" a="1"/>
  <c r="BB23" i="18" s="1"/>
  <c r="BB22" i="18" a="1"/>
  <c r="BB22" i="18" s="1"/>
  <c r="BB21" i="18" a="1"/>
  <c r="BB21" i="18" s="1"/>
  <c r="BB20" i="18" a="1"/>
  <c r="BB20" i="18" s="1"/>
  <c r="BB19" i="18" a="1"/>
  <c r="BB19" i="18" s="1"/>
  <c r="BB18" i="18" a="1"/>
  <c r="BB18" i="18" s="1"/>
  <c r="BB17" i="18" a="1"/>
  <c r="BB17" i="18" s="1"/>
  <c r="BB16" i="18" a="1"/>
  <c r="BB16" i="18" s="1"/>
  <c r="BB15" i="18" a="1"/>
  <c r="BB15" i="18" s="1"/>
  <c r="AV85" i="18" a="1"/>
  <c r="AV85" i="18" s="1"/>
  <c r="AV84" i="18" a="1"/>
  <c r="AV84" i="18" s="1"/>
  <c r="AV83" i="18" a="1"/>
  <c r="AV83" i="18" s="1"/>
  <c r="AV82" i="18" a="1"/>
  <c r="AV82" i="18" s="1"/>
  <c r="AV81" i="18" a="1"/>
  <c r="AV81" i="18" s="1"/>
  <c r="AV80" i="18" a="1"/>
  <c r="AV80" i="18" s="1"/>
  <c r="AV79" i="18" a="1"/>
  <c r="AV79" i="18" s="1"/>
  <c r="AV78" i="18" a="1"/>
  <c r="AV78" i="18" s="1"/>
  <c r="AV77" i="18" a="1"/>
  <c r="AV77" i="18" s="1"/>
  <c r="AV76" i="18" a="1"/>
  <c r="AV76" i="18" s="1"/>
  <c r="AV75" i="18" a="1"/>
  <c r="AV75" i="18" s="1"/>
  <c r="AV74" i="18" a="1"/>
  <c r="AV74" i="18" s="1"/>
  <c r="AV73" i="18" a="1"/>
  <c r="AV73" i="18" s="1"/>
  <c r="AV66" i="18" a="1"/>
  <c r="AV66" i="18" s="1"/>
  <c r="AV65" i="18" a="1"/>
  <c r="AV65" i="18" s="1"/>
  <c r="AV64" i="18" a="1"/>
  <c r="AV64" i="18" s="1"/>
  <c r="AV63" i="18" a="1"/>
  <c r="AV63" i="18" s="1"/>
  <c r="AV62" i="18" a="1"/>
  <c r="AV62" i="18" s="1"/>
  <c r="AV61" i="18" a="1"/>
  <c r="AV61" i="18" s="1"/>
  <c r="AV60" i="18" a="1"/>
  <c r="AV60" i="18" s="1"/>
  <c r="AV59" i="18" a="1"/>
  <c r="AV59" i="18" s="1"/>
  <c r="AV52" i="18" a="1"/>
  <c r="AV52" i="18" s="1"/>
  <c r="AV51" i="18" a="1"/>
  <c r="AV51" i="18" s="1"/>
  <c r="AV50" i="18" a="1"/>
  <c r="AV50" i="18" s="1"/>
  <c r="AV49" i="18" a="1"/>
  <c r="AV49" i="18" s="1"/>
  <c r="AV48" i="18" a="1"/>
  <c r="AV48" i="18" s="1"/>
  <c r="AV47" i="18" a="1"/>
  <c r="AV47" i="18" s="1"/>
  <c r="AV46" i="18" a="1"/>
  <c r="AV46" i="18" s="1"/>
  <c r="AV45" i="18" a="1"/>
  <c r="AV45" i="18" s="1"/>
  <c r="AV44" i="18" a="1"/>
  <c r="AV44" i="18" s="1"/>
  <c r="AV43" i="18" a="1"/>
  <c r="AV43" i="18" s="1"/>
  <c r="AV42" i="18" a="1"/>
  <c r="AV42" i="18" s="1"/>
  <c r="AV41" i="18" a="1"/>
  <c r="AV41" i="18" s="1"/>
  <c r="AV40" i="18" a="1"/>
  <c r="AV40" i="18" s="1"/>
  <c r="AV34" i="18" a="1"/>
  <c r="AV34" i="18" s="1"/>
  <c r="AV31" i="18" a="1"/>
  <c r="AV31" i="18" s="1"/>
  <c r="AV30" i="18" a="1"/>
  <c r="AV30" i="18" s="1"/>
  <c r="AV29" i="18" a="1"/>
  <c r="AV29" i="18" s="1"/>
  <c r="AV28" i="18" a="1"/>
  <c r="AV28" i="18" s="1"/>
  <c r="AV27" i="18" a="1"/>
  <c r="AV27" i="18" s="1"/>
  <c r="AV26" i="18" a="1"/>
  <c r="AV26" i="18" s="1"/>
  <c r="AV25" i="18" a="1"/>
  <c r="AV25" i="18" s="1"/>
  <c r="AV24" i="18" a="1"/>
  <c r="AV24" i="18" s="1"/>
  <c r="AV23" i="18" a="1"/>
  <c r="AV23" i="18" s="1"/>
  <c r="AV22" i="18" a="1"/>
  <c r="AV22" i="18" s="1"/>
  <c r="AV21" i="18" a="1"/>
  <c r="AV21" i="18" s="1"/>
  <c r="AV20" i="18" a="1"/>
  <c r="AV20" i="18" s="1"/>
  <c r="AV19" i="18" a="1"/>
  <c r="AV19" i="18" s="1"/>
  <c r="AV18" i="18" a="1"/>
  <c r="AV18" i="18" s="1"/>
  <c r="AV17" i="18" a="1"/>
  <c r="AV17" i="18" s="1"/>
  <c r="AV16" i="18" a="1"/>
  <c r="AV16" i="18" s="1"/>
  <c r="AV15" i="18" a="1"/>
  <c r="AV15" i="18" s="1"/>
  <c r="AP85" i="18" a="1"/>
  <c r="AP85" i="18" s="1"/>
  <c r="AP84" i="18" a="1"/>
  <c r="AP84" i="18" s="1"/>
  <c r="AP83" i="18" a="1"/>
  <c r="AP83" i="18" s="1"/>
  <c r="AP82" i="18" a="1"/>
  <c r="AP82" i="18" s="1"/>
  <c r="AP81" i="18" a="1"/>
  <c r="AP81" i="18" s="1"/>
  <c r="AP80" i="18" a="1"/>
  <c r="AP80" i="18" s="1"/>
  <c r="AP79" i="18" a="1"/>
  <c r="AP79" i="18" s="1"/>
  <c r="AP78" i="18" a="1"/>
  <c r="AP78" i="18" s="1"/>
  <c r="AP77" i="18" a="1"/>
  <c r="AP77" i="18" s="1"/>
  <c r="AP76" i="18" a="1"/>
  <c r="AP76" i="18" s="1"/>
  <c r="AP75" i="18" a="1"/>
  <c r="AP75" i="18" s="1"/>
  <c r="AP74" i="18" a="1"/>
  <c r="AP74" i="18" s="1"/>
  <c r="AP73" i="18" a="1"/>
  <c r="AP73" i="18" s="1"/>
  <c r="AP66" i="18" a="1"/>
  <c r="AP66" i="18" s="1"/>
  <c r="AP65" i="18" a="1"/>
  <c r="AP65" i="18" s="1"/>
  <c r="AP64" i="18" a="1"/>
  <c r="AP64" i="18" s="1"/>
  <c r="AP63" i="18" a="1"/>
  <c r="AP63" i="18" s="1"/>
  <c r="AP62" i="18" a="1"/>
  <c r="AP62" i="18" s="1"/>
  <c r="AP61" i="18" a="1"/>
  <c r="AP61" i="18" s="1"/>
  <c r="AP60" i="18" a="1"/>
  <c r="AP60" i="18" s="1"/>
  <c r="AP59" i="18" a="1"/>
  <c r="AP59" i="18" s="1"/>
  <c r="AP52" i="18" a="1"/>
  <c r="AP52" i="18" s="1"/>
  <c r="AP51" i="18" a="1"/>
  <c r="AP51" i="18" s="1"/>
  <c r="AP50" i="18" a="1"/>
  <c r="AP50" i="18" s="1"/>
  <c r="AP49" i="18" a="1"/>
  <c r="AP49" i="18" s="1"/>
  <c r="AP48" i="18" a="1"/>
  <c r="AP48" i="18" s="1"/>
  <c r="AP47" i="18" a="1"/>
  <c r="AP47" i="18" s="1"/>
  <c r="AP46" i="18" a="1"/>
  <c r="AP46" i="18" s="1"/>
  <c r="AP45" i="18" a="1"/>
  <c r="AP45" i="18" s="1"/>
  <c r="AP44" i="18" a="1"/>
  <c r="AP44" i="18" s="1"/>
  <c r="AP43" i="18" a="1"/>
  <c r="AP43" i="18" s="1"/>
  <c r="AP42" i="18" a="1"/>
  <c r="AP42" i="18" s="1"/>
  <c r="AP41" i="18" a="1"/>
  <c r="AP41" i="18" s="1"/>
  <c r="AP40" i="18" a="1"/>
  <c r="AP40" i="18" s="1"/>
  <c r="AP34" i="18" a="1"/>
  <c r="AP34" i="18" s="1"/>
  <c r="AP31" i="18" a="1"/>
  <c r="AP31" i="18" s="1"/>
  <c r="AP30" i="18" a="1"/>
  <c r="AP30" i="18" s="1"/>
  <c r="AP29" i="18" a="1"/>
  <c r="AP29" i="18" s="1"/>
  <c r="AP28" i="18" a="1"/>
  <c r="AP28" i="18" s="1"/>
  <c r="AP27" i="18" a="1"/>
  <c r="AP27" i="18" s="1"/>
  <c r="AP26" i="18" a="1"/>
  <c r="AP26" i="18" s="1"/>
  <c r="AP25" i="18" a="1"/>
  <c r="AP25" i="18" s="1"/>
  <c r="AP24" i="18" a="1"/>
  <c r="AP24" i="18" s="1"/>
  <c r="AP23" i="18" a="1"/>
  <c r="AP23" i="18" s="1"/>
  <c r="AP22" i="18" a="1"/>
  <c r="AP22" i="18" s="1"/>
  <c r="AP21" i="18" a="1"/>
  <c r="AP21" i="18" s="1"/>
  <c r="AP20" i="18" a="1"/>
  <c r="AP20" i="18" s="1"/>
  <c r="AP19" i="18" a="1"/>
  <c r="AP19" i="18" s="1"/>
  <c r="AP18" i="18" a="1"/>
  <c r="AP18" i="18" s="1"/>
  <c r="AP17" i="18" a="1"/>
  <c r="AP17" i="18" s="1"/>
  <c r="AP16" i="18" a="1"/>
  <c r="AP16" i="18" s="1"/>
  <c r="AP15" i="18" a="1"/>
  <c r="AP15" i="18" s="1"/>
  <c r="AJ85" i="18" a="1"/>
  <c r="AJ85" i="18" s="1"/>
  <c r="AJ84" i="18" a="1"/>
  <c r="AJ84" i="18" s="1"/>
  <c r="AJ83" i="18" a="1"/>
  <c r="AJ83" i="18" s="1"/>
  <c r="AJ82" i="18" a="1"/>
  <c r="AJ82" i="18" s="1"/>
  <c r="AJ81" i="18" a="1"/>
  <c r="AJ81" i="18" s="1"/>
  <c r="AJ80" i="18" a="1"/>
  <c r="AJ80" i="18" s="1"/>
  <c r="AJ79" i="18" a="1"/>
  <c r="AJ79" i="18" s="1"/>
  <c r="AJ78" i="18" a="1"/>
  <c r="AJ78" i="18" s="1"/>
  <c r="AJ77" i="18" a="1"/>
  <c r="AJ77" i="18" s="1"/>
  <c r="AJ76" i="18" a="1"/>
  <c r="AJ76" i="18" s="1"/>
  <c r="AJ75" i="18" a="1"/>
  <c r="AJ75" i="18" s="1"/>
  <c r="AJ74" i="18" a="1"/>
  <c r="AJ74" i="18" s="1"/>
  <c r="AJ73" i="18" a="1"/>
  <c r="AJ73" i="18" s="1"/>
  <c r="AJ66" i="18" a="1"/>
  <c r="AJ66" i="18" s="1"/>
  <c r="AJ65" i="18" a="1"/>
  <c r="AJ65" i="18" s="1"/>
  <c r="AJ64" i="18" a="1"/>
  <c r="AJ64" i="18" s="1"/>
  <c r="AJ63" i="18" a="1"/>
  <c r="AJ63" i="18" s="1"/>
  <c r="AJ62" i="18" a="1"/>
  <c r="AJ62" i="18" s="1"/>
  <c r="AJ61" i="18" a="1"/>
  <c r="AJ61" i="18" s="1"/>
  <c r="AJ60" i="18" a="1"/>
  <c r="AJ60" i="18" s="1"/>
  <c r="AJ59" i="18" a="1"/>
  <c r="AJ59" i="18" s="1"/>
  <c r="AJ52" i="18" a="1"/>
  <c r="AJ52" i="18" s="1"/>
  <c r="AJ51" i="18" a="1"/>
  <c r="AJ51" i="18" s="1"/>
  <c r="AJ50" i="18" a="1"/>
  <c r="AJ50" i="18" s="1"/>
  <c r="AJ49" i="18" a="1"/>
  <c r="AJ49" i="18" s="1"/>
  <c r="AJ48" i="18" a="1"/>
  <c r="AJ48" i="18" s="1"/>
  <c r="AJ47" i="18" a="1"/>
  <c r="AJ47" i="18" s="1"/>
  <c r="AJ46" i="18" a="1"/>
  <c r="AJ46" i="18" s="1"/>
  <c r="AJ45" i="18" a="1"/>
  <c r="AJ45" i="18" s="1"/>
  <c r="AJ44" i="18" a="1"/>
  <c r="AJ44" i="18" s="1"/>
  <c r="AJ43" i="18" a="1"/>
  <c r="AJ43" i="18" s="1"/>
  <c r="AJ42" i="18" a="1"/>
  <c r="AJ42" i="18" s="1"/>
  <c r="AJ41" i="18" a="1"/>
  <c r="AJ41" i="18" s="1"/>
  <c r="AJ40" i="18" a="1"/>
  <c r="AJ40" i="18" s="1"/>
  <c r="AJ34" i="18" a="1"/>
  <c r="AJ34" i="18" s="1"/>
  <c r="AJ31" i="18" a="1"/>
  <c r="AJ31" i="18" s="1"/>
  <c r="AJ30" i="18" a="1"/>
  <c r="AJ30" i="18" s="1"/>
  <c r="AJ29" i="18" a="1"/>
  <c r="AJ29" i="18" s="1"/>
  <c r="AJ28" i="18" a="1"/>
  <c r="AJ28" i="18" s="1"/>
  <c r="AJ27" i="18" a="1"/>
  <c r="AJ27" i="18" s="1"/>
  <c r="AJ26" i="18" a="1"/>
  <c r="AJ26" i="18" s="1"/>
  <c r="AJ25" i="18" a="1"/>
  <c r="AJ25" i="18" s="1"/>
  <c r="AJ24" i="18" a="1"/>
  <c r="AJ24" i="18" s="1"/>
  <c r="AJ23" i="18" a="1"/>
  <c r="AJ23" i="18" s="1"/>
  <c r="AJ22" i="18" a="1"/>
  <c r="AJ22" i="18" s="1"/>
  <c r="AJ21" i="18" a="1"/>
  <c r="AJ21" i="18" s="1"/>
  <c r="AJ20" i="18" a="1"/>
  <c r="AJ20" i="18" s="1"/>
  <c r="AJ19" i="18" a="1"/>
  <c r="AJ19" i="18" s="1"/>
  <c r="AJ18" i="18" a="1"/>
  <c r="AJ18" i="18" s="1"/>
  <c r="AJ17" i="18" a="1"/>
  <c r="AJ17" i="18" s="1"/>
  <c r="AJ16" i="18" a="1"/>
  <c r="AJ16" i="18" s="1"/>
  <c r="AJ15" i="18" a="1"/>
  <c r="AJ15" i="18" s="1"/>
  <c r="AD85" i="18" a="1"/>
  <c r="AD85" i="18" s="1"/>
  <c r="AD84" i="18" a="1"/>
  <c r="AD84" i="18" s="1"/>
  <c r="AD83" i="18" a="1"/>
  <c r="AD83" i="18" s="1"/>
  <c r="AD82" i="18" a="1"/>
  <c r="AD82" i="18" s="1"/>
  <c r="AD81" i="18" a="1"/>
  <c r="AD81" i="18" s="1"/>
  <c r="AD80" i="18" a="1"/>
  <c r="AD80" i="18" s="1"/>
  <c r="AD79" i="18" a="1"/>
  <c r="AD79" i="18" s="1"/>
  <c r="AD78" i="18" a="1"/>
  <c r="AD78" i="18" s="1"/>
  <c r="AD77" i="18" a="1"/>
  <c r="AD77" i="18" s="1"/>
  <c r="AD76" i="18" a="1"/>
  <c r="AD76" i="18" s="1"/>
  <c r="AD75" i="18" a="1"/>
  <c r="AD75" i="18" s="1"/>
  <c r="AD74" i="18" a="1"/>
  <c r="AD74" i="18" s="1"/>
  <c r="AD73" i="18" a="1"/>
  <c r="AD73" i="18" s="1"/>
  <c r="AD66" i="18" a="1"/>
  <c r="AD66" i="18" s="1"/>
  <c r="AD65" i="18" a="1"/>
  <c r="AD65" i="18" s="1"/>
  <c r="AD64" i="18" a="1"/>
  <c r="AD64" i="18" s="1"/>
  <c r="AD63" i="18" a="1"/>
  <c r="AD63" i="18" s="1"/>
  <c r="AD62" i="18" a="1"/>
  <c r="AD62" i="18" s="1"/>
  <c r="AD61" i="18" a="1"/>
  <c r="AD61" i="18" s="1"/>
  <c r="AD60" i="18" a="1"/>
  <c r="AD60" i="18" s="1"/>
  <c r="AD59" i="18" a="1"/>
  <c r="AD59" i="18" s="1"/>
  <c r="AD52" i="18" a="1"/>
  <c r="AD52" i="18" s="1"/>
  <c r="AD51" i="18" a="1"/>
  <c r="AD51" i="18" s="1"/>
  <c r="AD50" i="18" a="1"/>
  <c r="AD50" i="18" s="1"/>
  <c r="AD49" i="18" a="1"/>
  <c r="AD49" i="18" s="1"/>
  <c r="AD48" i="18" a="1"/>
  <c r="AD48" i="18" s="1"/>
  <c r="AD47" i="18" a="1"/>
  <c r="AD47" i="18" s="1"/>
  <c r="AD46" i="18" a="1"/>
  <c r="AD46" i="18" s="1"/>
  <c r="AD45" i="18" a="1"/>
  <c r="AD45" i="18" s="1"/>
  <c r="AD44" i="18" a="1"/>
  <c r="AD44" i="18" s="1"/>
  <c r="AD43" i="18" a="1"/>
  <c r="AD43" i="18" s="1"/>
  <c r="AD42" i="18" a="1"/>
  <c r="AD42" i="18" s="1"/>
  <c r="AD41" i="18" a="1"/>
  <c r="AD41" i="18" s="1"/>
  <c r="AD40" i="18" a="1"/>
  <c r="AD40" i="18" s="1"/>
  <c r="AD34" i="18" a="1"/>
  <c r="AD34" i="18" s="1"/>
  <c r="AD31" i="18" a="1"/>
  <c r="AD31" i="18" s="1"/>
  <c r="AD30" i="18" a="1"/>
  <c r="AD30" i="18" s="1"/>
  <c r="AD29" i="18" a="1"/>
  <c r="AD29" i="18" s="1"/>
  <c r="AD28" i="18" a="1"/>
  <c r="AD28" i="18" s="1"/>
  <c r="AD27" i="18" a="1"/>
  <c r="AD27" i="18" s="1"/>
  <c r="AD26" i="18" a="1"/>
  <c r="AD26" i="18" s="1"/>
  <c r="AD25" i="18" a="1"/>
  <c r="AD25" i="18" s="1"/>
  <c r="AD24" i="18" a="1"/>
  <c r="AD24" i="18" s="1"/>
  <c r="AD23" i="18" a="1"/>
  <c r="AD23" i="18" s="1"/>
  <c r="AD22" i="18" a="1"/>
  <c r="AD22" i="18" s="1"/>
  <c r="AD21" i="18" a="1"/>
  <c r="AD21" i="18" s="1"/>
  <c r="AD20" i="18" a="1"/>
  <c r="AD20" i="18" s="1"/>
  <c r="AD19" i="18" a="1"/>
  <c r="AD19" i="18" s="1"/>
  <c r="AD18" i="18" a="1"/>
  <c r="AD18" i="18" s="1"/>
  <c r="AD17" i="18" a="1"/>
  <c r="AD17" i="18" s="1"/>
  <c r="AD16" i="18" a="1"/>
  <c r="AD16" i="18" s="1"/>
  <c r="AD15" i="18" a="1"/>
  <c r="AD15" i="18" s="1"/>
  <c r="X85" i="18" a="1"/>
  <c r="X85" i="18" s="1"/>
  <c r="X84" i="18" a="1"/>
  <c r="X84" i="18" s="1"/>
  <c r="X83" i="18" a="1"/>
  <c r="X83" i="18" s="1"/>
  <c r="X82" i="18" a="1"/>
  <c r="X82" i="18" s="1"/>
  <c r="X81" i="18" a="1"/>
  <c r="X81" i="18" s="1"/>
  <c r="X80" i="18" a="1"/>
  <c r="X80" i="18" s="1"/>
  <c r="X79" i="18" a="1"/>
  <c r="X79" i="18" s="1"/>
  <c r="X78" i="18" a="1"/>
  <c r="X78" i="18" s="1"/>
  <c r="X77" i="18" a="1"/>
  <c r="X77" i="18" s="1"/>
  <c r="X76" i="18" a="1"/>
  <c r="X76" i="18" s="1"/>
  <c r="X75" i="18" a="1"/>
  <c r="X75" i="18" s="1"/>
  <c r="X74" i="18" a="1"/>
  <c r="X74" i="18" s="1"/>
  <c r="X73" i="18" a="1"/>
  <c r="X73" i="18" s="1"/>
  <c r="X66" i="18" a="1"/>
  <c r="X66" i="18" s="1"/>
  <c r="X65" i="18" a="1"/>
  <c r="X65" i="18" s="1"/>
  <c r="X64" i="18" a="1"/>
  <c r="X64" i="18" s="1"/>
  <c r="X63" i="18" a="1"/>
  <c r="X63" i="18" s="1"/>
  <c r="X62" i="18" a="1"/>
  <c r="X62" i="18" s="1"/>
  <c r="X61" i="18" a="1"/>
  <c r="X61" i="18" s="1"/>
  <c r="X60" i="18" a="1"/>
  <c r="X60" i="18" s="1"/>
  <c r="X59" i="18" a="1"/>
  <c r="X59" i="18" s="1"/>
  <c r="X52" i="18" a="1"/>
  <c r="X52" i="18" s="1"/>
  <c r="X51" i="18" a="1"/>
  <c r="X51" i="18" s="1"/>
  <c r="X50" i="18" a="1"/>
  <c r="X50" i="18" s="1"/>
  <c r="X49" i="18" a="1"/>
  <c r="X49" i="18" s="1"/>
  <c r="X48" i="18" a="1"/>
  <c r="X48" i="18" s="1"/>
  <c r="X47" i="18" a="1"/>
  <c r="X47" i="18" s="1"/>
  <c r="X46" i="18" a="1"/>
  <c r="X46" i="18" s="1"/>
  <c r="X45" i="18" a="1"/>
  <c r="X45" i="18" s="1"/>
  <c r="X44" i="18" a="1"/>
  <c r="X44" i="18" s="1"/>
  <c r="X43" i="18" a="1"/>
  <c r="X43" i="18" s="1"/>
  <c r="X42" i="18" a="1"/>
  <c r="X42" i="18" s="1"/>
  <c r="X41" i="18" a="1"/>
  <c r="X41" i="18" s="1"/>
  <c r="X40" i="18" a="1"/>
  <c r="X40" i="18" s="1"/>
  <c r="X34" i="18" a="1"/>
  <c r="X34" i="18" s="1"/>
  <c r="X31" i="18" a="1"/>
  <c r="X31" i="18" s="1"/>
  <c r="X30" i="18" a="1"/>
  <c r="X30" i="18" s="1"/>
  <c r="X29" i="18" a="1"/>
  <c r="X29" i="18" s="1"/>
  <c r="X28" i="18" a="1"/>
  <c r="X28" i="18" s="1"/>
  <c r="X27" i="18" a="1"/>
  <c r="X27" i="18" s="1"/>
  <c r="X26" i="18" a="1"/>
  <c r="X26" i="18" s="1"/>
  <c r="X25" i="18" a="1"/>
  <c r="X25" i="18" s="1"/>
  <c r="X24" i="18" a="1"/>
  <c r="X24" i="18" s="1"/>
  <c r="X23" i="18" a="1"/>
  <c r="X23" i="18" s="1"/>
  <c r="X22" i="18" a="1"/>
  <c r="X22" i="18" s="1"/>
  <c r="X21" i="18" a="1"/>
  <c r="X21" i="18" s="1"/>
  <c r="X20" i="18" a="1"/>
  <c r="X20" i="18" s="1"/>
  <c r="X19" i="18" a="1"/>
  <c r="X19" i="18" s="1"/>
  <c r="X18" i="18" a="1"/>
  <c r="X18" i="18" s="1"/>
  <c r="X17" i="18" a="1"/>
  <c r="X17" i="18" s="1"/>
  <c r="X16" i="18" a="1"/>
  <c r="X16" i="18" s="1"/>
  <c r="X15" i="18" a="1"/>
  <c r="X15" i="18" s="1"/>
  <c r="R85" i="18" a="1"/>
  <c r="R85" i="18" s="1"/>
  <c r="R84" i="18" a="1"/>
  <c r="R84" i="18" s="1"/>
  <c r="R83" i="18" a="1"/>
  <c r="R83" i="18" s="1"/>
  <c r="R82" i="18" a="1"/>
  <c r="R82" i="18" s="1"/>
  <c r="R81" i="18" a="1"/>
  <c r="R81" i="18" s="1"/>
  <c r="R80" i="18" a="1"/>
  <c r="R80" i="18" s="1"/>
  <c r="R79" i="18" a="1"/>
  <c r="R79" i="18" s="1"/>
  <c r="R78" i="18" a="1"/>
  <c r="R78" i="18" s="1"/>
  <c r="R77" i="18" a="1"/>
  <c r="R77" i="18" s="1"/>
  <c r="R76" i="18" a="1"/>
  <c r="R76" i="18" s="1"/>
  <c r="R75" i="18" a="1"/>
  <c r="R75" i="18" s="1"/>
  <c r="R74" i="18" a="1"/>
  <c r="R74" i="18" s="1"/>
  <c r="R73" i="18" a="1"/>
  <c r="R73" i="18" s="1"/>
  <c r="R66" i="18" a="1"/>
  <c r="R66" i="18" s="1"/>
  <c r="R65" i="18" a="1"/>
  <c r="R65" i="18" s="1"/>
  <c r="R64" i="18" a="1"/>
  <c r="R64" i="18" s="1"/>
  <c r="R63" i="18" a="1"/>
  <c r="R63" i="18" s="1"/>
  <c r="R62" i="18" a="1"/>
  <c r="R62" i="18" s="1"/>
  <c r="R61" i="18" a="1"/>
  <c r="R61" i="18" s="1"/>
  <c r="R60" i="18" a="1"/>
  <c r="R60" i="18" s="1"/>
  <c r="R59" i="18" a="1"/>
  <c r="R59" i="18" s="1"/>
  <c r="R52" i="18" a="1"/>
  <c r="R52" i="18" s="1"/>
  <c r="R51" i="18" a="1"/>
  <c r="R51" i="18" s="1"/>
  <c r="R50" i="18" a="1"/>
  <c r="R50" i="18" s="1"/>
  <c r="R49" i="18" a="1"/>
  <c r="R49" i="18" s="1"/>
  <c r="R48" i="18" a="1"/>
  <c r="R48" i="18" s="1"/>
  <c r="R47" i="18" a="1"/>
  <c r="R47" i="18" s="1"/>
  <c r="R46" i="18" a="1"/>
  <c r="R46" i="18" s="1"/>
  <c r="R45" i="18" a="1"/>
  <c r="R45" i="18" s="1"/>
  <c r="R44" i="18" a="1"/>
  <c r="R44" i="18" s="1"/>
  <c r="R43" i="18" a="1"/>
  <c r="R43" i="18" s="1"/>
  <c r="R42" i="18" a="1"/>
  <c r="R42" i="18" s="1"/>
  <c r="R41" i="18" a="1"/>
  <c r="R41" i="18" s="1"/>
  <c r="R40" i="18" a="1"/>
  <c r="R40" i="18" s="1"/>
  <c r="R34" i="18" a="1"/>
  <c r="R34" i="18" s="1"/>
  <c r="R31" i="18" a="1"/>
  <c r="R31" i="18" s="1"/>
  <c r="R30" i="18" a="1"/>
  <c r="R30" i="18" s="1"/>
  <c r="R29" i="18" a="1"/>
  <c r="R29" i="18" s="1"/>
  <c r="R28" i="18" a="1"/>
  <c r="R28" i="18" s="1"/>
  <c r="R27" i="18" a="1"/>
  <c r="R27" i="18" s="1"/>
  <c r="R26" i="18" a="1"/>
  <c r="R26" i="18" s="1"/>
  <c r="R25" i="18" a="1"/>
  <c r="R25" i="18" s="1"/>
  <c r="R24" i="18" a="1"/>
  <c r="R24" i="18" s="1"/>
  <c r="R23" i="18" a="1"/>
  <c r="R23" i="18" s="1"/>
  <c r="R22" i="18" a="1"/>
  <c r="R22" i="18" s="1"/>
  <c r="R21" i="18" a="1"/>
  <c r="R21" i="18" s="1"/>
  <c r="R20" i="18" a="1"/>
  <c r="R20" i="18" s="1"/>
  <c r="R19" i="18" a="1"/>
  <c r="R19" i="18" s="1"/>
  <c r="R18" i="18" a="1"/>
  <c r="R18" i="18" s="1"/>
  <c r="R17" i="18" a="1"/>
  <c r="R17" i="18" s="1"/>
  <c r="R16" i="18" a="1"/>
  <c r="R16" i="18" s="1"/>
  <c r="R15" i="18" a="1"/>
  <c r="R15" i="18" s="1"/>
  <c r="BH85" i="17" a="1"/>
  <c r="BH85" i="17" s="1"/>
  <c r="BH84" i="17" a="1"/>
  <c r="BH84" i="17" s="1"/>
  <c r="BH83" i="17" a="1"/>
  <c r="BH83" i="17" s="1"/>
  <c r="BH82" i="17" a="1"/>
  <c r="BH82" i="17" s="1"/>
  <c r="BH81" i="17" a="1"/>
  <c r="BH81" i="17" s="1"/>
  <c r="BH80" i="17" a="1"/>
  <c r="BH80" i="17" s="1"/>
  <c r="BH79" i="17" a="1"/>
  <c r="BH79" i="17" s="1"/>
  <c r="BH78" i="17" a="1"/>
  <c r="BH78" i="17" s="1"/>
  <c r="BH77" i="17" a="1"/>
  <c r="BH77" i="17" s="1"/>
  <c r="BH76" i="17" a="1"/>
  <c r="BH76" i="17" s="1"/>
  <c r="BH75" i="17" a="1"/>
  <c r="BH75" i="17" s="1"/>
  <c r="BH74" i="17" a="1"/>
  <c r="BH74" i="17" s="1"/>
  <c r="BH73" i="17" a="1"/>
  <c r="BH73" i="17" s="1"/>
  <c r="BH66" i="17" a="1"/>
  <c r="BH66" i="17" s="1"/>
  <c r="BH65" i="17" a="1"/>
  <c r="BH65" i="17" s="1"/>
  <c r="BH64" i="17" a="1"/>
  <c r="BH64" i="17" s="1"/>
  <c r="BH63" i="17" a="1"/>
  <c r="BH63" i="17" s="1"/>
  <c r="BH62" i="17" a="1"/>
  <c r="BH62" i="17" s="1"/>
  <c r="BH61" i="17" a="1"/>
  <c r="BH61" i="17" s="1"/>
  <c r="BH60" i="17" a="1"/>
  <c r="BH60" i="17" s="1"/>
  <c r="BH59" i="17" a="1"/>
  <c r="BH59" i="17" s="1"/>
  <c r="BH52" i="17" a="1"/>
  <c r="BH52" i="17" s="1"/>
  <c r="BH51" i="17" a="1"/>
  <c r="BH51" i="17" s="1"/>
  <c r="BH50" i="17" a="1"/>
  <c r="BH50" i="17" s="1"/>
  <c r="BH49" i="17" a="1"/>
  <c r="BH49" i="17" s="1"/>
  <c r="BH48" i="17" a="1"/>
  <c r="BH48" i="17" s="1"/>
  <c r="BH47" i="17" a="1"/>
  <c r="BH47" i="17" s="1"/>
  <c r="BH46" i="17" a="1"/>
  <c r="BH46" i="17" s="1"/>
  <c r="BH45" i="17" a="1"/>
  <c r="BH45" i="17" s="1"/>
  <c r="BH44" i="17" a="1"/>
  <c r="BH44" i="17" s="1"/>
  <c r="BH43" i="17" a="1"/>
  <c r="BH43" i="17" s="1"/>
  <c r="BH42" i="17" a="1"/>
  <c r="BH42" i="17" s="1"/>
  <c r="BH41" i="17" a="1"/>
  <c r="BH41" i="17" s="1"/>
  <c r="BH40" i="17" a="1"/>
  <c r="BH40" i="17" s="1"/>
  <c r="BH34" i="17" a="1"/>
  <c r="BH34" i="17" s="1"/>
  <c r="BH31" i="17" a="1"/>
  <c r="BH31" i="17" s="1"/>
  <c r="BH30" i="17" a="1"/>
  <c r="BH30" i="17" s="1"/>
  <c r="BH29" i="17" a="1"/>
  <c r="BH29" i="17" s="1"/>
  <c r="BH28" i="17" a="1"/>
  <c r="BH28" i="17" s="1"/>
  <c r="BH27" i="17" a="1"/>
  <c r="BH27" i="17" s="1"/>
  <c r="BH26" i="17" a="1"/>
  <c r="BH26" i="17" s="1"/>
  <c r="BH25" i="17" a="1"/>
  <c r="BH25" i="17" s="1"/>
  <c r="BH24" i="17" a="1"/>
  <c r="BH24" i="17" s="1"/>
  <c r="BH23" i="17" a="1"/>
  <c r="BH23" i="17" s="1"/>
  <c r="BH22" i="17" a="1"/>
  <c r="BH22" i="17" s="1"/>
  <c r="BH21" i="17" a="1"/>
  <c r="BH21" i="17" s="1"/>
  <c r="BH20" i="17" a="1"/>
  <c r="BH20" i="17" s="1"/>
  <c r="BH19" i="17" a="1"/>
  <c r="BH19" i="17" s="1"/>
  <c r="BH18" i="17" a="1"/>
  <c r="BH18" i="17" s="1"/>
  <c r="BH17" i="17" a="1"/>
  <c r="BH17" i="17" s="1"/>
  <c r="BH16" i="17" a="1"/>
  <c r="BH16" i="17" s="1"/>
  <c r="BH15" i="17" a="1"/>
  <c r="BH15" i="17" s="1"/>
  <c r="BB85" i="17" a="1"/>
  <c r="BB85" i="17" s="1"/>
  <c r="BB84" i="17" a="1"/>
  <c r="BB84" i="17" s="1"/>
  <c r="BB83" i="17" a="1"/>
  <c r="BB83" i="17" s="1"/>
  <c r="BB82" i="17" a="1"/>
  <c r="BB82" i="17" s="1"/>
  <c r="BB81" i="17" a="1"/>
  <c r="BB81" i="17" s="1"/>
  <c r="BB80" i="17" a="1"/>
  <c r="BB80" i="17" s="1"/>
  <c r="BB79" i="17" a="1"/>
  <c r="BB79" i="17" s="1"/>
  <c r="BB78" i="17" a="1"/>
  <c r="BB78" i="17" s="1"/>
  <c r="BB77" i="17" a="1"/>
  <c r="BB77" i="17" s="1"/>
  <c r="BB76" i="17" a="1"/>
  <c r="BB76" i="17" s="1"/>
  <c r="BB75" i="17" a="1"/>
  <c r="BB75" i="17" s="1"/>
  <c r="BB74" i="17" a="1"/>
  <c r="BB74" i="17" s="1"/>
  <c r="BB73" i="17" a="1"/>
  <c r="BB73" i="17" s="1"/>
  <c r="BB66" i="17" a="1"/>
  <c r="BB66" i="17" s="1"/>
  <c r="BB65" i="17" a="1"/>
  <c r="BB65" i="17" s="1"/>
  <c r="BB64" i="17" a="1"/>
  <c r="BB64" i="17" s="1"/>
  <c r="BB63" i="17" a="1"/>
  <c r="BB63" i="17" s="1"/>
  <c r="BB62" i="17" a="1"/>
  <c r="BB62" i="17" s="1"/>
  <c r="BB61" i="17" a="1"/>
  <c r="BB61" i="17" s="1"/>
  <c r="BB60" i="17" a="1"/>
  <c r="BB60" i="17" s="1"/>
  <c r="BB59" i="17" a="1"/>
  <c r="BB59" i="17" s="1"/>
  <c r="BB52" i="17" a="1"/>
  <c r="BB52" i="17" s="1"/>
  <c r="BB51" i="17" a="1"/>
  <c r="BB51" i="17" s="1"/>
  <c r="BB50" i="17" a="1"/>
  <c r="BB50" i="17" s="1"/>
  <c r="BB49" i="17" a="1"/>
  <c r="BB49" i="17" s="1"/>
  <c r="BB48" i="17" a="1"/>
  <c r="BB48" i="17" s="1"/>
  <c r="BB47" i="17" a="1"/>
  <c r="BB47" i="17" s="1"/>
  <c r="BB46" i="17" a="1"/>
  <c r="BB46" i="17" s="1"/>
  <c r="BB45" i="17" a="1"/>
  <c r="BB45" i="17" s="1"/>
  <c r="BB44" i="17" a="1"/>
  <c r="BB44" i="17" s="1"/>
  <c r="BB43" i="17" a="1"/>
  <c r="BB43" i="17" s="1"/>
  <c r="BB42" i="17" a="1"/>
  <c r="BB42" i="17" s="1"/>
  <c r="BB41" i="17" a="1"/>
  <c r="BB41" i="17" s="1"/>
  <c r="BB40" i="17" a="1"/>
  <c r="BB40" i="17" s="1"/>
  <c r="BB34" i="17" a="1"/>
  <c r="BB34" i="17" s="1"/>
  <c r="BB31" i="17" a="1"/>
  <c r="BB31" i="17" s="1"/>
  <c r="BB30" i="17" a="1"/>
  <c r="BB30" i="17" s="1"/>
  <c r="BB29" i="17" a="1"/>
  <c r="BB29" i="17" s="1"/>
  <c r="BB28" i="17" a="1"/>
  <c r="BB28" i="17" s="1"/>
  <c r="BB27" i="17" a="1"/>
  <c r="BB27" i="17" s="1"/>
  <c r="BB26" i="17" a="1"/>
  <c r="BB26" i="17" s="1"/>
  <c r="BB25" i="17" a="1"/>
  <c r="BB25" i="17" s="1"/>
  <c r="BB24" i="17" a="1"/>
  <c r="BB24" i="17" s="1"/>
  <c r="BB23" i="17" a="1"/>
  <c r="BB23" i="17" s="1"/>
  <c r="BB22" i="17" a="1"/>
  <c r="BB22" i="17" s="1"/>
  <c r="BB21" i="17" a="1"/>
  <c r="BB21" i="17" s="1"/>
  <c r="BB20" i="17" a="1"/>
  <c r="BB20" i="17" s="1"/>
  <c r="BB19" i="17" a="1"/>
  <c r="BB19" i="17" s="1"/>
  <c r="BB18" i="17" a="1"/>
  <c r="BB18" i="17" s="1"/>
  <c r="BB17" i="17" a="1"/>
  <c r="BB17" i="17" s="1"/>
  <c r="BB16" i="17" a="1"/>
  <c r="BB16" i="17" s="1"/>
  <c r="BB15" i="17" a="1"/>
  <c r="BB15" i="17" s="1"/>
  <c r="AV85" i="17" a="1"/>
  <c r="AV85" i="17" s="1"/>
  <c r="AV84" i="17" a="1"/>
  <c r="AV84" i="17" s="1"/>
  <c r="AV83" i="17" a="1"/>
  <c r="AV83" i="17" s="1"/>
  <c r="AV82" i="17" a="1"/>
  <c r="AV82" i="17" s="1"/>
  <c r="AV81" i="17" a="1"/>
  <c r="AV81" i="17" s="1"/>
  <c r="AV80" i="17" a="1"/>
  <c r="AV80" i="17" s="1"/>
  <c r="AV79" i="17" a="1"/>
  <c r="AV79" i="17" s="1"/>
  <c r="AV78" i="17" a="1"/>
  <c r="AV78" i="17" s="1"/>
  <c r="AV77" i="17" a="1"/>
  <c r="AV77" i="17" s="1"/>
  <c r="AV76" i="17" a="1"/>
  <c r="AV76" i="17" s="1"/>
  <c r="AV75" i="17" a="1"/>
  <c r="AV75" i="17" s="1"/>
  <c r="AV74" i="17" a="1"/>
  <c r="AV74" i="17" s="1"/>
  <c r="AV73" i="17" a="1"/>
  <c r="AV73" i="17" s="1"/>
  <c r="AV66" i="17" a="1"/>
  <c r="AV66" i="17" s="1"/>
  <c r="AV65" i="17" a="1"/>
  <c r="AV65" i="17" s="1"/>
  <c r="AV64" i="17" a="1"/>
  <c r="AV64" i="17" s="1"/>
  <c r="AV63" i="17" a="1"/>
  <c r="AV63" i="17" s="1"/>
  <c r="AV62" i="17" a="1"/>
  <c r="AV62" i="17" s="1"/>
  <c r="AV61" i="17" a="1"/>
  <c r="AV61" i="17" s="1"/>
  <c r="AV60" i="17" a="1"/>
  <c r="AV60" i="17" s="1"/>
  <c r="AV59" i="17" a="1"/>
  <c r="AV59" i="17" s="1"/>
  <c r="AV52" i="17" a="1"/>
  <c r="AV52" i="17" s="1"/>
  <c r="AV51" i="17" a="1"/>
  <c r="AV51" i="17" s="1"/>
  <c r="AV50" i="17" a="1"/>
  <c r="AV50" i="17" s="1"/>
  <c r="AV49" i="17" a="1"/>
  <c r="AV49" i="17" s="1"/>
  <c r="AV48" i="17" a="1"/>
  <c r="AV48" i="17" s="1"/>
  <c r="AV47" i="17" a="1"/>
  <c r="AV47" i="17" s="1"/>
  <c r="AV46" i="17" a="1"/>
  <c r="AV46" i="17" s="1"/>
  <c r="AV45" i="17" a="1"/>
  <c r="AV45" i="17" s="1"/>
  <c r="AV44" i="17" a="1"/>
  <c r="AV44" i="17" s="1"/>
  <c r="AV43" i="17" a="1"/>
  <c r="AV43" i="17" s="1"/>
  <c r="AV42" i="17" a="1"/>
  <c r="AV42" i="17" s="1"/>
  <c r="AV41" i="17" a="1"/>
  <c r="AV41" i="17" s="1"/>
  <c r="AV40" i="17" a="1"/>
  <c r="AV40" i="17" s="1"/>
  <c r="AV34" i="17" a="1"/>
  <c r="AV34" i="17" s="1"/>
  <c r="AV31" i="17" a="1"/>
  <c r="AV31" i="17" s="1"/>
  <c r="AV30" i="17" a="1"/>
  <c r="AV30" i="17" s="1"/>
  <c r="AV29" i="17" a="1"/>
  <c r="AV29" i="17" s="1"/>
  <c r="AV28" i="17" a="1"/>
  <c r="AV28" i="17" s="1"/>
  <c r="AV27" i="17" a="1"/>
  <c r="AV27" i="17" s="1"/>
  <c r="AV26" i="17" a="1"/>
  <c r="AV26" i="17" s="1"/>
  <c r="AV25" i="17" a="1"/>
  <c r="AV25" i="17" s="1"/>
  <c r="AV24" i="17" a="1"/>
  <c r="AV24" i="17" s="1"/>
  <c r="AV23" i="17" a="1"/>
  <c r="AV23" i="17" s="1"/>
  <c r="AV22" i="17" a="1"/>
  <c r="AV22" i="17" s="1"/>
  <c r="AV21" i="17" a="1"/>
  <c r="AV21" i="17" s="1"/>
  <c r="AV20" i="17" a="1"/>
  <c r="AV20" i="17" s="1"/>
  <c r="AV19" i="17" a="1"/>
  <c r="AV19" i="17" s="1"/>
  <c r="AV18" i="17" a="1"/>
  <c r="AV18" i="17" s="1"/>
  <c r="AV17" i="17" a="1"/>
  <c r="AV17" i="17" s="1"/>
  <c r="AV16" i="17" a="1"/>
  <c r="AV16" i="17" s="1"/>
  <c r="AV15" i="17" a="1"/>
  <c r="AV15" i="17" s="1"/>
  <c r="AP85" i="17" a="1"/>
  <c r="AP85" i="17" s="1"/>
  <c r="AP84" i="17" a="1"/>
  <c r="AP84" i="17" s="1"/>
  <c r="AP83" i="17" a="1"/>
  <c r="AP83" i="17" s="1"/>
  <c r="AP82" i="17" a="1"/>
  <c r="AP82" i="17" s="1"/>
  <c r="AP81" i="17" a="1"/>
  <c r="AP81" i="17" s="1"/>
  <c r="AP80" i="17" a="1"/>
  <c r="AP80" i="17" s="1"/>
  <c r="AP79" i="17" a="1"/>
  <c r="AP79" i="17" s="1"/>
  <c r="AP78" i="17" a="1"/>
  <c r="AP78" i="17" s="1"/>
  <c r="AP77" i="17" a="1"/>
  <c r="AP77" i="17" s="1"/>
  <c r="AP76" i="17" a="1"/>
  <c r="AP76" i="17" s="1"/>
  <c r="AP75" i="17" a="1"/>
  <c r="AP75" i="17" s="1"/>
  <c r="AP74" i="17" a="1"/>
  <c r="AP74" i="17" s="1"/>
  <c r="AP73" i="17" a="1"/>
  <c r="AP73" i="17" s="1"/>
  <c r="AP66" i="17" a="1"/>
  <c r="AP66" i="17" s="1"/>
  <c r="AP65" i="17" a="1"/>
  <c r="AP65" i="17" s="1"/>
  <c r="AP64" i="17" a="1"/>
  <c r="AP64" i="17" s="1"/>
  <c r="AP63" i="17" a="1"/>
  <c r="AP63" i="17" s="1"/>
  <c r="AP62" i="17" a="1"/>
  <c r="AP62" i="17" s="1"/>
  <c r="AP61" i="17" a="1"/>
  <c r="AP61" i="17" s="1"/>
  <c r="AP60" i="17" a="1"/>
  <c r="AP60" i="17" s="1"/>
  <c r="AP59" i="17" a="1"/>
  <c r="AP59" i="17" s="1"/>
  <c r="AP52" i="17" a="1"/>
  <c r="AP52" i="17" s="1"/>
  <c r="AP51" i="17" a="1"/>
  <c r="AP51" i="17" s="1"/>
  <c r="AP50" i="17" a="1"/>
  <c r="AP50" i="17" s="1"/>
  <c r="AP49" i="17" a="1"/>
  <c r="AP49" i="17" s="1"/>
  <c r="AP48" i="17" a="1"/>
  <c r="AP48" i="17" s="1"/>
  <c r="AP47" i="17" a="1"/>
  <c r="AP47" i="17" s="1"/>
  <c r="AP46" i="17" a="1"/>
  <c r="AP46" i="17" s="1"/>
  <c r="AP45" i="17" a="1"/>
  <c r="AP45" i="17" s="1"/>
  <c r="AP44" i="17" a="1"/>
  <c r="AP44" i="17" s="1"/>
  <c r="AP43" i="17" a="1"/>
  <c r="AP43" i="17" s="1"/>
  <c r="AP42" i="17" a="1"/>
  <c r="AP42" i="17" s="1"/>
  <c r="AP41" i="17" a="1"/>
  <c r="AP41" i="17" s="1"/>
  <c r="AP40" i="17" a="1"/>
  <c r="AP40" i="17" s="1"/>
  <c r="AP34" i="17" a="1"/>
  <c r="AP34" i="17" s="1"/>
  <c r="AP31" i="17" a="1"/>
  <c r="AP31" i="17" s="1"/>
  <c r="AP30" i="17" a="1"/>
  <c r="AP30" i="17" s="1"/>
  <c r="AP29" i="17" a="1"/>
  <c r="AP29" i="17" s="1"/>
  <c r="AP28" i="17" a="1"/>
  <c r="AP28" i="17" s="1"/>
  <c r="AP27" i="17" a="1"/>
  <c r="AP27" i="17" s="1"/>
  <c r="AP26" i="17" a="1"/>
  <c r="AP26" i="17" s="1"/>
  <c r="AP25" i="17" a="1"/>
  <c r="AP25" i="17" s="1"/>
  <c r="AP24" i="17" a="1"/>
  <c r="AP24" i="17" s="1"/>
  <c r="AP23" i="17" a="1"/>
  <c r="AP23" i="17" s="1"/>
  <c r="AP22" i="17" a="1"/>
  <c r="AP22" i="17" s="1"/>
  <c r="AP21" i="17" a="1"/>
  <c r="AP21" i="17" s="1"/>
  <c r="AP20" i="17" a="1"/>
  <c r="AP20" i="17" s="1"/>
  <c r="AP19" i="17" a="1"/>
  <c r="AP19" i="17" s="1"/>
  <c r="AP18" i="17" a="1"/>
  <c r="AP18" i="17" s="1"/>
  <c r="AP17" i="17" a="1"/>
  <c r="AP17" i="17" s="1"/>
  <c r="AP16" i="17" a="1"/>
  <c r="AP16" i="17" s="1"/>
  <c r="AP15" i="17" a="1"/>
  <c r="AP15" i="17" s="1"/>
  <c r="AJ85" i="17" a="1"/>
  <c r="AJ85" i="17" s="1"/>
  <c r="AJ84" i="17" a="1"/>
  <c r="AJ84" i="17" s="1"/>
  <c r="AJ83" i="17" a="1"/>
  <c r="AJ83" i="17" s="1"/>
  <c r="AJ82" i="17" a="1"/>
  <c r="AJ82" i="17" s="1"/>
  <c r="AJ81" i="17" a="1"/>
  <c r="AJ81" i="17" s="1"/>
  <c r="AJ80" i="17" a="1"/>
  <c r="AJ80" i="17" s="1"/>
  <c r="AJ79" i="17" a="1"/>
  <c r="AJ79" i="17" s="1"/>
  <c r="AJ78" i="17" a="1"/>
  <c r="AJ78" i="17" s="1"/>
  <c r="AJ77" i="17" a="1"/>
  <c r="AJ77" i="17" s="1"/>
  <c r="AJ76" i="17" a="1"/>
  <c r="AJ76" i="17" s="1"/>
  <c r="AJ75" i="17" a="1"/>
  <c r="AJ75" i="17" s="1"/>
  <c r="AJ74" i="17" a="1"/>
  <c r="AJ74" i="17" s="1"/>
  <c r="AJ73" i="17" a="1"/>
  <c r="AJ73" i="17" s="1"/>
  <c r="AJ66" i="17" a="1"/>
  <c r="AJ66" i="17" s="1"/>
  <c r="AJ65" i="17" a="1"/>
  <c r="AJ65" i="17" s="1"/>
  <c r="AJ64" i="17" a="1"/>
  <c r="AJ64" i="17" s="1"/>
  <c r="AJ63" i="17" a="1"/>
  <c r="AJ63" i="17" s="1"/>
  <c r="AJ62" i="17" a="1"/>
  <c r="AJ62" i="17" s="1"/>
  <c r="AJ61" i="17" a="1"/>
  <c r="AJ61" i="17" s="1"/>
  <c r="AJ60" i="17" a="1"/>
  <c r="AJ60" i="17" s="1"/>
  <c r="AJ59" i="17" a="1"/>
  <c r="AJ59" i="17" s="1"/>
  <c r="AJ52" i="17" a="1"/>
  <c r="AJ52" i="17" s="1"/>
  <c r="AJ51" i="17" a="1"/>
  <c r="AJ51" i="17" s="1"/>
  <c r="AJ50" i="17" a="1"/>
  <c r="AJ50" i="17" s="1"/>
  <c r="AJ49" i="17" a="1"/>
  <c r="AJ49" i="17" s="1"/>
  <c r="AJ48" i="17" a="1"/>
  <c r="AJ48" i="17" s="1"/>
  <c r="AJ47" i="17" a="1"/>
  <c r="AJ47" i="17" s="1"/>
  <c r="AJ46" i="17" a="1"/>
  <c r="AJ46" i="17" s="1"/>
  <c r="AJ45" i="17" a="1"/>
  <c r="AJ45" i="17" s="1"/>
  <c r="AJ44" i="17" a="1"/>
  <c r="AJ44" i="17" s="1"/>
  <c r="AJ43" i="17" a="1"/>
  <c r="AJ43" i="17" s="1"/>
  <c r="AJ42" i="17" a="1"/>
  <c r="AJ42" i="17" s="1"/>
  <c r="AJ41" i="17" a="1"/>
  <c r="AJ41" i="17" s="1"/>
  <c r="AJ40" i="17" a="1"/>
  <c r="AJ40" i="17" s="1"/>
  <c r="AJ34" i="17" a="1"/>
  <c r="AJ34" i="17" s="1"/>
  <c r="AJ31" i="17" a="1"/>
  <c r="AJ31" i="17" s="1"/>
  <c r="AJ30" i="17" a="1"/>
  <c r="AJ30" i="17" s="1"/>
  <c r="AJ29" i="17" a="1"/>
  <c r="AJ29" i="17" s="1"/>
  <c r="AJ28" i="17" a="1"/>
  <c r="AJ28" i="17" s="1"/>
  <c r="AJ27" i="17" a="1"/>
  <c r="AJ27" i="17" s="1"/>
  <c r="AJ26" i="17" a="1"/>
  <c r="AJ26" i="17" s="1"/>
  <c r="AJ25" i="17" a="1"/>
  <c r="AJ25" i="17" s="1"/>
  <c r="AJ24" i="17" a="1"/>
  <c r="AJ24" i="17" s="1"/>
  <c r="AJ23" i="17" a="1"/>
  <c r="AJ23" i="17" s="1"/>
  <c r="AJ22" i="17" a="1"/>
  <c r="AJ22" i="17" s="1"/>
  <c r="AJ21" i="17" a="1"/>
  <c r="AJ21" i="17" s="1"/>
  <c r="AJ20" i="17" a="1"/>
  <c r="AJ20" i="17" s="1"/>
  <c r="AJ19" i="17" a="1"/>
  <c r="AJ19" i="17" s="1"/>
  <c r="AJ18" i="17" a="1"/>
  <c r="AJ18" i="17" s="1"/>
  <c r="AJ17" i="17" a="1"/>
  <c r="AJ17" i="17" s="1"/>
  <c r="AJ16" i="17" a="1"/>
  <c r="AJ16" i="17" s="1"/>
  <c r="AJ15" i="17" a="1"/>
  <c r="AJ15" i="17" s="1"/>
  <c r="AD85" i="17" a="1"/>
  <c r="AD85" i="17" s="1"/>
  <c r="AD84" i="17" a="1"/>
  <c r="AD84" i="17" s="1"/>
  <c r="AD83" i="17" a="1"/>
  <c r="AD83" i="17" s="1"/>
  <c r="AD82" i="17" a="1"/>
  <c r="AD82" i="17" s="1"/>
  <c r="AD81" i="17" a="1"/>
  <c r="AD81" i="17" s="1"/>
  <c r="AD80" i="17" a="1"/>
  <c r="AD80" i="17" s="1"/>
  <c r="AD79" i="17" a="1"/>
  <c r="AD79" i="17" s="1"/>
  <c r="AD78" i="17" a="1"/>
  <c r="AD78" i="17" s="1"/>
  <c r="AD77" i="17" a="1"/>
  <c r="AD77" i="17" s="1"/>
  <c r="AD76" i="17" a="1"/>
  <c r="AD76" i="17" s="1"/>
  <c r="AD75" i="17" a="1"/>
  <c r="AD75" i="17" s="1"/>
  <c r="AD74" i="17" a="1"/>
  <c r="AD74" i="17" s="1"/>
  <c r="AD73" i="17" a="1"/>
  <c r="AD73" i="17" s="1"/>
  <c r="AD66" i="17" a="1"/>
  <c r="AD66" i="17" s="1"/>
  <c r="AD65" i="17" a="1"/>
  <c r="AD65" i="17" s="1"/>
  <c r="AD64" i="17" a="1"/>
  <c r="AD64" i="17" s="1"/>
  <c r="AD63" i="17" a="1"/>
  <c r="AD63" i="17" s="1"/>
  <c r="AD62" i="17" a="1"/>
  <c r="AD62" i="17" s="1"/>
  <c r="AD61" i="17" a="1"/>
  <c r="AD61" i="17" s="1"/>
  <c r="AD60" i="17" a="1"/>
  <c r="AD60" i="17" s="1"/>
  <c r="AD59" i="17" a="1"/>
  <c r="AD59" i="17" s="1"/>
  <c r="AD52" i="17" a="1"/>
  <c r="AD52" i="17" s="1"/>
  <c r="AD51" i="17" a="1"/>
  <c r="AD51" i="17" s="1"/>
  <c r="AD50" i="17" a="1"/>
  <c r="AD50" i="17" s="1"/>
  <c r="AD49" i="17" a="1"/>
  <c r="AD49" i="17" s="1"/>
  <c r="AD48" i="17" a="1"/>
  <c r="AD48" i="17" s="1"/>
  <c r="AD47" i="17" a="1"/>
  <c r="AD47" i="17" s="1"/>
  <c r="AD46" i="17" a="1"/>
  <c r="AD46" i="17" s="1"/>
  <c r="AD45" i="17" a="1"/>
  <c r="AD45" i="17" s="1"/>
  <c r="AD44" i="17" a="1"/>
  <c r="AD44" i="17" s="1"/>
  <c r="AD43" i="17" a="1"/>
  <c r="AD43" i="17" s="1"/>
  <c r="AD42" i="17" a="1"/>
  <c r="AD42" i="17" s="1"/>
  <c r="AD41" i="17" a="1"/>
  <c r="AD41" i="17" s="1"/>
  <c r="AD40" i="17" a="1"/>
  <c r="AD40" i="17" s="1"/>
  <c r="AD34" i="17" a="1"/>
  <c r="AD34" i="17" s="1"/>
  <c r="AD31" i="17" a="1"/>
  <c r="AD31" i="17" s="1"/>
  <c r="AD30" i="17" a="1"/>
  <c r="AD30" i="17" s="1"/>
  <c r="AD29" i="17" a="1"/>
  <c r="AD29" i="17" s="1"/>
  <c r="AD28" i="17" a="1"/>
  <c r="AD28" i="17" s="1"/>
  <c r="AD27" i="17" a="1"/>
  <c r="AD27" i="17" s="1"/>
  <c r="AD26" i="17" a="1"/>
  <c r="AD26" i="17" s="1"/>
  <c r="AD25" i="17" a="1"/>
  <c r="AD25" i="17" s="1"/>
  <c r="AD24" i="17" a="1"/>
  <c r="AD24" i="17" s="1"/>
  <c r="AD23" i="17" a="1"/>
  <c r="AD23" i="17" s="1"/>
  <c r="AD22" i="17" a="1"/>
  <c r="AD22" i="17" s="1"/>
  <c r="AD21" i="17" a="1"/>
  <c r="AD21" i="17" s="1"/>
  <c r="AD20" i="17" a="1"/>
  <c r="AD20" i="17" s="1"/>
  <c r="AD19" i="17" a="1"/>
  <c r="AD19" i="17" s="1"/>
  <c r="AD18" i="17" a="1"/>
  <c r="AD18" i="17" s="1"/>
  <c r="AD17" i="17" a="1"/>
  <c r="AD17" i="17" s="1"/>
  <c r="AD16" i="17" a="1"/>
  <c r="AD16" i="17" s="1"/>
  <c r="AD15" i="17" a="1"/>
  <c r="AD15" i="17" s="1"/>
  <c r="X85" i="17" a="1"/>
  <c r="X85" i="17" s="1"/>
  <c r="X84" i="17" a="1"/>
  <c r="X84" i="17" s="1"/>
  <c r="X83" i="17" a="1"/>
  <c r="X83" i="17" s="1"/>
  <c r="X82" i="17" a="1"/>
  <c r="X82" i="17" s="1"/>
  <c r="X81" i="17" a="1"/>
  <c r="X81" i="17" s="1"/>
  <c r="X80" i="17" a="1"/>
  <c r="X80" i="17" s="1"/>
  <c r="X79" i="17" a="1"/>
  <c r="X79" i="17" s="1"/>
  <c r="X78" i="17" a="1"/>
  <c r="X78" i="17" s="1"/>
  <c r="X77" i="17" a="1"/>
  <c r="X77" i="17" s="1"/>
  <c r="X76" i="17" a="1"/>
  <c r="X76" i="17" s="1"/>
  <c r="X75" i="17" a="1"/>
  <c r="X75" i="17" s="1"/>
  <c r="X74" i="17" a="1"/>
  <c r="X74" i="17" s="1"/>
  <c r="X73" i="17" a="1"/>
  <c r="X73" i="17" s="1"/>
  <c r="X66" i="17" a="1"/>
  <c r="X66" i="17" s="1"/>
  <c r="X65" i="17" a="1"/>
  <c r="X65" i="17" s="1"/>
  <c r="X64" i="17" a="1"/>
  <c r="X64" i="17" s="1"/>
  <c r="X63" i="17" a="1"/>
  <c r="X63" i="17" s="1"/>
  <c r="X62" i="17" a="1"/>
  <c r="X62" i="17" s="1"/>
  <c r="X61" i="17" a="1"/>
  <c r="X61" i="17" s="1"/>
  <c r="X60" i="17" a="1"/>
  <c r="X60" i="17" s="1"/>
  <c r="X59" i="17" a="1"/>
  <c r="X59" i="17" s="1"/>
  <c r="X52" i="17" a="1"/>
  <c r="X52" i="17" s="1"/>
  <c r="X51" i="17" a="1"/>
  <c r="X51" i="17" s="1"/>
  <c r="X50" i="17" a="1"/>
  <c r="X50" i="17" s="1"/>
  <c r="X49" i="17" a="1"/>
  <c r="X49" i="17" s="1"/>
  <c r="X48" i="17" a="1"/>
  <c r="X48" i="17" s="1"/>
  <c r="X47" i="17" a="1"/>
  <c r="X47" i="17" s="1"/>
  <c r="X46" i="17" a="1"/>
  <c r="X46" i="17" s="1"/>
  <c r="X45" i="17" a="1"/>
  <c r="X45" i="17" s="1"/>
  <c r="X44" i="17" a="1"/>
  <c r="X44" i="17" s="1"/>
  <c r="X43" i="17" a="1"/>
  <c r="X43" i="17" s="1"/>
  <c r="X42" i="17" a="1"/>
  <c r="X42" i="17" s="1"/>
  <c r="X41" i="17" a="1"/>
  <c r="X41" i="17" s="1"/>
  <c r="X40" i="17" a="1"/>
  <c r="X40" i="17" s="1"/>
  <c r="X34" i="17" a="1"/>
  <c r="X34" i="17" s="1"/>
  <c r="X31" i="17" a="1"/>
  <c r="X31" i="17" s="1"/>
  <c r="X30" i="17" a="1"/>
  <c r="X30" i="17" s="1"/>
  <c r="X29" i="17" a="1"/>
  <c r="X29" i="17" s="1"/>
  <c r="X28" i="17" a="1"/>
  <c r="X28" i="17" s="1"/>
  <c r="X27" i="17" a="1"/>
  <c r="X27" i="17" s="1"/>
  <c r="X26" i="17" a="1"/>
  <c r="X26" i="17" s="1"/>
  <c r="X25" i="17" a="1"/>
  <c r="X25" i="17" s="1"/>
  <c r="X24" i="17" a="1"/>
  <c r="X24" i="17" s="1"/>
  <c r="X23" i="17" a="1"/>
  <c r="X23" i="17" s="1"/>
  <c r="X22" i="17" a="1"/>
  <c r="X22" i="17" s="1"/>
  <c r="X21" i="17" a="1"/>
  <c r="X21" i="17" s="1"/>
  <c r="X20" i="17" a="1"/>
  <c r="X20" i="17" s="1"/>
  <c r="X19" i="17" a="1"/>
  <c r="X19" i="17" s="1"/>
  <c r="X18" i="17" a="1"/>
  <c r="X18" i="17" s="1"/>
  <c r="X17" i="17" a="1"/>
  <c r="X17" i="17" s="1"/>
  <c r="X16" i="17" a="1"/>
  <c r="X16" i="17" s="1"/>
  <c r="X15" i="17" a="1"/>
  <c r="X15"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66" i="17" a="1"/>
  <c r="R66" i="17" s="1"/>
  <c r="R65" i="17" a="1"/>
  <c r="R65" i="17" s="1"/>
  <c r="R64" i="17" a="1"/>
  <c r="R64" i="17" s="1"/>
  <c r="R63" i="17" a="1"/>
  <c r="R63" i="17" s="1"/>
  <c r="R62" i="17" a="1"/>
  <c r="R62" i="17" s="1"/>
  <c r="R61" i="17" a="1"/>
  <c r="R61" i="17" s="1"/>
  <c r="R60" i="17" a="1"/>
  <c r="R60" i="17" s="1"/>
  <c r="R59" i="17" a="1"/>
  <c r="R59"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4" i="17" a="1"/>
  <c r="R34"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BH85" i="16" a="1"/>
  <c r="BH85" i="16" s="1"/>
  <c r="BH84" i="16" a="1"/>
  <c r="BH84" i="16" s="1"/>
  <c r="BH83" i="16" a="1"/>
  <c r="BH83" i="16" s="1"/>
  <c r="BH82" i="16" a="1"/>
  <c r="BH82" i="16" s="1"/>
  <c r="BH81" i="16" a="1"/>
  <c r="BH81" i="16" s="1"/>
  <c r="BH80" i="16" a="1"/>
  <c r="BH80" i="16" s="1"/>
  <c r="BH79" i="16" a="1"/>
  <c r="BH79" i="16" s="1"/>
  <c r="BH78" i="16" a="1"/>
  <c r="BH78" i="16" s="1"/>
  <c r="BH77" i="16" a="1"/>
  <c r="BH77" i="16" s="1"/>
  <c r="BH76" i="16" a="1"/>
  <c r="BH76" i="16" s="1"/>
  <c r="BH75" i="16" a="1"/>
  <c r="BH75" i="16" s="1"/>
  <c r="BH74" i="16" a="1"/>
  <c r="BH74" i="16" s="1"/>
  <c r="BH73" i="16" a="1"/>
  <c r="BH73" i="16" s="1"/>
  <c r="BH66" i="16" a="1"/>
  <c r="BH66" i="16" s="1"/>
  <c r="BH65" i="16" a="1"/>
  <c r="BH65" i="16" s="1"/>
  <c r="BH64" i="16" a="1"/>
  <c r="BH64" i="16" s="1"/>
  <c r="BH63" i="16" a="1"/>
  <c r="BH63" i="16" s="1"/>
  <c r="BH62" i="16" a="1"/>
  <c r="BH62" i="16" s="1"/>
  <c r="BH61" i="16" a="1"/>
  <c r="BH61" i="16" s="1"/>
  <c r="BH60" i="16" a="1"/>
  <c r="BH60" i="16" s="1"/>
  <c r="BH59" i="16" a="1"/>
  <c r="BH59" i="16" s="1"/>
  <c r="BH52" i="16" a="1"/>
  <c r="BH52" i="16" s="1"/>
  <c r="BH51" i="16" a="1"/>
  <c r="BH51" i="16" s="1"/>
  <c r="BH50" i="16" a="1"/>
  <c r="BH50" i="16" s="1"/>
  <c r="BH49" i="16" a="1"/>
  <c r="BH49" i="16" s="1"/>
  <c r="BH48" i="16" a="1"/>
  <c r="BH48" i="16" s="1"/>
  <c r="BH47" i="16" a="1"/>
  <c r="BH47" i="16" s="1"/>
  <c r="BH46" i="16" a="1"/>
  <c r="BH46" i="16" s="1"/>
  <c r="BH45" i="16" a="1"/>
  <c r="BH45" i="16" s="1"/>
  <c r="BH44" i="16" a="1"/>
  <c r="BH44" i="16" s="1"/>
  <c r="BH43" i="16" a="1"/>
  <c r="BH43" i="16" s="1"/>
  <c r="BH42" i="16" a="1"/>
  <c r="BH42" i="16" s="1"/>
  <c r="BH41" i="16" a="1"/>
  <c r="BH41" i="16" s="1"/>
  <c r="BH40" i="16" a="1"/>
  <c r="BH40" i="16" s="1"/>
  <c r="BH34" i="16" a="1"/>
  <c r="BH34" i="16" s="1"/>
  <c r="BH31" i="16" a="1"/>
  <c r="BH31" i="16" s="1"/>
  <c r="BH30" i="16" a="1"/>
  <c r="BH30" i="16" s="1"/>
  <c r="BH29" i="16" a="1"/>
  <c r="BH29" i="16" s="1"/>
  <c r="BH28" i="16" a="1"/>
  <c r="BH28" i="16" s="1"/>
  <c r="BH27" i="16" a="1"/>
  <c r="BH27" i="16" s="1"/>
  <c r="BH26" i="16" a="1"/>
  <c r="BH26" i="16" s="1"/>
  <c r="BH25" i="16" a="1"/>
  <c r="BH25" i="16" s="1"/>
  <c r="BH24" i="16" a="1"/>
  <c r="BH24" i="16" s="1"/>
  <c r="BH23" i="16" a="1"/>
  <c r="BH23" i="16" s="1"/>
  <c r="BH22" i="16" a="1"/>
  <c r="BH22" i="16" s="1"/>
  <c r="BH21" i="16" a="1"/>
  <c r="BH21" i="16" s="1"/>
  <c r="BH20" i="16" a="1"/>
  <c r="BH20" i="16" s="1"/>
  <c r="BH19" i="16" a="1"/>
  <c r="BH19" i="16" s="1"/>
  <c r="BH18" i="16" a="1"/>
  <c r="BH18" i="16" s="1"/>
  <c r="BH17" i="16" a="1"/>
  <c r="BH17" i="16" s="1"/>
  <c r="BH16" i="16" a="1"/>
  <c r="BH16" i="16" s="1"/>
  <c r="BH15" i="16" a="1"/>
  <c r="BH15" i="16" s="1"/>
  <c r="BB85" i="16" a="1"/>
  <c r="BB85" i="16" s="1"/>
  <c r="BB84" i="16" a="1"/>
  <c r="BB84" i="16" s="1"/>
  <c r="BB83" i="16" a="1"/>
  <c r="BB83" i="16" s="1"/>
  <c r="BB82" i="16" a="1"/>
  <c r="BB82" i="16" s="1"/>
  <c r="BB81" i="16" a="1"/>
  <c r="BB81" i="16" s="1"/>
  <c r="BB80" i="16" a="1"/>
  <c r="BB80" i="16" s="1"/>
  <c r="BB79" i="16" a="1"/>
  <c r="BB79" i="16" s="1"/>
  <c r="BB78" i="16" a="1"/>
  <c r="BB78" i="16" s="1"/>
  <c r="BB77" i="16" a="1"/>
  <c r="BB77" i="16" s="1"/>
  <c r="BB76" i="16" a="1"/>
  <c r="BB76" i="16" s="1"/>
  <c r="BB75" i="16" a="1"/>
  <c r="BB75" i="16" s="1"/>
  <c r="BB74" i="16" a="1"/>
  <c r="BB74" i="16" s="1"/>
  <c r="BB73" i="16" a="1"/>
  <c r="BB73" i="16" s="1"/>
  <c r="BB66" i="16" a="1"/>
  <c r="BB66" i="16" s="1"/>
  <c r="BB65" i="16" a="1"/>
  <c r="BB65" i="16" s="1"/>
  <c r="BB64" i="16" a="1"/>
  <c r="BB64" i="16" s="1"/>
  <c r="BB63" i="16" a="1"/>
  <c r="BB63" i="16" s="1"/>
  <c r="BB62" i="16" a="1"/>
  <c r="BB62" i="16" s="1"/>
  <c r="BB61" i="16" a="1"/>
  <c r="BB61" i="16" s="1"/>
  <c r="BB60" i="16" a="1"/>
  <c r="BB60" i="16" s="1"/>
  <c r="BB59" i="16" a="1"/>
  <c r="BB59" i="16" s="1"/>
  <c r="BB52" i="16" a="1"/>
  <c r="BB52" i="16" s="1"/>
  <c r="BB51" i="16" a="1"/>
  <c r="BB51" i="16" s="1"/>
  <c r="BB50" i="16" a="1"/>
  <c r="BB50" i="16" s="1"/>
  <c r="BB49" i="16" a="1"/>
  <c r="BB49" i="16" s="1"/>
  <c r="BB48" i="16" a="1"/>
  <c r="BB48" i="16" s="1"/>
  <c r="BB47" i="16" a="1"/>
  <c r="BB47" i="16" s="1"/>
  <c r="BB46" i="16" a="1"/>
  <c r="BB46" i="16" s="1"/>
  <c r="BB45" i="16" a="1"/>
  <c r="BB45" i="16" s="1"/>
  <c r="BB44" i="16" a="1"/>
  <c r="BB44" i="16" s="1"/>
  <c r="BB43" i="16" a="1"/>
  <c r="BB43" i="16" s="1"/>
  <c r="BB42" i="16" a="1"/>
  <c r="BB42" i="16" s="1"/>
  <c r="BB41" i="16" a="1"/>
  <c r="BB41" i="16" s="1"/>
  <c r="BB40" i="16" a="1"/>
  <c r="BB40" i="16" s="1"/>
  <c r="BB34" i="16" a="1"/>
  <c r="BB34" i="16" s="1"/>
  <c r="BB31" i="16" a="1"/>
  <c r="BB31" i="16" s="1"/>
  <c r="BB30" i="16" a="1"/>
  <c r="BB30" i="16" s="1"/>
  <c r="BB29" i="16" a="1"/>
  <c r="BB29" i="16" s="1"/>
  <c r="BB28" i="16" a="1"/>
  <c r="BB28" i="16" s="1"/>
  <c r="BB27" i="16" a="1"/>
  <c r="BB27" i="16" s="1"/>
  <c r="BB26" i="16" a="1"/>
  <c r="BB26" i="16" s="1"/>
  <c r="BB25" i="16" a="1"/>
  <c r="BB25" i="16" s="1"/>
  <c r="BB24" i="16" a="1"/>
  <c r="BB24" i="16" s="1"/>
  <c r="BB23" i="16" a="1"/>
  <c r="BB23" i="16" s="1"/>
  <c r="BB22" i="16" a="1"/>
  <c r="BB22" i="16" s="1"/>
  <c r="BB21" i="16" a="1"/>
  <c r="BB21" i="16" s="1"/>
  <c r="BB20" i="16" a="1"/>
  <c r="BB20" i="16" s="1"/>
  <c r="BB19" i="16" a="1"/>
  <c r="BB19" i="16" s="1"/>
  <c r="BB18" i="16" a="1"/>
  <c r="BB18" i="16" s="1"/>
  <c r="BB17" i="16" a="1"/>
  <c r="BB17" i="16" s="1"/>
  <c r="BB16" i="16" a="1"/>
  <c r="BB16" i="16" s="1"/>
  <c r="BB15" i="16" a="1"/>
  <c r="BB15" i="16" s="1"/>
  <c r="AV85" i="16" a="1"/>
  <c r="AV85" i="16" s="1"/>
  <c r="AV84" i="16" a="1"/>
  <c r="AV84" i="16" s="1"/>
  <c r="AV83" i="16" a="1"/>
  <c r="AV83" i="16" s="1"/>
  <c r="AV82" i="16" a="1"/>
  <c r="AV82" i="16" s="1"/>
  <c r="AV81" i="16" a="1"/>
  <c r="AV81" i="16" s="1"/>
  <c r="AV80" i="16" a="1"/>
  <c r="AV80" i="16" s="1"/>
  <c r="AV79" i="16" a="1"/>
  <c r="AV79" i="16" s="1"/>
  <c r="AV78" i="16" a="1"/>
  <c r="AV78" i="16" s="1"/>
  <c r="AV77" i="16" a="1"/>
  <c r="AV77" i="16" s="1"/>
  <c r="AV76" i="16" a="1"/>
  <c r="AV76" i="16" s="1"/>
  <c r="AV75" i="16" a="1"/>
  <c r="AV75" i="16" s="1"/>
  <c r="AV74" i="16" a="1"/>
  <c r="AV74" i="16" s="1"/>
  <c r="AV73" i="16" a="1"/>
  <c r="AV73" i="16" s="1"/>
  <c r="AV66" i="16" a="1"/>
  <c r="AV66" i="16" s="1"/>
  <c r="AV65" i="16" a="1"/>
  <c r="AV65" i="16" s="1"/>
  <c r="AV64" i="16" a="1"/>
  <c r="AV64" i="16" s="1"/>
  <c r="AV63" i="16" a="1"/>
  <c r="AV63" i="16" s="1"/>
  <c r="AV62" i="16" a="1"/>
  <c r="AV62" i="16" s="1"/>
  <c r="AV61" i="16" a="1"/>
  <c r="AV61" i="16" s="1"/>
  <c r="AV60" i="16" a="1"/>
  <c r="AV60" i="16" s="1"/>
  <c r="AV59" i="16" a="1"/>
  <c r="AV59" i="16" s="1"/>
  <c r="AV52" i="16" a="1"/>
  <c r="AV52" i="16" s="1"/>
  <c r="AV51" i="16" a="1"/>
  <c r="AV51" i="16" s="1"/>
  <c r="AV50" i="16" a="1"/>
  <c r="AV50" i="16" s="1"/>
  <c r="AV49" i="16" a="1"/>
  <c r="AV49" i="16" s="1"/>
  <c r="AV48" i="16" a="1"/>
  <c r="AV48" i="16" s="1"/>
  <c r="AV47" i="16" a="1"/>
  <c r="AV47" i="16" s="1"/>
  <c r="AV46" i="16" a="1"/>
  <c r="AV46" i="16" s="1"/>
  <c r="AV45" i="16" a="1"/>
  <c r="AV45" i="16" s="1"/>
  <c r="AV44" i="16" a="1"/>
  <c r="AV44" i="16" s="1"/>
  <c r="AV43" i="16" a="1"/>
  <c r="AV43" i="16" s="1"/>
  <c r="AV42" i="16" a="1"/>
  <c r="AV42" i="16" s="1"/>
  <c r="AV41" i="16" a="1"/>
  <c r="AV41" i="16" s="1"/>
  <c r="AV40" i="16" a="1"/>
  <c r="AV40" i="16" s="1"/>
  <c r="AV34" i="16" a="1"/>
  <c r="AV34" i="16" s="1"/>
  <c r="AV31" i="16" a="1"/>
  <c r="AV31" i="16" s="1"/>
  <c r="AV30" i="16" a="1"/>
  <c r="AV30" i="16" s="1"/>
  <c r="AV29" i="16" a="1"/>
  <c r="AV29" i="16" s="1"/>
  <c r="AV28" i="16" a="1"/>
  <c r="AV28" i="16" s="1"/>
  <c r="AV27" i="16" a="1"/>
  <c r="AV27" i="16" s="1"/>
  <c r="AV26" i="16" a="1"/>
  <c r="AV26" i="16" s="1"/>
  <c r="AV25" i="16" a="1"/>
  <c r="AV25" i="16" s="1"/>
  <c r="AV24" i="16" a="1"/>
  <c r="AV24" i="16" s="1"/>
  <c r="AV23" i="16" a="1"/>
  <c r="AV23" i="16" s="1"/>
  <c r="AV22" i="16" a="1"/>
  <c r="AV22" i="16" s="1"/>
  <c r="AV21" i="16" a="1"/>
  <c r="AV21" i="16" s="1"/>
  <c r="AV20" i="16" a="1"/>
  <c r="AV20" i="16" s="1"/>
  <c r="AV19" i="16" a="1"/>
  <c r="AV19" i="16" s="1"/>
  <c r="AV18" i="16" a="1"/>
  <c r="AV18" i="16" s="1"/>
  <c r="AV17" i="16" a="1"/>
  <c r="AV17" i="16" s="1"/>
  <c r="AV16" i="16" a="1"/>
  <c r="AV16" i="16" s="1"/>
  <c r="AV15" i="16" a="1"/>
  <c r="AV15" i="16" s="1"/>
  <c r="AP85" i="16" a="1"/>
  <c r="AP85" i="16" s="1"/>
  <c r="AP84" i="16" a="1"/>
  <c r="AP84" i="16" s="1"/>
  <c r="AP83" i="16" a="1"/>
  <c r="AP83" i="16" s="1"/>
  <c r="AP82" i="16" a="1"/>
  <c r="AP82" i="16" s="1"/>
  <c r="AP81" i="16" a="1"/>
  <c r="AP81" i="16" s="1"/>
  <c r="AP80" i="16" a="1"/>
  <c r="AP80" i="16" s="1"/>
  <c r="AP79" i="16" a="1"/>
  <c r="AP79" i="16" s="1"/>
  <c r="AP78" i="16" a="1"/>
  <c r="AP78" i="16" s="1"/>
  <c r="AP77" i="16" a="1"/>
  <c r="AP77" i="16" s="1"/>
  <c r="AP76" i="16" a="1"/>
  <c r="AP76" i="16" s="1"/>
  <c r="AP75" i="16" a="1"/>
  <c r="AP75" i="16" s="1"/>
  <c r="AP74" i="16" a="1"/>
  <c r="AP74" i="16" s="1"/>
  <c r="AP73" i="16" a="1"/>
  <c r="AP73" i="16" s="1"/>
  <c r="AP66" i="16" a="1"/>
  <c r="AP66" i="16" s="1"/>
  <c r="AP65" i="16" a="1"/>
  <c r="AP65" i="16" s="1"/>
  <c r="AP64" i="16" a="1"/>
  <c r="AP64" i="16" s="1"/>
  <c r="AP63" i="16" a="1"/>
  <c r="AP63" i="16" s="1"/>
  <c r="AP62" i="16" a="1"/>
  <c r="AP62" i="16" s="1"/>
  <c r="AP61" i="16" a="1"/>
  <c r="AP61" i="16" s="1"/>
  <c r="AP60" i="16" a="1"/>
  <c r="AP60" i="16" s="1"/>
  <c r="AP59" i="16" a="1"/>
  <c r="AP59" i="16" s="1"/>
  <c r="AP52" i="16" a="1"/>
  <c r="AP52" i="16" s="1"/>
  <c r="AP51" i="16" a="1"/>
  <c r="AP51" i="16" s="1"/>
  <c r="AP50" i="16" a="1"/>
  <c r="AP50" i="16" s="1"/>
  <c r="AP49" i="16" a="1"/>
  <c r="AP49" i="16" s="1"/>
  <c r="AP48" i="16" a="1"/>
  <c r="AP48" i="16" s="1"/>
  <c r="AP47" i="16" a="1"/>
  <c r="AP47" i="16" s="1"/>
  <c r="AP46" i="16" a="1"/>
  <c r="AP46" i="16" s="1"/>
  <c r="AP45" i="16" a="1"/>
  <c r="AP45" i="16" s="1"/>
  <c r="AP44" i="16" a="1"/>
  <c r="AP44" i="16" s="1"/>
  <c r="AP43" i="16" a="1"/>
  <c r="AP43" i="16" s="1"/>
  <c r="AP42" i="16" a="1"/>
  <c r="AP42" i="16" s="1"/>
  <c r="AP41" i="16" a="1"/>
  <c r="AP41" i="16" s="1"/>
  <c r="AP40" i="16" a="1"/>
  <c r="AP40" i="16" s="1"/>
  <c r="AP34" i="16" a="1"/>
  <c r="AP34" i="16" s="1"/>
  <c r="AP31" i="16" a="1"/>
  <c r="AP31" i="16" s="1"/>
  <c r="AP30" i="16" a="1"/>
  <c r="AP30" i="16" s="1"/>
  <c r="AP29" i="16" a="1"/>
  <c r="AP29" i="16" s="1"/>
  <c r="AP28" i="16" a="1"/>
  <c r="AP28" i="16" s="1"/>
  <c r="AP27" i="16" a="1"/>
  <c r="AP27" i="16" s="1"/>
  <c r="AP26" i="16" a="1"/>
  <c r="AP26" i="16" s="1"/>
  <c r="AP25" i="16" a="1"/>
  <c r="AP25" i="16" s="1"/>
  <c r="AP24" i="16" a="1"/>
  <c r="AP24" i="16" s="1"/>
  <c r="AP23" i="16" a="1"/>
  <c r="AP23" i="16" s="1"/>
  <c r="AP22" i="16" a="1"/>
  <c r="AP22" i="16" s="1"/>
  <c r="AP21" i="16" a="1"/>
  <c r="AP21" i="16" s="1"/>
  <c r="AP20" i="16" a="1"/>
  <c r="AP20" i="16" s="1"/>
  <c r="AP19" i="16" a="1"/>
  <c r="AP19" i="16" s="1"/>
  <c r="AP18" i="16" a="1"/>
  <c r="AP18" i="16" s="1"/>
  <c r="AP17" i="16" a="1"/>
  <c r="AP17" i="16" s="1"/>
  <c r="AP16" i="16" a="1"/>
  <c r="AP16" i="16" s="1"/>
  <c r="AP15" i="16" a="1"/>
  <c r="AP15" i="16" s="1"/>
  <c r="AJ85" i="16" a="1"/>
  <c r="AJ85" i="16" s="1"/>
  <c r="AJ84" i="16" a="1"/>
  <c r="AJ84" i="16" s="1"/>
  <c r="AJ83" i="16" a="1"/>
  <c r="AJ83" i="16" s="1"/>
  <c r="AJ82" i="16" a="1"/>
  <c r="AJ82" i="16" s="1"/>
  <c r="AJ81" i="16" a="1"/>
  <c r="AJ81" i="16" s="1"/>
  <c r="AJ80" i="16" a="1"/>
  <c r="AJ80" i="16" s="1"/>
  <c r="AJ79" i="16" a="1"/>
  <c r="AJ79" i="16" s="1"/>
  <c r="AJ78" i="16" a="1"/>
  <c r="AJ78" i="16" s="1"/>
  <c r="AJ77" i="16" a="1"/>
  <c r="AJ77" i="16" s="1"/>
  <c r="AJ76" i="16" a="1"/>
  <c r="AJ76" i="16" s="1"/>
  <c r="AJ75" i="16" a="1"/>
  <c r="AJ75" i="16" s="1"/>
  <c r="AJ74" i="16" a="1"/>
  <c r="AJ74" i="16" s="1"/>
  <c r="AJ73" i="16" a="1"/>
  <c r="AJ73" i="16" s="1"/>
  <c r="AJ66" i="16" a="1"/>
  <c r="AJ66" i="16" s="1"/>
  <c r="AJ65" i="16" a="1"/>
  <c r="AJ65" i="16" s="1"/>
  <c r="AJ64" i="16" a="1"/>
  <c r="AJ64" i="16" s="1"/>
  <c r="AJ63" i="16" a="1"/>
  <c r="AJ63" i="16" s="1"/>
  <c r="AJ62" i="16" a="1"/>
  <c r="AJ62" i="16" s="1"/>
  <c r="AJ61" i="16" a="1"/>
  <c r="AJ61" i="16" s="1"/>
  <c r="AJ60" i="16" a="1"/>
  <c r="AJ60" i="16" s="1"/>
  <c r="AJ59" i="16" a="1"/>
  <c r="AJ59" i="16" s="1"/>
  <c r="AJ52" i="16" a="1"/>
  <c r="AJ52" i="16" s="1"/>
  <c r="AJ51" i="16" a="1"/>
  <c r="AJ51" i="16" s="1"/>
  <c r="AJ50" i="16" a="1"/>
  <c r="AJ50" i="16" s="1"/>
  <c r="AJ49" i="16" a="1"/>
  <c r="AJ49" i="16" s="1"/>
  <c r="AJ48" i="16" a="1"/>
  <c r="AJ48" i="16" s="1"/>
  <c r="AJ47" i="16" a="1"/>
  <c r="AJ47" i="16" s="1"/>
  <c r="AJ46" i="16" a="1"/>
  <c r="AJ46" i="16" s="1"/>
  <c r="AJ45" i="16" a="1"/>
  <c r="AJ45" i="16" s="1"/>
  <c r="AJ44" i="16" a="1"/>
  <c r="AJ44" i="16" s="1"/>
  <c r="AJ43" i="16" a="1"/>
  <c r="AJ43" i="16" s="1"/>
  <c r="AJ42" i="16" a="1"/>
  <c r="AJ42" i="16" s="1"/>
  <c r="AJ41" i="16" a="1"/>
  <c r="AJ41" i="16" s="1"/>
  <c r="AJ40" i="16" a="1"/>
  <c r="AJ40" i="16" s="1"/>
  <c r="AJ34" i="16" a="1"/>
  <c r="AJ34" i="16" s="1"/>
  <c r="AJ31" i="16" a="1"/>
  <c r="AJ31" i="16" s="1"/>
  <c r="AJ30" i="16" a="1"/>
  <c r="AJ30" i="16" s="1"/>
  <c r="AJ29" i="16" a="1"/>
  <c r="AJ29" i="16" s="1"/>
  <c r="AJ28" i="16" a="1"/>
  <c r="AJ28" i="16" s="1"/>
  <c r="AJ27" i="16" a="1"/>
  <c r="AJ27" i="16" s="1"/>
  <c r="AJ26" i="16" a="1"/>
  <c r="AJ26" i="16" s="1"/>
  <c r="AJ25" i="16" a="1"/>
  <c r="AJ25" i="16" s="1"/>
  <c r="AJ24" i="16" a="1"/>
  <c r="AJ24" i="16" s="1"/>
  <c r="AJ23" i="16" a="1"/>
  <c r="AJ23" i="16" s="1"/>
  <c r="AJ22" i="16" a="1"/>
  <c r="AJ22" i="16" s="1"/>
  <c r="AJ21" i="16" a="1"/>
  <c r="AJ21" i="16" s="1"/>
  <c r="AJ20" i="16" a="1"/>
  <c r="AJ20" i="16" s="1"/>
  <c r="AJ19" i="16" a="1"/>
  <c r="AJ19" i="16" s="1"/>
  <c r="AJ18" i="16" a="1"/>
  <c r="AJ18" i="16" s="1"/>
  <c r="AJ17" i="16" a="1"/>
  <c r="AJ17" i="16" s="1"/>
  <c r="AJ16" i="16" a="1"/>
  <c r="AJ16" i="16" s="1"/>
  <c r="AJ15" i="16" a="1"/>
  <c r="AJ15" i="16" s="1"/>
  <c r="AD85" i="16" a="1"/>
  <c r="AD85" i="16" s="1"/>
  <c r="AD84" i="16" a="1"/>
  <c r="AD84" i="16" s="1"/>
  <c r="AD83" i="16" a="1"/>
  <c r="AD83" i="16" s="1"/>
  <c r="AD82" i="16" a="1"/>
  <c r="AD82" i="16" s="1"/>
  <c r="AD81" i="16" a="1"/>
  <c r="AD81" i="16" s="1"/>
  <c r="AD80" i="16" a="1"/>
  <c r="AD80" i="16" s="1"/>
  <c r="AD79" i="16" a="1"/>
  <c r="AD79" i="16" s="1"/>
  <c r="AD78" i="16" a="1"/>
  <c r="AD78" i="16" s="1"/>
  <c r="AD77" i="16" a="1"/>
  <c r="AD77" i="16" s="1"/>
  <c r="AD76" i="16" a="1"/>
  <c r="AD76" i="16" s="1"/>
  <c r="AD75" i="16" a="1"/>
  <c r="AD75" i="16" s="1"/>
  <c r="AD74" i="16" a="1"/>
  <c r="AD74" i="16" s="1"/>
  <c r="AD73" i="16" a="1"/>
  <c r="AD73" i="16" s="1"/>
  <c r="AD66" i="16" a="1"/>
  <c r="AD66" i="16" s="1"/>
  <c r="AD65" i="16" a="1"/>
  <c r="AD65" i="16" s="1"/>
  <c r="AD64" i="16" a="1"/>
  <c r="AD64" i="16" s="1"/>
  <c r="AD63" i="16" a="1"/>
  <c r="AD63" i="16" s="1"/>
  <c r="AD62" i="16" a="1"/>
  <c r="AD62" i="16" s="1"/>
  <c r="AD61" i="16" a="1"/>
  <c r="AD61" i="16" s="1"/>
  <c r="AD60" i="16" a="1"/>
  <c r="AD60" i="16" s="1"/>
  <c r="AD59" i="16" a="1"/>
  <c r="AD59" i="16" s="1"/>
  <c r="AD52" i="16" a="1"/>
  <c r="AD52" i="16" s="1"/>
  <c r="AD51" i="16" a="1"/>
  <c r="AD51" i="16" s="1"/>
  <c r="AD50" i="16" a="1"/>
  <c r="AD50" i="16" s="1"/>
  <c r="AD49" i="16" a="1"/>
  <c r="AD49" i="16" s="1"/>
  <c r="AD48" i="16" a="1"/>
  <c r="AD48" i="16" s="1"/>
  <c r="AD47" i="16" a="1"/>
  <c r="AD47" i="16" s="1"/>
  <c r="AD46" i="16" a="1"/>
  <c r="AD46" i="16" s="1"/>
  <c r="AD45" i="16" a="1"/>
  <c r="AD45" i="16" s="1"/>
  <c r="AD44" i="16" a="1"/>
  <c r="AD44" i="16" s="1"/>
  <c r="AD43" i="16" a="1"/>
  <c r="AD43" i="16" s="1"/>
  <c r="AD42" i="16" a="1"/>
  <c r="AD42" i="16" s="1"/>
  <c r="AD41" i="16" a="1"/>
  <c r="AD41" i="16" s="1"/>
  <c r="AD40" i="16" a="1"/>
  <c r="AD40" i="16" s="1"/>
  <c r="AD34" i="16" a="1"/>
  <c r="AD34" i="16" s="1"/>
  <c r="AD31" i="16" a="1"/>
  <c r="AD31" i="16" s="1"/>
  <c r="AD30" i="16" a="1"/>
  <c r="AD30" i="16" s="1"/>
  <c r="AD29" i="16" a="1"/>
  <c r="AD29" i="16" s="1"/>
  <c r="AD28" i="16" a="1"/>
  <c r="AD28" i="16" s="1"/>
  <c r="AD27" i="16" a="1"/>
  <c r="AD27" i="16" s="1"/>
  <c r="AD26" i="16" a="1"/>
  <c r="AD26" i="16" s="1"/>
  <c r="AD25" i="16" a="1"/>
  <c r="AD25" i="16" s="1"/>
  <c r="AD24" i="16" a="1"/>
  <c r="AD24" i="16" s="1"/>
  <c r="AD23" i="16" a="1"/>
  <c r="AD23" i="16" s="1"/>
  <c r="AD22" i="16" a="1"/>
  <c r="AD22" i="16" s="1"/>
  <c r="AD21" i="16" a="1"/>
  <c r="AD21" i="16" s="1"/>
  <c r="AD20" i="16" a="1"/>
  <c r="AD20" i="16" s="1"/>
  <c r="AD19" i="16" a="1"/>
  <c r="AD19" i="16" s="1"/>
  <c r="AD18" i="16" a="1"/>
  <c r="AD18" i="16" s="1"/>
  <c r="AD17" i="16" a="1"/>
  <c r="AD17" i="16" s="1"/>
  <c r="AD16" i="16" a="1"/>
  <c r="AD16" i="16" s="1"/>
  <c r="AD15" i="16" a="1"/>
  <c r="AD15" i="16" s="1"/>
  <c r="X85" i="16" a="1"/>
  <c r="X85" i="16" s="1"/>
  <c r="X84" i="16" a="1"/>
  <c r="X84" i="16" s="1"/>
  <c r="X83" i="16" a="1"/>
  <c r="X83" i="16" s="1"/>
  <c r="X82" i="16" a="1"/>
  <c r="X82" i="16" s="1"/>
  <c r="X81" i="16" a="1"/>
  <c r="X81" i="16" s="1"/>
  <c r="X80" i="16" a="1"/>
  <c r="X80" i="16" s="1"/>
  <c r="X79" i="16" a="1"/>
  <c r="X79" i="16" s="1"/>
  <c r="X78" i="16" a="1"/>
  <c r="X78" i="16" s="1"/>
  <c r="X77" i="16" a="1"/>
  <c r="X77" i="16" s="1"/>
  <c r="X76" i="16" a="1"/>
  <c r="X76" i="16" s="1"/>
  <c r="X75" i="16" a="1"/>
  <c r="X75" i="16" s="1"/>
  <c r="X74" i="16" a="1"/>
  <c r="X74" i="16" s="1"/>
  <c r="X73" i="16" a="1"/>
  <c r="X73" i="16" s="1"/>
  <c r="X66" i="16" a="1"/>
  <c r="X66" i="16" s="1"/>
  <c r="X65" i="16" a="1"/>
  <c r="X65" i="16" s="1"/>
  <c r="X64" i="16" a="1"/>
  <c r="X64" i="16" s="1"/>
  <c r="X63" i="16" a="1"/>
  <c r="X63" i="16" s="1"/>
  <c r="X62" i="16" a="1"/>
  <c r="X62" i="16" s="1"/>
  <c r="X61" i="16" a="1"/>
  <c r="X61" i="16" s="1"/>
  <c r="X60" i="16" a="1"/>
  <c r="X60" i="16" s="1"/>
  <c r="X59" i="16" a="1"/>
  <c r="X59" i="16" s="1"/>
  <c r="X52" i="16" a="1"/>
  <c r="X52" i="16" s="1"/>
  <c r="X51" i="16" a="1"/>
  <c r="X51" i="16" s="1"/>
  <c r="X50" i="16" a="1"/>
  <c r="X50" i="16" s="1"/>
  <c r="X49" i="16" a="1"/>
  <c r="X49" i="16" s="1"/>
  <c r="X48" i="16" a="1"/>
  <c r="X48" i="16" s="1"/>
  <c r="X47" i="16" a="1"/>
  <c r="X47" i="16" s="1"/>
  <c r="X46" i="16" a="1"/>
  <c r="X46" i="16" s="1"/>
  <c r="X45" i="16" a="1"/>
  <c r="X45" i="16" s="1"/>
  <c r="X44" i="16" a="1"/>
  <c r="X44" i="16" s="1"/>
  <c r="X43" i="16" a="1"/>
  <c r="X43" i="16" s="1"/>
  <c r="X42" i="16" a="1"/>
  <c r="X42" i="16" s="1"/>
  <c r="X41" i="16" a="1"/>
  <c r="X41" i="16" s="1"/>
  <c r="X40" i="16" a="1"/>
  <c r="X40" i="16" s="1"/>
  <c r="X34" i="16" a="1"/>
  <c r="X34" i="16" s="1"/>
  <c r="X31" i="16" a="1"/>
  <c r="X31" i="16" s="1"/>
  <c r="X30" i="16" a="1"/>
  <c r="X30" i="16" s="1"/>
  <c r="X29" i="16" a="1"/>
  <c r="X29" i="16" s="1"/>
  <c r="X28" i="16" a="1"/>
  <c r="X28" i="16" s="1"/>
  <c r="X27" i="16" a="1"/>
  <c r="X27" i="16" s="1"/>
  <c r="X26" i="16" a="1"/>
  <c r="X26" i="16" s="1"/>
  <c r="X25" i="16" a="1"/>
  <c r="X25" i="16" s="1"/>
  <c r="X24" i="16" a="1"/>
  <c r="X24" i="16" s="1"/>
  <c r="X23" i="16" a="1"/>
  <c r="X23" i="16" s="1"/>
  <c r="X22" i="16" a="1"/>
  <c r="X22" i="16" s="1"/>
  <c r="X21" i="16" a="1"/>
  <c r="X21" i="16" s="1"/>
  <c r="X20" i="16" a="1"/>
  <c r="X20" i="16" s="1"/>
  <c r="X19" i="16" a="1"/>
  <c r="X19" i="16" s="1"/>
  <c r="X18" i="16" a="1"/>
  <c r="X18" i="16" s="1"/>
  <c r="X17" i="16" a="1"/>
  <c r="X17" i="16" s="1"/>
  <c r="X16" i="16" a="1"/>
  <c r="X16" i="16" s="1"/>
  <c r="X15" i="16" a="1"/>
  <c r="X15" i="16" s="1"/>
  <c r="R85" i="16" a="1"/>
  <c r="R85" i="16" s="1"/>
  <c r="R84" i="16" a="1"/>
  <c r="R84" i="16" s="1"/>
  <c r="R83" i="16" a="1"/>
  <c r="R83" i="16" s="1"/>
  <c r="R82" i="16" a="1"/>
  <c r="R82" i="16" s="1"/>
  <c r="R81" i="16" a="1"/>
  <c r="R81" i="16" s="1"/>
  <c r="R80" i="16" a="1"/>
  <c r="R80" i="16" s="1"/>
  <c r="R79" i="16" a="1"/>
  <c r="R79" i="16" s="1"/>
  <c r="R78" i="16" a="1"/>
  <c r="R78" i="16" s="1"/>
  <c r="R77" i="16" a="1"/>
  <c r="R77" i="16" s="1"/>
  <c r="R76" i="16" a="1"/>
  <c r="R76" i="16" s="1"/>
  <c r="R75" i="16" a="1"/>
  <c r="R75" i="16" s="1"/>
  <c r="R74" i="16" a="1"/>
  <c r="R74" i="16" s="1"/>
  <c r="R73" i="16" a="1"/>
  <c r="R73" i="16" s="1"/>
  <c r="R66" i="16" a="1"/>
  <c r="R66" i="16" s="1"/>
  <c r="R65" i="16" a="1"/>
  <c r="R65" i="16" s="1"/>
  <c r="R64" i="16" a="1"/>
  <c r="R64" i="16" s="1"/>
  <c r="R63" i="16" a="1"/>
  <c r="R63" i="16" s="1"/>
  <c r="R62" i="16" a="1"/>
  <c r="R62" i="16" s="1"/>
  <c r="R61" i="16" a="1"/>
  <c r="R61" i="16" s="1"/>
  <c r="R60" i="16" a="1"/>
  <c r="R60" i="16" s="1"/>
  <c r="R59" i="16" a="1"/>
  <c r="R59" i="16" s="1"/>
  <c r="R52" i="16" a="1"/>
  <c r="R52" i="16" s="1"/>
  <c r="R51" i="16" a="1"/>
  <c r="R51" i="16" s="1"/>
  <c r="R50" i="16" a="1"/>
  <c r="R50" i="16" s="1"/>
  <c r="R49" i="16" a="1"/>
  <c r="R49" i="16" s="1"/>
  <c r="R48" i="16" a="1"/>
  <c r="R48" i="16" s="1"/>
  <c r="R47" i="16" a="1"/>
  <c r="R47" i="16" s="1"/>
  <c r="R46" i="16" a="1"/>
  <c r="R46" i="16" s="1"/>
  <c r="R45" i="16" a="1"/>
  <c r="R45" i="16" s="1"/>
  <c r="R44" i="16" a="1"/>
  <c r="R44" i="16" s="1"/>
  <c r="R43" i="16" a="1"/>
  <c r="R43" i="16" s="1"/>
  <c r="R42" i="16" a="1"/>
  <c r="R42" i="16" s="1"/>
  <c r="R41" i="16" a="1"/>
  <c r="R41" i="16" s="1"/>
  <c r="R40" i="16" a="1"/>
  <c r="R40" i="16" s="1"/>
  <c r="R34" i="16" a="1"/>
  <c r="R34" i="16" s="1"/>
  <c r="R31" i="16" a="1"/>
  <c r="R31" i="16" s="1"/>
  <c r="R30" i="16" a="1"/>
  <c r="R30" i="16" s="1"/>
  <c r="R29" i="16" a="1"/>
  <c r="R29" i="16" s="1"/>
  <c r="R28" i="16" a="1"/>
  <c r="R28" i="16" s="1"/>
  <c r="R27" i="16" a="1"/>
  <c r="R27" i="16" s="1"/>
  <c r="R26" i="16" a="1"/>
  <c r="R26" i="16" s="1"/>
  <c r="R25" i="16" a="1"/>
  <c r="R25" i="16" s="1"/>
  <c r="R24" i="16" a="1"/>
  <c r="R24" i="16" s="1"/>
  <c r="R23" i="16" a="1"/>
  <c r="R23" i="16" s="1"/>
  <c r="R22" i="16" a="1"/>
  <c r="R22" i="16" s="1"/>
  <c r="R21" i="16" a="1"/>
  <c r="R21" i="16" s="1"/>
  <c r="R20" i="16" a="1"/>
  <c r="R20" i="16" s="1"/>
  <c r="R19" i="16" a="1"/>
  <c r="R19" i="16" s="1"/>
  <c r="R18" i="16" a="1"/>
  <c r="R18" i="16" s="1"/>
  <c r="R17" i="16" a="1"/>
  <c r="R17" i="16" s="1"/>
  <c r="R16" i="16" a="1"/>
  <c r="R16" i="16" s="1"/>
  <c r="R15" i="16" a="1"/>
  <c r="R15" i="16" s="1"/>
  <c r="BH85" i="15" a="1"/>
  <c r="BH85" i="15" s="1"/>
  <c r="BH84" i="15" a="1"/>
  <c r="BH84" i="15" s="1"/>
  <c r="BH83" i="15" a="1"/>
  <c r="BH83" i="15" s="1"/>
  <c r="BH82" i="15" a="1"/>
  <c r="BH82" i="15" s="1"/>
  <c r="BH81" i="15" a="1"/>
  <c r="BH81" i="15" s="1"/>
  <c r="BH80" i="15" a="1"/>
  <c r="BH80" i="15" s="1"/>
  <c r="BH79" i="15" a="1"/>
  <c r="BH79" i="15" s="1"/>
  <c r="BH78" i="15" a="1"/>
  <c r="BH78" i="15" s="1"/>
  <c r="BH77" i="15" a="1"/>
  <c r="BH77" i="15" s="1"/>
  <c r="BH76" i="15" a="1"/>
  <c r="BH76" i="15" s="1"/>
  <c r="BH75" i="15" a="1"/>
  <c r="BH75" i="15" s="1"/>
  <c r="BH74" i="15" a="1"/>
  <c r="BH74" i="15" s="1"/>
  <c r="BH73" i="15" a="1"/>
  <c r="BH73" i="15" s="1"/>
  <c r="BH66" i="15" a="1"/>
  <c r="BH66" i="15" s="1"/>
  <c r="BH65" i="15" a="1"/>
  <c r="BH65" i="15" s="1"/>
  <c r="BH64" i="15" a="1"/>
  <c r="BH64" i="15" s="1"/>
  <c r="BH63" i="15" a="1"/>
  <c r="BH63" i="15" s="1"/>
  <c r="BH62" i="15" a="1"/>
  <c r="BH62" i="15" s="1"/>
  <c r="BH61" i="15" a="1"/>
  <c r="BH61" i="15" s="1"/>
  <c r="BH60" i="15" a="1"/>
  <c r="BH60" i="15" s="1"/>
  <c r="BH59" i="15" a="1"/>
  <c r="BH59" i="15" s="1"/>
  <c r="BH52" i="15" a="1"/>
  <c r="BH52" i="15" s="1"/>
  <c r="BH51" i="15" a="1"/>
  <c r="BH51" i="15" s="1"/>
  <c r="BH50" i="15" a="1"/>
  <c r="BH50" i="15" s="1"/>
  <c r="BH49" i="15" a="1"/>
  <c r="BH49" i="15" s="1"/>
  <c r="BH48" i="15" a="1"/>
  <c r="BH48" i="15" s="1"/>
  <c r="BH47" i="15" a="1"/>
  <c r="BH47" i="15" s="1"/>
  <c r="BH46" i="15" a="1"/>
  <c r="BH46" i="15" s="1"/>
  <c r="BH45" i="15" a="1"/>
  <c r="BH45" i="15" s="1"/>
  <c r="BH44" i="15" a="1"/>
  <c r="BH44" i="15" s="1"/>
  <c r="BH43" i="15" a="1"/>
  <c r="BH43" i="15" s="1"/>
  <c r="BH42" i="15" a="1"/>
  <c r="BH42" i="15" s="1"/>
  <c r="BH41" i="15" a="1"/>
  <c r="BH41" i="15" s="1"/>
  <c r="BH40" i="15" a="1"/>
  <c r="BH40" i="15" s="1"/>
  <c r="BH34" i="15" a="1"/>
  <c r="BH34" i="15" s="1"/>
  <c r="BH31" i="15" a="1"/>
  <c r="BH31" i="15" s="1"/>
  <c r="BH30" i="15" a="1"/>
  <c r="BH30" i="15" s="1"/>
  <c r="BH29" i="15" a="1"/>
  <c r="BH29" i="15" s="1"/>
  <c r="BH28" i="15" a="1"/>
  <c r="BH28" i="15" s="1"/>
  <c r="BH27" i="15" a="1"/>
  <c r="BH27" i="15" s="1"/>
  <c r="BH26" i="15" a="1"/>
  <c r="BH26" i="15" s="1"/>
  <c r="BH25" i="15" a="1"/>
  <c r="BH25" i="15" s="1"/>
  <c r="BH24" i="15" a="1"/>
  <c r="BH24" i="15" s="1"/>
  <c r="BH23" i="15" a="1"/>
  <c r="BH23" i="15" s="1"/>
  <c r="BH22" i="15" a="1"/>
  <c r="BH22" i="15" s="1"/>
  <c r="BH21" i="15" a="1"/>
  <c r="BH21" i="15" s="1"/>
  <c r="BH20" i="15" a="1"/>
  <c r="BH20" i="15" s="1"/>
  <c r="BH19" i="15" a="1"/>
  <c r="BH19" i="15" s="1"/>
  <c r="BH18" i="15" a="1"/>
  <c r="BH18" i="15" s="1"/>
  <c r="BH17" i="15" a="1"/>
  <c r="BH17" i="15" s="1"/>
  <c r="BH16" i="15" a="1"/>
  <c r="BH16" i="15" s="1"/>
  <c r="BH15" i="15" a="1"/>
  <c r="BH15" i="15" s="1"/>
  <c r="BB85" i="15" a="1"/>
  <c r="BB85" i="15" s="1"/>
  <c r="BB84" i="15" a="1"/>
  <c r="BB84" i="15" s="1"/>
  <c r="BB83" i="15" a="1"/>
  <c r="BB83" i="15" s="1"/>
  <c r="BB82" i="15" a="1"/>
  <c r="BB82" i="15" s="1"/>
  <c r="BB81" i="15" a="1"/>
  <c r="BB81" i="15" s="1"/>
  <c r="BB80" i="15" a="1"/>
  <c r="BB80" i="15" s="1"/>
  <c r="BB79" i="15" a="1"/>
  <c r="BB79" i="15" s="1"/>
  <c r="BB78" i="15" a="1"/>
  <c r="BB78" i="15" s="1"/>
  <c r="BB77" i="15" a="1"/>
  <c r="BB77" i="15" s="1"/>
  <c r="BB76" i="15" a="1"/>
  <c r="BB76" i="15" s="1"/>
  <c r="BB75" i="15" a="1"/>
  <c r="BB75" i="15" s="1"/>
  <c r="BB74" i="15" a="1"/>
  <c r="BB74" i="15" s="1"/>
  <c r="BB73" i="15" a="1"/>
  <c r="BB73" i="15" s="1"/>
  <c r="BB66" i="15" a="1"/>
  <c r="BB66" i="15" s="1"/>
  <c r="BB65" i="15" a="1"/>
  <c r="BB65" i="15" s="1"/>
  <c r="BB64" i="15" a="1"/>
  <c r="BB64" i="15" s="1"/>
  <c r="BB63" i="15" a="1"/>
  <c r="BB63" i="15" s="1"/>
  <c r="BB62" i="15" a="1"/>
  <c r="BB62" i="15" s="1"/>
  <c r="BB61" i="15" a="1"/>
  <c r="BB61" i="15" s="1"/>
  <c r="BB60" i="15" a="1"/>
  <c r="BB60" i="15" s="1"/>
  <c r="BB59" i="15" a="1"/>
  <c r="BB59" i="15" s="1"/>
  <c r="BB52" i="15" a="1"/>
  <c r="BB52" i="15" s="1"/>
  <c r="BB51" i="15" a="1"/>
  <c r="BB51" i="15" s="1"/>
  <c r="BB50" i="15" a="1"/>
  <c r="BB50" i="15" s="1"/>
  <c r="BB49" i="15" a="1"/>
  <c r="BB49" i="15" s="1"/>
  <c r="BB48" i="15" a="1"/>
  <c r="BB48" i="15" s="1"/>
  <c r="BB47" i="15" a="1"/>
  <c r="BB47" i="15" s="1"/>
  <c r="BB46" i="15" a="1"/>
  <c r="BB46" i="15" s="1"/>
  <c r="BB45" i="15" a="1"/>
  <c r="BB45" i="15" s="1"/>
  <c r="BB44" i="15" a="1"/>
  <c r="BB44" i="15" s="1"/>
  <c r="BB43" i="15" a="1"/>
  <c r="BB43" i="15" s="1"/>
  <c r="BB42" i="15" a="1"/>
  <c r="BB42" i="15" s="1"/>
  <c r="BB41" i="15" a="1"/>
  <c r="BB41" i="15" s="1"/>
  <c r="BB40" i="15" a="1"/>
  <c r="BB40" i="15" s="1"/>
  <c r="BB34" i="15" a="1"/>
  <c r="BB34" i="15" s="1"/>
  <c r="BB31" i="15" a="1"/>
  <c r="BB31" i="15" s="1"/>
  <c r="BB30" i="15" a="1"/>
  <c r="BB30" i="15" s="1"/>
  <c r="BB29" i="15" a="1"/>
  <c r="BB29" i="15" s="1"/>
  <c r="BB28" i="15" a="1"/>
  <c r="BB28" i="15" s="1"/>
  <c r="BB27" i="15" a="1"/>
  <c r="BB27" i="15" s="1"/>
  <c r="BB26" i="15" a="1"/>
  <c r="BB26" i="15" s="1"/>
  <c r="BB25" i="15" a="1"/>
  <c r="BB25" i="15" s="1"/>
  <c r="BB24" i="15" a="1"/>
  <c r="BB24" i="15" s="1"/>
  <c r="BB23" i="15" a="1"/>
  <c r="BB23" i="15" s="1"/>
  <c r="BB22" i="15" a="1"/>
  <c r="BB22" i="15" s="1"/>
  <c r="BB21" i="15" a="1"/>
  <c r="BB21" i="15" s="1"/>
  <c r="BB20" i="15" a="1"/>
  <c r="BB20" i="15" s="1"/>
  <c r="BB19" i="15" a="1"/>
  <c r="BB19" i="15" s="1"/>
  <c r="BB18" i="15" a="1"/>
  <c r="BB18" i="15" s="1"/>
  <c r="BB17" i="15" a="1"/>
  <c r="BB17" i="15" s="1"/>
  <c r="BB16" i="15" a="1"/>
  <c r="BB16" i="15" s="1"/>
  <c r="BB15" i="15" a="1"/>
  <c r="BB15" i="15" s="1"/>
  <c r="AV85" i="15" a="1"/>
  <c r="AV85" i="15" s="1"/>
  <c r="AV84" i="15" a="1"/>
  <c r="AV84" i="15" s="1"/>
  <c r="AV83" i="15" a="1"/>
  <c r="AV83" i="15" s="1"/>
  <c r="AV82" i="15" a="1"/>
  <c r="AV82" i="15" s="1"/>
  <c r="AV81" i="15" a="1"/>
  <c r="AV81" i="15" s="1"/>
  <c r="AV80" i="15" a="1"/>
  <c r="AV80" i="15" s="1"/>
  <c r="AV79" i="15" a="1"/>
  <c r="AV79" i="15" s="1"/>
  <c r="AV78" i="15" a="1"/>
  <c r="AV78" i="15" s="1"/>
  <c r="AV77" i="15" a="1"/>
  <c r="AV77" i="15" s="1"/>
  <c r="AV76" i="15" a="1"/>
  <c r="AV76" i="15" s="1"/>
  <c r="AV75" i="15" a="1"/>
  <c r="AV75" i="15" s="1"/>
  <c r="AV74" i="15" a="1"/>
  <c r="AV74" i="15" s="1"/>
  <c r="AV73" i="15" a="1"/>
  <c r="AV73" i="15" s="1"/>
  <c r="AV66" i="15" a="1"/>
  <c r="AV66" i="15" s="1"/>
  <c r="AV65" i="15" a="1"/>
  <c r="AV65" i="15" s="1"/>
  <c r="AV64" i="15" a="1"/>
  <c r="AV64" i="15" s="1"/>
  <c r="AV63" i="15" a="1"/>
  <c r="AV63" i="15" s="1"/>
  <c r="AV62" i="15" a="1"/>
  <c r="AV62" i="15" s="1"/>
  <c r="AV61" i="15" a="1"/>
  <c r="AV61" i="15" s="1"/>
  <c r="AV60" i="15" a="1"/>
  <c r="AV60" i="15" s="1"/>
  <c r="AV59" i="15" a="1"/>
  <c r="AV59" i="15" s="1"/>
  <c r="AV52" i="15" a="1"/>
  <c r="AV52" i="15" s="1"/>
  <c r="AV51" i="15" a="1"/>
  <c r="AV51" i="15" s="1"/>
  <c r="AV50" i="15" a="1"/>
  <c r="AV50" i="15" s="1"/>
  <c r="AV49" i="15" a="1"/>
  <c r="AV49" i="15" s="1"/>
  <c r="AV48" i="15" a="1"/>
  <c r="AV48" i="15" s="1"/>
  <c r="AV47" i="15" a="1"/>
  <c r="AV47" i="15" s="1"/>
  <c r="AV46" i="15" a="1"/>
  <c r="AV46" i="15" s="1"/>
  <c r="AV45" i="15" a="1"/>
  <c r="AV45" i="15" s="1"/>
  <c r="AV44" i="15" a="1"/>
  <c r="AV44" i="15" s="1"/>
  <c r="AV43" i="15" a="1"/>
  <c r="AV43" i="15" s="1"/>
  <c r="AV42" i="15" a="1"/>
  <c r="AV42" i="15" s="1"/>
  <c r="AV41" i="15" a="1"/>
  <c r="AV41" i="15" s="1"/>
  <c r="AV40" i="15" a="1"/>
  <c r="AV40" i="15" s="1"/>
  <c r="AV34" i="15" a="1"/>
  <c r="AV34" i="15" s="1"/>
  <c r="AV31" i="15" a="1"/>
  <c r="AV31" i="15" s="1"/>
  <c r="AV30" i="15" a="1"/>
  <c r="AV30" i="15" s="1"/>
  <c r="AV29" i="15" a="1"/>
  <c r="AV29" i="15" s="1"/>
  <c r="AV28" i="15" a="1"/>
  <c r="AV28" i="15" s="1"/>
  <c r="AV27" i="15" a="1"/>
  <c r="AV27" i="15" s="1"/>
  <c r="AV26" i="15" a="1"/>
  <c r="AV26" i="15" s="1"/>
  <c r="AV25" i="15" a="1"/>
  <c r="AV25" i="15" s="1"/>
  <c r="AV24" i="15" a="1"/>
  <c r="AV24" i="15" s="1"/>
  <c r="AV23" i="15" a="1"/>
  <c r="AV23" i="15" s="1"/>
  <c r="AV22" i="15" a="1"/>
  <c r="AV22" i="15" s="1"/>
  <c r="AV21" i="15" a="1"/>
  <c r="AV21" i="15" s="1"/>
  <c r="AV20" i="15" a="1"/>
  <c r="AV20" i="15" s="1"/>
  <c r="AV19" i="15" a="1"/>
  <c r="AV19" i="15" s="1"/>
  <c r="AV18" i="15" a="1"/>
  <c r="AV18" i="15" s="1"/>
  <c r="AV17" i="15" a="1"/>
  <c r="AV17" i="15" s="1"/>
  <c r="AV16" i="15" a="1"/>
  <c r="AV16" i="15" s="1"/>
  <c r="AV15" i="15" a="1"/>
  <c r="AV15" i="15" s="1"/>
  <c r="AP85" i="15" a="1"/>
  <c r="AP85" i="15" s="1"/>
  <c r="AP84" i="15" a="1"/>
  <c r="AP84" i="15" s="1"/>
  <c r="AP83" i="15" a="1"/>
  <c r="AP83" i="15" s="1"/>
  <c r="AP82" i="15" a="1"/>
  <c r="AP82" i="15" s="1"/>
  <c r="AP81" i="15" a="1"/>
  <c r="AP81" i="15" s="1"/>
  <c r="AP80" i="15" a="1"/>
  <c r="AP80" i="15" s="1"/>
  <c r="AP79" i="15" a="1"/>
  <c r="AP79" i="15" s="1"/>
  <c r="AP78" i="15" a="1"/>
  <c r="AP78" i="15" s="1"/>
  <c r="AP77" i="15" a="1"/>
  <c r="AP77" i="15" s="1"/>
  <c r="AP76" i="15" a="1"/>
  <c r="AP76" i="15" s="1"/>
  <c r="AP75" i="15" a="1"/>
  <c r="AP75" i="15" s="1"/>
  <c r="AP74" i="15" a="1"/>
  <c r="AP74" i="15" s="1"/>
  <c r="AP73" i="15" a="1"/>
  <c r="AP73" i="15" s="1"/>
  <c r="AP66" i="15" a="1"/>
  <c r="AP66" i="15" s="1"/>
  <c r="AP65" i="15" a="1"/>
  <c r="AP65" i="15" s="1"/>
  <c r="AP64" i="15" a="1"/>
  <c r="AP64" i="15" s="1"/>
  <c r="AP63" i="15" a="1"/>
  <c r="AP63" i="15" s="1"/>
  <c r="AP62" i="15" a="1"/>
  <c r="AP62" i="15" s="1"/>
  <c r="AP61" i="15" a="1"/>
  <c r="AP61" i="15" s="1"/>
  <c r="AP60" i="15" a="1"/>
  <c r="AP60" i="15" s="1"/>
  <c r="AP59" i="15" a="1"/>
  <c r="AP59" i="15" s="1"/>
  <c r="AP52" i="15" a="1"/>
  <c r="AP52" i="15" s="1"/>
  <c r="AP51" i="15" a="1"/>
  <c r="AP51" i="15" s="1"/>
  <c r="AP50" i="15" a="1"/>
  <c r="AP50" i="15" s="1"/>
  <c r="AP49" i="15" a="1"/>
  <c r="AP49" i="15" s="1"/>
  <c r="AP48" i="15" a="1"/>
  <c r="AP48" i="15" s="1"/>
  <c r="AP47" i="15" a="1"/>
  <c r="AP47" i="15" s="1"/>
  <c r="AP46" i="15" a="1"/>
  <c r="AP46" i="15" s="1"/>
  <c r="AP45" i="15" a="1"/>
  <c r="AP45" i="15" s="1"/>
  <c r="AP44" i="15" a="1"/>
  <c r="AP44" i="15" s="1"/>
  <c r="AP43" i="15" a="1"/>
  <c r="AP43" i="15" s="1"/>
  <c r="AP42" i="15" a="1"/>
  <c r="AP42" i="15" s="1"/>
  <c r="AP41" i="15" a="1"/>
  <c r="AP41" i="15" s="1"/>
  <c r="AP40" i="15" a="1"/>
  <c r="AP40" i="15" s="1"/>
  <c r="AP34" i="15" a="1"/>
  <c r="AP34" i="15" s="1"/>
  <c r="AP31" i="15" a="1"/>
  <c r="AP31" i="15" s="1"/>
  <c r="AP30" i="15" a="1"/>
  <c r="AP30" i="15" s="1"/>
  <c r="AP29" i="15" a="1"/>
  <c r="AP29" i="15" s="1"/>
  <c r="AP28" i="15" a="1"/>
  <c r="AP28" i="15" s="1"/>
  <c r="AP27" i="15" a="1"/>
  <c r="AP27" i="15" s="1"/>
  <c r="AP26" i="15" a="1"/>
  <c r="AP26" i="15" s="1"/>
  <c r="AP25" i="15" a="1"/>
  <c r="AP25" i="15" s="1"/>
  <c r="AP24" i="15" a="1"/>
  <c r="AP24" i="15" s="1"/>
  <c r="AP23" i="15" a="1"/>
  <c r="AP23" i="15" s="1"/>
  <c r="AP22" i="15" a="1"/>
  <c r="AP22" i="15" s="1"/>
  <c r="AP21" i="15" a="1"/>
  <c r="AP21" i="15" s="1"/>
  <c r="AP20" i="15" a="1"/>
  <c r="AP20" i="15" s="1"/>
  <c r="AP19" i="15" a="1"/>
  <c r="AP19" i="15" s="1"/>
  <c r="AP18" i="15" a="1"/>
  <c r="AP18" i="15" s="1"/>
  <c r="AP17" i="15" a="1"/>
  <c r="AP17" i="15" s="1"/>
  <c r="AP16" i="15" a="1"/>
  <c r="AP16" i="15" s="1"/>
  <c r="AP15" i="15" a="1"/>
  <c r="AP15" i="15" s="1"/>
  <c r="AJ85" i="15" a="1"/>
  <c r="AJ85" i="15" s="1"/>
  <c r="AJ84" i="15" a="1"/>
  <c r="AJ84" i="15" s="1"/>
  <c r="AJ83" i="15" a="1"/>
  <c r="AJ83" i="15" s="1"/>
  <c r="AJ82" i="15" a="1"/>
  <c r="AJ82" i="15" s="1"/>
  <c r="AJ81" i="15" a="1"/>
  <c r="AJ81" i="15" s="1"/>
  <c r="AJ80" i="15" a="1"/>
  <c r="AJ80" i="15" s="1"/>
  <c r="AJ79" i="15" a="1"/>
  <c r="AJ79" i="15" s="1"/>
  <c r="AJ78" i="15" a="1"/>
  <c r="AJ78" i="15" s="1"/>
  <c r="AJ77" i="15" a="1"/>
  <c r="AJ77" i="15" s="1"/>
  <c r="AJ76" i="15" a="1"/>
  <c r="AJ76" i="15" s="1"/>
  <c r="AJ75" i="15" a="1"/>
  <c r="AJ75" i="15" s="1"/>
  <c r="AJ74" i="15" a="1"/>
  <c r="AJ74" i="15" s="1"/>
  <c r="AJ73" i="15" a="1"/>
  <c r="AJ73" i="15" s="1"/>
  <c r="AJ66" i="15" a="1"/>
  <c r="AJ66" i="15" s="1"/>
  <c r="AJ65" i="15" a="1"/>
  <c r="AJ65" i="15" s="1"/>
  <c r="AJ64" i="15" a="1"/>
  <c r="AJ64" i="15" s="1"/>
  <c r="AJ63" i="15" a="1"/>
  <c r="AJ63" i="15" s="1"/>
  <c r="AJ62" i="15" a="1"/>
  <c r="AJ62" i="15" s="1"/>
  <c r="AJ61" i="15" a="1"/>
  <c r="AJ61" i="15" s="1"/>
  <c r="AJ60" i="15" a="1"/>
  <c r="AJ60" i="15" s="1"/>
  <c r="AJ59" i="15" a="1"/>
  <c r="AJ59" i="15" s="1"/>
  <c r="AJ52" i="15" a="1"/>
  <c r="AJ52" i="15" s="1"/>
  <c r="AJ51" i="15" a="1"/>
  <c r="AJ51" i="15" s="1"/>
  <c r="AJ50" i="15" a="1"/>
  <c r="AJ50" i="15" s="1"/>
  <c r="AJ49" i="15" a="1"/>
  <c r="AJ49" i="15" s="1"/>
  <c r="AJ48" i="15" a="1"/>
  <c r="AJ48" i="15" s="1"/>
  <c r="AJ47" i="15" a="1"/>
  <c r="AJ47" i="15" s="1"/>
  <c r="AJ46" i="15" a="1"/>
  <c r="AJ46" i="15" s="1"/>
  <c r="AJ45" i="15" a="1"/>
  <c r="AJ45" i="15" s="1"/>
  <c r="AJ44" i="15" a="1"/>
  <c r="AJ44" i="15" s="1"/>
  <c r="AJ43" i="15" a="1"/>
  <c r="AJ43" i="15" s="1"/>
  <c r="AJ42" i="15" a="1"/>
  <c r="AJ42" i="15" s="1"/>
  <c r="AJ41" i="15" a="1"/>
  <c r="AJ41" i="15" s="1"/>
  <c r="AJ40" i="15" a="1"/>
  <c r="AJ40" i="15" s="1"/>
  <c r="AJ34" i="15" a="1"/>
  <c r="AJ34" i="15" s="1"/>
  <c r="AJ31" i="15" a="1"/>
  <c r="AJ31" i="15" s="1"/>
  <c r="AJ30" i="15" a="1"/>
  <c r="AJ30" i="15" s="1"/>
  <c r="AJ29" i="15" a="1"/>
  <c r="AJ29" i="15" s="1"/>
  <c r="AJ28" i="15" a="1"/>
  <c r="AJ28" i="15" s="1"/>
  <c r="AJ27" i="15" a="1"/>
  <c r="AJ27" i="15" s="1"/>
  <c r="AJ26" i="15" a="1"/>
  <c r="AJ26" i="15" s="1"/>
  <c r="AJ25" i="15" a="1"/>
  <c r="AJ25" i="15" s="1"/>
  <c r="AJ24" i="15" a="1"/>
  <c r="AJ24" i="15" s="1"/>
  <c r="AJ23" i="15" a="1"/>
  <c r="AJ23" i="15" s="1"/>
  <c r="AJ22" i="15" a="1"/>
  <c r="AJ22" i="15" s="1"/>
  <c r="AJ21" i="15" a="1"/>
  <c r="AJ21" i="15" s="1"/>
  <c r="AJ20" i="15" a="1"/>
  <c r="AJ20" i="15" s="1"/>
  <c r="AJ19" i="15" a="1"/>
  <c r="AJ19" i="15" s="1"/>
  <c r="AJ18" i="15" a="1"/>
  <c r="AJ18" i="15" s="1"/>
  <c r="AJ17" i="15" a="1"/>
  <c r="AJ17" i="15" s="1"/>
  <c r="AJ16" i="15" a="1"/>
  <c r="AJ16" i="15" s="1"/>
  <c r="AJ15" i="15" a="1"/>
  <c r="AJ15" i="15" s="1"/>
  <c r="AD85" i="15" a="1"/>
  <c r="AD85" i="15" s="1"/>
  <c r="AD84" i="15" a="1"/>
  <c r="AD84" i="15" s="1"/>
  <c r="AD83" i="15" a="1"/>
  <c r="AD83" i="15" s="1"/>
  <c r="AD82" i="15" a="1"/>
  <c r="AD82" i="15" s="1"/>
  <c r="AD81" i="15" a="1"/>
  <c r="AD81" i="15" s="1"/>
  <c r="AD80" i="15" a="1"/>
  <c r="AD80" i="15" s="1"/>
  <c r="AD79" i="15" a="1"/>
  <c r="AD79" i="15" s="1"/>
  <c r="AD78" i="15" a="1"/>
  <c r="AD78" i="15" s="1"/>
  <c r="AD77" i="15" a="1"/>
  <c r="AD77" i="15" s="1"/>
  <c r="AD76" i="15" a="1"/>
  <c r="AD76" i="15" s="1"/>
  <c r="AD75" i="15" a="1"/>
  <c r="AD75" i="15" s="1"/>
  <c r="AD74" i="15" a="1"/>
  <c r="AD74" i="15" s="1"/>
  <c r="AD73" i="15" a="1"/>
  <c r="AD73" i="15" s="1"/>
  <c r="AD66" i="15" a="1"/>
  <c r="AD66" i="15" s="1"/>
  <c r="AD65" i="15" a="1"/>
  <c r="AD65" i="15" s="1"/>
  <c r="AD64" i="15" a="1"/>
  <c r="AD64" i="15" s="1"/>
  <c r="AD63" i="15" a="1"/>
  <c r="AD63" i="15" s="1"/>
  <c r="AD62" i="15" a="1"/>
  <c r="AD62" i="15" s="1"/>
  <c r="AD61" i="15" a="1"/>
  <c r="AD61" i="15" s="1"/>
  <c r="AD60" i="15" a="1"/>
  <c r="AD60" i="15" s="1"/>
  <c r="AD59" i="15" a="1"/>
  <c r="AD59" i="15" s="1"/>
  <c r="AD52" i="15" a="1"/>
  <c r="AD52" i="15" s="1"/>
  <c r="AD51" i="15" a="1"/>
  <c r="AD51" i="15" s="1"/>
  <c r="AD50" i="15" a="1"/>
  <c r="AD50" i="15" s="1"/>
  <c r="AD49" i="15" a="1"/>
  <c r="AD49" i="15" s="1"/>
  <c r="AD48" i="15" a="1"/>
  <c r="AD48" i="15" s="1"/>
  <c r="AD47" i="15" a="1"/>
  <c r="AD47" i="15" s="1"/>
  <c r="AD46" i="15" a="1"/>
  <c r="AD46" i="15" s="1"/>
  <c r="AD45" i="15" a="1"/>
  <c r="AD45" i="15" s="1"/>
  <c r="AD44" i="15" a="1"/>
  <c r="AD44" i="15" s="1"/>
  <c r="AD43" i="15" a="1"/>
  <c r="AD43" i="15" s="1"/>
  <c r="AD42" i="15" a="1"/>
  <c r="AD42" i="15" s="1"/>
  <c r="AD41" i="15" a="1"/>
  <c r="AD41" i="15" s="1"/>
  <c r="AD40" i="15" a="1"/>
  <c r="AD40" i="15" s="1"/>
  <c r="AD34" i="15" a="1"/>
  <c r="AD34" i="15" s="1"/>
  <c r="AD31" i="15" a="1"/>
  <c r="AD31" i="15" s="1"/>
  <c r="AD30" i="15" a="1"/>
  <c r="AD30" i="15" s="1"/>
  <c r="AD29" i="15" a="1"/>
  <c r="AD29" i="15" s="1"/>
  <c r="AD28" i="15" a="1"/>
  <c r="AD28" i="15" s="1"/>
  <c r="AD27" i="15" a="1"/>
  <c r="AD27" i="15" s="1"/>
  <c r="AD26" i="15" a="1"/>
  <c r="AD26" i="15" s="1"/>
  <c r="AD25" i="15" a="1"/>
  <c r="AD25" i="15" s="1"/>
  <c r="AD24" i="15" a="1"/>
  <c r="AD24" i="15" s="1"/>
  <c r="AD23" i="15" a="1"/>
  <c r="AD23" i="15" s="1"/>
  <c r="AD22" i="15" a="1"/>
  <c r="AD22" i="15" s="1"/>
  <c r="AD21" i="15" a="1"/>
  <c r="AD21" i="15" s="1"/>
  <c r="AD20" i="15" a="1"/>
  <c r="AD20" i="15" s="1"/>
  <c r="AD19" i="15" a="1"/>
  <c r="AD19" i="15" s="1"/>
  <c r="AD18" i="15" a="1"/>
  <c r="AD18" i="15" s="1"/>
  <c r="AD17" i="15" a="1"/>
  <c r="AD17" i="15" s="1"/>
  <c r="AD16" i="15" a="1"/>
  <c r="AD16" i="15" s="1"/>
  <c r="AD15" i="15" a="1"/>
  <c r="AD15" i="15" s="1"/>
  <c r="X85" i="15" a="1"/>
  <c r="X85" i="15" s="1"/>
  <c r="X84" i="15" a="1"/>
  <c r="X84" i="15" s="1"/>
  <c r="X83" i="15" a="1"/>
  <c r="X83" i="15" s="1"/>
  <c r="X82" i="15" a="1"/>
  <c r="X82" i="15" s="1"/>
  <c r="X81" i="15" a="1"/>
  <c r="X81" i="15" s="1"/>
  <c r="X80" i="15" a="1"/>
  <c r="X80" i="15" s="1"/>
  <c r="X79" i="15" a="1"/>
  <c r="X79" i="15" s="1"/>
  <c r="X78" i="15" a="1"/>
  <c r="X78" i="15" s="1"/>
  <c r="X77" i="15" a="1"/>
  <c r="X77" i="15" s="1"/>
  <c r="X76" i="15" a="1"/>
  <c r="X76" i="15" s="1"/>
  <c r="X75" i="15" a="1"/>
  <c r="X75" i="15" s="1"/>
  <c r="X74" i="15" a="1"/>
  <c r="X74" i="15" s="1"/>
  <c r="X73" i="15" a="1"/>
  <c r="X73" i="15" s="1"/>
  <c r="X66" i="15" a="1"/>
  <c r="X66" i="15" s="1"/>
  <c r="X65" i="15" a="1"/>
  <c r="X65" i="15" s="1"/>
  <c r="X64" i="15" a="1"/>
  <c r="X64" i="15" s="1"/>
  <c r="X63" i="15" a="1"/>
  <c r="X63" i="15" s="1"/>
  <c r="X62" i="15" a="1"/>
  <c r="X62" i="15" s="1"/>
  <c r="X61" i="15" a="1"/>
  <c r="X61" i="15" s="1"/>
  <c r="X60" i="15" a="1"/>
  <c r="X60" i="15" s="1"/>
  <c r="X59" i="15" a="1"/>
  <c r="X59" i="15" s="1"/>
  <c r="X52" i="15" a="1"/>
  <c r="X52" i="15" s="1"/>
  <c r="X51" i="15" a="1"/>
  <c r="X51" i="15" s="1"/>
  <c r="X50" i="15" a="1"/>
  <c r="X50" i="15" s="1"/>
  <c r="X49" i="15" a="1"/>
  <c r="X49" i="15" s="1"/>
  <c r="X48" i="15" a="1"/>
  <c r="X48" i="15" s="1"/>
  <c r="X47" i="15" a="1"/>
  <c r="X47" i="15" s="1"/>
  <c r="X46" i="15" a="1"/>
  <c r="X46" i="15" s="1"/>
  <c r="X45" i="15" a="1"/>
  <c r="X45" i="15" s="1"/>
  <c r="X44" i="15" a="1"/>
  <c r="X44" i="15" s="1"/>
  <c r="X43" i="15" a="1"/>
  <c r="X43" i="15" s="1"/>
  <c r="X42" i="15" a="1"/>
  <c r="X42" i="15" s="1"/>
  <c r="X41" i="15" a="1"/>
  <c r="X41" i="15" s="1"/>
  <c r="X40" i="15" a="1"/>
  <c r="X40" i="15" s="1"/>
  <c r="X34" i="15" a="1"/>
  <c r="X34" i="15" s="1"/>
  <c r="X31" i="15" a="1"/>
  <c r="X31" i="15" s="1"/>
  <c r="X30" i="15" a="1"/>
  <c r="X30" i="15" s="1"/>
  <c r="X29" i="15" a="1"/>
  <c r="X29" i="15" s="1"/>
  <c r="X28" i="15" a="1"/>
  <c r="X28" i="15" s="1"/>
  <c r="X27" i="15" a="1"/>
  <c r="X27" i="15" s="1"/>
  <c r="X26" i="15" a="1"/>
  <c r="X26" i="15" s="1"/>
  <c r="X25" i="15" a="1"/>
  <c r="X25" i="15" s="1"/>
  <c r="X24" i="15" a="1"/>
  <c r="X24" i="15" s="1"/>
  <c r="X23" i="15" a="1"/>
  <c r="X23" i="15" s="1"/>
  <c r="X22" i="15" a="1"/>
  <c r="X22" i="15" s="1"/>
  <c r="X21" i="15" a="1"/>
  <c r="X21" i="15" s="1"/>
  <c r="X20" i="15" a="1"/>
  <c r="X20" i="15" s="1"/>
  <c r="X19" i="15" a="1"/>
  <c r="X19" i="15" s="1"/>
  <c r="X18" i="15" a="1"/>
  <c r="X18" i="15" s="1"/>
  <c r="X17" i="15" a="1"/>
  <c r="X17" i="15" s="1"/>
  <c r="X16" i="15" a="1"/>
  <c r="X16" i="15" s="1"/>
  <c r="X15" i="15" a="1"/>
  <c r="X15" i="15" s="1"/>
  <c r="R85" i="15" a="1"/>
  <c r="R85" i="15" s="1"/>
  <c r="R84" i="15" a="1"/>
  <c r="R84" i="15" s="1"/>
  <c r="R83" i="15" a="1"/>
  <c r="R83" i="15" s="1"/>
  <c r="R82" i="15" a="1"/>
  <c r="R82" i="15" s="1"/>
  <c r="R81" i="15" a="1"/>
  <c r="R81" i="15" s="1"/>
  <c r="R80" i="15" a="1"/>
  <c r="R80" i="15" s="1"/>
  <c r="R79" i="15" a="1"/>
  <c r="R79" i="15" s="1"/>
  <c r="R78" i="15" a="1"/>
  <c r="R78" i="15" s="1"/>
  <c r="R77" i="15" a="1"/>
  <c r="R77" i="15" s="1"/>
  <c r="R76" i="15" a="1"/>
  <c r="R76" i="15" s="1"/>
  <c r="R75" i="15" a="1"/>
  <c r="R75" i="15" s="1"/>
  <c r="R74" i="15" a="1"/>
  <c r="R74" i="15" s="1"/>
  <c r="R73" i="15" a="1"/>
  <c r="R73" i="15" s="1"/>
  <c r="R66" i="15" a="1"/>
  <c r="R66" i="15" s="1"/>
  <c r="R65" i="15" a="1"/>
  <c r="R65" i="15" s="1"/>
  <c r="R64" i="15" a="1"/>
  <c r="R64" i="15" s="1"/>
  <c r="R63" i="15" a="1"/>
  <c r="R63" i="15" s="1"/>
  <c r="R62" i="15" a="1"/>
  <c r="R62" i="15" s="1"/>
  <c r="R61" i="15" a="1"/>
  <c r="R61" i="15" s="1"/>
  <c r="R60" i="15" a="1"/>
  <c r="R60" i="15" s="1"/>
  <c r="R59" i="15" a="1"/>
  <c r="R59" i="15" s="1"/>
  <c r="R52" i="15" a="1"/>
  <c r="R52" i="15" s="1"/>
  <c r="R51" i="15" a="1"/>
  <c r="R51" i="15" s="1"/>
  <c r="R50" i="15" a="1"/>
  <c r="R50" i="15" s="1"/>
  <c r="R49" i="15" a="1"/>
  <c r="R49" i="15" s="1"/>
  <c r="R48" i="15" a="1"/>
  <c r="R48" i="15" s="1"/>
  <c r="R47" i="15" a="1"/>
  <c r="R47" i="15" s="1"/>
  <c r="R46" i="15" a="1"/>
  <c r="R46" i="15" s="1"/>
  <c r="R45" i="15" a="1"/>
  <c r="R45" i="15" s="1"/>
  <c r="R44" i="15" a="1"/>
  <c r="R44" i="15" s="1"/>
  <c r="R43" i="15" a="1"/>
  <c r="R43" i="15" s="1"/>
  <c r="R42" i="15" a="1"/>
  <c r="R42" i="15" s="1"/>
  <c r="R41" i="15" a="1"/>
  <c r="R41" i="15" s="1"/>
  <c r="R40" i="15" a="1"/>
  <c r="R40" i="15" s="1"/>
  <c r="R34" i="15" a="1"/>
  <c r="R34" i="15" s="1"/>
  <c r="R31" i="15" a="1"/>
  <c r="R31" i="15" s="1"/>
  <c r="R30" i="15" a="1"/>
  <c r="R30" i="15" s="1"/>
  <c r="R29" i="15" a="1"/>
  <c r="R29" i="15" s="1"/>
  <c r="R28" i="15" a="1"/>
  <c r="R28" i="15" s="1"/>
  <c r="R27" i="15" a="1"/>
  <c r="R27" i="15" s="1"/>
  <c r="R26" i="15" a="1"/>
  <c r="R26" i="15" s="1"/>
  <c r="R25" i="15" a="1"/>
  <c r="R25" i="15" s="1"/>
  <c r="R24" i="15" a="1"/>
  <c r="R24" i="15" s="1"/>
  <c r="R23" i="15" a="1"/>
  <c r="R23" i="15" s="1"/>
  <c r="R22" i="15" a="1"/>
  <c r="R22" i="15" s="1"/>
  <c r="R21" i="15" a="1"/>
  <c r="R21" i="15" s="1"/>
  <c r="R20" i="15" a="1"/>
  <c r="R20" i="15" s="1"/>
  <c r="R19" i="15" a="1"/>
  <c r="R19" i="15" s="1"/>
  <c r="R18" i="15" a="1"/>
  <c r="R18" i="15" s="1"/>
  <c r="R17" i="15" a="1"/>
  <c r="R17" i="15" s="1"/>
  <c r="R16" i="15" a="1"/>
  <c r="R16" i="15" s="1"/>
  <c r="R15" i="15" a="1"/>
  <c r="R15" i="15" s="1"/>
  <c r="BH85" i="14" a="1"/>
  <c r="BH85" i="14" s="1"/>
  <c r="BH84" i="14" a="1"/>
  <c r="BH84" i="14" s="1"/>
  <c r="BH83" i="14" a="1"/>
  <c r="BH83" i="14" s="1"/>
  <c r="BH82" i="14" a="1"/>
  <c r="BH82" i="14" s="1"/>
  <c r="BH81" i="14" a="1"/>
  <c r="BH81" i="14" s="1"/>
  <c r="BH80" i="14" a="1"/>
  <c r="BH80" i="14" s="1"/>
  <c r="BH79" i="14" a="1"/>
  <c r="BH79" i="14" s="1"/>
  <c r="BH78" i="14" a="1"/>
  <c r="BH78" i="14" s="1"/>
  <c r="BH77" i="14" a="1"/>
  <c r="BH77" i="14" s="1"/>
  <c r="BH76" i="14" a="1"/>
  <c r="BH76" i="14" s="1"/>
  <c r="BH75" i="14" a="1"/>
  <c r="BH75" i="14" s="1"/>
  <c r="BH74" i="14" a="1"/>
  <c r="BH74" i="14" s="1"/>
  <c r="BH73" i="14" a="1"/>
  <c r="BH73" i="14" s="1"/>
  <c r="BH66" i="14" a="1"/>
  <c r="BH66" i="14" s="1"/>
  <c r="BH65" i="14" a="1"/>
  <c r="BH65" i="14" s="1"/>
  <c r="BH64" i="14" a="1"/>
  <c r="BH64" i="14" s="1"/>
  <c r="BH63" i="14" a="1"/>
  <c r="BH63" i="14" s="1"/>
  <c r="BH62" i="14" a="1"/>
  <c r="BH62" i="14" s="1"/>
  <c r="BH61" i="14" a="1"/>
  <c r="BH61" i="14" s="1"/>
  <c r="BH60" i="14" a="1"/>
  <c r="BH60" i="14" s="1"/>
  <c r="BH59" i="14" a="1"/>
  <c r="BH59" i="14" s="1"/>
  <c r="BH52" i="14" a="1"/>
  <c r="BH52" i="14" s="1"/>
  <c r="BH51" i="14" a="1"/>
  <c r="BH51" i="14" s="1"/>
  <c r="BH50" i="14" a="1"/>
  <c r="BH50" i="14" s="1"/>
  <c r="BH49" i="14" a="1"/>
  <c r="BH49" i="14" s="1"/>
  <c r="BH48" i="14" a="1"/>
  <c r="BH48" i="14" s="1"/>
  <c r="BH47" i="14" a="1"/>
  <c r="BH47" i="14" s="1"/>
  <c r="BH46" i="14" a="1"/>
  <c r="BH46" i="14" s="1"/>
  <c r="BH45" i="14" a="1"/>
  <c r="BH45" i="14" s="1"/>
  <c r="BH44" i="14" a="1"/>
  <c r="BH44" i="14" s="1"/>
  <c r="BH43" i="14" a="1"/>
  <c r="BH43" i="14" s="1"/>
  <c r="BH42" i="14" a="1"/>
  <c r="BH42" i="14" s="1"/>
  <c r="BH41" i="14" a="1"/>
  <c r="BH41" i="14" s="1"/>
  <c r="BH40" i="14" a="1"/>
  <c r="BH40" i="14" s="1"/>
  <c r="BH34" i="14" a="1"/>
  <c r="BH34" i="14" s="1"/>
  <c r="BH31" i="14" a="1"/>
  <c r="BH31" i="14" s="1"/>
  <c r="BH30" i="14" a="1"/>
  <c r="BH30" i="14" s="1"/>
  <c r="BH29" i="14" a="1"/>
  <c r="BH29" i="14" s="1"/>
  <c r="BH28" i="14" a="1"/>
  <c r="BH28" i="14" s="1"/>
  <c r="BH27" i="14" a="1"/>
  <c r="BH27" i="14" s="1"/>
  <c r="BH26" i="14" a="1"/>
  <c r="BH26" i="14" s="1"/>
  <c r="BH25" i="14" a="1"/>
  <c r="BH25" i="14" s="1"/>
  <c r="BH24" i="14" a="1"/>
  <c r="BH24" i="14" s="1"/>
  <c r="BH23" i="14" a="1"/>
  <c r="BH23" i="14" s="1"/>
  <c r="BH22" i="14" a="1"/>
  <c r="BH22" i="14" s="1"/>
  <c r="BH21" i="14" a="1"/>
  <c r="BH21" i="14" s="1"/>
  <c r="BH20" i="14" a="1"/>
  <c r="BH20" i="14" s="1"/>
  <c r="BH19" i="14" a="1"/>
  <c r="BH19" i="14" s="1"/>
  <c r="BH18" i="14" a="1"/>
  <c r="BH18" i="14" s="1"/>
  <c r="BH17" i="14" a="1"/>
  <c r="BH17" i="14" s="1"/>
  <c r="BH16" i="14" a="1"/>
  <c r="BH16" i="14" s="1"/>
  <c r="BH15" i="14" a="1"/>
  <c r="BH15" i="14" s="1"/>
  <c r="BB85" i="14" a="1"/>
  <c r="BB85" i="14" s="1"/>
  <c r="BB84" i="14" a="1"/>
  <c r="BB84" i="14" s="1"/>
  <c r="BB83" i="14" a="1"/>
  <c r="BB83" i="14" s="1"/>
  <c r="BB82" i="14" a="1"/>
  <c r="BB82" i="14" s="1"/>
  <c r="BB81" i="14" a="1"/>
  <c r="BB81" i="14" s="1"/>
  <c r="BB80" i="14" a="1"/>
  <c r="BB80" i="14" s="1"/>
  <c r="BB79" i="14" a="1"/>
  <c r="BB79" i="14" s="1"/>
  <c r="BB78" i="14" a="1"/>
  <c r="BB78" i="14" s="1"/>
  <c r="BB77" i="14" a="1"/>
  <c r="BB77" i="14" s="1"/>
  <c r="BB76" i="14" a="1"/>
  <c r="BB76" i="14" s="1"/>
  <c r="BB75" i="14" a="1"/>
  <c r="BB75" i="14" s="1"/>
  <c r="BB74" i="14" a="1"/>
  <c r="BB74" i="14" s="1"/>
  <c r="BB73" i="14" a="1"/>
  <c r="BB73" i="14" s="1"/>
  <c r="BB66" i="14" a="1"/>
  <c r="BB66" i="14" s="1"/>
  <c r="BB65" i="14" a="1"/>
  <c r="BB65" i="14" s="1"/>
  <c r="BB64" i="14" a="1"/>
  <c r="BB64" i="14" s="1"/>
  <c r="BB63" i="14" a="1"/>
  <c r="BB63" i="14" s="1"/>
  <c r="BB62" i="14" a="1"/>
  <c r="BB62" i="14" s="1"/>
  <c r="BB61" i="14" a="1"/>
  <c r="BB61" i="14" s="1"/>
  <c r="BB60" i="14" a="1"/>
  <c r="BB60" i="14" s="1"/>
  <c r="BB59" i="14" a="1"/>
  <c r="BB59" i="14" s="1"/>
  <c r="BB52" i="14" a="1"/>
  <c r="BB52" i="14" s="1"/>
  <c r="BB51" i="14" a="1"/>
  <c r="BB51" i="14" s="1"/>
  <c r="BB50" i="14" a="1"/>
  <c r="BB50" i="14" s="1"/>
  <c r="BB49" i="14" a="1"/>
  <c r="BB49" i="14" s="1"/>
  <c r="BB48" i="14" a="1"/>
  <c r="BB48" i="14" s="1"/>
  <c r="BB47" i="14" a="1"/>
  <c r="BB47" i="14" s="1"/>
  <c r="BB46" i="14" a="1"/>
  <c r="BB46" i="14" s="1"/>
  <c r="BB45" i="14" a="1"/>
  <c r="BB45" i="14" s="1"/>
  <c r="BB44" i="14" a="1"/>
  <c r="BB44" i="14" s="1"/>
  <c r="BB43" i="14" a="1"/>
  <c r="BB43" i="14" s="1"/>
  <c r="BB42" i="14" a="1"/>
  <c r="BB42" i="14" s="1"/>
  <c r="BB41" i="14" a="1"/>
  <c r="BB41" i="14" s="1"/>
  <c r="BB40" i="14" a="1"/>
  <c r="BB40" i="14" s="1"/>
  <c r="BB34" i="14" a="1"/>
  <c r="BB34" i="14" s="1"/>
  <c r="BB31" i="14" a="1"/>
  <c r="BB31" i="14" s="1"/>
  <c r="BB30" i="14" a="1"/>
  <c r="BB30" i="14" s="1"/>
  <c r="BB29" i="14" a="1"/>
  <c r="BB29" i="14" s="1"/>
  <c r="BB28" i="14" a="1"/>
  <c r="BB28" i="14" s="1"/>
  <c r="BB27" i="14" a="1"/>
  <c r="BB27" i="14" s="1"/>
  <c r="BB26" i="14" a="1"/>
  <c r="BB26" i="14" s="1"/>
  <c r="BB25" i="14" a="1"/>
  <c r="BB25" i="14" s="1"/>
  <c r="BB24" i="14" a="1"/>
  <c r="BB24" i="14" s="1"/>
  <c r="BB23" i="14" a="1"/>
  <c r="BB23" i="14" s="1"/>
  <c r="BB22" i="14" a="1"/>
  <c r="BB22" i="14" s="1"/>
  <c r="BB21" i="14" a="1"/>
  <c r="BB21" i="14" s="1"/>
  <c r="BB20" i="14" a="1"/>
  <c r="BB20" i="14" s="1"/>
  <c r="BB19" i="14" a="1"/>
  <c r="BB19" i="14" s="1"/>
  <c r="BB18" i="14" a="1"/>
  <c r="BB18" i="14" s="1"/>
  <c r="BB17" i="14" a="1"/>
  <c r="BB17" i="14" s="1"/>
  <c r="BB16" i="14" a="1"/>
  <c r="BB16" i="14" s="1"/>
  <c r="BB15" i="14" a="1"/>
  <c r="BB15" i="14" s="1"/>
  <c r="AV85" i="14" a="1"/>
  <c r="AV85" i="14" s="1"/>
  <c r="AV84" i="14" a="1"/>
  <c r="AV84" i="14" s="1"/>
  <c r="AV83" i="14" a="1"/>
  <c r="AV83" i="14" s="1"/>
  <c r="AV82" i="14" a="1"/>
  <c r="AV82" i="14" s="1"/>
  <c r="AV81" i="14" a="1"/>
  <c r="AV81" i="14" s="1"/>
  <c r="AV80" i="14" a="1"/>
  <c r="AV80" i="14" s="1"/>
  <c r="AV79" i="14" a="1"/>
  <c r="AV79" i="14" s="1"/>
  <c r="AV78" i="14" a="1"/>
  <c r="AV78" i="14" s="1"/>
  <c r="AV77" i="14" a="1"/>
  <c r="AV77" i="14" s="1"/>
  <c r="AV76" i="14" a="1"/>
  <c r="AV76" i="14" s="1"/>
  <c r="AV75" i="14" a="1"/>
  <c r="AV75" i="14" s="1"/>
  <c r="AV74" i="14" a="1"/>
  <c r="AV74" i="14" s="1"/>
  <c r="AV73" i="14" a="1"/>
  <c r="AV73" i="14" s="1"/>
  <c r="AV66" i="14" a="1"/>
  <c r="AV66" i="14" s="1"/>
  <c r="AV65" i="14" a="1"/>
  <c r="AV65" i="14" s="1"/>
  <c r="AV64" i="14" a="1"/>
  <c r="AV64" i="14" s="1"/>
  <c r="AV63" i="14" a="1"/>
  <c r="AV63" i="14" s="1"/>
  <c r="AV62" i="14" a="1"/>
  <c r="AV62" i="14" s="1"/>
  <c r="AV61" i="14" a="1"/>
  <c r="AV61" i="14" s="1"/>
  <c r="AV60" i="14" a="1"/>
  <c r="AV60" i="14" s="1"/>
  <c r="AV59" i="14" a="1"/>
  <c r="AV59" i="14" s="1"/>
  <c r="AV52" i="14" a="1"/>
  <c r="AV52" i="14" s="1"/>
  <c r="AV51" i="14" a="1"/>
  <c r="AV51" i="14" s="1"/>
  <c r="AV50" i="14" a="1"/>
  <c r="AV50" i="14" s="1"/>
  <c r="AV49" i="14" a="1"/>
  <c r="AV49" i="14" s="1"/>
  <c r="AV48" i="14" a="1"/>
  <c r="AV48" i="14" s="1"/>
  <c r="AV47" i="14" a="1"/>
  <c r="AV47" i="14" s="1"/>
  <c r="AV46" i="14" a="1"/>
  <c r="AV46" i="14" s="1"/>
  <c r="AV45" i="14" a="1"/>
  <c r="AV45" i="14" s="1"/>
  <c r="AV44" i="14" a="1"/>
  <c r="AV44" i="14" s="1"/>
  <c r="AV43" i="14" a="1"/>
  <c r="AV43" i="14" s="1"/>
  <c r="AV42" i="14" a="1"/>
  <c r="AV42" i="14" s="1"/>
  <c r="AV41" i="14" a="1"/>
  <c r="AV41" i="14" s="1"/>
  <c r="AV40" i="14" a="1"/>
  <c r="AV40" i="14" s="1"/>
  <c r="AV34" i="14" a="1"/>
  <c r="AV34" i="14" s="1"/>
  <c r="AV31" i="14" a="1"/>
  <c r="AV31" i="14" s="1"/>
  <c r="AV30" i="14" a="1"/>
  <c r="AV30" i="14" s="1"/>
  <c r="AV29" i="14" a="1"/>
  <c r="AV29" i="14" s="1"/>
  <c r="AV28" i="14" a="1"/>
  <c r="AV28" i="14" s="1"/>
  <c r="AV27" i="14" a="1"/>
  <c r="AV27" i="14" s="1"/>
  <c r="AV26" i="14" a="1"/>
  <c r="AV26" i="14" s="1"/>
  <c r="AV25" i="14" a="1"/>
  <c r="AV25" i="14" s="1"/>
  <c r="AV24" i="14" a="1"/>
  <c r="AV24" i="14" s="1"/>
  <c r="AV23" i="14" a="1"/>
  <c r="AV23" i="14" s="1"/>
  <c r="AV22" i="14" a="1"/>
  <c r="AV22" i="14" s="1"/>
  <c r="AV21" i="14" a="1"/>
  <c r="AV21" i="14" s="1"/>
  <c r="AV20" i="14" a="1"/>
  <c r="AV20" i="14" s="1"/>
  <c r="AV19" i="14" a="1"/>
  <c r="AV19" i="14" s="1"/>
  <c r="AV18" i="14" a="1"/>
  <c r="AV18" i="14" s="1"/>
  <c r="AV17" i="14" a="1"/>
  <c r="AV17" i="14" s="1"/>
  <c r="AV16" i="14" a="1"/>
  <c r="AV16" i="14" s="1"/>
  <c r="AV15" i="14" a="1"/>
  <c r="AV15" i="14" s="1"/>
  <c r="AP85" i="14" a="1"/>
  <c r="AP85" i="14" s="1"/>
  <c r="AP84" i="14" a="1"/>
  <c r="AP84" i="14" s="1"/>
  <c r="AP83" i="14" a="1"/>
  <c r="AP83" i="14" s="1"/>
  <c r="AP82" i="14" a="1"/>
  <c r="AP82" i="14" s="1"/>
  <c r="AP81" i="14" a="1"/>
  <c r="AP81" i="14" s="1"/>
  <c r="AP80" i="14" a="1"/>
  <c r="AP80" i="14" s="1"/>
  <c r="AP79" i="14" a="1"/>
  <c r="AP79" i="14" s="1"/>
  <c r="AP78" i="14" a="1"/>
  <c r="AP78" i="14" s="1"/>
  <c r="AP77" i="14" a="1"/>
  <c r="AP77" i="14" s="1"/>
  <c r="AP76" i="14" a="1"/>
  <c r="AP76" i="14" s="1"/>
  <c r="AP75" i="14" a="1"/>
  <c r="AP75" i="14" s="1"/>
  <c r="AP74" i="14" a="1"/>
  <c r="AP74" i="14" s="1"/>
  <c r="AP73" i="14" a="1"/>
  <c r="AP73" i="14" s="1"/>
  <c r="AP66" i="14" a="1"/>
  <c r="AP66" i="14" s="1"/>
  <c r="AP65" i="14" a="1"/>
  <c r="AP65" i="14" s="1"/>
  <c r="AP64" i="14" a="1"/>
  <c r="AP64" i="14" s="1"/>
  <c r="AP63" i="14" a="1"/>
  <c r="AP63" i="14" s="1"/>
  <c r="AP62" i="14" a="1"/>
  <c r="AP62" i="14" s="1"/>
  <c r="AP61" i="14" a="1"/>
  <c r="AP61" i="14" s="1"/>
  <c r="AP60" i="14" a="1"/>
  <c r="AP60" i="14" s="1"/>
  <c r="AP59" i="14" a="1"/>
  <c r="AP59" i="14" s="1"/>
  <c r="AP52" i="14" a="1"/>
  <c r="AP52" i="14" s="1"/>
  <c r="AP51" i="14" a="1"/>
  <c r="AP51" i="14" s="1"/>
  <c r="AP50" i="14" a="1"/>
  <c r="AP50" i="14" s="1"/>
  <c r="AP49" i="14" a="1"/>
  <c r="AP49" i="14" s="1"/>
  <c r="AP48" i="14" a="1"/>
  <c r="AP48" i="14" s="1"/>
  <c r="AP47" i="14" a="1"/>
  <c r="AP47" i="14" s="1"/>
  <c r="AP46" i="14" a="1"/>
  <c r="AP46" i="14" s="1"/>
  <c r="AP45" i="14" a="1"/>
  <c r="AP45" i="14" s="1"/>
  <c r="AP44" i="14" a="1"/>
  <c r="AP44" i="14" s="1"/>
  <c r="AP43" i="14" a="1"/>
  <c r="AP43" i="14" s="1"/>
  <c r="AP42" i="14" a="1"/>
  <c r="AP42" i="14" s="1"/>
  <c r="AP41" i="14" a="1"/>
  <c r="AP41" i="14" s="1"/>
  <c r="AP40" i="14" a="1"/>
  <c r="AP40" i="14" s="1"/>
  <c r="AP34" i="14" a="1"/>
  <c r="AP34" i="14" s="1"/>
  <c r="AP31" i="14" a="1"/>
  <c r="AP31" i="14" s="1"/>
  <c r="AP30" i="14" a="1"/>
  <c r="AP30" i="14" s="1"/>
  <c r="AP29" i="14" a="1"/>
  <c r="AP29" i="14" s="1"/>
  <c r="AP28" i="14" a="1"/>
  <c r="AP28" i="14" s="1"/>
  <c r="AP27" i="14" a="1"/>
  <c r="AP27" i="14" s="1"/>
  <c r="AP26" i="14" a="1"/>
  <c r="AP26" i="14" s="1"/>
  <c r="AP25" i="14" a="1"/>
  <c r="AP25" i="14" s="1"/>
  <c r="AP24" i="14" a="1"/>
  <c r="AP24" i="14" s="1"/>
  <c r="AP23" i="14" a="1"/>
  <c r="AP23" i="14" s="1"/>
  <c r="AP22" i="14" a="1"/>
  <c r="AP22" i="14" s="1"/>
  <c r="AP21" i="14" a="1"/>
  <c r="AP21" i="14" s="1"/>
  <c r="AP20" i="14" a="1"/>
  <c r="AP20" i="14" s="1"/>
  <c r="AP19" i="14" a="1"/>
  <c r="AP19" i="14" s="1"/>
  <c r="AP18" i="14" a="1"/>
  <c r="AP18" i="14" s="1"/>
  <c r="AP17" i="14" a="1"/>
  <c r="AP17" i="14" s="1"/>
  <c r="AP16" i="14" a="1"/>
  <c r="AP16" i="14" s="1"/>
  <c r="AP15" i="14" a="1"/>
  <c r="AP15" i="14" s="1"/>
  <c r="AJ85" i="14" a="1"/>
  <c r="AJ85" i="14" s="1"/>
  <c r="AJ84" i="14" a="1"/>
  <c r="AJ84" i="14" s="1"/>
  <c r="AJ83" i="14" a="1"/>
  <c r="AJ83" i="14" s="1"/>
  <c r="AJ82" i="14" a="1"/>
  <c r="AJ82" i="14" s="1"/>
  <c r="AJ81" i="14" a="1"/>
  <c r="AJ81" i="14" s="1"/>
  <c r="AJ80" i="14" a="1"/>
  <c r="AJ80" i="14" s="1"/>
  <c r="AJ79" i="14" a="1"/>
  <c r="AJ79" i="14" s="1"/>
  <c r="AJ78" i="14" a="1"/>
  <c r="AJ78" i="14" s="1"/>
  <c r="AJ77" i="14" a="1"/>
  <c r="AJ77" i="14" s="1"/>
  <c r="AJ76" i="14" a="1"/>
  <c r="AJ76" i="14" s="1"/>
  <c r="AJ75" i="14" a="1"/>
  <c r="AJ75" i="14" s="1"/>
  <c r="AJ74" i="14" a="1"/>
  <c r="AJ74" i="14" s="1"/>
  <c r="AJ73" i="14" a="1"/>
  <c r="AJ73" i="14" s="1"/>
  <c r="AJ66" i="14" a="1"/>
  <c r="AJ66" i="14" s="1"/>
  <c r="AJ65" i="14" a="1"/>
  <c r="AJ65" i="14" s="1"/>
  <c r="AJ64" i="14" a="1"/>
  <c r="AJ64" i="14" s="1"/>
  <c r="AJ63" i="14" a="1"/>
  <c r="AJ63" i="14" s="1"/>
  <c r="AJ62" i="14" a="1"/>
  <c r="AJ62" i="14" s="1"/>
  <c r="AJ61" i="14" a="1"/>
  <c r="AJ61" i="14" s="1"/>
  <c r="AJ60" i="14" a="1"/>
  <c r="AJ60" i="14" s="1"/>
  <c r="AJ59" i="14" a="1"/>
  <c r="AJ59" i="14" s="1"/>
  <c r="AJ52" i="14" a="1"/>
  <c r="AJ52" i="14" s="1"/>
  <c r="AJ51" i="14" a="1"/>
  <c r="AJ51" i="14" s="1"/>
  <c r="AJ50" i="14" a="1"/>
  <c r="AJ50" i="14" s="1"/>
  <c r="AJ49" i="14" a="1"/>
  <c r="AJ49" i="14" s="1"/>
  <c r="AJ48" i="14" a="1"/>
  <c r="AJ48" i="14" s="1"/>
  <c r="AJ47" i="14" a="1"/>
  <c r="AJ47" i="14" s="1"/>
  <c r="AJ46" i="14" a="1"/>
  <c r="AJ46" i="14" s="1"/>
  <c r="AJ45" i="14" a="1"/>
  <c r="AJ45" i="14" s="1"/>
  <c r="AJ44" i="14" a="1"/>
  <c r="AJ44" i="14" s="1"/>
  <c r="AJ43" i="14" a="1"/>
  <c r="AJ43" i="14" s="1"/>
  <c r="AJ42" i="14" a="1"/>
  <c r="AJ42" i="14" s="1"/>
  <c r="AJ41" i="14" a="1"/>
  <c r="AJ41" i="14" s="1"/>
  <c r="AJ40" i="14" a="1"/>
  <c r="AJ40" i="14" s="1"/>
  <c r="AJ34" i="14" a="1"/>
  <c r="AJ34" i="14" s="1"/>
  <c r="AJ31" i="14" a="1"/>
  <c r="AJ31" i="14" s="1"/>
  <c r="AJ30" i="14" a="1"/>
  <c r="AJ30" i="14" s="1"/>
  <c r="AJ29" i="14" a="1"/>
  <c r="AJ29" i="14" s="1"/>
  <c r="AJ28" i="14" a="1"/>
  <c r="AJ28" i="14" s="1"/>
  <c r="AJ27" i="14" a="1"/>
  <c r="AJ27" i="14" s="1"/>
  <c r="AJ26" i="14" a="1"/>
  <c r="AJ26" i="14" s="1"/>
  <c r="AJ25" i="14" a="1"/>
  <c r="AJ25" i="14" s="1"/>
  <c r="AJ24" i="14" a="1"/>
  <c r="AJ24" i="14" s="1"/>
  <c r="AJ23" i="14" a="1"/>
  <c r="AJ23" i="14" s="1"/>
  <c r="AJ22" i="14" a="1"/>
  <c r="AJ22" i="14" s="1"/>
  <c r="AJ21" i="14" a="1"/>
  <c r="AJ21" i="14" s="1"/>
  <c r="AJ20" i="14" a="1"/>
  <c r="AJ20" i="14" s="1"/>
  <c r="AJ19" i="14" a="1"/>
  <c r="AJ19" i="14" s="1"/>
  <c r="AJ18" i="14" a="1"/>
  <c r="AJ18" i="14" s="1"/>
  <c r="AJ17" i="14" a="1"/>
  <c r="AJ17" i="14" s="1"/>
  <c r="AJ16" i="14" a="1"/>
  <c r="AJ16" i="14" s="1"/>
  <c r="AJ15" i="14" a="1"/>
  <c r="AJ15" i="14" s="1"/>
  <c r="AD85" i="14" a="1"/>
  <c r="AD85" i="14" s="1"/>
  <c r="AD84" i="14" a="1"/>
  <c r="AD84" i="14" s="1"/>
  <c r="AD83" i="14" a="1"/>
  <c r="AD83" i="14" s="1"/>
  <c r="AD82" i="14" a="1"/>
  <c r="AD82" i="14" s="1"/>
  <c r="AD81" i="14" a="1"/>
  <c r="AD81" i="14" s="1"/>
  <c r="AD80" i="14" a="1"/>
  <c r="AD80" i="14" s="1"/>
  <c r="AD79" i="14" a="1"/>
  <c r="AD79" i="14" s="1"/>
  <c r="AD78" i="14" a="1"/>
  <c r="AD78" i="14" s="1"/>
  <c r="AD77" i="14" a="1"/>
  <c r="AD77" i="14" s="1"/>
  <c r="AD76" i="14" a="1"/>
  <c r="AD76" i="14" s="1"/>
  <c r="AD75" i="14" a="1"/>
  <c r="AD75" i="14" s="1"/>
  <c r="AD74" i="14" a="1"/>
  <c r="AD74" i="14" s="1"/>
  <c r="AD73" i="14" a="1"/>
  <c r="AD73" i="14" s="1"/>
  <c r="AD66" i="14" a="1"/>
  <c r="AD66" i="14" s="1"/>
  <c r="AD65" i="14" a="1"/>
  <c r="AD65" i="14" s="1"/>
  <c r="AD64" i="14" a="1"/>
  <c r="AD64" i="14" s="1"/>
  <c r="AD63" i="14" a="1"/>
  <c r="AD63" i="14" s="1"/>
  <c r="AD62" i="14" a="1"/>
  <c r="AD62" i="14" s="1"/>
  <c r="AD61" i="14" a="1"/>
  <c r="AD61" i="14" s="1"/>
  <c r="AD60" i="14" a="1"/>
  <c r="AD60" i="14" s="1"/>
  <c r="AD59" i="14" a="1"/>
  <c r="AD59" i="14" s="1"/>
  <c r="AD52" i="14" a="1"/>
  <c r="AD52" i="14" s="1"/>
  <c r="AD51" i="14" a="1"/>
  <c r="AD51" i="14" s="1"/>
  <c r="AD50" i="14" a="1"/>
  <c r="AD50" i="14" s="1"/>
  <c r="AD49" i="14" a="1"/>
  <c r="AD49" i="14" s="1"/>
  <c r="AD48" i="14" a="1"/>
  <c r="AD48" i="14" s="1"/>
  <c r="AD47" i="14" a="1"/>
  <c r="AD47" i="14" s="1"/>
  <c r="AD46" i="14" a="1"/>
  <c r="AD46" i="14" s="1"/>
  <c r="AD45" i="14" a="1"/>
  <c r="AD45" i="14" s="1"/>
  <c r="AD44" i="14" a="1"/>
  <c r="AD44" i="14" s="1"/>
  <c r="AD43" i="14" a="1"/>
  <c r="AD43" i="14" s="1"/>
  <c r="AD42" i="14" a="1"/>
  <c r="AD42" i="14" s="1"/>
  <c r="AD41" i="14" a="1"/>
  <c r="AD41" i="14" s="1"/>
  <c r="AD40" i="14" a="1"/>
  <c r="AD40" i="14" s="1"/>
  <c r="AD34" i="14" a="1"/>
  <c r="AD34" i="14" s="1"/>
  <c r="AD31" i="14" a="1"/>
  <c r="AD31" i="14" s="1"/>
  <c r="AD30" i="14" a="1"/>
  <c r="AD30" i="14" s="1"/>
  <c r="AD29" i="14" a="1"/>
  <c r="AD29" i="14" s="1"/>
  <c r="AD28" i="14" a="1"/>
  <c r="AD28" i="14" s="1"/>
  <c r="AD27" i="14" a="1"/>
  <c r="AD27" i="14" s="1"/>
  <c r="AD26" i="14" a="1"/>
  <c r="AD26" i="14" s="1"/>
  <c r="AD25" i="14" a="1"/>
  <c r="AD25" i="14" s="1"/>
  <c r="AD24" i="14" a="1"/>
  <c r="AD24" i="14" s="1"/>
  <c r="AD23" i="14" a="1"/>
  <c r="AD23" i="14" s="1"/>
  <c r="AD22" i="14" a="1"/>
  <c r="AD22" i="14" s="1"/>
  <c r="AD21" i="14" a="1"/>
  <c r="AD21" i="14" s="1"/>
  <c r="AD20" i="14" a="1"/>
  <c r="AD20" i="14" s="1"/>
  <c r="AD19" i="14" a="1"/>
  <c r="AD19" i="14" s="1"/>
  <c r="AD18" i="14" a="1"/>
  <c r="AD18" i="14" s="1"/>
  <c r="AD17" i="14" a="1"/>
  <c r="AD17" i="14" s="1"/>
  <c r="AD16" i="14" a="1"/>
  <c r="AD16" i="14" s="1"/>
  <c r="AD15" i="14" a="1"/>
  <c r="AD15" i="14" s="1"/>
  <c r="X85" i="14" a="1"/>
  <c r="X85" i="14" s="1"/>
  <c r="X84" i="14" a="1"/>
  <c r="X84" i="14" s="1"/>
  <c r="X83" i="14" a="1"/>
  <c r="X83" i="14" s="1"/>
  <c r="X82" i="14" a="1"/>
  <c r="X82" i="14" s="1"/>
  <c r="X81" i="14" a="1"/>
  <c r="X81" i="14" s="1"/>
  <c r="X80" i="14" a="1"/>
  <c r="X80" i="14" s="1"/>
  <c r="X79" i="14" a="1"/>
  <c r="X79" i="14" s="1"/>
  <c r="X78" i="14" a="1"/>
  <c r="X78" i="14" s="1"/>
  <c r="X77" i="14" a="1"/>
  <c r="X77" i="14" s="1"/>
  <c r="X76" i="14" a="1"/>
  <c r="X76" i="14" s="1"/>
  <c r="X75" i="14" a="1"/>
  <c r="X75" i="14" s="1"/>
  <c r="X74" i="14" a="1"/>
  <c r="X74" i="14" s="1"/>
  <c r="X73" i="14" a="1"/>
  <c r="X73" i="14" s="1"/>
  <c r="X66" i="14" a="1"/>
  <c r="X66" i="14" s="1"/>
  <c r="X65" i="14" a="1"/>
  <c r="X65" i="14" s="1"/>
  <c r="X64" i="14" a="1"/>
  <c r="X64" i="14" s="1"/>
  <c r="X63" i="14" a="1"/>
  <c r="X63" i="14" s="1"/>
  <c r="X62" i="14" a="1"/>
  <c r="X62" i="14" s="1"/>
  <c r="X61" i="14" a="1"/>
  <c r="X61" i="14" s="1"/>
  <c r="X60" i="14" a="1"/>
  <c r="X60" i="14" s="1"/>
  <c r="X59" i="14" a="1"/>
  <c r="X59" i="14" s="1"/>
  <c r="X52" i="14" a="1"/>
  <c r="X52" i="14" s="1"/>
  <c r="X51" i="14" a="1"/>
  <c r="X51" i="14" s="1"/>
  <c r="X50" i="14" a="1"/>
  <c r="X50" i="14" s="1"/>
  <c r="X49" i="14" a="1"/>
  <c r="X49" i="14" s="1"/>
  <c r="X48" i="14" a="1"/>
  <c r="X48" i="14" s="1"/>
  <c r="X47" i="14" a="1"/>
  <c r="X47" i="14" s="1"/>
  <c r="X46" i="14" a="1"/>
  <c r="X46" i="14" s="1"/>
  <c r="X45" i="14" a="1"/>
  <c r="X45" i="14" s="1"/>
  <c r="X44" i="14" a="1"/>
  <c r="X44" i="14" s="1"/>
  <c r="X43" i="14" a="1"/>
  <c r="X43" i="14" s="1"/>
  <c r="X42" i="14" a="1"/>
  <c r="X42" i="14" s="1"/>
  <c r="X41" i="14" a="1"/>
  <c r="X41" i="14" s="1"/>
  <c r="X40" i="14" a="1"/>
  <c r="X40" i="14" s="1"/>
  <c r="X34" i="14" a="1"/>
  <c r="X34" i="14" s="1"/>
  <c r="X31" i="14" a="1"/>
  <c r="X31" i="14" s="1"/>
  <c r="X30" i="14" a="1"/>
  <c r="X30" i="14" s="1"/>
  <c r="X29" i="14" a="1"/>
  <c r="X29" i="14" s="1"/>
  <c r="X28" i="14" a="1"/>
  <c r="X28" i="14" s="1"/>
  <c r="X27" i="14" a="1"/>
  <c r="X27" i="14" s="1"/>
  <c r="X26" i="14" a="1"/>
  <c r="X26" i="14" s="1"/>
  <c r="X25" i="14" a="1"/>
  <c r="X25" i="14" s="1"/>
  <c r="X24" i="14" a="1"/>
  <c r="X24" i="14" s="1"/>
  <c r="X23" i="14" a="1"/>
  <c r="X23" i="14" s="1"/>
  <c r="X22" i="14" a="1"/>
  <c r="X22" i="14" s="1"/>
  <c r="X21" i="14" a="1"/>
  <c r="X21" i="14" s="1"/>
  <c r="X20" i="14" a="1"/>
  <c r="X20" i="14" s="1"/>
  <c r="X19" i="14" a="1"/>
  <c r="X19" i="14" s="1"/>
  <c r="X18" i="14" a="1"/>
  <c r="X18" i="14" s="1"/>
  <c r="X17" i="14" a="1"/>
  <c r="X17" i="14" s="1"/>
  <c r="X16" i="14" a="1"/>
  <c r="X16" i="14" s="1"/>
  <c r="X15" i="14" a="1"/>
  <c r="X15" i="14" s="1"/>
  <c r="R85" i="14" a="1"/>
  <c r="R85" i="14" s="1"/>
  <c r="R84" i="14" a="1"/>
  <c r="R84" i="14" s="1"/>
  <c r="R83" i="14" a="1"/>
  <c r="R83" i="14" s="1"/>
  <c r="R82" i="14" a="1"/>
  <c r="R82" i="14" s="1"/>
  <c r="R81" i="14" a="1"/>
  <c r="R81" i="14" s="1"/>
  <c r="R80" i="14" a="1"/>
  <c r="R80" i="14" s="1"/>
  <c r="R79" i="14" a="1"/>
  <c r="R79" i="14" s="1"/>
  <c r="R78" i="14" a="1"/>
  <c r="R78" i="14" s="1"/>
  <c r="R77" i="14" a="1"/>
  <c r="R77" i="14" s="1"/>
  <c r="R76" i="14" a="1"/>
  <c r="R76" i="14" s="1"/>
  <c r="R75" i="14" a="1"/>
  <c r="R75" i="14" s="1"/>
  <c r="R74" i="14" a="1"/>
  <c r="R74" i="14" s="1"/>
  <c r="R73" i="14" a="1"/>
  <c r="R73" i="14" s="1"/>
  <c r="R66" i="14" a="1"/>
  <c r="R66" i="14" s="1"/>
  <c r="R65" i="14" a="1"/>
  <c r="R65" i="14" s="1"/>
  <c r="R64" i="14" a="1"/>
  <c r="R64" i="14" s="1"/>
  <c r="R63" i="14" a="1"/>
  <c r="R63" i="14" s="1"/>
  <c r="R62" i="14" a="1"/>
  <c r="R62" i="14" s="1"/>
  <c r="R61" i="14" a="1"/>
  <c r="R61" i="14" s="1"/>
  <c r="R60" i="14" a="1"/>
  <c r="R60" i="14" s="1"/>
  <c r="R59" i="14" a="1"/>
  <c r="R59" i="14" s="1"/>
  <c r="R52" i="14" a="1"/>
  <c r="R52" i="14" s="1"/>
  <c r="R51" i="14" a="1"/>
  <c r="R51" i="14" s="1"/>
  <c r="R50" i="14" a="1"/>
  <c r="R50" i="14" s="1"/>
  <c r="R49" i="14" a="1"/>
  <c r="R49" i="14" s="1"/>
  <c r="R48" i="14" a="1"/>
  <c r="R48" i="14" s="1"/>
  <c r="R47" i="14" a="1"/>
  <c r="R47" i="14" s="1"/>
  <c r="R46" i="14" a="1"/>
  <c r="R46" i="14" s="1"/>
  <c r="R45" i="14" a="1"/>
  <c r="R45" i="14" s="1"/>
  <c r="R44" i="14" a="1"/>
  <c r="R44" i="14" s="1"/>
  <c r="R43" i="14" a="1"/>
  <c r="R43" i="14" s="1"/>
  <c r="R42" i="14" a="1"/>
  <c r="R42" i="14" s="1"/>
  <c r="R41" i="14" a="1"/>
  <c r="R41" i="14" s="1"/>
  <c r="R40" i="14" a="1"/>
  <c r="R40" i="14" s="1"/>
  <c r="R34" i="14" a="1"/>
  <c r="R34" i="14" s="1"/>
  <c r="R31" i="14" a="1"/>
  <c r="R31" i="14" s="1"/>
  <c r="R30" i="14" a="1"/>
  <c r="R30" i="14" s="1"/>
  <c r="R29" i="14" a="1"/>
  <c r="R29" i="14" s="1"/>
  <c r="R28" i="14" a="1"/>
  <c r="R28" i="14" s="1"/>
  <c r="R27" i="14" a="1"/>
  <c r="R27" i="14" s="1"/>
  <c r="R26" i="14" a="1"/>
  <c r="R26" i="14" s="1"/>
  <c r="R25" i="14" a="1"/>
  <c r="R25" i="14" s="1"/>
  <c r="R24" i="14" a="1"/>
  <c r="R24" i="14" s="1"/>
  <c r="R23" i="14" a="1"/>
  <c r="R23" i="14" s="1"/>
  <c r="R22" i="14" a="1"/>
  <c r="R22" i="14" s="1"/>
  <c r="R21" i="14" a="1"/>
  <c r="R21" i="14" s="1"/>
  <c r="R20" i="14" a="1"/>
  <c r="R20" i="14" s="1"/>
  <c r="R19" i="14" a="1"/>
  <c r="R19" i="14" s="1"/>
  <c r="R18" i="14" a="1"/>
  <c r="R18" i="14" s="1"/>
  <c r="R17" i="14" a="1"/>
  <c r="R17" i="14" s="1"/>
  <c r="R16" i="14" a="1"/>
  <c r="R16" i="14" s="1"/>
  <c r="R15" i="14" a="1"/>
  <c r="R15" i="14" s="1"/>
  <c r="BH85" i="13" a="1"/>
  <c r="BH85" i="13" s="1"/>
  <c r="BH84" i="13" a="1"/>
  <c r="BH84" i="13" s="1"/>
  <c r="BH83" i="13" a="1"/>
  <c r="BH83" i="13" s="1"/>
  <c r="BH82" i="13" a="1"/>
  <c r="BH82" i="13" s="1"/>
  <c r="BH81" i="13" a="1"/>
  <c r="BH81" i="13" s="1"/>
  <c r="BH80" i="13" a="1"/>
  <c r="BH80" i="13" s="1"/>
  <c r="BH79" i="13" a="1"/>
  <c r="BH79" i="13" s="1"/>
  <c r="BH78" i="13" a="1"/>
  <c r="BH78" i="13" s="1"/>
  <c r="BH77" i="13" a="1"/>
  <c r="BH77" i="13" s="1"/>
  <c r="BH76" i="13" a="1"/>
  <c r="BH76" i="13" s="1"/>
  <c r="BH75" i="13" a="1"/>
  <c r="BH75" i="13" s="1"/>
  <c r="BH74" i="13" a="1"/>
  <c r="BH74" i="13" s="1"/>
  <c r="BH73" i="13" a="1"/>
  <c r="BH73" i="13" s="1"/>
  <c r="BH66" i="13" a="1"/>
  <c r="BH66" i="13" s="1"/>
  <c r="BH65" i="13" a="1"/>
  <c r="BH65" i="13" s="1"/>
  <c r="BH64" i="13" a="1"/>
  <c r="BH64" i="13" s="1"/>
  <c r="BH63" i="13" a="1"/>
  <c r="BH63" i="13" s="1"/>
  <c r="BH62" i="13" a="1"/>
  <c r="BH62" i="13" s="1"/>
  <c r="BH61" i="13" a="1"/>
  <c r="BH61" i="13" s="1"/>
  <c r="BH60" i="13" a="1"/>
  <c r="BH60" i="13" s="1"/>
  <c r="BH59" i="13" a="1"/>
  <c r="BH59" i="13" s="1"/>
  <c r="BH52" i="13" a="1"/>
  <c r="BH52" i="13" s="1"/>
  <c r="BH51" i="13" a="1"/>
  <c r="BH51" i="13" s="1"/>
  <c r="BH50" i="13" a="1"/>
  <c r="BH50" i="13" s="1"/>
  <c r="BH49" i="13" a="1"/>
  <c r="BH49" i="13" s="1"/>
  <c r="BH48" i="13" a="1"/>
  <c r="BH48" i="13" s="1"/>
  <c r="BH47" i="13" a="1"/>
  <c r="BH47" i="13" s="1"/>
  <c r="BH46" i="13" a="1"/>
  <c r="BH46" i="13" s="1"/>
  <c r="BH45" i="13" a="1"/>
  <c r="BH45" i="13" s="1"/>
  <c r="BH44" i="13" a="1"/>
  <c r="BH44" i="13" s="1"/>
  <c r="BH43" i="13" a="1"/>
  <c r="BH43" i="13" s="1"/>
  <c r="BH42" i="13" a="1"/>
  <c r="BH42" i="13" s="1"/>
  <c r="BH41" i="13" a="1"/>
  <c r="BH41" i="13" s="1"/>
  <c r="BH40" i="13" a="1"/>
  <c r="BH40" i="13" s="1"/>
  <c r="BH34" i="13" a="1"/>
  <c r="BH34" i="13" s="1"/>
  <c r="BH31" i="13" a="1"/>
  <c r="BH31" i="13" s="1"/>
  <c r="BH30" i="13" a="1"/>
  <c r="BH30" i="13" s="1"/>
  <c r="BH29" i="13" a="1"/>
  <c r="BH29" i="13" s="1"/>
  <c r="BH28" i="13" a="1"/>
  <c r="BH28" i="13" s="1"/>
  <c r="BH27" i="13" a="1"/>
  <c r="BH27" i="13" s="1"/>
  <c r="BH26" i="13" a="1"/>
  <c r="BH26" i="13" s="1"/>
  <c r="BH25" i="13" a="1"/>
  <c r="BH25" i="13" s="1"/>
  <c r="BH24" i="13" a="1"/>
  <c r="BH24" i="13" s="1"/>
  <c r="BH23" i="13" a="1"/>
  <c r="BH23" i="13" s="1"/>
  <c r="BH22" i="13" a="1"/>
  <c r="BH22" i="13" s="1"/>
  <c r="BH21" i="13" a="1"/>
  <c r="BH21" i="13" s="1"/>
  <c r="BH20" i="13" a="1"/>
  <c r="BH20" i="13" s="1"/>
  <c r="BH19" i="13" a="1"/>
  <c r="BH19" i="13" s="1"/>
  <c r="BH18" i="13" a="1"/>
  <c r="BH18" i="13" s="1"/>
  <c r="BH17" i="13" a="1"/>
  <c r="BH17" i="13" s="1"/>
  <c r="BH16" i="13" a="1"/>
  <c r="BH16" i="13" s="1"/>
  <c r="BH15" i="13" a="1"/>
  <c r="BH15" i="13" s="1"/>
  <c r="BB85" i="13" a="1"/>
  <c r="BB85" i="13" s="1"/>
  <c r="BB84" i="13" a="1"/>
  <c r="BB84" i="13" s="1"/>
  <c r="BB83" i="13" a="1"/>
  <c r="BB83" i="13" s="1"/>
  <c r="BB82" i="13" a="1"/>
  <c r="BB82" i="13" s="1"/>
  <c r="BB81" i="13" a="1"/>
  <c r="BB81" i="13" s="1"/>
  <c r="BB80" i="13" a="1"/>
  <c r="BB80" i="13" s="1"/>
  <c r="BB79" i="13" a="1"/>
  <c r="BB79" i="13" s="1"/>
  <c r="BB78" i="13" a="1"/>
  <c r="BB78" i="13" s="1"/>
  <c r="BB77" i="13" a="1"/>
  <c r="BB77" i="13" s="1"/>
  <c r="BB76" i="13" a="1"/>
  <c r="BB76" i="13" s="1"/>
  <c r="BB75" i="13" a="1"/>
  <c r="BB75" i="13" s="1"/>
  <c r="BB74" i="13" a="1"/>
  <c r="BB74" i="13" s="1"/>
  <c r="BB73" i="13" a="1"/>
  <c r="BB73" i="13" s="1"/>
  <c r="BB66" i="13" a="1"/>
  <c r="BB66" i="13" s="1"/>
  <c r="BB65" i="13" a="1"/>
  <c r="BB65" i="13" s="1"/>
  <c r="BB64" i="13" a="1"/>
  <c r="BB64" i="13" s="1"/>
  <c r="BB63" i="13" a="1"/>
  <c r="BB63" i="13" s="1"/>
  <c r="BB62" i="13" a="1"/>
  <c r="BB62" i="13" s="1"/>
  <c r="BB61" i="13" a="1"/>
  <c r="BB61" i="13" s="1"/>
  <c r="BB60" i="13" a="1"/>
  <c r="BB60" i="13" s="1"/>
  <c r="BB59" i="13" a="1"/>
  <c r="BB59" i="13" s="1"/>
  <c r="BB52" i="13" a="1"/>
  <c r="BB52" i="13" s="1"/>
  <c r="BB51" i="13" a="1"/>
  <c r="BB51" i="13" s="1"/>
  <c r="BB50" i="13" a="1"/>
  <c r="BB50" i="13" s="1"/>
  <c r="BB49" i="13" a="1"/>
  <c r="BB49" i="13" s="1"/>
  <c r="BB48" i="13" a="1"/>
  <c r="BB48" i="13" s="1"/>
  <c r="BB47" i="13" a="1"/>
  <c r="BB47" i="13" s="1"/>
  <c r="BB46" i="13" a="1"/>
  <c r="BB46" i="13" s="1"/>
  <c r="BB45" i="13" a="1"/>
  <c r="BB45" i="13" s="1"/>
  <c r="BB44" i="13" a="1"/>
  <c r="BB44" i="13" s="1"/>
  <c r="BB43" i="13" a="1"/>
  <c r="BB43" i="13" s="1"/>
  <c r="BB42" i="13" a="1"/>
  <c r="BB42" i="13" s="1"/>
  <c r="BB41" i="13" a="1"/>
  <c r="BB41" i="13" s="1"/>
  <c r="BB40" i="13" a="1"/>
  <c r="BB40" i="13" s="1"/>
  <c r="BB34" i="13" a="1"/>
  <c r="BB34" i="13" s="1"/>
  <c r="BB31" i="13" a="1"/>
  <c r="BB31" i="13" s="1"/>
  <c r="BB30" i="13" a="1"/>
  <c r="BB30" i="13" s="1"/>
  <c r="BB29" i="13" a="1"/>
  <c r="BB29" i="13" s="1"/>
  <c r="BB28" i="13" a="1"/>
  <c r="BB28" i="13" s="1"/>
  <c r="BB27" i="13" a="1"/>
  <c r="BB27" i="13" s="1"/>
  <c r="BB26" i="13" a="1"/>
  <c r="BB26" i="13" s="1"/>
  <c r="BB25" i="13" a="1"/>
  <c r="BB25" i="13" s="1"/>
  <c r="BB24" i="13" a="1"/>
  <c r="BB24" i="13" s="1"/>
  <c r="BB23" i="13" a="1"/>
  <c r="BB23" i="13" s="1"/>
  <c r="BB22" i="13" a="1"/>
  <c r="BB22" i="13" s="1"/>
  <c r="BB21" i="13" a="1"/>
  <c r="BB21" i="13" s="1"/>
  <c r="BB20" i="13" a="1"/>
  <c r="BB20" i="13" s="1"/>
  <c r="BB19" i="13" a="1"/>
  <c r="BB19" i="13" s="1"/>
  <c r="BB18" i="13" a="1"/>
  <c r="BB18" i="13" s="1"/>
  <c r="BB17" i="13" a="1"/>
  <c r="BB17" i="13" s="1"/>
  <c r="BB16" i="13" a="1"/>
  <c r="BB16" i="13" s="1"/>
  <c r="BB15" i="13" a="1"/>
  <c r="BB15" i="13" s="1"/>
  <c r="AV85" i="13" a="1"/>
  <c r="AV85" i="13" s="1"/>
  <c r="AV84" i="13" a="1"/>
  <c r="AV84" i="13" s="1"/>
  <c r="AV83" i="13" a="1"/>
  <c r="AV83" i="13" s="1"/>
  <c r="AV82" i="13" a="1"/>
  <c r="AV82" i="13" s="1"/>
  <c r="AV81" i="13" a="1"/>
  <c r="AV81" i="13" s="1"/>
  <c r="AV80" i="13" a="1"/>
  <c r="AV80" i="13" s="1"/>
  <c r="AV79" i="13" a="1"/>
  <c r="AV79" i="13" s="1"/>
  <c r="AV78" i="13" a="1"/>
  <c r="AV78" i="13" s="1"/>
  <c r="AV77" i="13" a="1"/>
  <c r="AV77" i="13" s="1"/>
  <c r="AV76" i="13" a="1"/>
  <c r="AV76" i="13" s="1"/>
  <c r="AV75" i="13" a="1"/>
  <c r="AV75" i="13" s="1"/>
  <c r="AV74" i="13" a="1"/>
  <c r="AV74" i="13" s="1"/>
  <c r="AV73" i="13" a="1"/>
  <c r="AV73" i="13" s="1"/>
  <c r="AV66" i="13" a="1"/>
  <c r="AV66" i="13" s="1"/>
  <c r="AV65" i="13" a="1"/>
  <c r="AV65" i="13" s="1"/>
  <c r="AV64" i="13" a="1"/>
  <c r="AV64" i="13" s="1"/>
  <c r="AV63" i="13" a="1"/>
  <c r="AV63" i="13" s="1"/>
  <c r="AV62" i="13" a="1"/>
  <c r="AV62" i="13" s="1"/>
  <c r="AV61" i="13" a="1"/>
  <c r="AV61" i="13" s="1"/>
  <c r="AV60" i="13" a="1"/>
  <c r="AV60" i="13" s="1"/>
  <c r="AV59" i="13" a="1"/>
  <c r="AV59" i="13" s="1"/>
  <c r="AV52" i="13" a="1"/>
  <c r="AV52" i="13" s="1"/>
  <c r="AV51" i="13" a="1"/>
  <c r="AV51" i="13" s="1"/>
  <c r="AV50" i="13" a="1"/>
  <c r="AV50" i="13" s="1"/>
  <c r="AV49" i="13" a="1"/>
  <c r="AV49" i="13" s="1"/>
  <c r="AV48" i="13" a="1"/>
  <c r="AV48" i="13" s="1"/>
  <c r="AV47" i="13" a="1"/>
  <c r="AV47" i="13" s="1"/>
  <c r="AV46" i="13" a="1"/>
  <c r="AV46" i="13" s="1"/>
  <c r="AV45" i="13" a="1"/>
  <c r="AV45" i="13" s="1"/>
  <c r="AV44" i="13" a="1"/>
  <c r="AV44" i="13" s="1"/>
  <c r="AV43" i="13" a="1"/>
  <c r="AV43" i="13" s="1"/>
  <c r="AV42" i="13" a="1"/>
  <c r="AV42" i="13" s="1"/>
  <c r="AV41" i="13" a="1"/>
  <c r="AV41" i="13" s="1"/>
  <c r="AV40" i="13" a="1"/>
  <c r="AV40" i="13" s="1"/>
  <c r="AV34" i="13" a="1"/>
  <c r="AV34" i="13" s="1"/>
  <c r="AV31" i="13" a="1"/>
  <c r="AV31" i="13" s="1"/>
  <c r="AV30" i="13" a="1"/>
  <c r="AV30" i="13" s="1"/>
  <c r="AV29" i="13" a="1"/>
  <c r="AV29" i="13" s="1"/>
  <c r="AV28" i="13" a="1"/>
  <c r="AV28" i="13" s="1"/>
  <c r="AV27" i="13" a="1"/>
  <c r="AV27" i="13" s="1"/>
  <c r="AV26" i="13" a="1"/>
  <c r="AV26" i="13" s="1"/>
  <c r="AV25" i="13" a="1"/>
  <c r="AV25" i="13" s="1"/>
  <c r="AV24" i="13" a="1"/>
  <c r="AV24" i="13" s="1"/>
  <c r="AV23" i="13" a="1"/>
  <c r="AV23" i="13" s="1"/>
  <c r="AV22" i="13" a="1"/>
  <c r="AV22" i="13" s="1"/>
  <c r="AV21" i="13" a="1"/>
  <c r="AV21" i="13" s="1"/>
  <c r="AV20" i="13" a="1"/>
  <c r="AV20" i="13" s="1"/>
  <c r="AV19" i="13" a="1"/>
  <c r="AV19" i="13" s="1"/>
  <c r="AV18" i="13" a="1"/>
  <c r="AV18" i="13" s="1"/>
  <c r="AV17" i="13" a="1"/>
  <c r="AV17" i="13" s="1"/>
  <c r="AV16" i="13" a="1"/>
  <c r="AV16" i="13" s="1"/>
  <c r="AV15" i="13" a="1"/>
  <c r="AV15" i="13" s="1"/>
  <c r="AP85" i="13" a="1"/>
  <c r="AP85" i="13" s="1"/>
  <c r="AP84" i="13" a="1"/>
  <c r="AP84" i="13" s="1"/>
  <c r="AP83" i="13" a="1"/>
  <c r="AP83" i="13" s="1"/>
  <c r="AP82" i="13" a="1"/>
  <c r="AP82" i="13" s="1"/>
  <c r="AP81" i="13" a="1"/>
  <c r="AP81" i="13" s="1"/>
  <c r="AP80" i="13" a="1"/>
  <c r="AP80" i="13" s="1"/>
  <c r="AP79" i="13" a="1"/>
  <c r="AP79" i="13" s="1"/>
  <c r="AP78" i="13" a="1"/>
  <c r="AP78" i="13" s="1"/>
  <c r="AP77" i="13" a="1"/>
  <c r="AP77" i="13" s="1"/>
  <c r="AP76" i="13" a="1"/>
  <c r="AP76" i="13" s="1"/>
  <c r="AP75" i="13" a="1"/>
  <c r="AP75" i="13" s="1"/>
  <c r="AP74" i="13" a="1"/>
  <c r="AP74" i="13" s="1"/>
  <c r="AP73" i="13" a="1"/>
  <c r="AP73" i="13" s="1"/>
  <c r="AP66" i="13" a="1"/>
  <c r="AP66" i="13" s="1"/>
  <c r="AP65" i="13" a="1"/>
  <c r="AP65" i="13" s="1"/>
  <c r="AP64" i="13" a="1"/>
  <c r="AP64" i="13" s="1"/>
  <c r="AP63" i="13" a="1"/>
  <c r="AP63" i="13" s="1"/>
  <c r="AP62" i="13" a="1"/>
  <c r="AP62" i="13" s="1"/>
  <c r="AP61" i="13" a="1"/>
  <c r="AP61" i="13" s="1"/>
  <c r="AP60" i="13" a="1"/>
  <c r="AP60" i="13" s="1"/>
  <c r="AP59" i="13" a="1"/>
  <c r="AP59" i="13" s="1"/>
  <c r="AP52" i="13" a="1"/>
  <c r="AP52" i="13" s="1"/>
  <c r="AP51" i="13" a="1"/>
  <c r="AP51" i="13" s="1"/>
  <c r="AP50" i="13" a="1"/>
  <c r="AP50" i="13" s="1"/>
  <c r="AP49" i="13" a="1"/>
  <c r="AP49" i="13" s="1"/>
  <c r="AP48" i="13" a="1"/>
  <c r="AP48" i="13" s="1"/>
  <c r="AP47" i="13" a="1"/>
  <c r="AP47" i="13" s="1"/>
  <c r="AP46" i="13" a="1"/>
  <c r="AP46" i="13" s="1"/>
  <c r="AP45" i="13" a="1"/>
  <c r="AP45" i="13" s="1"/>
  <c r="AP44" i="13" a="1"/>
  <c r="AP44" i="13" s="1"/>
  <c r="AP43" i="13" a="1"/>
  <c r="AP43" i="13" s="1"/>
  <c r="AP42" i="13" a="1"/>
  <c r="AP42" i="13" s="1"/>
  <c r="AP41" i="13" a="1"/>
  <c r="AP41" i="13" s="1"/>
  <c r="AP40" i="13" a="1"/>
  <c r="AP40" i="13" s="1"/>
  <c r="AP34" i="13" a="1"/>
  <c r="AP34" i="13" s="1"/>
  <c r="AP31" i="13" a="1"/>
  <c r="AP31" i="13" s="1"/>
  <c r="AP30" i="13" a="1"/>
  <c r="AP30" i="13" s="1"/>
  <c r="AP29" i="13" a="1"/>
  <c r="AP29" i="13" s="1"/>
  <c r="AP28" i="13" a="1"/>
  <c r="AP28" i="13" s="1"/>
  <c r="AP27" i="13" a="1"/>
  <c r="AP27" i="13" s="1"/>
  <c r="AP26" i="13" a="1"/>
  <c r="AP26" i="13" s="1"/>
  <c r="AP25" i="13" a="1"/>
  <c r="AP25" i="13" s="1"/>
  <c r="AP24" i="13" a="1"/>
  <c r="AP24" i="13" s="1"/>
  <c r="AP23" i="13" a="1"/>
  <c r="AP23" i="13" s="1"/>
  <c r="AP22" i="13" a="1"/>
  <c r="AP22" i="13" s="1"/>
  <c r="AP21" i="13" a="1"/>
  <c r="AP21" i="13" s="1"/>
  <c r="AP20" i="13" a="1"/>
  <c r="AP20" i="13" s="1"/>
  <c r="AP19" i="13" a="1"/>
  <c r="AP19" i="13" s="1"/>
  <c r="AP18" i="13" a="1"/>
  <c r="AP18" i="13" s="1"/>
  <c r="AP17" i="13" a="1"/>
  <c r="AP17" i="13" s="1"/>
  <c r="AP16" i="13" a="1"/>
  <c r="AP16" i="13" s="1"/>
  <c r="AP15" i="13" a="1"/>
  <c r="AP15" i="13" s="1"/>
  <c r="AJ85" i="13" a="1"/>
  <c r="AJ85" i="13" s="1"/>
  <c r="AJ84" i="13" a="1"/>
  <c r="AJ84" i="13" s="1"/>
  <c r="AJ83" i="13" a="1"/>
  <c r="AJ83" i="13" s="1"/>
  <c r="AJ82" i="13" a="1"/>
  <c r="AJ82" i="13" s="1"/>
  <c r="AJ81" i="13" a="1"/>
  <c r="AJ81" i="13" s="1"/>
  <c r="AJ80" i="13" a="1"/>
  <c r="AJ80" i="13" s="1"/>
  <c r="AJ79" i="13" a="1"/>
  <c r="AJ79" i="13" s="1"/>
  <c r="AJ78" i="13" a="1"/>
  <c r="AJ78" i="13" s="1"/>
  <c r="AJ77" i="13" a="1"/>
  <c r="AJ77" i="13" s="1"/>
  <c r="AJ76" i="13" a="1"/>
  <c r="AJ76" i="13" s="1"/>
  <c r="AJ75" i="13" a="1"/>
  <c r="AJ75" i="13" s="1"/>
  <c r="AJ74" i="13" a="1"/>
  <c r="AJ74" i="13" s="1"/>
  <c r="AJ73" i="13" a="1"/>
  <c r="AJ73" i="13" s="1"/>
  <c r="AJ66" i="13" a="1"/>
  <c r="AJ66" i="13" s="1"/>
  <c r="AJ65" i="13" a="1"/>
  <c r="AJ65" i="13" s="1"/>
  <c r="AJ64" i="13" a="1"/>
  <c r="AJ64" i="13" s="1"/>
  <c r="AJ63" i="13" a="1"/>
  <c r="AJ63" i="13" s="1"/>
  <c r="AJ62" i="13" a="1"/>
  <c r="AJ62" i="13" s="1"/>
  <c r="AJ61" i="13" a="1"/>
  <c r="AJ61" i="13" s="1"/>
  <c r="AJ60" i="13" a="1"/>
  <c r="AJ60" i="13" s="1"/>
  <c r="AJ59" i="13" a="1"/>
  <c r="AJ59" i="13" s="1"/>
  <c r="AJ52" i="13" a="1"/>
  <c r="AJ52" i="13" s="1"/>
  <c r="AJ51" i="13" a="1"/>
  <c r="AJ51" i="13" s="1"/>
  <c r="AJ50" i="13" a="1"/>
  <c r="AJ50" i="13" s="1"/>
  <c r="AJ49" i="13" a="1"/>
  <c r="AJ49" i="13" s="1"/>
  <c r="AJ48" i="13" a="1"/>
  <c r="AJ48" i="13" s="1"/>
  <c r="AJ47" i="13" a="1"/>
  <c r="AJ47" i="13" s="1"/>
  <c r="AJ46" i="13" a="1"/>
  <c r="AJ46" i="13" s="1"/>
  <c r="AJ45" i="13" a="1"/>
  <c r="AJ45" i="13" s="1"/>
  <c r="AJ44" i="13" a="1"/>
  <c r="AJ44" i="13" s="1"/>
  <c r="AJ43" i="13" a="1"/>
  <c r="AJ43" i="13" s="1"/>
  <c r="AJ42" i="13" a="1"/>
  <c r="AJ42" i="13" s="1"/>
  <c r="AJ41" i="13" a="1"/>
  <c r="AJ41" i="13" s="1"/>
  <c r="AJ40" i="13" a="1"/>
  <c r="AJ40" i="13" s="1"/>
  <c r="AJ34" i="13" a="1"/>
  <c r="AJ34" i="13" s="1"/>
  <c r="AJ31" i="13" a="1"/>
  <c r="AJ31" i="13" s="1"/>
  <c r="AJ30" i="13" a="1"/>
  <c r="AJ30" i="13" s="1"/>
  <c r="AJ29" i="13" a="1"/>
  <c r="AJ29" i="13" s="1"/>
  <c r="AJ28" i="13" a="1"/>
  <c r="AJ28" i="13" s="1"/>
  <c r="AJ27" i="13" a="1"/>
  <c r="AJ27" i="13" s="1"/>
  <c r="AJ26" i="13" a="1"/>
  <c r="AJ26" i="13" s="1"/>
  <c r="AJ25" i="13" a="1"/>
  <c r="AJ25" i="13" s="1"/>
  <c r="AJ24" i="13" a="1"/>
  <c r="AJ24" i="13" s="1"/>
  <c r="AJ23" i="13" a="1"/>
  <c r="AJ23" i="13" s="1"/>
  <c r="AJ22" i="13" a="1"/>
  <c r="AJ22" i="13" s="1"/>
  <c r="AJ21" i="13" a="1"/>
  <c r="AJ21" i="13" s="1"/>
  <c r="AJ20" i="13" a="1"/>
  <c r="AJ20" i="13" s="1"/>
  <c r="AJ19" i="13" a="1"/>
  <c r="AJ19" i="13" s="1"/>
  <c r="AJ18" i="13" a="1"/>
  <c r="AJ18" i="13" s="1"/>
  <c r="AJ17" i="13" a="1"/>
  <c r="AJ17" i="13" s="1"/>
  <c r="AJ16" i="13" a="1"/>
  <c r="AJ16" i="13" s="1"/>
  <c r="AJ15" i="13" a="1"/>
  <c r="AJ15" i="13" s="1"/>
  <c r="AD85" i="13" a="1"/>
  <c r="AD85" i="13" s="1"/>
  <c r="AD84" i="13" a="1"/>
  <c r="AD84" i="13" s="1"/>
  <c r="AD83" i="13" a="1"/>
  <c r="AD83" i="13" s="1"/>
  <c r="AD82" i="13" a="1"/>
  <c r="AD82" i="13" s="1"/>
  <c r="AD81" i="13" a="1"/>
  <c r="AD81" i="13" s="1"/>
  <c r="AD80" i="13" a="1"/>
  <c r="AD80" i="13" s="1"/>
  <c r="AD79" i="13" a="1"/>
  <c r="AD79" i="13" s="1"/>
  <c r="AD78" i="13" a="1"/>
  <c r="AD78" i="13" s="1"/>
  <c r="AD77" i="13" a="1"/>
  <c r="AD77" i="13" s="1"/>
  <c r="AD76" i="13" a="1"/>
  <c r="AD76" i="13" s="1"/>
  <c r="AD75" i="13" a="1"/>
  <c r="AD75" i="13" s="1"/>
  <c r="AD74" i="13" a="1"/>
  <c r="AD74" i="13" s="1"/>
  <c r="AD73" i="13" a="1"/>
  <c r="AD73" i="13" s="1"/>
  <c r="AD66" i="13" a="1"/>
  <c r="AD66" i="13" s="1"/>
  <c r="AD65" i="13" a="1"/>
  <c r="AD65" i="13" s="1"/>
  <c r="AD64" i="13" a="1"/>
  <c r="AD64" i="13" s="1"/>
  <c r="AD63" i="13" a="1"/>
  <c r="AD63" i="13" s="1"/>
  <c r="AD62" i="13" a="1"/>
  <c r="AD62" i="13" s="1"/>
  <c r="AD61" i="13" a="1"/>
  <c r="AD61" i="13" s="1"/>
  <c r="AD60" i="13" a="1"/>
  <c r="AD60" i="13" s="1"/>
  <c r="AD59" i="13" a="1"/>
  <c r="AD59" i="13" s="1"/>
  <c r="AD52" i="13" a="1"/>
  <c r="AD52" i="13" s="1"/>
  <c r="AD51" i="13" a="1"/>
  <c r="AD51" i="13" s="1"/>
  <c r="AD50" i="13" a="1"/>
  <c r="AD50" i="13" s="1"/>
  <c r="AD49" i="13" a="1"/>
  <c r="AD49" i="13" s="1"/>
  <c r="AD48" i="13" a="1"/>
  <c r="AD48" i="13" s="1"/>
  <c r="AD47" i="13" a="1"/>
  <c r="AD47" i="13" s="1"/>
  <c r="AD46" i="13" a="1"/>
  <c r="AD46" i="13" s="1"/>
  <c r="AD45" i="13" a="1"/>
  <c r="AD45" i="13" s="1"/>
  <c r="AD44" i="13" a="1"/>
  <c r="AD44" i="13" s="1"/>
  <c r="AD43" i="13" a="1"/>
  <c r="AD43" i="13" s="1"/>
  <c r="AD42" i="13" a="1"/>
  <c r="AD42" i="13" s="1"/>
  <c r="AD41" i="13" a="1"/>
  <c r="AD41" i="13" s="1"/>
  <c r="AD40" i="13" a="1"/>
  <c r="AD40" i="13" s="1"/>
  <c r="AD34" i="13" a="1"/>
  <c r="AD34" i="13" s="1"/>
  <c r="AD31" i="13" a="1"/>
  <c r="AD31" i="13" s="1"/>
  <c r="AD30" i="13" a="1"/>
  <c r="AD30" i="13" s="1"/>
  <c r="AD29" i="13" a="1"/>
  <c r="AD29" i="13" s="1"/>
  <c r="AD28" i="13" a="1"/>
  <c r="AD28" i="13" s="1"/>
  <c r="AD27" i="13" a="1"/>
  <c r="AD27" i="13" s="1"/>
  <c r="AD26" i="13" a="1"/>
  <c r="AD26" i="13" s="1"/>
  <c r="AD25" i="13" a="1"/>
  <c r="AD25" i="13" s="1"/>
  <c r="AD24" i="13" a="1"/>
  <c r="AD24" i="13" s="1"/>
  <c r="AD23" i="13" a="1"/>
  <c r="AD23" i="13" s="1"/>
  <c r="AD22" i="13" a="1"/>
  <c r="AD22" i="13" s="1"/>
  <c r="AD21" i="13" a="1"/>
  <c r="AD21" i="13" s="1"/>
  <c r="AD20" i="13" a="1"/>
  <c r="AD20" i="13" s="1"/>
  <c r="AD19" i="13" a="1"/>
  <c r="AD19" i="13" s="1"/>
  <c r="AD18" i="13" a="1"/>
  <c r="AD18" i="13" s="1"/>
  <c r="AD17" i="13" a="1"/>
  <c r="AD17" i="13" s="1"/>
  <c r="AD16" i="13" a="1"/>
  <c r="AD16" i="13" s="1"/>
  <c r="AD15" i="13" a="1"/>
  <c r="AD15" i="13" s="1"/>
  <c r="X85" i="13" a="1"/>
  <c r="X85" i="13" s="1"/>
  <c r="X84" i="13" a="1"/>
  <c r="X84" i="13" s="1"/>
  <c r="X83" i="13" a="1"/>
  <c r="X83" i="13" s="1"/>
  <c r="X82" i="13" a="1"/>
  <c r="X82" i="13" s="1"/>
  <c r="X81" i="13" a="1"/>
  <c r="X81" i="13" s="1"/>
  <c r="X80" i="13" a="1"/>
  <c r="X80" i="13" s="1"/>
  <c r="X79" i="13" a="1"/>
  <c r="X79" i="13" s="1"/>
  <c r="X78" i="13" a="1"/>
  <c r="X78" i="13" s="1"/>
  <c r="X77" i="13" a="1"/>
  <c r="X77" i="13" s="1"/>
  <c r="X76" i="13" a="1"/>
  <c r="X76" i="13" s="1"/>
  <c r="X75" i="13" a="1"/>
  <c r="X75" i="13" s="1"/>
  <c r="X74" i="13" a="1"/>
  <c r="X74" i="13" s="1"/>
  <c r="X73" i="13" a="1"/>
  <c r="X73" i="13" s="1"/>
  <c r="X66" i="13" a="1"/>
  <c r="X66" i="13" s="1"/>
  <c r="X65" i="13" a="1"/>
  <c r="X65" i="13" s="1"/>
  <c r="X64" i="13" a="1"/>
  <c r="X64" i="13" s="1"/>
  <c r="X63" i="13" a="1"/>
  <c r="X63" i="13" s="1"/>
  <c r="X62" i="13" a="1"/>
  <c r="X62" i="13" s="1"/>
  <c r="X61" i="13" a="1"/>
  <c r="X61" i="13" s="1"/>
  <c r="X60" i="13" a="1"/>
  <c r="X60" i="13" s="1"/>
  <c r="X59" i="13" a="1"/>
  <c r="X59" i="13" s="1"/>
  <c r="X52" i="13" a="1"/>
  <c r="X52" i="13" s="1"/>
  <c r="X51" i="13" a="1"/>
  <c r="X51" i="13" s="1"/>
  <c r="X50" i="13" a="1"/>
  <c r="X50" i="13" s="1"/>
  <c r="X49" i="13" a="1"/>
  <c r="X49" i="13" s="1"/>
  <c r="X48" i="13" a="1"/>
  <c r="X48" i="13" s="1"/>
  <c r="X47" i="13" a="1"/>
  <c r="X47" i="13" s="1"/>
  <c r="X46" i="13" a="1"/>
  <c r="X46" i="13" s="1"/>
  <c r="X45" i="13" a="1"/>
  <c r="X45" i="13" s="1"/>
  <c r="X44" i="13" a="1"/>
  <c r="X44" i="13" s="1"/>
  <c r="X43" i="13" a="1"/>
  <c r="X43" i="13" s="1"/>
  <c r="X42" i="13" a="1"/>
  <c r="X42" i="13" s="1"/>
  <c r="X41" i="13" a="1"/>
  <c r="X41" i="13" s="1"/>
  <c r="X40" i="13" a="1"/>
  <c r="X40" i="13" s="1"/>
  <c r="X34" i="13" a="1"/>
  <c r="X34" i="13" s="1"/>
  <c r="X31" i="13" a="1"/>
  <c r="X31" i="13" s="1"/>
  <c r="X30" i="13" a="1"/>
  <c r="X30" i="13" s="1"/>
  <c r="X29" i="13" a="1"/>
  <c r="X29" i="13" s="1"/>
  <c r="X28" i="13" a="1"/>
  <c r="X28" i="13" s="1"/>
  <c r="X27" i="13" a="1"/>
  <c r="X27" i="13" s="1"/>
  <c r="X26" i="13" a="1"/>
  <c r="X26" i="13" s="1"/>
  <c r="X25" i="13" a="1"/>
  <c r="X25" i="13" s="1"/>
  <c r="X24" i="13" a="1"/>
  <c r="X24" i="13" s="1"/>
  <c r="X23" i="13" a="1"/>
  <c r="X23" i="13" s="1"/>
  <c r="X22" i="13" a="1"/>
  <c r="X22" i="13" s="1"/>
  <c r="X21" i="13" a="1"/>
  <c r="X21" i="13" s="1"/>
  <c r="X20" i="13" a="1"/>
  <c r="X20" i="13" s="1"/>
  <c r="X19" i="13" a="1"/>
  <c r="X19" i="13" s="1"/>
  <c r="X18" i="13" a="1"/>
  <c r="X18" i="13" s="1"/>
  <c r="X17" i="13" a="1"/>
  <c r="X17" i="13" s="1"/>
  <c r="X16" i="13" a="1"/>
  <c r="X16" i="13" s="1"/>
  <c r="X15" i="13" a="1"/>
  <c r="X15" i="13" s="1"/>
  <c r="R85" i="13" a="1"/>
  <c r="R85" i="13" s="1"/>
  <c r="R84" i="13" a="1"/>
  <c r="R84" i="13" s="1"/>
  <c r="R83" i="13" a="1"/>
  <c r="R83" i="13" s="1"/>
  <c r="R82" i="13" a="1"/>
  <c r="R82" i="13" s="1"/>
  <c r="R81" i="13" a="1"/>
  <c r="R81" i="13" s="1"/>
  <c r="R80" i="13" a="1"/>
  <c r="R80" i="13" s="1"/>
  <c r="R79" i="13" a="1"/>
  <c r="R79" i="13" s="1"/>
  <c r="R78" i="13" a="1"/>
  <c r="R78" i="13" s="1"/>
  <c r="R77" i="13" a="1"/>
  <c r="R77" i="13" s="1"/>
  <c r="R76" i="13" a="1"/>
  <c r="R76" i="13" s="1"/>
  <c r="R75" i="13" a="1"/>
  <c r="R75" i="13" s="1"/>
  <c r="R74" i="13" a="1"/>
  <c r="R74" i="13" s="1"/>
  <c r="R73" i="13" a="1"/>
  <c r="R73" i="13" s="1"/>
  <c r="R66" i="13" a="1"/>
  <c r="R66" i="13" s="1"/>
  <c r="R65" i="13" a="1"/>
  <c r="R65" i="13" s="1"/>
  <c r="R64" i="13" a="1"/>
  <c r="R64" i="13" s="1"/>
  <c r="R63" i="13" a="1"/>
  <c r="R63" i="13" s="1"/>
  <c r="R62" i="13" a="1"/>
  <c r="R62" i="13" s="1"/>
  <c r="R61" i="13" a="1"/>
  <c r="R61" i="13" s="1"/>
  <c r="R60" i="13" a="1"/>
  <c r="R60" i="13" s="1"/>
  <c r="R59" i="13" a="1"/>
  <c r="R59" i="13" s="1"/>
  <c r="R52" i="13" a="1"/>
  <c r="R52" i="13" s="1"/>
  <c r="R51" i="13" a="1"/>
  <c r="R51" i="13" s="1"/>
  <c r="R50" i="13" a="1"/>
  <c r="R50" i="13" s="1"/>
  <c r="R49" i="13" a="1"/>
  <c r="R49" i="13" s="1"/>
  <c r="R48" i="13" a="1"/>
  <c r="R48" i="13" s="1"/>
  <c r="R47" i="13" a="1"/>
  <c r="R47" i="13" s="1"/>
  <c r="R46" i="13" a="1"/>
  <c r="R46" i="13" s="1"/>
  <c r="R45" i="13" a="1"/>
  <c r="R45" i="13" s="1"/>
  <c r="R44" i="13" a="1"/>
  <c r="R44" i="13" s="1"/>
  <c r="R43" i="13" a="1"/>
  <c r="R43" i="13" s="1"/>
  <c r="R42" i="13" a="1"/>
  <c r="R42" i="13" s="1"/>
  <c r="R41" i="13" a="1"/>
  <c r="R41" i="13" s="1"/>
  <c r="R40" i="13" a="1"/>
  <c r="R40" i="13" s="1"/>
  <c r="R34" i="13" a="1"/>
  <c r="R34" i="13" s="1"/>
  <c r="R31" i="13" a="1"/>
  <c r="R31" i="13" s="1"/>
  <c r="R30" i="13" a="1"/>
  <c r="R30" i="13" s="1"/>
  <c r="R29" i="13" a="1"/>
  <c r="R29" i="13" s="1"/>
  <c r="R28" i="13" a="1"/>
  <c r="R28" i="13" s="1"/>
  <c r="R27" i="13" a="1"/>
  <c r="R27" i="13" s="1"/>
  <c r="R26" i="13" a="1"/>
  <c r="R26" i="13" s="1"/>
  <c r="R25" i="13" a="1"/>
  <c r="R25" i="13" s="1"/>
  <c r="R24" i="13" a="1"/>
  <c r="R24" i="13" s="1"/>
  <c r="R23" i="13" a="1"/>
  <c r="R23" i="13" s="1"/>
  <c r="R22" i="13" a="1"/>
  <c r="R22" i="13" s="1"/>
  <c r="R21" i="13" a="1"/>
  <c r="R21" i="13" s="1"/>
  <c r="R20" i="13" a="1"/>
  <c r="R20" i="13" s="1"/>
  <c r="R19" i="13" a="1"/>
  <c r="R19" i="13" s="1"/>
  <c r="R18" i="13" a="1"/>
  <c r="R18" i="13" s="1"/>
  <c r="R17" i="13" a="1"/>
  <c r="R17" i="13" s="1"/>
  <c r="R16" i="13" a="1"/>
  <c r="R16" i="13" s="1"/>
  <c r="R15" i="13" a="1"/>
  <c r="R15" i="13" s="1"/>
  <c r="BH85" i="12" a="1"/>
  <c r="BH85" i="12" s="1"/>
  <c r="BH84" i="12" a="1"/>
  <c r="BH84" i="12" s="1"/>
  <c r="BH83" i="12" a="1"/>
  <c r="BH83" i="12" s="1"/>
  <c r="BH82" i="12" a="1"/>
  <c r="BH82" i="12" s="1"/>
  <c r="BH81" i="12" a="1"/>
  <c r="BH81" i="12" s="1"/>
  <c r="BH80" i="12" a="1"/>
  <c r="BH80" i="12" s="1"/>
  <c r="BH79" i="12" a="1"/>
  <c r="BH79" i="12" s="1"/>
  <c r="BH78" i="12" a="1"/>
  <c r="BH78" i="12" s="1"/>
  <c r="BH77" i="12" a="1"/>
  <c r="BH77" i="12" s="1"/>
  <c r="BH76" i="12" a="1"/>
  <c r="BH76" i="12" s="1"/>
  <c r="BH75" i="12" a="1"/>
  <c r="BH75" i="12" s="1"/>
  <c r="BH74" i="12" a="1"/>
  <c r="BH74" i="12" s="1"/>
  <c r="BH73" i="12" a="1"/>
  <c r="BH73" i="12" s="1"/>
  <c r="BH66" i="12" a="1"/>
  <c r="BH66" i="12" s="1"/>
  <c r="BH65" i="12" a="1"/>
  <c r="BH65" i="12" s="1"/>
  <c r="BH64" i="12" a="1"/>
  <c r="BH64" i="12" s="1"/>
  <c r="BH63" i="12" a="1"/>
  <c r="BH63" i="12" s="1"/>
  <c r="BH62" i="12" a="1"/>
  <c r="BH62" i="12" s="1"/>
  <c r="BH61" i="12" a="1"/>
  <c r="BH61" i="12" s="1"/>
  <c r="BH60" i="12" a="1"/>
  <c r="BH60" i="12" s="1"/>
  <c r="BH59" i="12" a="1"/>
  <c r="BH59" i="12" s="1"/>
  <c r="BH52" i="12" a="1"/>
  <c r="BH52" i="12" s="1"/>
  <c r="BH51" i="12" a="1"/>
  <c r="BH51" i="12" s="1"/>
  <c r="BH50" i="12" a="1"/>
  <c r="BH50" i="12" s="1"/>
  <c r="BH49" i="12" a="1"/>
  <c r="BH49" i="12" s="1"/>
  <c r="BH48" i="12" a="1"/>
  <c r="BH48" i="12" s="1"/>
  <c r="BH47" i="12" a="1"/>
  <c r="BH47" i="12" s="1"/>
  <c r="BH46" i="12" a="1"/>
  <c r="BH46" i="12" s="1"/>
  <c r="BH45" i="12" a="1"/>
  <c r="BH45" i="12" s="1"/>
  <c r="BH44" i="12" a="1"/>
  <c r="BH44" i="12" s="1"/>
  <c r="BH43" i="12" a="1"/>
  <c r="BH43" i="12" s="1"/>
  <c r="BH42" i="12" a="1"/>
  <c r="BH42" i="12" s="1"/>
  <c r="BH41" i="12" a="1"/>
  <c r="BH41" i="12" s="1"/>
  <c r="BH40" i="12" a="1"/>
  <c r="BH40" i="12" s="1"/>
  <c r="BH34" i="12" a="1"/>
  <c r="BH34" i="12" s="1"/>
  <c r="BH31" i="12" a="1"/>
  <c r="BH31" i="12" s="1"/>
  <c r="BH30" i="12" a="1"/>
  <c r="BH30" i="12" s="1"/>
  <c r="BH29" i="12" a="1"/>
  <c r="BH29" i="12" s="1"/>
  <c r="BH28" i="12" a="1"/>
  <c r="BH28" i="12" s="1"/>
  <c r="BH27" i="12" a="1"/>
  <c r="BH27" i="12" s="1"/>
  <c r="BH26" i="12" a="1"/>
  <c r="BH26" i="12" s="1"/>
  <c r="BH25" i="12" a="1"/>
  <c r="BH25" i="12" s="1"/>
  <c r="BH24" i="12" a="1"/>
  <c r="BH24" i="12" s="1"/>
  <c r="BH23" i="12" a="1"/>
  <c r="BH23" i="12" s="1"/>
  <c r="BH22" i="12" a="1"/>
  <c r="BH22" i="12" s="1"/>
  <c r="BH21" i="12" a="1"/>
  <c r="BH21" i="12" s="1"/>
  <c r="BH20" i="12" a="1"/>
  <c r="BH20" i="12" s="1"/>
  <c r="BH19" i="12" a="1"/>
  <c r="BH19" i="12" s="1"/>
  <c r="BH18" i="12" a="1"/>
  <c r="BH18" i="12" s="1"/>
  <c r="BH17" i="12" a="1"/>
  <c r="BH17" i="12" s="1"/>
  <c r="BH16" i="12" a="1"/>
  <c r="BH16" i="12" s="1"/>
  <c r="BH15" i="12" a="1"/>
  <c r="BH15" i="12" s="1"/>
  <c r="BB85" i="12" a="1"/>
  <c r="BB85" i="12" s="1"/>
  <c r="BB84" i="12" a="1"/>
  <c r="BB84" i="12" s="1"/>
  <c r="BB83" i="12" a="1"/>
  <c r="BB83" i="12" s="1"/>
  <c r="BB82" i="12" a="1"/>
  <c r="BB82" i="12" s="1"/>
  <c r="BB81" i="12" a="1"/>
  <c r="BB81" i="12" s="1"/>
  <c r="BB80" i="12" a="1"/>
  <c r="BB80" i="12" s="1"/>
  <c r="BB79" i="12" a="1"/>
  <c r="BB79" i="12" s="1"/>
  <c r="BB78" i="12" a="1"/>
  <c r="BB78" i="12" s="1"/>
  <c r="BB77" i="12" a="1"/>
  <c r="BB77" i="12" s="1"/>
  <c r="BB76" i="12" a="1"/>
  <c r="BB76" i="12" s="1"/>
  <c r="BB75" i="12" a="1"/>
  <c r="BB75" i="12" s="1"/>
  <c r="BB74" i="12" a="1"/>
  <c r="BB74" i="12" s="1"/>
  <c r="BB73" i="12" a="1"/>
  <c r="BB73" i="12" s="1"/>
  <c r="BB66" i="12" a="1"/>
  <c r="BB66" i="12" s="1"/>
  <c r="BB65" i="12" a="1"/>
  <c r="BB65" i="12" s="1"/>
  <c r="BB64" i="12" a="1"/>
  <c r="BB64" i="12" s="1"/>
  <c r="BB63" i="12" a="1"/>
  <c r="BB63" i="12" s="1"/>
  <c r="BB62" i="12" a="1"/>
  <c r="BB62" i="12" s="1"/>
  <c r="BB61" i="12" a="1"/>
  <c r="BB61" i="12" s="1"/>
  <c r="BB60" i="12" a="1"/>
  <c r="BB60" i="12" s="1"/>
  <c r="BB59" i="12" a="1"/>
  <c r="BB59" i="12" s="1"/>
  <c r="BB52" i="12" a="1"/>
  <c r="BB52" i="12" s="1"/>
  <c r="BB51" i="12" a="1"/>
  <c r="BB51" i="12" s="1"/>
  <c r="BB50" i="12" a="1"/>
  <c r="BB50" i="12" s="1"/>
  <c r="BB49" i="12" a="1"/>
  <c r="BB49" i="12" s="1"/>
  <c r="BB48" i="12" a="1"/>
  <c r="BB48" i="12" s="1"/>
  <c r="BB47" i="12" a="1"/>
  <c r="BB47" i="12" s="1"/>
  <c r="BB46" i="12" a="1"/>
  <c r="BB46" i="12" s="1"/>
  <c r="BB45" i="12" a="1"/>
  <c r="BB45" i="12" s="1"/>
  <c r="BB44" i="12" a="1"/>
  <c r="BB44" i="12" s="1"/>
  <c r="BB43" i="12" a="1"/>
  <c r="BB43" i="12" s="1"/>
  <c r="BB42" i="12" a="1"/>
  <c r="BB42" i="12" s="1"/>
  <c r="BB41" i="12" a="1"/>
  <c r="BB41" i="12" s="1"/>
  <c r="BB40" i="12" a="1"/>
  <c r="BB40" i="12" s="1"/>
  <c r="BB34" i="12" a="1"/>
  <c r="BB34" i="12" s="1"/>
  <c r="BB31" i="12" a="1"/>
  <c r="BB31" i="12" s="1"/>
  <c r="BB30" i="12" a="1"/>
  <c r="BB30" i="12" s="1"/>
  <c r="BB29" i="12" a="1"/>
  <c r="BB29" i="12" s="1"/>
  <c r="BB28" i="12" a="1"/>
  <c r="BB28" i="12" s="1"/>
  <c r="BB27" i="12" a="1"/>
  <c r="BB27" i="12" s="1"/>
  <c r="BB26" i="12" a="1"/>
  <c r="BB26" i="12" s="1"/>
  <c r="BB25" i="12" a="1"/>
  <c r="BB25" i="12" s="1"/>
  <c r="BB24" i="12" a="1"/>
  <c r="BB24" i="12" s="1"/>
  <c r="BB23" i="12" a="1"/>
  <c r="BB23" i="12" s="1"/>
  <c r="BB22" i="12" a="1"/>
  <c r="BB22" i="12" s="1"/>
  <c r="BB21" i="12" a="1"/>
  <c r="BB21" i="12" s="1"/>
  <c r="BB20" i="12" a="1"/>
  <c r="BB20" i="12" s="1"/>
  <c r="BB19" i="12" a="1"/>
  <c r="BB19" i="12" s="1"/>
  <c r="BB18" i="12" a="1"/>
  <c r="BB18" i="12" s="1"/>
  <c r="BB17" i="12" a="1"/>
  <c r="BB17" i="12" s="1"/>
  <c r="BB16" i="12" a="1"/>
  <c r="BB16" i="12" s="1"/>
  <c r="BB15" i="12" a="1"/>
  <c r="BB15" i="12" s="1"/>
  <c r="AV85" i="12" a="1"/>
  <c r="AV85" i="12" s="1"/>
  <c r="AV84" i="12" a="1"/>
  <c r="AV84" i="12" s="1"/>
  <c r="AV83" i="12" a="1"/>
  <c r="AV83" i="12" s="1"/>
  <c r="AV82" i="12" a="1"/>
  <c r="AV82" i="12" s="1"/>
  <c r="AV81" i="12" a="1"/>
  <c r="AV81" i="12" s="1"/>
  <c r="AV80" i="12" a="1"/>
  <c r="AV80" i="12" s="1"/>
  <c r="AV79" i="12" a="1"/>
  <c r="AV79" i="12" s="1"/>
  <c r="AV78" i="12" a="1"/>
  <c r="AV78" i="12" s="1"/>
  <c r="AV77" i="12" a="1"/>
  <c r="AV77" i="12" s="1"/>
  <c r="AV76" i="12" a="1"/>
  <c r="AV76" i="12" s="1"/>
  <c r="AV75" i="12" a="1"/>
  <c r="AV75" i="12" s="1"/>
  <c r="AV74" i="12" a="1"/>
  <c r="AV74" i="12" s="1"/>
  <c r="AV73" i="12" a="1"/>
  <c r="AV73" i="12" s="1"/>
  <c r="AV66" i="12" a="1"/>
  <c r="AV66" i="12" s="1"/>
  <c r="AV65" i="12" a="1"/>
  <c r="AV65" i="12" s="1"/>
  <c r="AV64" i="12" a="1"/>
  <c r="AV64" i="12" s="1"/>
  <c r="AV63" i="12" a="1"/>
  <c r="AV63" i="12" s="1"/>
  <c r="AV62" i="12" a="1"/>
  <c r="AV62" i="12" s="1"/>
  <c r="AV61" i="12" a="1"/>
  <c r="AV61" i="12" s="1"/>
  <c r="AV60" i="12" a="1"/>
  <c r="AV60" i="12" s="1"/>
  <c r="AV59" i="12" a="1"/>
  <c r="AV59" i="12" s="1"/>
  <c r="AV52" i="12" a="1"/>
  <c r="AV52" i="12" s="1"/>
  <c r="AV51" i="12" a="1"/>
  <c r="AV51" i="12" s="1"/>
  <c r="AV50" i="12" a="1"/>
  <c r="AV50" i="12" s="1"/>
  <c r="AV49" i="12" a="1"/>
  <c r="AV49" i="12" s="1"/>
  <c r="AV48" i="12" a="1"/>
  <c r="AV48" i="12" s="1"/>
  <c r="AV47" i="12" a="1"/>
  <c r="AV47" i="12" s="1"/>
  <c r="AV46" i="12" a="1"/>
  <c r="AV46" i="12" s="1"/>
  <c r="AV45" i="12" a="1"/>
  <c r="AV45" i="12" s="1"/>
  <c r="AV44" i="12" a="1"/>
  <c r="AV44" i="12" s="1"/>
  <c r="AV43" i="12" a="1"/>
  <c r="AV43" i="12" s="1"/>
  <c r="AV42" i="12" a="1"/>
  <c r="AV42" i="12" s="1"/>
  <c r="AV41" i="12" a="1"/>
  <c r="AV41" i="12" s="1"/>
  <c r="AV40" i="12" a="1"/>
  <c r="AV40" i="12" s="1"/>
  <c r="AV34" i="12" a="1"/>
  <c r="AV34" i="12" s="1"/>
  <c r="AV31" i="12" a="1"/>
  <c r="AV31" i="12" s="1"/>
  <c r="AV30" i="12" a="1"/>
  <c r="AV30" i="12" s="1"/>
  <c r="AV29" i="12" a="1"/>
  <c r="AV29" i="12" s="1"/>
  <c r="AV28" i="12" a="1"/>
  <c r="AV28" i="12" s="1"/>
  <c r="AV27" i="12" a="1"/>
  <c r="AV27" i="12" s="1"/>
  <c r="AV26" i="12" a="1"/>
  <c r="AV26" i="12" s="1"/>
  <c r="AV25" i="12" a="1"/>
  <c r="AV25" i="12" s="1"/>
  <c r="AV24" i="12" a="1"/>
  <c r="AV24" i="12" s="1"/>
  <c r="AV23" i="12" a="1"/>
  <c r="AV23" i="12" s="1"/>
  <c r="AV22" i="12" a="1"/>
  <c r="AV22" i="12" s="1"/>
  <c r="AV21" i="12" a="1"/>
  <c r="AV21" i="12" s="1"/>
  <c r="AV20" i="12" a="1"/>
  <c r="AV20" i="12" s="1"/>
  <c r="AV19" i="12" a="1"/>
  <c r="AV19" i="12" s="1"/>
  <c r="AV18" i="12" a="1"/>
  <c r="AV18" i="12" s="1"/>
  <c r="AV17" i="12" a="1"/>
  <c r="AV17" i="12" s="1"/>
  <c r="AV16" i="12" a="1"/>
  <c r="AV16" i="12" s="1"/>
  <c r="AV15" i="12" a="1"/>
  <c r="AV15" i="12" s="1"/>
  <c r="AP85" i="12" a="1"/>
  <c r="AP85" i="12" s="1"/>
  <c r="AP84" i="12" a="1"/>
  <c r="AP84" i="12" s="1"/>
  <c r="AP83" i="12" a="1"/>
  <c r="AP83" i="12" s="1"/>
  <c r="AP82" i="12" a="1"/>
  <c r="AP82" i="12" s="1"/>
  <c r="AP81" i="12" a="1"/>
  <c r="AP81" i="12" s="1"/>
  <c r="AP80" i="12" a="1"/>
  <c r="AP80" i="12" s="1"/>
  <c r="AP79" i="12" a="1"/>
  <c r="AP79" i="12" s="1"/>
  <c r="AP78" i="12" a="1"/>
  <c r="AP78" i="12" s="1"/>
  <c r="AP77" i="12" a="1"/>
  <c r="AP77" i="12" s="1"/>
  <c r="AP76" i="12" a="1"/>
  <c r="AP76" i="12" s="1"/>
  <c r="AP75" i="12" a="1"/>
  <c r="AP75" i="12" s="1"/>
  <c r="AP74" i="12" a="1"/>
  <c r="AP74" i="12" s="1"/>
  <c r="AP73" i="12" a="1"/>
  <c r="AP73" i="12" s="1"/>
  <c r="AP66" i="12" a="1"/>
  <c r="AP66" i="12" s="1"/>
  <c r="AP65" i="12" a="1"/>
  <c r="AP65" i="12" s="1"/>
  <c r="AP64" i="12" a="1"/>
  <c r="AP64" i="12" s="1"/>
  <c r="AP63" i="12" a="1"/>
  <c r="AP63" i="12" s="1"/>
  <c r="AP62" i="12" a="1"/>
  <c r="AP62" i="12" s="1"/>
  <c r="AP61" i="12" a="1"/>
  <c r="AP61" i="12" s="1"/>
  <c r="AP60" i="12" a="1"/>
  <c r="AP60" i="12" s="1"/>
  <c r="AP59" i="12" a="1"/>
  <c r="AP59" i="12" s="1"/>
  <c r="AP52" i="12" a="1"/>
  <c r="AP52" i="12" s="1"/>
  <c r="AP51" i="12" a="1"/>
  <c r="AP51" i="12" s="1"/>
  <c r="AP50" i="12" a="1"/>
  <c r="AP50" i="12" s="1"/>
  <c r="AP49" i="12" a="1"/>
  <c r="AP49" i="12" s="1"/>
  <c r="AP48" i="12" a="1"/>
  <c r="AP48" i="12" s="1"/>
  <c r="AP47" i="12" a="1"/>
  <c r="AP47" i="12" s="1"/>
  <c r="AP46" i="12" a="1"/>
  <c r="AP46" i="12" s="1"/>
  <c r="AP45" i="12" a="1"/>
  <c r="AP45" i="12" s="1"/>
  <c r="AP44" i="12" a="1"/>
  <c r="AP44" i="12" s="1"/>
  <c r="AP43" i="12" a="1"/>
  <c r="AP43" i="12" s="1"/>
  <c r="AP42" i="12" a="1"/>
  <c r="AP42" i="12" s="1"/>
  <c r="AP41" i="12" a="1"/>
  <c r="AP41" i="12" s="1"/>
  <c r="AP40" i="12" a="1"/>
  <c r="AP40" i="12" s="1"/>
  <c r="AP34" i="12" a="1"/>
  <c r="AP34" i="12" s="1"/>
  <c r="AP31" i="12" a="1"/>
  <c r="AP31" i="12" s="1"/>
  <c r="AP30" i="12" a="1"/>
  <c r="AP30" i="12" s="1"/>
  <c r="AP29" i="12" a="1"/>
  <c r="AP29" i="12" s="1"/>
  <c r="AP28" i="12" a="1"/>
  <c r="AP28" i="12" s="1"/>
  <c r="AP27" i="12" a="1"/>
  <c r="AP27" i="12" s="1"/>
  <c r="AP26" i="12" a="1"/>
  <c r="AP26" i="12" s="1"/>
  <c r="AP25" i="12" a="1"/>
  <c r="AP25" i="12" s="1"/>
  <c r="AP24" i="12" a="1"/>
  <c r="AP24" i="12" s="1"/>
  <c r="AP23" i="12" a="1"/>
  <c r="AP23" i="12" s="1"/>
  <c r="AP22" i="12" a="1"/>
  <c r="AP22" i="12" s="1"/>
  <c r="AP21" i="12" a="1"/>
  <c r="AP21" i="12" s="1"/>
  <c r="AP20" i="12" a="1"/>
  <c r="AP20" i="12" s="1"/>
  <c r="AP19" i="12" a="1"/>
  <c r="AP19" i="12" s="1"/>
  <c r="AP18" i="12" a="1"/>
  <c r="AP18" i="12" s="1"/>
  <c r="AP17" i="12" a="1"/>
  <c r="AP17" i="12" s="1"/>
  <c r="AP16" i="12" a="1"/>
  <c r="AP16" i="12" s="1"/>
  <c r="AP15" i="12" a="1"/>
  <c r="AP15" i="12" s="1"/>
  <c r="AJ85" i="12" a="1"/>
  <c r="AJ85" i="12" s="1"/>
  <c r="AJ84" i="12" a="1"/>
  <c r="AJ84" i="12" s="1"/>
  <c r="AJ83" i="12" a="1"/>
  <c r="AJ83" i="12" s="1"/>
  <c r="AJ82" i="12" a="1"/>
  <c r="AJ82" i="12" s="1"/>
  <c r="AJ81" i="12" a="1"/>
  <c r="AJ81" i="12" s="1"/>
  <c r="AJ80" i="12" a="1"/>
  <c r="AJ80" i="12" s="1"/>
  <c r="AJ79" i="12" a="1"/>
  <c r="AJ79" i="12" s="1"/>
  <c r="AJ78" i="12" a="1"/>
  <c r="AJ78" i="12" s="1"/>
  <c r="AJ77" i="12" a="1"/>
  <c r="AJ77" i="12" s="1"/>
  <c r="AJ76" i="12" a="1"/>
  <c r="AJ76" i="12" s="1"/>
  <c r="AJ75" i="12" a="1"/>
  <c r="AJ75" i="12" s="1"/>
  <c r="AJ74" i="12" a="1"/>
  <c r="AJ74" i="12" s="1"/>
  <c r="AJ73" i="12" a="1"/>
  <c r="AJ73" i="12" s="1"/>
  <c r="AJ66" i="12" a="1"/>
  <c r="AJ66" i="12" s="1"/>
  <c r="AJ65" i="12" a="1"/>
  <c r="AJ65" i="12" s="1"/>
  <c r="AJ64" i="12" a="1"/>
  <c r="AJ64" i="12" s="1"/>
  <c r="AJ63" i="12" a="1"/>
  <c r="AJ63" i="12" s="1"/>
  <c r="AJ62" i="12" a="1"/>
  <c r="AJ62" i="12" s="1"/>
  <c r="AJ61" i="12" a="1"/>
  <c r="AJ61" i="12" s="1"/>
  <c r="AJ60" i="12" a="1"/>
  <c r="AJ60" i="12" s="1"/>
  <c r="AJ59" i="12" a="1"/>
  <c r="AJ59" i="12" s="1"/>
  <c r="AJ52" i="12" a="1"/>
  <c r="AJ52" i="12" s="1"/>
  <c r="AJ51" i="12" a="1"/>
  <c r="AJ51" i="12" s="1"/>
  <c r="AJ50" i="12" a="1"/>
  <c r="AJ50" i="12" s="1"/>
  <c r="AJ49" i="12" a="1"/>
  <c r="AJ49" i="12" s="1"/>
  <c r="AJ48" i="12" a="1"/>
  <c r="AJ48" i="12" s="1"/>
  <c r="AJ47" i="12" a="1"/>
  <c r="AJ47" i="12" s="1"/>
  <c r="AJ46" i="12" a="1"/>
  <c r="AJ46" i="12" s="1"/>
  <c r="AJ45" i="12" a="1"/>
  <c r="AJ45" i="12" s="1"/>
  <c r="AJ44" i="12" a="1"/>
  <c r="AJ44" i="12" s="1"/>
  <c r="AJ43" i="12" a="1"/>
  <c r="AJ43" i="12" s="1"/>
  <c r="AJ42" i="12" a="1"/>
  <c r="AJ42" i="12" s="1"/>
  <c r="AJ41" i="12" a="1"/>
  <c r="AJ41" i="12" s="1"/>
  <c r="AJ40" i="12" a="1"/>
  <c r="AJ40" i="12" s="1"/>
  <c r="AJ34" i="12" a="1"/>
  <c r="AJ34" i="12" s="1"/>
  <c r="AJ31" i="12" a="1"/>
  <c r="AJ31" i="12" s="1"/>
  <c r="AJ30" i="12" a="1"/>
  <c r="AJ30" i="12" s="1"/>
  <c r="AJ29" i="12" a="1"/>
  <c r="AJ29" i="12" s="1"/>
  <c r="AJ28" i="12" a="1"/>
  <c r="AJ28" i="12" s="1"/>
  <c r="AJ27" i="12" a="1"/>
  <c r="AJ27" i="12" s="1"/>
  <c r="AJ26" i="12" a="1"/>
  <c r="AJ26" i="12" s="1"/>
  <c r="AJ25" i="12" a="1"/>
  <c r="AJ25" i="12" s="1"/>
  <c r="AJ24" i="12" a="1"/>
  <c r="AJ24" i="12" s="1"/>
  <c r="AJ23" i="12" a="1"/>
  <c r="AJ23" i="12" s="1"/>
  <c r="AJ22" i="12" a="1"/>
  <c r="AJ22" i="12" s="1"/>
  <c r="AJ21" i="12" a="1"/>
  <c r="AJ21" i="12" s="1"/>
  <c r="AJ20" i="12" a="1"/>
  <c r="AJ20" i="12" s="1"/>
  <c r="AJ19" i="12" a="1"/>
  <c r="AJ19" i="12" s="1"/>
  <c r="AJ18" i="12" a="1"/>
  <c r="AJ18" i="12" s="1"/>
  <c r="AJ17" i="12" a="1"/>
  <c r="AJ17" i="12" s="1"/>
  <c r="AJ16" i="12" a="1"/>
  <c r="AJ16" i="12" s="1"/>
  <c r="AJ15" i="12" a="1"/>
  <c r="AJ15" i="12" s="1"/>
  <c r="AD85" i="12" a="1"/>
  <c r="AD85" i="12" s="1"/>
  <c r="AD84" i="12" a="1"/>
  <c r="AD84" i="12" s="1"/>
  <c r="AD83" i="12" a="1"/>
  <c r="AD83" i="12" s="1"/>
  <c r="AD82" i="12" a="1"/>
  <c r="AD82" i="12" s="1"/>
  <c r="AD81" i="12" a="1"/>
  <c r="AD81" i="12" s="1"/>
  <c r="AD80" i="12" a="1"/>
  <c r="AD80" i="12" s="1"/>
  <c r="AD79" i="12" a="1"/>
  <c r="AD79" i="12" s="1"/>
  <c r="AD78" i="12" a="1"/>
  <c r="AD78" i="12" s="1"/>
  <c r="AD77" i="12" a="1"/>
  <c r="AD77" i="12" s="1"/>
  <c r="AD76" i="12" a="1"/>
  <c r="AD76" i="12" s="1"/>
  <c r="AD75" i="12" a="1"/>
  <c r="AD75" i="12" s="1"/>
  <c r="AD74" i="12" a="1"/>
  <c r="AD74" i="12" s="1"/>
  <c r="AD73" i="12" a="1"/>
  <c r="AD73" i="12" s="1"/>
  <c r="AD66" i="12" a="1"/>
  <c r="AD66" i="12" s="1"/>
  <c r="AD65" i="12" a="1"/>
  <c r="AD65" i="12" s="1"/>
  <c r="AD64" i="12" a="1"/>
  <c r="AD64" i="12" s="1"/>
  <c r="AD63" i="12" a="1"/>
  <c r="AD63" i="12" s="1"/>
  <c r="AD62" i="12" a="1"/>
  <c r="AD62" i="12" s="1"/>
  <c r="AD61" i="12" a="1"/>
  <c r="AD61" i="12" s="1"/>
  <c r="AD60" i="12" a="1"/>
  <c r="AD60" i="12" s="1"/>
  <c r="AD59" i="12" a="1"/>
  <c r="AD59" i="12" s="1"/>
  <c r="AD52" i="12" a="1"/>
  <c r="AD52" i="12" s="1"/>
  <c r="AD51" i="12" a="1"/>
  <c r="AD51" i="12" s="1"/>
  <c r="AD50" i="12" a="1"/>
  <c r="AD50" i="12" s="1"/>
  <c r="AD49" i="12" a="1"/>
  <c r="AD49" i="12" s="1"/>
  <c r="AD48" i="12" a="1"/>
  <c r="AD48" i="12" s="1"/>
  <c r="AD47" i="12" a="1"/>
  <c r="AD47" i="12" s="1"/>
  <c r="AD46" i="12" a="1"/>
  <c r="AD46" i="12" s="1"/>
  <c r="AD45" i="12" a="1"/>
  <c r="AD45" i="12" s="1"/>
  <c r="AD44" i="12" a="1"/>
  <c r="AD44" i="12" s="1"/>
  <c r="AD43" i="12" a="1"/>
  <c r="AD43" i="12" s="1"/>
  <c r="AD42" i="12" a="1"/>
  <c r="AD42" i="12" s="1"/>
  <c r="AD41" i="12" a="1"/>
  <c r="AD41" i="12" s="1"/>
  <c r="AD40" i="12" a="1"/>
  <c r="AD40" i="12" s="1"/>
  <c r="AD34" i="12" a="1"/>
  <c r="AD34" i="12" s="1"/>
  <c r="AD31" i="12" a="1"/>
  <c r="AD31" i="12" s="1"/>
  <c r="AD30" i="12" a="1"/>
  <c r="AD30" i="12" s="1"/>
  <c r="AD29" i="12" a="1"/>
  <c r="AD29" i="12" s="1"/>
  <c r="AD28" i="12" a="1"/>
  <c r="AD28" i="12" s="1"/>
  <c r="AD27" i="12" a="1"/>
  <c r="AD27" i="12" s="1"/>
  <c r="AD26" i="12" a="1"/>
  <c r="AD26" i="12" s="1"/>
  <c r="AD25" i="12" a="1"/>
  <c r="AD25" i="12" s="1"/>
  <c r="AD24" i="12" a="1"/>
  <c r="AD24" i="12" s="1"/>
  <c r="AD23" i="12" a="1"/>
  <c r="AD23" i="12" s="1"/>
  <c r="AD22" i="12" a="1"/>
  <c r="AD22" i="12" s="1"/>
  <c r="AD21" i="12" a="1"/>
  <c r="AD21" i="12" s="1"/>
  <c r="AD20" i="12" a="1"/>
  <c r="AD20" i="12" s="1"/>
  <c r="AD19" i="12" a="1"/>
  <c r="AD19" i="12" s="1"/>
  <c r="AD18" i="12" a="1"/>
  <c r="AD18" i="12" s="1"/>
  <c r="AD17" i="12" a="1"/>
  <c r="AD17" i="12" s="1"/>
  <c r="AD16" i="12" a="1"/>
  <c r="AD16" i="12" s="1"/>
  <c r="AD15" i="12" a="1"/>
  <c r="AD15" i="12" s="1"/>
  <c r="X85" i="12" a="1"/>
  <c r="X85" i="12" s="1"/>
  <c r="X84" i="12" a="1"/>
  <c r="X84" i="12" s="1"/>
  <c r="X83" i="12" a="1"/>
  <c r="X83" i="12" s="1"/>
  <c r="X82" i="12" a="1"/>
  <c r="X82" i="12" s="1"/>
  <c r="X81" i="12" a="1"/>
  <c r="X81" i="12" s="1"/>
  <c r="X80" i="12" a="1"/>
  <c r="X80" i="12" s="1"/>
  <c r="X79" i="12" a="1"/>
  <c r="X79" i="12" s="1"/>
  <c r="X78" i="12" a="1"/>
  <c r="X78" i="12" s="1"/>
  <c r="X77" i="12" a="1"/>
  <c r="X77" i="12" s="1"/>
  <c r="X76" i="12" a="1"/>
  <c r="X76" i="12" s="1"/>
  <c r="X75" i="12" a="1"/>
  <c r="X75" i="12" s="1"/>
  <c r="X74" i="12" a="1"/>
  <c r="X74" i="12" s="1"/>
  <c r="X73" i="12" a="1"/>
  <c r="X73" i="12" s="1"/>
  <c r="X66" i="12" a="1"/>
  <c r="X66" i="12" s="1"/>
  <c r="X65" i="12" a="1"/>
  <c r="X65" i="12" s="1"/>
  <c r="X64" i="12" a="1"/>
  <c r="X64" i="12" s="1"/>
  <c r="X63" i="12" a="1"/>
  <c r="X63" i="12" s="1"/>
  <c r="X62" i="12" a="1"/>
  <c r="X62" i="12" s="1"/>
  <c r="X61" i="12" a="1"/>
  <c r="X61" i="12" s="1"/>
  <c r="X60" i="12" a="1"/>
  <c r="X60" i="12" s="1"/>
  <c r="X59" i="12" a="1"/>
  <c r="X59" i="12" s="1"/>
  <c r="X52" i="12" a="1"/>
  <c r="X52" i="12" s="1"/>
  <c r="X51" i="12" a="1"/>
  <c r="X51" i="12" s="1"/>
  <c r="X50" i="12" a="1"/>
  <c r="X50" i="12" s="1"/>
  <c r="X49" i="12" a="1"/>
  <c r="X49" i="12" s="1"/>
  <c r="X48" i="12" a="1"/>
  <c r="X48" i="12" s="1"/>
  <c r="X47" i="12" a="1"/>
  <c r="X47" i="12" s="1"/>
  <c r="X46" i="12" a="1"/>
  <c r="X46" i="12" s="1"/>
  <c r="X45" i="12" a="1"/>
  <c r="X45" i="12" s="1"/>
  <c r="X44" i="12" a="1"/>
  <c r="X44" i="12" s="1"/>
  <c r="X43" i="12" a="1"/>
  <c r="X43" i="12" s="1"/>
  <c r="X42" i="12" a="1"/>
  <c r="X42" i="12" s="1"/>
  <c r="X41" i="12" a="1"/>
  <c r="X41" i="12" s="1"/>
  <c r="X40" i="12" a="1"/>
  <c r="X40" i="12" s="1"/>
  <c r="X34" i="12" a="1"/>
  <c r="X34" i="12" s="1"/>
  <c r="X31" i="12" a="1"/>
  <c r="X31" i="12" s="1"/>
  <c r="X30" i="12" a="1"/>
  <c r="X30" i="12" s="1"/>
  <c r="X29" i="12" a="1"/>
  <c r="X29" i="12" s="1"/>
  <c r="X28" i="12" a="1"/>
  <c r="X28" i="12" s="1"/>
  <c r="X27" i="12" a="1"/>
  <c r="X27" i="12" s="1"/>
  <c r="X26" i="12" a="1"/>
  <c r="X26" i="12" s="1"/>
  <c r="X25" i="12" a="1"/>
  <c r="X25" i="12" s="1"/>
  <c r="X24" i="12" a="1"/>
  <c r="X24" i="12" s="1"/>
  <c r="X23" i="12" a="1"/>
  <c r="X23" i="12" s="1"/>
  <c r="X22" i="12" a="1"/>
  <c r="X22" i="12" s="1"/>
  <c r="X21" i="12" a="1"/>
  <c r="X21" i="12" s="1"/>
  <c r="X20" i="12" a="1"/>
  <c r="X20" i="12" s="1"/>
  <c r="X19" i="12" a="1"/>
  <c r="X19" i="12" s="1"/>
  <c r="X18" i="12" a="1"/>
  <c r="X18" i="12" s="1"/>
  <c r="X17" i="12" a="1"/>
  <c r="X17" i="12" s="1"/>
  <c r="X16" i="12" a="1"/>
  <c r="X16" i="12" s="1"/>
  <c r="X15" i="12" a="1"/>
  <c r="X15" i="12" s="1"/>
  <c r="R85" i="12" a="1"/>
  <c r="R85" i="12" s="1"/>
  <c r="R84" i="12" a="1"/>
  <c r="R84" i="12" s="1"/>
  <c r="R83" i="12" a="1"/>
  <c r="R83" i="12" s="1"/>
  <c r="R82" i="12" a="1"/>
  <c r="R82" i="12" s="1"/>
  <c r="R81" i="12" a="1"/>
  <c r="R81" i="12" s="1"/>
  <c r="R80" i="12" a="1"/>
  <c r="R80" i="12" s="1"/>
  <c r="R79" i="12" a="1"/>
  <c r="R79" i="12" s="1"/>
  <c r="R78" i="12" a="1"/>
  <c r="R78" i="12" s="1"/>
  <c r="R77" i="12" a="1"/>
  <c r="R77" i="12" s="1"/>
  <c r="R76" i="12" a="1"/>
  <c r="R76" i="12" s="1"/>
  <c r="R75" i="12" a="1"/>
  <c r="R75" i="12" s="1"/>
  <c r="R74" i="12" a="1"/>
  <c r="R74" i="12" s="1"/>
  <c r="R73" i="12" a="1"/>
  <c r="R73" i="12" s="1"/>
  <c r="R66" i="12" a="1"/>
  <c r="R66" i="12" s="1"/>
  <c r="R65" i="12" a="1"/>
  <c r="R65" i="12" s="1"/>
  <c r="R64" i="12" a="1"/>
  <c r="R64" i="12" s="1"/>
  <c r="R63" i="12" a="1"/>
  <c r="R63" i="12" s="1"/>
  <c r="R62" i="12" a="1"/>
  <c r="R62" i="12" s="1"/>
  <c r="R61" i="12" a="1"/>
  <c r="R61" i="12" s="1"/>
  <c r="R60" i="12" a="1"/>
  <c r="R60" i="12" s="1"/>
  <c r="R59" i="12" a="1"/>
  <c r="R59" i="12" s="1"/>
  <c r="R52" i="12" a="1"/>
  <c r="R52" i="12" s="1"/>
  <c r="R51" i="12" a="1"/>
  <c r="R51" i="12" s="1"/>
  <c r="R50" i="12" a="1"/>
  <c r="R50" i="12" s="1"/>
  <c r="R49" i="12" a="1"/>
  <c r="R49" i="12" s="1"/>
  <c r="R48" i="12" a="1"/>
  <c r="R48" i="12" s="1"/>
  <c r="R47" i="12" a="1"/>
  <c r="R47" i="12" s="1"/>
  <c r="R46" i="12" a="1"/>
  <c r="R46" i="12" s="1"/>
  <c r="R45" i="12" a="1"/>
  <c r="R45" i="12" s="1"/>
  <c r="R44" i="12" a="1"/>
  <c r="R44" i="12" s="1"/>
  <c r="R43" i="12" a="1"/>
  <c r="R43" i="12" s="1"/>
  <c r="R42" i="12" a="1"/>
  <c r="R42" i="12" s="1"/>
  <c r="R41" i="12" a="1"/>
  <c r="R41" i="12" s="1"/>
  <c r="R40" i="12" a="1"/>
  <c r="R40" i="12" s="1"/>
  <c r="R34" i="12" a="1"/>
  <c r="R34" i="12" s="1"/>
  <c r="R31" i="12" a="1"/>
  <c r="R31" i="12" s="1"/>
  <c r="R30" i="12" a="1"/>
  <c r="R30" i="12" s="1"/>
  <c r="R29" i="12" a="1"/>
  <c r="R29" i="12" s="1"/>
  <c r="R28" i="12" a="1"/>
  <c r="R28" i="12" s="1"/>
  <c r="R27" i="12" a="1"/>
  <c r="R27" i="12" s="1"/>
  <c r="R26" i="12" a="1"/>
  <c r="R26" i="12" s="1"/>
  <c r="R25" i="12" a="1"/>
  <c r="R25" i="12" s="1"/>
  <c r="R24" i="12" a="1"/>
  <c r="R24" i="12" s="1"/>
  <c r="R23" i="12" a="1"/>
  <c r="R23" i="12" s="1"/>
  <c r="R22" i="12" a="1"/>
  <c r="R22" i="12" s="1"/>
  <c r="R21" i="12" a="1"/>
  <c r="R21" i="12" s="1"/>
  <c r="R20" i="12" a="1"/>
  <c r="R20" i="12" s="1"/>
  <c r="R19" i="12" a="1"/>
  <c r="R19" i="12" s="1"/>
  <c r="R18" i="12" a="1"/>
  <c r="R18" i="12" s="1"/>
  <c r="R17" i="12" a="1"/>
  <c r="R17" i="12" s="1"/>
  <c r="R16" i="12" a="1"/>
  <c r="R16" i="12" s="1"/>
  <c r="R15" i="12" a="1"/>
  <c r="R15" i="12" s="1"/>
  <c r="BH85" i="11" a="1"/>
  <c r="BH85" i="11" s="1"/>
  <c r="BH84" i="11" a="1"/>
  <c r="BH84" i="11" s="1"/>
  <c r="BH83" i="11" a="1"/>
  <c r="BH83" i="11" s="1"/>
  <c r="BH82" i="11" a="1"/>
  <c r="BH82" i="11" s="1"/>
  <c r="BH81" i="11" a="1"/>
  <c r="BH81" i="11" s="1"/>
  <c r="BH80" i="11" a="1"/>
  <c r="BH80" i="11" s="1"/>
  <c r="BH79" i="11" a="1"/>
  <c r="BH79" i="11" s="1"/>
  <c r="BH78" i="11" a="1"/>
  <c r="BH78" i="11" s="1"/>
  <c r="BH77" i="11" a="1"/>
  <c r="BH77" i="11" s="1"/>
  <c r="BH76" i="11" a="1"/>
  <c r="BH76" i="11" s="1"/>
  <c r="BH75" i="11" a="1"/>
  <c r="BH75" i="11" s="1"/>
  <c r="BH74" i="11" a="1"/>
  <c r="BH74" i="11" s="1"/>
  <c r="BH73" i="11" a="1"/>
  <c r="BH73" i="11" s="1"/>
  <c r="BH66" i="11" a="1"/>
  <c r="BH66" i="11" s="1"/>
  <c r="BH65" i="11" a="1"/>
  <c r="BH65" i="11" s="1"/>
  <c r="BH64" i="11" a="1"/>
  <c r="BH64" i="11" s="1"/>
  <c r="BH63" i="11" a="1"/>
  <c r="BH63" i="11" s="1"/>
  <c r="BH62" i="11" a="1"/>
  <c r="BH62" i="11" s="1"/>
  <c r="BH61" i="11" a="1"/>
  <c r="BH61" i="11" s="1"/>
  <c r="BH60" i="11" a="1"/>
  <c r="BH60" i="11" s="1"/>
  <c r="BH59" i="11" a="1"/>
  <c r="BH59" i="11" s="1"/>
  <c r="BH52" i="11" a="1"/>
  <c r="BH52" i="11" s="1"/>
  <c r="BH51" i="11" a="1"/>
  <c r="BH51" i="11" s="1"/>
  <c r="BH50" i="11" a="1"/>
  <c r="BH50" i="11" s="1"/>
  <c r="BH49" i="11" a="1"/>
  <c r="BH49" i="11" s="1"/>
  <c r="BH48" i="11" a="1"/>
  <c r="BH48" i="11" s="1"/>
  <c r="BH47" i="11" a="1"/>
  <c r="BH47" i="11" s="1"/>
  <c r="BH46" i="11" a="1"/>
  <c r="BH46" i="11" s="1"/>
  <c r="BH45" i="11" a="1"/>
  <c r="BH45" i="11" s="1"/>
  <c r="BH44" i="11" a="1"/>
  <c r="BH44" i="11" s="1"/>
  <c r="BH43" i="11" a="1"/>
  <c r="BH43" i="11" s="1"/>
  <c r="BH42" i="11" a="1"/>
  <c r="BH42" i="11" s="1"/>
  <c r="BH41" i="11" a="1"/>
  <c r="BH41" i="11" s="1"/>
  <c r="BH40" i="11" a="1"/>
  <c r="BH40" i="11" s="1"/>
  <c r="BH34" i="11" a="1"/>
  <c r="BH34" i="11" s="1"/>
  <c r="BH31" i="11" a="1"/>
  <c r="BH31" i="11" s="1"/>
  <c r="BH30" i="11" a="1"/>
  <c r="BH30" i="11" s="1"/>
  <c r="BH29" i="11" a="1"/>
  <c r="BH29" i="11" s="1"/>
  <c r="BH28" i="11" a="1"/>
  <c r="BH28" i="11" s="1"/>
  <c r="BH27" i="11" a="1"/>
  <c r="BH27" i="11" s="1"/>
  <c r="BH26" i="11" a="1"/>
  <c r="BH26" i="11" s="1"/>
  <c r="BH25" i="11" a="1"/>
  <c r="BH25" i="11" s="1"/>
  <c r="BH24" i="11" a="1"/>
  <c r="BH24" i="11" s="1"/>
  <c r="BH23" i="11" a="1"/>
  <c r="BH23" i="11" s="1"/>
  <c r="BH22" i="11" a="1"/>
  <c r="BH22" i="11" s="1"/>
  <c r="BH21" i="11" a="1"/>
  <c r="BH21" i="11" s="1"/>
  <c r="BH20" i="11" a="1"/>
  <c r="BH20" i="11" s="1"/>
  <c r="BH19" i="11" a="1"/>
  <c r="BH19" i="11" s="1"/>
  <c r="BH18" i="11" a="1"/>
  <c r="BH18" i="11" s="1"/>
  <c r="BH17" i="11" a="1"/>
  <c r="BH17" i="11" s="1"/>
  <c r="BH16" i="11" a="1"/>
  <c r="BH16" i="11" s="1"/>
  <c r="BH15" i="11" a="1"/>
  <c r="BH15" i="11" s="1"/>
  <c r="BB85" i="11" a="1"/>
  <c r="BB85" i="11" s="1"/>
  <c r="BB84" i="11" a="1"/>
  <c r="BB84" i="11" s="1"/>
  <c r="BB83" i="11" a="1"/>
  <c r="BB83" i="11" s="1"/>
  <c r="BB82" i="11" a="1"/>
  <c r="BB82" i="11" s="1"/>
  <c r="BB81" i="11" a="1"/>
  <c r="BB81" i="11" s="1"/>
  <c r="BB80" i="11" a="1"/>
  <c r="BB80" i="11" s="1"/>
  <c r="BB79" i="11" a="1"/>
  <c r="BB79" i="11" s="1"/>
  <c r="BB78" i="11" a="1"/>
  <c r="BB78" i="11" s="1"/>
  <c r="BB77" i="11" a="1"/>
  <c r="BB77" i="11" s="1"/>
  <c r="BB76" i="11" a="1"/>
  <c r="BB76" i="11" s="1"/>
  <c r="BB75" i="11" a="1"/>
  <c r="BB75" i="11" s="1"/>
  <c r="BB74" i="11" a="1"/>
  <c r="BB74" i="11" s="1"/>
  <c r="BB73" i="11" a="1"/>
  <c r="BB73" i="11" s="1"/>
  <c r="BB66" i="11" a="1"/>
  <c r="BB66" i="11" s="1"/>
  <c r="BB65" i="11" a="1"/>
  <c r="BB65" i="11" s="1"/>
  <c r="BB64" i="11" a="1"/>
  <c r="BB64" i="11" s="1"/>
  <c r="BB63" i="11" a="1"/>
  <c r="BB63" i="11" s="1"/>
  <c r="BB62" i="11" a="1"/>
  <c r="BB62" i="11" s="1"/>
  <c r="BB61" i="11" a="1"/>
  <c r="BB61" i="11" s="1"/>
  <c r="BB60" i="11" a="1"/>
  <c r="BB60" i="11" s="1"/>
  <c r="BB59" i="11" a="1"/>
  <c r="BB59" i="11" s="1"/>
  <c r="BB52" i="11" a="1"/>
  <c r="BB52" i="11" s="1"/>
  <c r="BB51" i="11" a="1"/>
  <c r="BB51" i="11" s="1"/>
  <c r="BB50" i="11" a="1"/>
  <c r="BB50" i="11" s="1"/>
  <c r="BB49" i="11" a="1"/>
  <c r="BB49" i="11" s="1"/>
  <c r="BB48" i="11" a="1"/>
  <c r="BB48" i="11" s="1"/>
  <c r="BB47" i="11" a="1"/>
  <c r="BB47" i="11" s="1"/>
  <c r="BB46" i="11" a="1"/>
  <c r="BB46" i="11" s="1"/>
  <c r="BB45" i="11" a="1"/>
  <c r="BB45" i="11" s="1"/>
  <c r="BB44" i="11" a="1"/>
  <c r="BB44" i="11" s="1"/>
  <c r="BB43" i="11" a="1"/>
  <c r="BB43" i="11" s="1"/>
  <c r="BB42" i="11" a="1"/>
  <c r="BB42" i="11" s="1"/>
  <c r="BB41" i="11" a="1"/>
  <c r="BB41" i="11" s="1"/>
  <c r="BB40" i="11" a="1"/>
  <c r="BB40" i="11" s="1"/>
  <c r="BB34" i="11" a="1"/>
  <c r="BB34" i="11" s="1"/>
  <c r="BB31" i="11" a="1"/>
  <c r="BB31" i="11" s="1"/>
  <c r="BB30" i="11" a="1"/>
  <c r="BB30" i="11" s="1"/>
  <c r="BB29" i="11" a="1"/>
  <c r="BB29" i="11" s="1"/>
  <c r="BB28" i="11" a="1"/>
  <c r="BB28" i="11" s="1"/>
  <c r="BB27" i="11" a="1"/>
  <c r="BB27" i="11" s="1"/>
  <c r="BB26" i="11" a="1"/>
  <c r="BB26" i="11" s="1"/>
  <c r="BB25" i="11" a="1"/>
  <c r="BB25" i="11" s="1"/>
  <c r="BB24" i="11" a="1"/>
  <c r="BB24" i="11" s="1"/>
  <c r="BB23" i="11" a="1"/>
  <c r="BB23" i="11" s="1"/>
  <c r="BB22" i="11" a="1"/>
  <c r="BB22" i="11" s="1"/>
  <c r="BB21" i="11" a="1"/>
  <c r="BB21" i="11" s="1"/>
  <c r="BB20" i="11" a="1"/>
  <c r="BB20" i="11" s="1"/>
  <c r="BB19" i="11" a="1"/>
  <c r="BB19" i="11" s="1"/>
  <c r="BB18" i="11" a="1"/>
  <c r="BB18" i="11" s="1"/>
  <c r="BB17" i="11" a="1"/>
  <c r="BB17" i="11" s="1"/>
  <c r="BB16" i="11" a="1"/>
  <c r="BB16" i="11" s="1"/>
  <c r="BB15" i="11" a="1"/>
  <c r="BB15" i="11" s="1"/>
  <c r="AV85" i="11" a="1"/>
  <c r="AV85" i="11" s="1"/>
  <c r="AV84" i="11" a="1"/>
  <c r="AV84" i="11" s="1"/>
  <c r="AV83" i="11" a="1"/>
  <c r="AV83" i="11" s="1"/>
  <c r="AV82" i="11" a="1"/>
  <c r="AV82" i="11" s="1"/>
  <c r="AV81" i="11" a="1"/>
  <c r="AV81" i="11" s="1"/>
  <c r="AV80" i="11" a="1"/>
  <c r="AV80" i="11" s="1"/>
  <c r="AV79" i="11" a="1"/>
  <c r="AV79" i="11" s="1"/>
  <c r="AV78" i="11" a="1"/>
  <c r="AV78" i="11" s="1"/>
  <c r="AV77" i="11" a="1"/>
  <c r="AV77" i="11" s="1"/>
  <c r="AV76" i="11" a="1"/>
  <c r="AV76" i="11" s="1"/>
  <c r="AV75" i="11" a="1"/>
  <c r="AV75" i="11" s="1"/>
  <c r="AV74" i="11" a="1"/>
  <c r="AV74" i="11" s="1"/>
  <c r="AV73" i="11" a="1"/>
  <c r="AV73" i="11" s="1"/>
  <c r="AV66" i="11" a="1"/>
  <c r="AV66" i="11" s="1"/>
  <c r="AV65" i="11" a="1"/>
  <c r="AV65" i="11" s="1"/>
  <c r="AV64" i="11" a="1"/>
  <c r="AV64" i="11" s="1"/>
  <c r="AV63" i="11" a="1"/>
  <c r="AV63" i="11" s="1"/>
  <c r="AV62" i="11" a="1"/>
  <c r="AV62" i="11" s="1"/>
  <c r="AV61" i="11" a="1"/>
  <c r="AV61" i="11" s="1"/>
  <c r="AV60" i="11" a="1"/>
  <c r="AV60" i="11" s="1"/>
  <c r="AV59" i="11" a="1"/>
  <c r="AV59" i="11" s="1"/>
  <c r="AV52" i="11" a="1"/>
  <c r="AV52" i="11" s="1"/>
  <c r="AV51" i="11" a="1"/>
  <c r="AV51" i="11" s="1"/>
  <c r="AV50" i="11" a="1"/>
  <c r="AV50" i="11" s="1"/>
  <c r="AV49" i="11" a="1"/>
  <c r="AV49" i="11" s="1"/>
  <c r="AV48" i="11" a="1"/>
  <c r="AV48" i="11" s="1"/>
  <c r="AV47" i="11" a="1"/>
  <c r="AV47" i="11" s="1"/>
  <c r="AV46" i="11" a="1"/>
  <c r="AV46" i="11" s="1"/>
  <c r="AV45" i="11" a="1"/>
  <c r="AV45" i="11" s="1"/>
  <c r="AV44" i="11" a="1"/>
  <c r="AV44" i="11" s="1"/>
  <c r="AV43" i="11" a="1"/>
  <c r="AV43" i="11" s="1"/>
  <c r="AV42" i="11" a="1"/>
  <c r="AV42" i="11" s="1"/>
  <c r="AV41" i="11" a="1"/>
  <c r="AV41" i="11" s="1"/>
  <c r="AV40" i="11" a="1"/>
  <c r="AV40" i="11" s="1"/>
  <c r="AV34" i="11" a="1"/>
  <c r="AV34" i="11" s="1"/>
  <c r="AV31" i="11" a="1"/>
  <c r="AV31" i="11" s="1"/>
  <c r="AV30" i="11" a="1"/>
  <c r="AV30" i="11" s="1"/>
  <c r="AV29" i="11" a="1"/>
  <c r="AV29" i="11" s="1"/>
  <c r="AV28" i="11" a="1"/>
  <c r="AV28" i="11" s="1"/>
  <c r="AV27" i="11" a="1"/>
  <c r="AV27" i="11" s="1"/>
  <c r="AV26" i="11" a="1"/>
  <c r="AV26" i="11" s="1"/>
  <c r="AV25" i="11" a="1"/>
  <c r="AV25" i="11" s="1"/>
  <c r="AV24" i="11" a="1"/>
  <c r="AV24" i="11" s="1"/>
  <c r="AV23" i="11" a="1"/>
  <c r="AV23" i="11" s="1"/>
  <c r="AV22" i="11" a="1"/>
  <c r="AV22" i="11" s="1"/>
  <c r="AV21" i="11" a="1"/>
  <c r="AV21" i="11" s="1"/>
  <c r="AV20" i="11" a="1"/>
  <c r="AV20" i="11" s="1"/>
  <c r="AV19" i="11" a="1"/>
  <c r="AV19" i="11" s="1"/>
  <c r="AV18" i="11" a="1"/>
  <c r="AV18" i="11" s="1"/>
  <c r="AV17" i="11" a="1"/>
  <c r="AV17" i="11" s="1"/>
  <c r="AV16" i="11" a="1"/>
  <c r="AV16" i="11" s="1"/>
  <c r="AV15" i="11" a="1"/>
  <c r="AV15" i="11" s="1"/>
  <c r="AP85" i="11" a="1"/>
  <c r="AP85" i="11" s="1"/>
  <c r="AP84" i="11" a="1"/>
  <c r="AP84" i="11" s="1"/>
  <c r="AP83" i="11" a="1"/>
  <c r="AP83" i="11" s="1"/>
  <c r="AP82" i="11" a="1"/>
  <c r="AP82" i="11" s="1"/>
  <c r="AP81" i="11" a="1"/>
  <c r="AP81" i="11" s="1"/>
  <c r="AP80" i="11" a="1"/>
  <c r="AP80" i="11" s="1"/>
  <c r="AP79" i="11" a="1"/>
  <c r="AP79" i="11" s="1"/>
  <c r="AP78" i="11" a="1"/>
  <c r="AP78" i="11" s="1"/>
  <c r="AP77" i="11" a="1"/>
  <c r="AP77" i="11" s="1"/>
  <c r="AP76" i="11" a="1"/>
  <c r="AP76" i="11" s="1"/>
  <c r="AP75" i="11" a="1"/>
  <c r="AP75" i="11" s="1"/>
  <c r="AP74" i="11" a="1"/>
  <c r="AP74" i="11" s="1"/>
  <c r="AP73" i="11" a="1"/>
  <c r="AP73" i="11" s="1"/>
  <c r="AP66" i="11" a="1"/>
  <c r="AP66" i="11" s="1"/>
  <c r="AP65" i="11" a="1"/>
  <c r="AP65" i="11" s="1"/>
  <c r="AP64" i="11" a="1"/>
  <c r="AP64" i="11" s="1"/>
  <c r="AP63" i="11" a="1"/>
  <c r="AP63" i="11" s="1"/>
  <c r="AP62" i="11" a="1"/>
  <c r="AP62" i="11" s="1"/>
  <c r="AP61" i="11" a="1"/>
  <c r="AP61" i="11" s="1"/>
  <c r="AP60" i="11" a="1"/>
  <c r="AP60" i="11" s="1"/>
  <c r="AP59" i="11" a="1"/>
  <c r="AP59" i="11" s="1"/>
  <c r="AP52" i="11" a="1"/>
  <c r="AP52" i="11" s="1"/>
  <c r="AP51" i="11" a="1"/>
  <c r="AP51" i="11" s="1"/>
  <c r="AP50" i="11" a="1"/>
  <c r="AP50" i="11" s="1"/>
  <c r="AP49" i="11" a="1"/>
  <c r="AP49" i="11" s="1"/>
  <c r="AP48" i="11" a="1"/>
  <c r="AP48" i="11" s="1"/>
  <c r="AP47" i="11" a="1"/>
  <c r="AP47" i="11" s="1"/>
  <c r="AP46" i="11" a="1"/>
  <c r="AP46" i="11" s="1"/>
  <c r="AP45" i="11" a="1"/>
  <c r="AP45" i="11" s="1"/>
  <c r="AP44" i="11" a="1"/>
  <c r="AP44" i="11" s="1"/>
  <c r="AP43" i="11" a="1"/>
  <c r="AP43" i="11" s="1"/>
  <c r="AP42" i="11" a="1"/>
  <c r="AP42" i="11" s="1"/>
  <c r="AP41" i="11" a="1"/>
  <c r="AP41" i="11" s="1"/>
  <c r="AP40" i="11" a="1"/>
  <c r="AP40" i="11" s="1"/>
  <c r="AP34" i="11" a="1"/>
  <c r="AP34" i="11" s="1"/>
  <c r="AP31" i="11" a="1"/>
  <c r="AP31" i="11" s="1"/>
  <c r="AP30" i="11" a="1"/>
  <c r="AP30" i="11" s="1"/>
  <c r="AP29" i="11" a="1"/>
  <c r="AP29" i="11" s="1"/>
  <c r="AP28" i="11" a="1"/>
  <c r="AP28" i="11" s="1"/>
  <c r="AP27" i="11" a="1"/>
  <c r="AP27" i="11" s="1"/>
  <c r="AP26" i="11" a="1"/>
  <c r="AP26" i="11" s="1"/>
  <c r="AP25" i="11" a="1"/>
  <c r="AP25" i="11" s="1"/>
  <c r="AP24" i="11" a="1"/>
  <c r="AP24" i="11" s="1"/>
  <c r="AP23" i="11" a="1"/>
  <c r="AP23" i="11" s="1"/>
  <c r="AP22" i="11" a="1"/>
  <c r="AP22" i="11" s="1"/>
  <c r="AP21" i="11" a="1"/>
  <c r="AP21" i="11" s="1"/>
  <c r="AP20" i="11" a="1"/>
  <c r="AP20" i="11" s="1"/>
  <c r="AP19" i="11" a="1"/>
  <c r="AP19" i="11" s="1"/>
  <c r="AP18" i="11" a="1"/>
  <c r="AP18" i="11" s="1"/>
  <c r="AP17" i="11" a="1"/>
  <c r="AP17" i="11" s="1"/>
  <c r="AP16" i="11" a="1"/>
  <c r="AP16" i="11" s="1"/>
  <c r="AP15" i="11" a="1"/>
  <c r="AP15" i="11" s="1"/>
  <c r="AJ85" i="11" a="1"/>
  <c r="AJ85" i="11" s="1"/>
  <c r="AJ84" i="11" a="1"/>
  <c r="AJ84" i="11" s="1"/>
  <c r="AJ83" i="11" a="1"/>
  <c r="AJ83" i="11" s="1"/>
  <c r="AJ82" i="11" a="1"/>
  <c r="AJ82" i="11" s="1"/>
  <c r="AJ81" i="11" a="1"/>
  <c r="AJ81" i="11" s="1"/>
  <c r="AJ80" i="11" a="1"/>
  <c r="AJ80" i="11" s="1"/>
  <c r="AJ79" i="11" a="1"/>
  <c r="AJ79" i="11" s="1"/>
  <c r="AJ78" i="11" a="1"/>
  <c r="AJ78" i="11" s="1"/>
  <c r="AJ77" i="11" a="1"/>
  <c r="AJ77" i="11" s="1"/>
  <c r="AJ76" i="11" a="1"/>
  <c r="AJ76" i="11" s="1"/>
  <c r="AJ75" i="11" a="1"/>
  <c r="AJ75" i="11" s="1"/>
  <c r="AJ74" i="11" a="1"/>
  <c r="AJ74" i="11" s="1"/>
  <c r="AJ73" i="11" a="1"/>
  <c r="AJ73" i="11" s="1"/>
  <c r="AJ66" i="11" a="1"/>
  <c r="AJ66" i="11" s="1"/>
  <c r="AJ65" i="11" a="1"/>
  <c r="AJ65" i="11" s="1"/>
  <c r="AJ64" i="11" a="1"/>
  <c r="AJ64" i="11" s="1"/>
  <c r="AJ63" i="11" a="1"/>
  <c r="AJ63" i="11" s="1"/>
  <c r="AJ62" i="11" a="1"/>
  <c r="AJ62" i="11" s="1"/>
  <c r="AJ61" i="11" a="1"/>
  <c r="AJ61" i="11" s="1"/>
  <c r="AJ60" i="11" a="1"/>
  <c r="AJ60" i="11" s="1"/>
  <c r="AJ59" i="11" a="1"/>
  <c r="AJ59" i="11" s="1"/>
  <c r="AJ52" i="11" a="1"/>
  <c r="AJ52" i="11" s="1"/>
  <c r="AJ51" i="11" a="1"/>
  <c r="AJ51" i="11" s="1"/>
  <c r="AJ50" i="11" a="1"/>
  <c r="AJ50" i="11" s="1"/>
  <c r="AJ49" i="11" a="1"/>
  <c r="AJ49" i="11" s="1"/>
  <c r="AJ48" i="11" a="1"/>
  <c r="AJ48" i="11" s="1"/>
  <c r="AJ47" i="11" a="1"/>
  <c r="AJ47" i="11" s="1"/>
  <c r="AJ46" i="11" a="1"/>
  <c r="AJ46" i="11" s="1"/>
  <c r="AJ45" i="11" a="1"/>
  <c r="AJ45" i="11" s="1"/>
  <c r="AJ44" i="11" a="1"/>
  <c r="AJ44" i="11" s="1"/>
  <c r="AJ43" i="11" a="1"/>
  <c r="AJ43" i="11" s="1"/>
  <c r="AJ42" i="11" a="1"/>
  <c r="AJ42" i="11" s="1"/>
  <c r="AJ41" i="11" a="1"/>
  <c r="AJ41" i="11" s="1"/>
  <c r="AJ40" i="11" a="1"/>
  <c r="AJ40" i="11" s="1"/>
  <c r="AJ34" i="11" a="1"/>
  <c r="AJ34" i="11" s="1"/>
  <c r="AJ31" i="11" a="1"/>
  <c r="AJ31" i="11" s="1"/>
  <c r="AJ30" i="11" a="1"/>
  <c r="AJ30" i="11" s="1"/>
  <c r="AJ29" i="11" a="1"/>
  <c r="AJ29" i="11" s="1"/>
  <c r="AJ28" i="11" a="1"/>
  <c r="AJ28" i="11" s="1"/>
  <c r="AJ27" i="11" a="1"/>
  <c r="AJ27" i="11" s="1"/>
  <c r="AJ26" i="11" a="1"/>
  <c r="AJ26" i="11" s="1"/>
  <c r="AJ25" i="11" a="1"/>
  <c r="AJ25" i="11" s="1"/>
  <c r="AJ24" i="11" a="1"/>
  <c r="AJ24" i="11" s="1"/>
  <c r="AJ23" i="11" a="1"/>
  <c r="AJ23" i="11" s="1"/>
  <c r="AJ22" i="11" a="1"/>
  <c r="AJ22" i="11" s="1"/>
  <c r="AJ21" i="11" a="1"/>
  <c r="AJ21" i="11" s="1"/>
  <c r="AJ20" i="11" a="1"/>
  <c r="AJ20" i="11" s="1"/>
  <c r="AJ19" i="11" a="1"/>
  <c r="AJ19" i="11" s="1"/>
  <c r="AJ18" i="11" a="1"/>
  <c r="AJ18" i="11" s="1"/>
  <c r="AJ17" i="11" a="1"/>
  <c r="AJ17" i="11" s="1"/>
  <c r="AJ16" i="11" a="1"/>
  <c r="AJ16" i="11" s="1"/>
  <c r="AJ15" i="11" a="1"/>
  <c r="AJ15" i="11" s="1"/>
  <c r="AD85" i="11" a="1"/>
  <c r="AD85" i="11" s="1"/>
  <c r="AD84" i="11" a="1"/>
  <c r="AD84" i="11" s="1"/>
  <c r="AD83" i="11" a="1"/>
  <c r="AD83" i="11" s="1"/>
  <c r="AD82" i="11" a="1"/>
  <c r="AD82" i="11" s="1"/>
  <c r="AD81" i="11" a="1"/>
  <c r="AD81" i="11" s="1"/>
  <c r="AD80" i="11" a="1"/>
  <c r="AD80" i="11" s="1"/>
  <c r="AD79" i="11" a="1"/>
  <c r="AD79" i="11" s="1"/>
  <c r="AD78" i="11" a="1"/>
  <c r="AD78" i="11" s="1"/>
  <c r="AD77" i="11" a="1"/>
  <c r="AD77" i="11" s="1"/>
  <c r="AD76" i="11" a="1"/>
  <c r="AD76" i="11" s="1"/>
  <c r="AD75" i="11" a="1"/>
  <c r="AD75" i="11" s="1"/>
  <c r="AD74" i="11" a="1"/>
  <c r="AD74" i="11" s="1"/>
  <c r="AD73" i="11" a="1"/>
  <c r="AD73" i="11" s="1"/>
  <c r="AD66" i="11" a="1"/>
  <c r="AD66" i="11" s="1"/>
  <c r="AD65" i="11" a="1"/>
  <c r="AD65" i="11" s="1"/>
  <c r="AD64" i="11" a="1"/>
  <c r="AD64" i="11" s="1"/>
  <c r="AD63" i="11" a="1"/>
  <c r="AD63" i="11" s="1"/>
  <c r="AD62" i="11" a="1"/>
  <c r="AD62" i="11" s="1"/>
  <c r="AD61" i="11" a="1"/>
  <c r="AD61" i="11" s="1"/>
  <c r="AD60" i="11" a="1"/>
  <c r="AD60" i="11" s="1"/>
  <c r="AD59" i="11" a="1"/>
  <c r="AD59" i="11" s="1"/>
  <c r="AD52" i="11" a="1"/>
  <c r="AD52" i="11" s="1"/>
  <c r="AD51" i="11" a="1"/>
  <c r="AD51" i="11" s="1"/>
  <c r="AD50" i="11" a="1"/>
  <c r="AD50" i="11" s="1"/>
  <c r="AD49" i="11" a="1"/>
  <c r="AD49" i="11" s="1"/>
  <c r="AD48" i="11" a="1"/>
  <c r="AD48" i="11" s="1"/>
  <c r="AD47" i="11" a="1"/>
  <c r="AD47" i="11" s="1"/>
  <c r="AD46" i="11" a="1"/>
  <c r="AD46" i="11" s="1"/>
  <c r="AD45" i="11" a="1"/>
  <c r="AD45" i="11" s="1"/>
  <c r="AD44" i="11" a="1"/>
  <c r="AD44" i="11" s="1"/>
  <c r="AD43" i="11" a="1"/>
  <c r="AD43" i="11" s="1"/>
  <c r="AD42" i="11" a="1"/>
  <c r="AD42" i="11" s="1"/>
  <c r="AD41" i="11" a="1"/>
  <c r="AD41" i="11" s="1"/>
  <c r="AD40" i="11" a="1"/>
  <c r="AD40" i="11" s="1"/>
  <c r="AD34" i="11" a="1"/>
  <c r="AD34" i="11" s="1"/>
  <c r="AD31" i="11" a="1"/>
  <c r="AD31" i="11" s="1"/>
  <c r="AD30" i="11" a="1"/>
  <c r="AD30" i="11" s="1"/>
  <c r="AD29" i="11" a="1"/>
  <c r="AD29" i="11" s="1"/>
  <c r="AD28" i="11" a="1"/>
  <c r="AD28" i="11" s="1"/>
  <c r="AD27" i="11" a="1"/>
  <c r="AD27" i="11" s="1"/>
  <c r="AD26" i="11" a="1"/>
  <c r="AD26" i="11" s="1"/>
  <c r="AD25" i="11" a="1"/>
  <c r="AD25" i="11" s="1"/>
  <c r="AD24" i="11" a="1"/>
  <c r="AD24" i="11" s="1"/>
  <c r="AD23" i="11" a="1"/>
  <c r="AD23" i="11" s="1"/>
  <c r="AD22" i="11" a="1"/>
  <c r="AD22" i="11" s="1"/>
  <c r="AD21" i="11" a="1"/>
  <c r="AD21" i="11" s="1"/>
  <c r="AD20" i="11" a="1"/>
  <c r="AD20" i="11" s="1"/>
  <c r="AD19" i="11" a="1"/>
  <c r="AD19" i="11" s="1"/>
  <c r="AD18" i="11" a="1"/>
  <c r="AD18" i="11" s="1"/>
  <c r="AD17" i="11" a="1"/>
  <c r="AD17" i="11" s="1"/>
  <c r="AD16" i="11" a="1"/>
  <c r="AD16" i="11" s="1"/>
  <c r="AD15" i="11" a="1"/>
  <c r="AD15" i="11" s="1"/>
  <c r="X85" i="11" a="1"/>
  <c r="X85" i="11" s="1"/>
  <c r="X84" i="11" a="1"/>
  <c r="X84" i="11" s="1"/>
  <c r="X83" i="11" a="1"/>
  <c r="X83" i="11" s="1"/>
  <c r="X82" i="11" a="1"/>
  <c r="X82" i="11" s="1"/>
  <c r="X81" i="11" a="1"/>
  <c r="X81" i="11" s="1"/>
  <c r="X80" i="11" a="1"/>
  <c r="X80" i="11" s="1"/>
  <c r="X79" i="11" a="1"/>
  <c r="X79" i="11" s="1"/>
  <c r="X78" i="11" a="1"/>
  <c r="X78" i="11" s="1"/>
  <c r="X77" i="11" a="1"/>
  <c r="X77" i="11" s="1"/>
  <c r="X76" i="11" a="1"/>
  <c r="X76" i="11" s="1"/>
  <c r="X75" i="11" a="1"/>
  <c r="X75" i="11" s="1"/>
  <c r="X74" i="11" a="1"/>
  <c r="X74" i="11" s="1"/>
  <c r="X73" i="11" a="1"/>
  <c r="X73" i="11" s="1"/>
  <c r="X66" i="11" a="1"/>
  <c r="X66" i="11" s="1"/>
  <c r="X65" i="11" a="1"/>
  <c r="X65" i="11" s="1"/>
  <c r="X64" i="11" a="1"/>
  <c r="X64" i="11" s="1"/>
  <c r="X63" i="11" a="1"/>
  <c r="X63" i="11" s="1"/>
  <c r="X62" i="11" a="1"/>
  <c r="X62" i="11" s="1"/>
  <c r="X61" i="11" a="1"/>
  <c r="X61" i="11" s="1"/>
  <c r="X60" i="11" a="1"/>
  <c r="X60" i="11" s="1"/>
  <c r="X59" i="11" a="1"/>
  <c r="X59" i="11" s="1"/>
  <c r="X52" i="11" a="1"/>
  <c r="X52" i="11" s="1"/>
  <c r="X51" i="11" a="1"/>
  <c r="X51" i="11" s="1"/>
  <c r="X50" i="11" a="1"/>
  <c r="X50" i="11" s="1"/>
  <c r="X49" i="11" a="1"/>
  <c r="X49" i="11" s="1"/>
  <c r="X48" i="11" a="1"/>
  <c r="X48" i="11" s="1"/>
  <c r="X47" i="11" a="1"/>
  <c r="X47" i="11" s="1"/>
  <c r="X46" i="11" a="1"/>
  <c r="X46" i="11" s="1"/>
  <c r="X45" i="11" a="1"/>
  <c r="X45" i="11" s="1"/>
  <c r="X44" i="11" a="1"/>
  <c r="X44" i="11" s="1"/>
  <c r="X43" i="11" a="1"/>
  <c r="X43" i="11" s="1"/>
  <c r="X42" i="11" a="1"/>
  <c r="X42" i="11" s="1"/>
  <c r="X41" i="11" a="1"/>
  <c r="X41" i="11" s="1"/>
  <c r="X40" i="11" a="1"/>
  <c r="X40" i="11" s="1"/>
  <c r="X34" i="11" a="1"/>
  <c r="X34" i="11" s="1"/>
  <c r="X31" i="11" a="1"/>
  <c r="X31" i="11" s="1"/>
  <c r="X30" i="11" a="1"/>
  <c r="X30" i="11" s="1"/>
  <c r="X29" i="11" a="1"/>
  <c r="X29" i="11" s="1"/>
  <c r="X28" i="11" a="1"/>
  <c r="X28" i="11" s="1"/>
  <c r="X27" i="11" a="1"/>
  <c r="X27" i="11" s="1"/>
  <c r="X26" i="11" a="1"/>
  <c r="X26" i="11" s="1"/>
  <c r="X25" i="11" a="1"/>
  <c r="X25" i="11" s="1"/>
  <c r="X24" i="11" a="1"/>
  <c r="X24" i="11" s="1"/>
  <c r="X23" i="11" a="1"/>
  <c r="X23" i="11" s="1"/>
  <c r="X22" i="11" a="1"/>
  <c r="X22" i="11" s="1"/>
  <c r="X21" i="11" a="1"/>
  <c r="X21" i="11" s="1"/>
  <c r="X20" i="11" a="1"/>
  <c r="X20" i="11" s="1"/>
  <c r="X19" i="11" a="1"/>
  <c r="X19" i="11" s="1"/>
  <c r="X18" i="11" a="1"/>
  <c r="X18" i="11" s="1"/>
  <c r="X17" i="11" a="1"/>
  <c r="X17" i="11" s="1"/>
  <c r="X16" i="11" a="1"/>
  <c r="X16" i="11" s="1"/>
  <c r="X15" i="11" a="1"/>
  <c r="X15" i="11" s="1"/>
  <c r="R85" i="11" a="1"/>
  <c r="R85" i="11" s="1"/>
  <c r="R84" i="11" a="1"/>
  <c r="R84" i="11" s="1"/>
  <c r="R83" i="11" a="1"/>
  <c r="R83" i="11" s="1"/>
  <c r="R82" i="11" a="1"/>
  <c r="R82" i="11" s="1"/>
  <c r="R81" i="11" a="1"/>
  <c r="R81" i="11" s="1"/>
  <c r="R80" i="11" a="1"/>
  <c r="R80" i="11" s="1"/>
  <c r="R79" i="11" a="1"/>
  <c r="R79" i="11" s="1"/>
  <c r="R78" i="11" a="1"/>
  <c r="R78" i="11" s="1"/>
  <c r="R77" i="11" a="1"/>
  <c r="R77" i="11" s="1"/>
  <c r="R76" i="11" a="1"/>
  <c r="R76" i="11" s="1"/>
  <c r="R75" i="11" a="1"/>
  <c r="R75" i="11" s="1"/>
  <c r="R74" i="11" a="1"/>
  <c r="R74" i="11" s="1"/>
  <c r="R73" i="11" a="1"/>
  <c r="R73" i="11" s="1"/>
  <c r="R66" i="11" a="1"/>
  <c r="R66" i="11" s="1"/>
  <c r="R65" i="11" a="1"/>
  <c r="R65" i="11" s="1"/>
  <c r="R64" i="11" a="1"/>
  <c r="R64" i="11" s="1"/>
  <c r="R63" i="11" a="1"/>
  <c r="R63" i="11" s="1"/>
  <c r="R62" i="11" a="1"/>
  <c r="R62" i="11" s="1"/>
  <c r="R61" i="11" a="1"/>
  <c r="R61" i="11" s="1"/>
  <c r="R60" i="11" a="1"/>
  <c r="R60" i="11" s="1"/>
  <c r="R59" i="11" a="1"/>
  <c r="R59" i="11" s="1"/>
  <c r="R52" i="11" a="1"/>
  <c r="R52" i="11" s="1"/>
  <c r="R51" i="11" a="1"/>
  <c r="R51" i="11" s="1"/>
  <c r="R50" i="11" a="1"/>
  <c r="R50" i="11" s="1"/>
  <c r="R49" i="11" a="1"/>
  <c r="R49" i="11" s="1"/>
  <c r="R48" i="11" a="1"/>
  <c r="R48" i="11" s="1"/>
  <c r="R47" i="11" a="1"/>
  <c r="R47" i="11" s="1"/>
  <c r="R46" i="11" a="1"/>
  <c r="R46" i="11" s="1"/>
  <c r="R45" i="11" a="1"/>
  <c r="R45" i="11" s="1"/>
  <c r="R44" i="11" a="1"/>
  <c r="R44" i="11" s="1"/>
  <c r="R43" i="11" a="1"/>
  <c r="R43" i="11" s="1"/>
  <c r="R42" i="11" a="1"/>
  <c r="R42" i="11" s="1"/>
  <c r="R41" i="11" a="1"/>
  <c r="R41" i="11" s="1"/>
  <c r="R40" i="11" a="1"/>
  <c r="R40" i="11" s="1"/>
  <c r="R34" i="11" a="1"/>
  <c r="R34" i="11" s="1"/>
  <c r="R31" i="11" a="1"/>
  <c r="R31" i="11" s="1"/>
  <c r="R30" i="11" a="1"/>
  <c r="R30" i="11" s="1"/>
  <c r="R29" i="11" a="1"/>
  <c r="R29" i="11" s="1"/>
  <c r="R28" i="11" a="1"/>
  <c r="R28" i="11" s="1"/>
  <c r="R27" i="11" a="1"/>
  <c r="R27" i="11" s="1"/>
  <c r="R26" i="11" a="1"/>
  <c r="R26" i="11" s="1"/>
  <c r="R25" i="11" a="1"/>
  <c r="R25" i="11" s="1"/>
  <c r="R24" i="11" a="1"/>
  <c r="R24" i="11" s="1"/>
  <c r="R23" i="11" a="1"/>
  <c r="R23" i="11" s="1"/>
  <c r="R22" i="11" a="1"/>
  <c r="R22" i="11" s="1"/>
  <c r="R21" i="11" a="1"/>
  <c r="R21" i="11" s="1"/>
  <c r="R20" i="11" a="1"/>
  <c r="R20" i="11" s="1"/>
  <c r="R19" i="11" a="1"/>
  <c r="R19" i="11" s="1"/>
  <c r="R18" i="11" a="1"/>
  <c r="R18" i="11" s="1"/>
  <c r="R17" i="11" a="1"/>
  <c r="R17" i="11" s="1"/>
  <c r="R16" i="11" a="1"/>
  <c r="R16" i="11" s="1"/>
  <c r="R15" i="11" a="1"/>
  <c r="R15" i="11" s="1"/>
  <c r="BH85" i="10" a="1"/>
  <c r="BH85" i="10" s="1"/>
  <c r="BH84" i="10" a="1"/>
  <c r="BH84" i="10" s="1"/>
  <c r="BH83" i="10" a="1"/>
  <c r="BH83" i="10" s="1"/>
  <c r="BH82" i="10" a="1"/>
  <c r="BH82" i="10" s="1"/>
  <c r="BH81" i="10" a="1"/>
  <c r="BH81" i="10" s="1"/>
  <c r="BH80" i="10" a="1"/>
  <c r="BH80" i="10" s="1"/>
  <c r="BH79" i="10" a="1"/>
  <c r="BH79" i="10" s="1"/>
  <c r="BH78" i="10" a="1"/>
  <c r="BH78" i="10" s="1"/>
  <c r="BH77" i="10" a="1"/>
  <c r="BH77" i="10" s="1"/>
  <c r="BH76" i="10" a="1"/>
  <c r="BH76" i="10" s="1"/>
  <c r="BH75" i="10" a="1"/>
  <c r="BH75" i="10" s="1"/>
  <c r="BH74" i="10" a="1"/>
  <c r="BH74" i="10" s="1"/>
  <c r="BH73" i="10" a="1"/>
  <c r="BH73" i="10" s="1"/>
  <c r="BH66" i="10" a="1"/>
  <c r="BH66" i="10" s="1"/>
  <c r="BH65" i="10" a="1"/>
  <c r="BH65" i="10" s="1"/>
  <c r="BH64" i="10" a="1"/>
  <c r="BH64" i="10" s="1"/>
  <c r="BH63" i="10" a="1"/>
  <c r="BH63" i="10" s="1"/>
  <c r="BH62" i="10" a="1"/>
  <c r="BH62" i="10" s="1"/>
  <c r="BH61" i="10" a="1"/>
  <c r="BH61" i="10" s="1"/>
  <c r="BH60" i="10" a="1"/>
  <c r="BH60" i="10" s="1"/>
  <c r="BH59" i="10" a="1"/>
  <c r="BH59" i="10" s="1"/>
  <c r="BH52" i="10" a="1"/>
  <c r="BH52" i="10" s="1"/>
  <c r="BH51" i="10" a="1"/>
  <c r="BH51" i="10" s="1"/>
  <c r="BH50" i="10" a="1"/>
  <c r="BH50" i="10" s="1"/>
  <c r="BH49" i="10" a="1"/>
  <c r="BH49" i="10" s="1"/>
  <c r="BH48" i="10" a="1"/>
  <c r="BH48" i="10" s="1"/>
  <c r="BH47" i="10" a="1"/>
  <c r="BH47" i="10" s="1"/>
  <c r="BH46" i="10" a="1"/>
  <c r="BH46" i="10" s="1"/>
  <c r="BH45" i="10" a="1"/>
  <c r="BH45" i="10" s="1"/>
  <c r="BH44" i="10" a="1"/>
  <c r="BH44" i="10" s="1"/>
  <c r="BH43" i="10" a="1"/>
  <c r="BH43" i="10" s="1"/>
  <c r="BH42" i="10" a="1"/>
  <c r="BH42" i="10" s="1"/>
  <c r="BH41" i="10" a="1"/>
  <c r="BH41" i="10" s="1"/>
  <c r="BH40" i="10" a="1"/>
  <c r="BH40" i="10" s="1"/>
  <c r="BH34" i="10" a="1"/>
  <c r="BH34" i="10" s="1"/>
  <c r="BH31" i="10" a="1"/>
  <c r="BH31" i="10" s="1"/>
  <c r="BH30" i="10" a="1"/>
  <c r="BH30" i="10" s="1"/>
  <c r="BH29" i="10" a="1"/>
  <c r="BH29" i="10" s="1"/>
  <c r="BH28" i="10" a="1"/>
  <c r="BH28" i="10" s="1"/>
  <c r="BH27" i="10" a="1"/>
  <c r="BH27" i="10" s="1"/>
  <c r="BH26" i="10" a="1"/>
  <c r="BH26" i="10" s="1"/>
  <c r="BH25" i="10" a="1"/>
  <c r="BH25" i="10" s="1"/>
  <c r="BH24" i="10" a="1"/>
  <c r="BH24" i="10" s="1"/>
  <c r="BH23" i="10" a="1"/>
  <c r="BH23" i="10" s="1"/>
  <c r="BH22" i="10" a="1"/>
  <c r="BH22" i="10" s="1"/>
  <c r="BH21" i="10" a="1"/>
  <c r="BH21" i="10" s="1"/>
  <c r="BH20" i="10" a="1"/>
  <c r="BH20" i="10" s="1"/>
  <c r="BH19" i="10" a="1"/>
  <c r="BH19" i="10" s="1"/>
  <c r="BH18" i="10" a="1"/>
  <c r="BH18" i="10" s="1"/>
  <c r="BH17" i="10" a="1"/>
  <c r="BH17" i="10" s="1"/>
  <c r="BH16" i="10" a="1"/>
  <c r="BH16" i="10" s="1"/>
  <c r="BH15" i="10" a="1"/>
  <c r="BH15" i="10" s="1"/>
  <c r="BB85" i="10" a="1"/>
  <c r="BB85" i="10" s="1"/>
  <c r="BB84" i="10" a="1"/>
  <c r="BB84" i="10" s="1"/>
  <c r="BB83" i="10" a="1"/>
  <c r="BB83" i="10" s="1"/>
  <c r="BB82" i="10" a="1"/>
  <c r="BB82" i="10" s="1"/>
  <c r="BB81" i="10" a="1"/>
  <c r="BB81" i="10" s="1"/>
  <c r="BB80" i="10" a="1"/>
  <c r="BB80" i="10" s="1"/>
  <c r="BB79" i="10" a="1"/>
  <c r="BB79" i="10" s="1"/>
  <c r="BB78" i="10" a="1"/>
  <c r="BB78" i="10" s="1"/>
  <c r="BB77" i="10" a="1"/>
  <c r="BB77" i="10" s="1"/>
  <c r="BB76" i="10" a="1"/>
  <c r="BB76" i="10" s="1"/>
  <c r="BB75" i="10" a="1"/>
  <c r="BB75" i="10" s="1"/>
  <c r="BB74" i="10" a="1"/>
  <c r="BB74" i="10" s="1"/>
  <c r="BB73" i="10" a="1"/>
  <c r="BB73" i="10" s="1"/>
  <c r="BB66" i="10" a="1"/>
  <c r="BB66" i="10" s="1"/>
  <c r="BB65" i="10" a="1"/>
  <c r="BB65" i="10" s="1"/>
  <c r="BB64" i="10" a="1"/>
  <c r="BB64" i="10" s="1"/>
  <c r="BB63" i="10" a="1"/>
  <c r="BB63" i="10" s="1"/>
  <c r="BB62" i="10" a="1"/>
  <c r="BB62" i="10" s="1"/>
  <c r="BB61" i="10" a="1"/>
  <c r="BB61" i="10" s="1"/>
  <c r="BB60" i="10" a="1"/>
  <c r="BB60" i="10" s="1"/>
  <c r="BB59" i="10" a="1"/>
  <c r="BB59" i="10" s="1"/>
  <c r="BB52" i="10" a="1"/>
  <c r="BB52" i="10" s="1"/>
  <c r="BB51" i="10" a="1"/>
  <c r="BB51" i="10" s="1"/>
  <c r="BB50" i="10" a="1"/>
  <c r="BB50" i="10" s="1"/>
  <c r="BB49" i="10" a="1"/>
  <c r="BB49" i="10" s="1"/>
  <c r="BB48" i="10" a="1"/>
  <c r="BB48" i="10" s="1"/>
  <c r="BB47" i="10" a="1"/>
  <c r="BB47" i="10" s="1"/>
  <c r="BB46" i="10" a="1"/>
  <c r="BB46" i="10" s="1"/>
  <c r="BB45" i="10" a="1"/>
  <c r="BB45" i="10" s="1"/>
  <c r="BB44" i="10" a="1"/>
  <c r="BB44" i="10" s="1"/>
  <c r="BB43" i="10" a="1"/>
  <c r="BB43" i="10" s="1"/>
  <c r="BB42" i="10" a="1"/>
  <c r="BB42" i="10" s="1"/>
  <c r="BB41" i="10" a="1"/>
  <c r="BB41" i="10" s="1"/>
  <c r="BB40" i="10" a="1"/>
  <c r="BB40" i="10" s="1"/>
  <c r="BB34" i="10" a="1"/>
  <c r="BB34" i="10" s="1"/>
  <c r="BB31" i="10" a="1"/>
  <c r="BB31" i="10" s="1"/>
  <c r="BB30" i="10" a="1"/>
  <c r="BB30" i="10" s="1"/>
  <c r="BB29" i="10" a="1"/>
  <c r="BB29" i="10" s="1"/>
  <c r="BB28" i="10" a="1"/>
  <c r="BB28" i="10" s="1"/>
  <c r="BB27" i="10" a="1"/>
  <c r="BB27" i="10" s="1"/>
  <c r="BB26" i="10" a="1"/>
  <c r="BB26" i="10" s="1"/>
  <c r="BB25" i="10" a="1"/>
  <c r="BB25" i="10" s="1"/>
  <c r="BB24" i="10" a="1"/>
  <c r="BB24" i="10" s="1"/>
  <c r="BB23" i="10" a="1"/>
  <c r="BB23" i="10" s="1"/>
  <c r="BB22" i="10" a="1"/>
  <c r="BB22" i="10" s="1"/>
  <c r="BB21" i="10" a="1"/>
  <c r="BB21" i="10" s="1"/>
  <c r="BB20" i="10" a="1"/>
  <c r="BB20" i="10" s="1"/>
  <c r="BB19" i="10" a="1"/>
  <c r="BB19" i="10" s="1"/>
  <c r="BB18" i="10" a="1"/>
  <c r="BB18" i="10" s="1"/>
  <c r="BB17" i="10" a="1"/>
  <c r="BB17" i="10" s="1"/>
  <c r="BB16" i="10" a="1"/>
  <c r="BB16" i="10" s="1"/>
  <c r="BB15" i="10" a="1"/>
  <c r="BB15" i="10" s="1"/>
  <c r="AV85" i="10" a="1"/>
  <c r="AV85" i="10" s="1"/>
  <c r="AV84" i="10" a="1"/>
  <c r="AV84" i="10" s="1"/>
  <c r="AV83" i="10" a="1"/>
  <c r="AV83" i="10" s="1"/>
  <c r="AV82" i="10" a="1"/>
  <c r="AV82" i="10" s="1"/>
  <c r="AV81" i="10" a="1"/>
  <c r="AV81" i="10" s="1"/>
  <c r="AV80" i="10" a="1"/>
  <c r="AV80" i="10" s="1"/>
  <c r="AV79" i="10" a="1"/>
  <c r="AV79" i="10" s="1"/>
  <c r="AV78" i="10" a="1"/>
  <c r="AV78" i="10" s="1"/>
  <c r="AV77" i="10" a="1"/>
  <c r="AV77" i="10" s="1"/>
  <c r="AV76" i="10" a="1"/>
  <c r="AV76" i="10" s="1"/>
  <c r="AV75" i="10" a="1"/>
  <c r="AV75" i="10" s="1"/>
  <c r="AV74" i="10" a="1"/>
  <c r="AV74" i="10" s="1"/>
  <c r="AV73" i="10" a="1"/>
  <c r="AV73" i="10" s="1"/>
  <c r="AV66" i="10" a="1"/>
  <c r="AV66" i="10" s="1"/>
  <c r="AV65" i="10" a="1"/>
  <c r="AV65" i="10" s="1"/>
  <c r="AV64" i="10" a="1"/>
  <c r="AV64" i="10" s="1"/>
  <c r="AV63" i="10" a="1"/>
  <c r="AV63" i="10" s="1"/>
  <c r="AV62" i="10" a="1"/>
  <c r="AV62" i="10" s="1"/>
  <c r="AV61" i="10" a="1"/>
  <c r="AV61" i="10" s="1"/>
  <c r="AV60" i="10" a="1"/>
  <c r="AV60" i="10" s="1"/>
  <c r="AV59" i="10" a="1"/>
  <c r="AV59" i="10" s="1"/>
  <c r="AV52" i="10" a="1"/>
  <c r="AV52" i="10" s="1"/>
  <c r="AV51" i="10" a="1"/>
  <c r="AV51" i="10" s="1"/>
  <c r="AV50" i="10" a="1"/>
  <c r="AV50" i="10" s="1"/>
  <c r="AV49" i="10" a="1"/>
  <c r="AV49" i="10" s="1"/>
  <c r="AV48" i="10" a="1"/>
  <c r="AV48" i="10" s="1"/>
  <c r="AV47" i="10" a="1"/>
  <c r="AV47" i="10" s="1"/>
  <c r="AV46" i="10" a="1"/>
  <c r="AV46" i="10" s="1"/>
  <c r="AV45" i="10" a="1"/>
  <c r="AV45" i="10" s="1"/>
  <c r="AV44" i="10" a="1"/>
  <c r="AV44" i="10" s="1"/>
  <c r="AV43" i="10" a="1"/>
  <c r="AV43" i="10" s="1"/>
  <c r="AV42" i="10" a="1"/>
  <c r="AV42" i="10" s="1"/>
  <c r="AV41" i="10" a="1"/>
  <c r="AV41" i="10" s="1"/>
  <c r="AV40" i="10" a="1"/>
  <c r="AV40" i="10" s="1"/>
  <c r="AV34" i="10" a="1"/>
  <c r="AV34" i="10" s="1"/>
  <c r="AV31" i="10" a="1"/>
  <c r="AV31" i="10" s="1"/>
  <c r="AV30" i="10" a="1"/>
  <c r="AV30" i="10" s="1"/>
  <c r="AV29" i="10" a="1"/>
  <c r="AV29" i="10" s="1"/>
  <c r="AV28" i="10" a="1"/>
  <c r="AV28" i="10" s="1"/>
  <c r="AV27" i="10" a="1"/>
  <c r="AV27" i="10" s="1"/>
  <c r="AV26" i="10" a="1"/>
  <c r="AV26" i="10" s="1"/>
  <c r="AV25" i="10" a="1"/>
  <c r="AV25" i="10" s="1"/>
  <c r="AV24" i="10" a="1"/>
  <c r="AV24" i="10" s="1"/>
  <c r="AV23" i="10" a="1"/>
  <c r="AV23" i="10" s="1"/>
  <c r="AV22" i="10" a="1"/>
  <c r="AV22" i="10" s="1"/>
  <c r="AV21" i="10" a="1"/>
  <c r="AV21" i="10" s="1"/>
  <c r="AV20" i="10" a="1"/>
  <c r="AV20" i="10" s="1"/>
  <c r="AV19" i="10" a="1"/>
  <c r="AV19" i="10" s="1"/>
  <c r="AV18" i="10" a="1"/>
  <c r="AV18" i="10" s="1"/>
  <c r="AV17" i="10" a="1"/>
  <c r="AV17" i="10" s="1"/>
  <c r="AV16" i="10" a="1"/>
  <c r="AV16" i="10" s="1"/>
  <c r="AV15" i="10" a="1"/>
  <c r="AV15" i="10" s="1"/>
  <c r="AP85" i="10" a="1"/>
  <c r="AP85" i="10" s="1"/>
  <c r="AP84" i="10" a="1"/>
  <c r="AP84" i="10" s="1"/>
  <c r="AP83" i="10" a="1"/>
  <c r="AP83" i="10" s="1"/>
  <c r="AP82" i="10" a="1"/>
  <c r="AP82" i="10" s="1"/>
  <c r="AP81" i="10" a="1"/>
  <c r="AP81" i="10" s="1"/>
  <c r="AP80" i="10" a="1"/>
  <c r="AP80" i="10" s="1"/>
  <c r="AP79" i="10" a="1"/>
  <c r="AP79" i="10" s="1"/>
  <c r="AP78" i="10" a="1"/>
  <c r="AP78" i="10" s="1"/>
  <c r="AP77" i="10" a="1"/>
  <c r="AP77" i="10" s="1"/>
  <c r="AP76" i="10" a="1"/>
  <c r="AP76" i="10" s="1"/>
  <c r="AP75" i="10" a="1"/>
  <c r="AP75" i="10" s="1"/>
  <c r="AP74" i="10" a="1"/>
  <c r="AP74" i="10" s="1"/>
  <c r="AP73" i="10" a="1"/>
  <c r="AP73" i="10" s="1"/>
  <c r="AP66" i="10" a="1"/>
  <c r="AP66" i="10" s="1"/>
  <c r="AP65" i="10" a="1"/>
  <c r="AP65" i="10" s="1"/>
  <c r="AP64" i="10" a="1"/>
  <c r="AP64" i="10" s="1"/>
  <c r="AP63" i="10" a="1"/>
  <c r="AP63" i="10" s="1"/>
  <c r="AP62" i="10" a="1"/>
  <c r="AP62" i="10" s="1"/>
  <c r="AP61" i="10" a="1"/>
  <c r="AP61" i="10" s="1"/>
  <c r="AP60" i="10" a="1"/>
  <c r="AP60" i="10" s="1"/>
  <c r="AP59" i="10" a="1"/>
  <c r="AP59" i="10" s="1"/>
  <c r="AP52" i="10" a="1"/>
  <c r="AP52" i="10" s="1"/>
  <c r="AP51" i="10" a="1"/>
  <c r="AP51" i="10" s="1"/>
  <c r="AP50" i="10" a="1"/>
  <c r="AP50" i="10" s="1"/>
  <c r="AP49" i="10" a="1"/>
  <c r="AP49" i="10" s="1"/>
  <c r="AP48" i="10" a="1"/>
  <c r="AP48" i="10" s="1"/>
  <c r="AP47" i="10" a="1"/>
  <c r="AP47" i="10" s="1"/>
  <c r="AP46" i="10" a="1"/>
  <c r="AP46" i="10" s="1"/>
  <c r="AP45" i="10" a="1"/>
  <c r="AP45" i="10" s="1"/>
  <c r="AP44" i="10" a="1"/>
  <c r="AP44" i="10" s="1"/>
  <c r="AP43" i="10" a="1"/>
  <c r="AP43" i="10" s="1"/>
  <c r="AP42" i="10" a="1"/>
  <c r="AP42" i="10" s="1"/>
  <c r="AP41" i="10" a="1"/>
  <c r="AP41" i="10" s="1"/>
  <c r="AP40" i="10" a="1"/>
  <c r="AP40" i="10" s="1"/>
  <c r="AP34" i="10" a="1"/>
  <c r="AP34" i="10" s="1"/>
  <c r="AP31" i="10" a="1"/>
  <c r="AP31" i="10" s="1"/>
  <c r="AP30" i="10" a="1"/>
  <c r="AP30" i="10" s="1"/>
  <c r="AP29" i="10" a="1"/>
  <c r="AP29" i="10" s="1"/>
  <c r="AP28" i="10" a="1"/>
  <c r="AP28" i="10" s="1"/>
  <c r="AP27" i="10" a="1"/>
  <c r="AP27" i="10" s="1"/>
  <c r="AP26" i="10" a="1"/>
  <c r="AP26" i="10" s="1"/>
  <c r="AP25" i="10" a="1"/>
  <c r="AP25" i="10" s="1"/>
  <c r="AP24" i="10" a="1"/>
  <c r="AP24" i="10" s="1"/>
  <c r="AP23" i="10" a="1"/>
  <c r="AP23" i="10" s="1"/>
  <c r="AP22" i="10" a="1"/>
  <c r="AP22" i="10" s="1"/>
  <c r="AP21" i="10" a="1"/>
  <c r="AP21" i="10" s="1"/>
  <c r="AP20" i="10" a="1"/>
  <c r="AP20" i="10" s="1"/>
  <c r="AP19" i="10" a="1"/>
  <c r="AP19" i="10" s="1"/>
  <c r="AP18" i="10" a="1"/>
  <c r="AP18" i="10" s="1"/>
  <c r="AP17" i="10" a="1"/>
  <c r="AP17" i="10" s="1"/>
  <c r="AP16" i="10" a="1"/>
  <c r="AP16" i="10" s="1"/>
  <c r="AP15" i="10" a="1"/>
  <c r="AP15" i="10" s="1"/>
  <c r="AJ85" i="10" a="1"/>
  <c r="AJ85" i="10" s="1"/>
  <c r="AJ84" i="10" a="1"/>
  <c r="AJ84" i="10" s="1"/>
  <c r="AJ83" i="10" a="1"/>
  <c r="AJ83" i="10" s="1"/>
  <c r="AJ82" i="10" a="1"/>
  <c r="AJ82" i="10" s="1"/>
  <c r="AJ81" i="10" a="1"/>
  <c r="AJ81" i="10" s="1"/>
  <c r="AJ80" i="10" a="1"/>
  <c r="AJ80" i="10" s="1"/>
  <c r="AJ79" i="10" a="1"/>
  <c r="AJ79" i="10" s="1"/>
  <c r="AJ78" i="10" a="1"/>
  <c r="AJ78" i="10" s="1"/>
  <c r="AJ77" i="10" a="1"/>
  <c r="AJ77" i="10" s="1"/>
  <c r="AJ76" i="10" a="1"/>
  <c r="AJ76" i="10" s="1"/>
  <c r="AJ75" i="10" a="1"/>
  <c r="AJ75" i="10" s="1"/>
  <c r="AJ74" i="10" a="1"/>
  <c r="AJ74" i="10" s="1"/>
  <c r="AJ73" i="10" a="1"/>
  <c r="AJ73" i="10" s="1"/>
  <c r="AJ66" i="10" a="1"/>
  <c r="AJ66" i="10" s="1"/>
  <c r="AJ65" i="10" a="1"/>
  <c r="AJ65" i="10" s="1"/>
  <c r="AJ64" i="10" a="1"/>
  <c r="AJ64" i="10" s="1"/>
  <c r="AJ63" i="10" a="1"/>
  <c r="AJ63" i="10" s="1"/>
  <c r="AJ62" i="10" a="1"/>
  <c r="AJ62" i="10" s="1"/>
  <c r="AJ61" i="10" a="1"/>
  <c r="AJ61" i="10" s="1"/>
  <c r="AJ60" i="10" a="1"/>
  <c r="AJ60" i="10" s="1"/>
  <c r="AJ59" i="10" a="1"/>
  <c r="AJ59" i="10" s="1"/>
  <c r="AJ52" i="10" a="1"/>
  <c r="AJ52" i="10" s="1"/>
  <c r="AJ51" i="10" a="1"/>
  <c r="AJ51" i="10" s="1"/>
  <c r="AJ50" i="10" a="1"/>
  <c r="AJ50" i="10" s="1"/>
  <c r="AJ49" i="10" a="1"/>
  <c r="AJ49" i="10" s="1"/>
  <c r="AJ48" i="10" a="1"/>
  <c r="AJ48" i="10" s="1"/>
  <c r="AJ47" i="10" a="1"/>
  <c r="AJ47" i="10" s="1"/>
  <c r="AJ46" i="10" a="1"/>
  <c r="AJ46" i="10" s="1"/>
  <c r="AJ45" i="10" a="1"/>
  <c r="AJ45" i="10" s="1"/>
  <c r="AJ44" i="10" a="1"/>
  <c r="AJ44" i="10" s="1"/>
  <c r="AJ43" i="10" a="1"/>
  <c r="AJ43" i="10" s="1"/>
  <c r="AJ42" i="10" a="1"/>
  <c r="AJ42" i="10" s="1"/>
  <c r="AJ41" i="10" a="1"/>
  <c r="AJ41" i="10" s="1"/>
  <c r="AJ40" i="10" a="1"/>
  <c r="AJ40" i="10" s="1"/>
  <c r="AJ34" i="10" a="1"/>
  <c r="AJ34" i="10" s="1"/>
  <c r="AJ31" i="10" a="1"/>
  <c r="AJ31" i="10" s="1"/>
  <c r="AJ30" i="10" a="1"/>
  <c r="AJ30" i="10" s="1"/>
  <c r="AJ29" i="10" a="1"/>
  <c r="AJ29" i="10" s="1"/>
  <c r="AJ28" i="10" a="1"/>
  <c r="AJ28" i="10" s="1"/>
  <c r="AJ27" i="10" a="1"/>
  <c r="AJ27" i="10" s="1"/>
  <c r="AJ26" i="10" a="1"/>
  <c r="AJ26" i="10" s="1"/>
  <c r="AJ25" i="10" a="1"/>
  <c r="AJ25" i="10" s="1"/>
  <c r="AJ24" i="10" a="1"/>
  <c r="AJ24" i="10" s="1"/>
  <c r="AJ23" i="10" a="1"/>
  <c r="AJ23" i="10" s="1"/>
  <c r="AJ22" i="10" a="1"/>
  <c r="AJ22" i="10" s="1"/>
  <c r="AJ21" i="10" a="1"/>
  <c r="AJ21" i="10" s="1"/>
  <c r="AJ20" i="10" a="1"/>
  <c r="AJ20" i="10" s="1"/>
  <c r="AJ19" i="10" a="1"/>
  <c r="AJ19" i="10" s="1"/>
  <c r="AJ18" i="10" a="1"/>
  <c r="AJ18" i="10" s="1"/>
  <c r="AJ17" i="10" a="1"/>
  <c r="AJ17" i="10" s="1"/>
  <c r="AJ16" i="10" a="1"/>
  <c r="AJ16" i="10" s="1"/>
  <c r="AJ15" i="10" a="1"/>
  <c r="AJ15" i="10" s="1"/>
  <c r="AD85" i="10" a="1"/>
  <c r="AD85" i="10" s="1"/>
  <c r="AD84" i="10" a="1"/>
  <c r="AD84" i="10" s="1"/>
  <c r="AD83" i="10" a="1"/>
  <c r="AD83" i="10" s="1"/>
  <c r="AD82" i="10" a="1"/>
  <c r="AD82" i="10" s="1"/>
  <c r="AD81" i="10" a="1"/>
  <c r="AD81" i="10" s="1"/>
  <c r="AD80" i="10" a="1"/>
  <c r="AD80" i="10" s="1"/>
  <c r="AD79" i="10" a="1"/>
  <c r="AD79" i="10" s="1"/>
  <c r="AD78" i="10" a="1"/>
  <c r="AD78" i="10" s="1"/>
  <c r="AD77" i="10" a="1"/>
  <c r="AD77" i="10" s="1"/>
  <c r="AD76" i="10" a="1"/>
  <c r="AD76" i="10" s="1"/>
  <c r="AD75" i="10" a="1"/>
  <c r="AD75" i="10" s="1"/>
  <c r="AD74" i="10" a="1"/>
  <c r="AD74" i="10" s="1"/>
  <c r="AD73" i="10" a="1"/>
  <c r="AD73" i="10" s="1"/>
  <c r="AD66" i="10" a="1"/>
  <c r="AD66" i="10" s="1"/>
  <c r="AD65" i="10" a="1"/>
  <c r="AD65" i="10" s="1"/>
  <c r="AD64" i="10" a="1"/>
  <c r="AD64" i="10" s="1"/>
  <c r="AD63" i="10" a="1"/>
  <c r="AD63" i="10" s="1"/>
  <c r="AD62" i="10" a="1"/>
  <c r="AD62" i="10" s="1"/>
  <c r="AD61" i="10" a="1"/>
  <c r="AD61" i="10" s="1"/>
  <c r="AD60" i="10" a="1"/>
  <c r="AD60" i="10" s="1"/>
  <c r="AD59" i="10" a="1"/>
  <c r="AD59" i="10" s="1"/>
  <c r="AD52" i="10" a="1"/>
  <c r="AD52" i="10" s="1"/>
  <c r="AD51" i="10" a="1"/>
  <c r="AD51" i="10" s="1"/>
  <c r="AD50" i="10" a="1"/>
  <c r="AD50" i="10" s="1"/>
  <c r="AD49" i="10" a="1"/>
  <c r="AD49" i="10" s="1"/>
  <c r="AD48" i="10" a="1"/>
  <c r="AD48" i="10" s="1"/>
  <c r="AD47" i="10" a="1"/>
  <c r="AD47" i="10" s="1"/>
  <c r="AD46" i="10" a="1"/>
  <c r="AD46" i="10" s="1"/>
  <c r="AD45" i="10" a="1"/>
  <c r="AD45" i="10" s="1"/>
  <c r="AD44" i="10" a="1"/>
  <c r="AD44" i="10" s="1"/>
  <c r="AD43" i="10" a="1"/>
  <c r="AD43" i="10" s="1"/>
  <c r="AD42" i="10" a="1"/>
  <c r="AD42" i="10" s="1"/>
  <c r="AD41" i="10" a="1"/>
  <c r="AD41" i="10" s="1"/>
  <c r="AD40" i="10" a="1"/>
  <c r="AD40" i="10" s="1"/>
  <c r="AD34" i="10" a="1"/>
  <c r="AD34" i="10" s="1"/>
  <c r="AD31" i="10" a="1"/>
  <c r="AD31" i="10" s="1"/>
  <c r="AD30" i="10" a="1"/>
  <c r="AD30" i="10" s="1"/>
  <c r="AD29" i="10" a="1"/>
  <c r="AD29" i="10" s="1"/>
  <c r="AD28" i="10" a="1"/>
  <c r="AD28" i="10" s="1"/>
  <c r="AD27" i="10" a="1"/>
  <c r="AD27" i="10" s="1"/>
  <c r="AD26" i="10" a="1"/>
  <c r="AD26" i="10" s="1"/>
  <c r="AD25" i="10" a="1"/>
  <c r="AD25" i="10" s="1"/>
  <c r="AD24" i="10" a="1"/>
  <c r="AD24" i="10" s="1"/>
  <c r="AD23" i="10" a="1"/>
  <c r="AD23" i="10" s="1"/>
  <c r="AD22" i="10" a="1"/>
  <c r="AD22" i="10" s="1"/>
  <c r="AD21" i="10" a="1"/>
  <c r="AD21" i="10" s="1"/>
  <c r="AD20" i="10" a="1"/>
  <c r="AD20" i="10" s="1"/>
  <c r="AD19" i="10" a="1"/>
  <c r="AD19" i="10" s="1"/>
  <c r="AD18" i="10" a="1"/>
  <c r="AD18" i="10" s="1"/>
  <c r="AD17" i="10" a="1"/>
  <c r="AD17" i="10" s="1"/>
  <c r="AD16" i="10" a="1"/>
  <c r="AD16" i="10" s="1"/>
  <c r="AD15" i="10" a="1"/>
  <c r="AD15" i="10" s="1"/>
  <c r="X85" i="10" a="1"/>
  <c r="X85" i="10" s="1"/>
  <c r="X84" i="10" a="1"/>
  <c r="X84" i="10" s="1"/>
  <c r="X83" i="10" a="1"/>
  <c r="X83" i="10" s="1"/>
  <c r="X82" i="10" a="1"/>
  <c r="X82" i="10" s="1"/>
  <c r="X81" i="10" a="1"/>
  <c r="X81" i="10" s="1"/>
  <c r="X80" i="10" a="1"/>
  <c r="X80" i="10" s="1"/>
  <c r="X79" i="10" a="1"/>
  <c r="X79" i="10" s="1"/>
  <c r="X78" i="10" a="1"/>
  <c r="X78" i="10" s="1"/>
  <c r="X77" i="10" a="1"/>
  <c r="X77" i="10" s="1"/>
  <c r="X76" i="10" a="1"/>
  <c r="X76" i="10" s="1"/>
  <c r="X75" i="10" a="1"/>
  <c r="X75" i="10" s="1"/>
  <c r="X74" i="10" a="1"/>
  <c r="X74" i="10" s="1"/>
  <c r="X73" i="10" a="1"/>
  <c r="X73" i="10" s="1"/>
  <c r="X66" i="10" a="1"/>
  <c r="X66" i="10" s="1"/>
  <c r="X65" i="10" a="1"/>
  <c r="X65" i="10" s="1"/>
  <c r="X64" i="10" a="1"/>
  <c r="X64" i="10" s="1"/>
  <c r="X63" i="10" a="1"/>
  <c r="X63" i="10" s="1"/>
  <c r="X62" i="10" a="1"/>
  <c r="X62" i="10" s="1"/>
  <c r="X61" i="10" a="1"/>
  <c r="X61" i="10" s="1"/>
  <c r="X60" i="10" a="1"/>
  <c r="X60" i="10" s="1"/>
  <c r="X59" i="10" a="1"/>
  <c r="X59" i="10" s="1"/>
  <c r="X52" i="10" a="1"/>
  <c r="X52" i="10" s="1"/>
  <c r="X51" i="10" a="1"/>
  <c r="X51" i="10" s="1"/>
  <c r="X50" i="10" a="1"/>
  <c r="X50" i="10" s="1"/>
  <c r="X49" i="10" a="1"/>
  <c r="X49" i="10" s="1"/>
  <c r="X48" i="10" a="1"/>
  <c r="X48" i="10" s="1"/>
  <c r="X47" i="10" a="1"/>
  <c r="X47" i="10" s="1"/>
  <c r="X46" i="10" a="1"/>
  <c r="X46" i="10" s="1"/>
  <c r="X45" i="10" a="1"/>
  <c r="X45" i="10" s="1"/>
  <c r="X44" i="10" a="1"/>
  <c r="X44" i="10" s="1"/>
  <c r="X43" i="10" a="1"/>
  <c r="X43" i="10" s="1"/>
  <c r="X42" i="10" a="1"/>
  <c r="X42" i="10" s="1"/>
  <c r="X41" i="10" a="1"/>
  <c r="X41" i="10" s="1"/>
  <c r="X40" i="10" a="1"/>
  <c r="X40" i="10" s="1"/>
  <c r="X34" i="10" a="1"/>
  <c r="X34" i="10" s="1"/>
  <c r="X31" i="10" a="1"/>
  <c r="X31" i="10" s="1"/>
  <c r="X30" i="10" a="1"/>
  <c r="X30" i="10" s="1"/>
  <c r="X29" i="10" a="1"/>
  <c r="X29" i="10" s="1"/>
  <c r="X28" i="10" a="1"/>
  <c r="X28" i="10" s="1"/>
  <c r="X27" i="10" a="1"/>
  <c r="X27" i="10" s="1"/>
  <c r="X26" i="10" a="1"/>
  <c r="X26" i="10" s="1"/>
  <c r="X25" i="10" a="1"/>
  <c r="X25" i="10" s="1"/>
  <c r="X24" i="10" a="1"/>
  <c r="X24" i="10" s="1"/>
  <c r="X23" i="10" a="1"/>
  <c r="X23" i="10" s="1"/>
  <c r="X22" i="10" a="1"/>
  <c r="X22" i="10" s="1"/>
  <c r="X21" i="10" a="1"/>
  <c r="X21" i="10" s="1"/>
  <c r="X20" i="10" a="1"/>
  <c r="X20" i="10" s="1"/>
  <c r="X19" i="10" a="1"/>
  <c r="X19" i="10" s="1"/>
  <c r="X18" i="10" a="1"/>
  <c r="X18" i="10" s="1"/>
  <c r="X17" i="10" a="1"/>
  <c r="X17" i="10" s="1"/>
  <c r="X16" i="10" a="1"/>
  <c r="X16" i="10" s="1"/>
  <c r="X15" i="10" a="1"/>
  <c r="X15" i="10" s="1"/>
  <c r="R85" i="10" a="1"/>
  <c r="R85" i="10" s="1"/>
  <c r="R84" i="10" a="1"/>
  <c r="R84" i="10" s="1"/>
  <c r="R83" i="10" a="1"/>
  <c r="R83" i="10" s="1"/>
  <c r="R82" i="10" a="1"/>
  <c r="R82" i="10" s="1"/>
  <c r="R81" i="10" a="1"/>
  <c r="R81" i="10" s="1"/>
  <c r="R80" i="10" a="1"/>
  <c r="R80" i="10" s="1"/>
  <c r="R79" i="10" a="1"/>
  <c r="R79" i="10" s="1"/>
  <c r="R78" i="10" a="1"/>
  <c r="R78" i="10" s="1"/>
  <c r="R77" i="10" a="1"/>
  <c r="R77" i="10" s="1"/>
  <c r="R76" i="10" a="1"/>
  <c r="R76" i="10" s="1"/>
  <c r="R75" i="10" a="1"/>
  <c r="R75" i="10" s="1"/>
  <c r="R74" i="10" a="1"/>
  <c r="R74" i="10" s="1"/>
  <c r="R73" i="10" a="1"/>
  <c r="R73" i="10" s="1"/>
  <c r="R66" i="10" a="1"/>
  <c r="R66" i="10" s="1"/>
  <c r="R65" i="10" a="1"/>
  <c r="R65" i="10" s="1"/>
  <c r="R64" i="10" a="1"/>
  <c r="R64" i="10" s="1"/>
  <c r="R63" i="10" a="1"/>
  <c r="R63" i="10" s="1"/>
  <c r="R62" i="10" a="1"/>
  <c r="R62" i="10" s="1"/>
  <c r="R61" i="10" a="1"/>
  <c r="R61" i="10" s="1"/>
  <c r="R60" i="10" a="1"/>
  <c r="R60" i="10" s="1"/>
  <c r="R59" i="10" a="1"/>
  <c r="R59" i="10" s="1"/>
  <c r="R52" i="10" a="1"/>
  <c r="R52" i="10" s="1"/>
  <c r="R51" i="10" a="1"/>
  <c r="R51" i="10" s="1"/>
  <c r="R50" i="10" a="1"/>
  <c r="R50" i="10" s="1"/>
  <c r="R49" i="10" a="1"/>
  <c r="R49" i="10" s="1"/>
  <c r="R48" i="10" a="1"/>
  <c r="R48" i="10" s="1"/>
  <c r="R47" i="10" a="1"/>
  <c r="R47" i="10" s="1"/>
  <c r="R46" i="10" a="1"/>
  <c r="R46" i="10" s="1"/>
  <c r="R45" i="10" a="1"/>
  <c r="R45" i="10" s="1"/>
  <c r="R44" i="10" a="1"/>
  <c r="R44" i="10" s="1"/>
  <c r="R43" i="10" a="1"/>
  <c r="R43" i="10" s="1"/>
  <c r="R42" i="10" a="1"/>
  <c r="R42" i="10" s="1"/>
  <c r="R41" i="10" a="1"/>
  <c r="R41" i="10" s="1"/>
  <c r="R40" i="10" a="1"/>
  <c r="R40" i="10" s="1"/>
  <c r="R34" i="10" a="1"/>
  <c r="R34" i="10" s="1"/>
  <c r="R31" i="10" a="1"/>
  <c r="R31" i="10" s="1"/>
  <c r="R30" i="10" a="1"/>
  <c r="R30" i="10" s="1"/>
  <c r="R29" i="10" a="1"/>
  <c r="R29" i="10" s="1"/>
  <c r="R28" i="10" a="1"/>
  <c r="R28" i="10" s="1"/>
  <c r="R27" i="10" a="1"/>
  <c r="R27" i="10" s="1"/>
  <c r="R26" i="10" a="1"/>
  <c r="R26" i="10" s="1"/>
  <c r="R25" i="10" a="1"/>
  <c r="R25" i="10" s="1"/>
  <c r="R24" i="10" a="1"/>
  <c r="R24" i="10" s="1"/>
  <c r="R23" i="10" a="1"/>
  <c r="R23" i="10" s="1"/>
  <c r="R22" i="10" a="1"/>
  <c r="R22" i="10" s="1"/>
  <c r="R21" i="10" a="1"/>
  <c r="R21" i="10" s="1"/>
  <c r="R20" i="10" a="1"/>
  <c r="R20" i="10" s="1"/>
  <c r="R19" i="10" a="1"/>
  <c r="R19" i="10" s="1"/>
  <c r="R18" i="10" a="1"/>
  <c r="R18" i="10" s="1"/>
  <c r="R17" i="10" a="1"/>
  <c r="R17" i="10" s="1"/>
  <c r="R16" i="10" a="1"/>
  <c r="R16" i="10" s="1"/>
  <c r="R15" i="10" a="1"/>
  <c r="R15" i="10" s="1"/>
  <c r="BH85" i="9" a="1"/>
  <c r="BH85" i="9" s="1"/>
  <c r="BH84" i="9" a="1"/>
  <c r="BH84" i="9" s="1"/>
  <c r="BH83" i="9" a="1"/>
  <c r="BH83" i="9" s="1"/>
  <c r="BH82" i="9" a="1"/>
  <c r="BH82" i="9" s="1"/>
  <c r="BH81" i="9" a="1"/>
  <c r="BH81" i="9" s="1"/>
  <c r="BH80" i="9" a="1"/>
  <c r="BH80" i="9" s="1"/>
  <c r="BH79" i="9" a="1"/>
  <c r="BH79" i="9" s="1"/>
  <c r="BH78" i="9" a="1"/>
  <c r="BH78" i="9" s="1"/>
  <c r="BH77" i="9" a="1"/>
  <c r="BH77" i="9" s="1"/>
  <c r="BH76" i="9" a="1"/>
  <c r="BH76" i="9" s="1"/>
  <c r="BH75" i="9" a="1"/>
  <c r="BH75" i="9" s="1"/>
  <c r="BH74" i="9" a="1"/>
  <c r="BH74" i="9" s="1"/>
  <c r="BH73" i="9" a="1"/>
  <c r="BH73" i="9" s="1"/>
  <c r="BH66" i="9" a="1"/>
  <c r="BH66" i="9" s="1"/>
  <c r="BH65" i="9" a="1"/>
  <c r="BH65" i="9" s="1"/>
  <c r="BH64" i="9" a="1"/>
  <c r="BH64" i="9" s="1"/>
  <c r="BH63" i="9" a="1"/>
  <c r="BH63" i="9" s="1"/>
  <c r="BH62" i="9" a="1"/>
  <c r="BH62" i="9" s="1"/>
  <c r="BH61" i="9" a="1"/>
  <c r="BH61" i="9" s="1"/>
  <c r="BH60" i="9" a="1"/>
  <c r="BH60" i="9" s="1"/>
  <c r="BH59" i="9" a="1"/>
  <c r="BH59" i="9" s="1"/>
  <c r="BH52" i="9" a="1"/>
  <c r="BH52" i="9" s="1"/>
  <c r="BH51" i="9" a="1"/>
  <c r="BH51" i="9" s="1"/>
  <c r="BH50" i="9" a="1"/>
  <c r="BH50" i="9" s="1"/>
  <c r="BH49" i="9" a="1"/>
  <c r="BH49" i="9" s="1"/>
  <c r="BH48" i="9" a="1"/>
  <c r="BH48" i="9" s="1"/>
  <c r="BH47" i="9" a="1"/>
  <c r="BH47" i="9" s="1"/>
  <c r="BH46" i="9" a="1"/>
  <c r="BH46" i="9" s="1"/>
  <c r="BH45" i="9" a="1"/>
  <c r="BH45" i="9" s="1"/>
  <c r="BH44" i="9" a="1"/>
  <c r="BH44" i="9" s="1"/>
  <c r="BH43" i="9" a="1"/>
  <c r="BH43" i="9" s="1"/>
  <c r="BH42" i="9" a="1"/>
  <c r="BH42" i="9" s="1"/>
  <c r="BH41" i="9" a="1"/>
  <c r="BH41" i="9" s="1"/>
  <c r="BH40" i="9" a="1"/>
  <c r="BH40" i="9" s="1"/>
  <c r="BH34" i="9" a="1"/>
  <c r="BH34" i="9" s="1"/>
  <c r="BH31" i="9" a="1"/>
  <c r="BH31" i="9" s="1"/>
  <c r="BH30" i="9" a="1"/>
  <c r="BH30" i="9" s="1"/>
  <c r="BH29" i="9" a="1"/>
  <c r="BH29" i="9" s="1"/>
  <c r="BH28" i="9" a="1"/>
  <c r="BH28" i="9" s="1"/>
  <c r="BH27" i="9" a="1"/>
  <c r="BH27" i="9" s="1"/>
  <c r="BH26" i="9" a="1"/>
  <c r="BH26" i="9" s="1"/>
  <c r="BH25" i="9" a="1"/>
  <c r="BH25" i="9" s="1"/>
  <c r="BH24" i="9" a="1"/>
  <c r="BH24" i="9" s="1"/>
  <c r="BH23" i="9" a="1"/>
  <c r="BH23" i="9" s="1"/>
  <c r="BH22" i="9" a="1"/>
  <c r="BH22" i="9" s="1"/>
  <c r="BH21" i="9" a="1"/>
  <c r="BH21" i="9" s="1"/>
  <c r="BH20" i="9" a="1"/>
  <c r="BH20" i="9" s="1"/>
  <c r="BH19" i="9" a="1"/>
  <c r="BH19" i="9" s="1"/>
  <c r="BH18" i="9" a="1"/>
  <c r="BH18" i="9" s="1"/>
  <c r="BH17" i="9" a="1"/>
  <c r="BH17" i="9" s="1"/>
  <c r="BH16" i="9" a="1"/>
  <c r="BH16" i="9" s="1"/>
  <c r="BH15" i="9" a="1"/>
  <c r="BH15" i="9" s="1"/>
  <c r="BB85" i="9" a="1"/>
  <c r="BB85" i="9" s="1"/>
  <c r="BB84" i="9" a="1"/>
  <c r="BB84" i="9" s="1"/>
  <c r="BB83" i="9" a="1"/>
  <c r="BB83" i="9" s="1"/>
  <c r="BB82" i="9" a="1"/>
  <c r="BB82" i="9" s="1"/>
  <c r="BB81" i="9" a="1"/>
  <c r="BB81" i="9" s="1"/>
  <c r="BB80" i="9" a="1"/>
  <c r="BB80" i="9" s="1"/>
  <c r="BB79" i="9" a="1"/>
  <c r="BB79" i="9" s="1"/>
  <c r="BB78" i="9" a="1"/>
  <c r="BB78" i="9" s="1"/>
  <c r="BB77" i="9" a="1"/>
  <c r="BB77" i="9" s="1"/>
  <c r="BB76" i="9" a="1"/>
  <c r="BB76" i="9" s="1"/>
  <c r="BB75" i="9" a="1"/>
  <c r="BB75" i="9" s="1"/>
  <c r="BB74" i="9" a="1"/>
  <c r="BB74" i="9" s="1"/>
  <c r="BB73" i="9" a="1"/>
  <c r="BB73" i="9" s="1"/>
  <c r="BB66" i="9" a="1"/>
  <c r="BB66" i="9" s="1"/>
  <c r="BB65" i="9" a="1"/>
  <c r="BB65" i="9" s="1"/>
  <c r="BB64" i="9" a="1"/>
  <c r="BB64" i="9" s="1"/>
  <c r="BB63" i="9" a="1"/>
  <c r="BB63" i="9" s="1"/>
  <c r="BB62" i="9" a="1"/>
  <c r="BB62" i="9" s="1"/>
  <c r="BB61" i="9" a="1"/>
  <c r="BB61" i="9" s="1"/>
  <c r="BB60" i="9" a="1"/>
  <c r="BB60" i="9" s="1"/>
  <c r="BB59" i="9" a="1"/>
  <c r="BB59" i="9" s="1"/>
  <c r="BB52" i="9" a="1"/>
  <c r="BB52" i="9" s="1"/>
  <c r="BB51" i="9" a="1"/>
  <c r="BB51" i="9" s="1"/>
  <c r="BB50" i="9" a="1"/>
  <c r="BB50" i="9" s="1"/>
  <c r="BB49" i="9" a="1"/>
  <c r="BB49" i="9" s="1"/>
  <c r="BB48" i="9" a="1"/>
  <c r="BB48" i="9" s="1"/>
  <c r="BB47" i="9" a="1"/>
  <c r="BB47" i="9" s="1"/>
  <c r="BB46" i="9" a="1"/>
  <c r="BB46" i="9" s="1"/>
  <c r="BB45" i="9" a="1"/>
  <c r="BB45" i="9" s="1"/>
  <c r="BB44" i="9" a="1"/>
  <c r="BB44" i="9" s="1"/>
  <c r="BB43" i="9" a="1"/>
  <c r="BB43" i="9" s="1"/>
  <c r="BB42" i="9" a="1"/>
  <c r="BB42" i="9" s="1"/>
  <c r="BB41" i="9" a="1"/>
  <c r="BB41" i="9" s="1"/>
  <c r="BB40" i="9" a="1"/>
  <c r="BB40" i="9" s="1"/>
  <c r="BB34" i="9" a="1"/>
  <c r="BB34" i="9" s="1"/>
  <c r="BB31" i="9" a="1"/>
  <c r="BB31" i="9" s="1"/>
  <c r="BB30" i="9" a="1"/>
  <c r="BB30" i="9" s="1"/>
  <c r="BB29" i="9" a="1"/>
  <c r="BB29" i="9" s="1"/>
  <c r="BB28" i="9" a="1"/>
  <c r="BB28" i="9" s="1"/>
  <c r="BB27" i="9" a="1"/>
  <c r="BB27" i="9" s="1"/>
  <c r="BB26" i="9" a="1"/>
  <c r="BB26" i="9" s="1"/>
  <c r="BB25" i="9" a="1"/>
  <c r="BB25" i="9" s="1"/>
  <c r="BB24" i="9" a="1"/>
  <c r="BB24" i="9" s="1"/>
  <c r="BB23" i="9" a="1"/>
  <c r="BB23" i="9" s="1"/>
  <c r="BB22" i="9" a="1"/>
  <c r="BB22" i="9" s="1"/>
  <c r="BB21" i="9" a="1"/>
  <c r="BB21" i="9" s="1"/>
  <c r="BB20" i="9" a="1"/>
  <c r="BB20" i="9" s="1"/>
  <c r="BB19" i="9" a="1"/>
  <c r="BB19" i="9" s="1"/>
  <c r="BB18" i="9" a="1"/>
  <c r="BB18" i="9" s="1"/>
  <c r="BB17" i="9" a="1"/>
  <c r="BB17" i="9" s="1"/>
  <c r="BB16" i="9" a="1"/>
  <c r="BB16" i="9" s="1"/>
  <c r="BB15" i="9" a="1"/>
  <c r="BB15" i="9" s="1"/>
  <c r="AV85" i="9" a="1"/>
  <c r="AV85" i="9" s="1"/>
  <c r="AV84" i="9" a="1"/>
  <c r="AV84" i="9" s="1"/>
  <c r="AV83" i="9" a="1"/>
  <c r="AV83" i="9" s="1"/>
  <c r="AV82" i="9" a="1"/>
  <c r="AV82" i="9" s="1"/>
  <c r="AV81" i="9" a="1"/>
  <c r="AV81" i="9" s="1"/>
  <c r="AV80" i="9" a="1"/>
  <c r="AV80" i="9" s="1"/>
  <c r="AV79" i="9" a="1"/>
  <c r="AV79" i="9" s="1"/>
  <c r="AV78" i="9" a="1"/>
  <c r="AV78" i="9" s="1"/>
  <c r="AV77" i="9" a="1"/>
  <c r="AV77" i="9" s="1"/>
  <c r="AV76" i="9" a="1"/>
  <c r="AV76" i="9" s="1"/>
  <c r="AV75" i="9" a="1"/>
  <c r="AV75" i="9" s="1"/>
  <c r="AV74" i="9" a="1"/>
  <c r="AV74" i="9" s="1"/>
  <c r="AV73" i="9" a="1"/>
  <c r="AV73" i="9" s="1"/>
  <c r="AV66" i="9" a="1"/>
  <c r="AV66" i="9" s="1"/>
  <c r="AV65" i="9" a="1"/>
  <c r="AV65" i="9" s="1"/>
  <c r="AV64" i="9" a="1"/>
  <c r="AV64" i="9" s="1"/>
  <c r="AV63" i="9" a="1"/>
  <c r="AV63" i="9" s="1"/>
  <c r="AV62" i="9" a="1"/>
  <c r="AV62" i="9" s="1"/>
  <c r="AV61" i="9" a="1"/>
  <c r="AV61" i="9" s="1"/>
  <c r="AV60" i="9" a="1"/>
  <c r="AV60" i="9" s="1"/>
  <c r="AV59" i="9" a="1"/>
  <c r="AV59" i="9" s="1"/>
  <c r="AV52" i="9" a="1"/>
  <c r="AV52" i="9" s="1"/>
  <c r="AV51" i="9" a="1"/>
  <c r="AV51" i="9" s="1"/>
  <c r="AV50" i="9" a="1"/>
  <c r="AV50" i="9" s="1"/>
  <c r="AV49" i="9" a="1"/>
  <c r="AV49" i="9" s="1"/>
  <c r="AV48" i="9" a="1"/>
  <c r="AV48" i="9" s="1"/>
  <c r="AV47" i="9" a="1"/>
  <c r="AV47" i="9" s="1"/>
  <c r="AV46" i="9" a="1"/>
  <c r="AV46" i="9" s="1"/>
  <c r="AV45" i="9" a="1"/>
  <c r="AV45" i="9" s="1"/>
  <c r="AV44" i="9" a="1"/>
  <c r="AV44" i="9" s="1"/>
  <c r="AV43" i="9" a="1"/>
  <c r="AV43" i="9" s="1"/>
  <c r="AV42" i="9" a="1"/>
  <c r="AV42" i="9" s="1"/>
  <c r="AV41" i="9" a="1"/>
  <c r="AV41" i="9" s="1"/>
  <c r="AV40" i="9" a="1"/>
  <c r="AV40" i="9" s="1"/>
  <c r="AV34" i="9" a="1"/>
  <c r="AV34" i="9" s="1"/>
  <c r="AV31" i="9" a="1"/>
  <c r="AV31" i="9" s="1"/>
  <c r="AV30" i="9" a="1"/>
  <c r="AV30" i="9" s="1"/>
  <c r="AV29" i="9" a="1"/>
  <c r="AV29" i="9" s="1"/>
  <c r="AV28" i="9" a="1"/>
  <c r="AV28" i="9" s="1"/>
  <c r="AV27" i="9" a="1"/>
  <c r="AV27" i="9" s="1"/>
  <c r="AV26" i="9" a="1"/>
  <c r="AV26" i="9" s="1"/>
  <c r="AV25" i="9" a="1"/>
  <c r="AV25" i="9" s="1"/>
  <c r="AV24" i="9" a="1"/>
  <c r="AV24" i="9" s="1"/>
  <c r="AV23" i="9" a="1"/>
  <c r="AV23" i="9" s="1"/>
  <c r="AV22" i="9" a="1"/>
  <c r="AV22" i="9" s="1"/>
  <c r="AV21" i="9" a="1"/>
  <c r="AV21" i="9" s="1"/>
  <c r="AV20" i="9" a="1"/>
  <c r="AV20" i="9" s="1"/>
  <c r="AV19" i="9" a="1"/>
  <c r="AV19" i="9" s="1"/>
  <c r="AV18" i="9" a="1"/>
  <c r="AV18" i="9" s="1"/>
  <c r="AV17" i="9" a="1"/>
  <c r="AV17" i="9" s="1"/>
  <c r="AV16" i="9" a="1"/>
  <c r="AV16" i="9" s="1"/>
  <c r="AV15" i="9" a="1"/>
  <c r="AV15" i="9" s="1"/>
  <c r="AP85" i="9" a="1"/>
  <c r="AP85" i="9" s="1"/>
  <c r="AP84" i="9" a="1"/>
  <c r="AP84" i="9" s="1"/>
  <c r="AP83" i="9" a="1"/>
  <c r="AP83" i="9" s="1"/>
  <c r="AP82" i="9" a="1"/>
  <c r="AP82" i="9" s="1"/>
  <c r="AP81" i="9" a="1"/>
  <c r="AP81" i="9" s="1"/>
  <c r="AP80" i="9" a="1"/>
  <c r="AP80" i="9" s="1"/>
  <c r="AP79" i="9" a="1"/>
  <c r="AP79" i="9" s="1"/>
  <c r="AP78" i="9" a="1"/>
  <c r="AP78" i="9" s="1"/>
  <c r="AP77" i="9" a="1"/>
  <c r="AP77" i="9" s="1"/>
  <c r="AP76" i="9" a="1"/>
  <c r="AP76" i="9" s="1"/>
  <c r="AP75" i="9" a="1"/>
  <c r="AP75" i="9" s="1"/>
  <c r="AP74" i="9" a="1"/>
  <c r="AP74" i="9" s="1"/>
  <c r="AP73" i="9" a="1"/>
  <c r="AP73" i="9" s="1"/>
  <c r="AP66" i="9" a="1"/>
  <c r="AP66" i="9" s="1"/>
  <c r="AP65" i="9" a="1"/>
  <c r="AP65" i="9" s="1"/>
  <c r="AP64" i="9" a="1"/>
  <c r="AP64" i="9" s="1"/>
  <c r="AP63" i="9" a="1"/>
  <c r="AP63" i="9" s="1"/>
  <c r="AP62" i="9" a="1"/>
  <c r="AP62" i="9" s="1"/>
  <c r="AP61" i="9" a="1"/>
  <c r="AP61" i="9" s="1"/>
  <c r="AP60" i="9" a="1"/>
  <c r="AP60" i="9" s="1"/>
  <c r="AP59" i="9" a="1"/>
  <c r="AP59" i="9" s="1"/>
  <c r="AP52" i="9" a="1"/>
  <c r="AP52" i="9" s="1"/>
  <c r="AP51" i="9" a="1"/>
  <c r="AP51" i="9" s="1"/>
  <c r="AP50" i="9" a="1"/>
  <c r="AP50" i="9" s="1"/>
  <c r="AP49" i="9" a="1"/>
  <c r="AP49" i="9" s="1"/>
  <c r="AP48" i="9" a="1"/>
  <c r="AP48" i="9" s="1"/>
  <c r="AP47" i="9" a="1"/>
  <c r="AP47" i="9" s="1"/>
  <c r="AP46" i="9" a="1"/>
  <c r="AP46" i="9" s="1"/>
  <c r="AP45" i="9" a="1"/>
  <c r="AP45" i="9" s="1"/>
  <c r="AP44" i="9" a="1"/>
  <c r="AP44" i="9" s="1"/>
  <c r="AP43" i="9" a="1"/>
  <c r="AP43" i="9" s="1"/>
  <c r="AP42" i="9" a="1"/>
  <c r="AP42" i="9" s="1"/>
  <c r="AP41" i="9" a="1"/>
  <c r="AP41" i="9" s="1"/>
  <c r="AP40" i="9" a="1"/>
  <c r="AP40" i="9" s="1"/>
  <c r="AP34" i="9" a="1"/>
  <c r="AP34" i="9" s="1"/>
  <c r="AP31" i="9" a="1"/>
  <c r="AP31" i="9" s="1"/>
  <c r="AP30" i="9" a="1"/>
  <c r="AP30" i="9" s="1"/>
  <c r="AP29" i="9" a="1"/>
  <c r="AP29" i="9" s="1"/>
  <c r="AP28" i="9" a="1"/>
  <c r="AP28" i="9" s="1"/>
  <c r="AP27" i="9" a="1"/>
  <c r="AP27" i="9" s="1"/>
  <c r="AP26" i="9" a="1"/>
  <c r="AP26" i="9" s="1"/>
  <c r="AP25" i="9" a="1"/>
  <c r="AP25" i="9" s="1"/>
  <c r="AP24" i="9" a="1"/>
  <c r="AP24" i="9" s="1"/>
  <c r="AP23" i="9" a="1"/>
  <c r="AP23" i="9" s="1"/>
  <c r="AP22" i="9" a="1"/>
  <c r="AP22" i="9" s="1"/>
  <c r="AP21" i="9" a="1"/>
  <c r="AP21" i="9" s="1"/>
  <c r="AP20" i="9" a="1"/>
  <c r="AP20" i="9" s="1"/>
  <c r="AP19" i="9" a="1"/>
  <c r="AP19" i="9" s="1"/>
  <c r="AP18" i="9" a="1"/>
  <c r="AP18" i="9" s="1"/>
  <c r="AP17" i="9" a="1"/>
  <c r="AP17" i="9" s="1"/>
  <c r="AP16" i="9" a="1"/>
  <c r="AP16" i="9" s="1"/>
  <c r="AP15" i="9" a="1"/>
  <c r="AP15" i="9" s="1"/>
  <c r="AJ85" i="9" a="1"/>
  <c r="AJ85" i="9" s="1"/>
  <c r="AJ84" i="9" a="1"/>
  <c r="AJ84" i="9" s="1"/>
  <c r="AJ83" i="9" a="1"/>
  <c r="AJ83" i="9" s="1"/>
  <c r="AJ82" i="9" a="1"/>
  <c r="AJ82" i="9" s="1"/>
  <c r="AJ81" i="9" a="1"/>
  <c r="AJ81" i="9" s="1"/>
  <c r="AJ80" i="9" a="1"/>
  <c r="AJ80" i="9" s="1"/>
  <c r="AJ79" i="9" a="1"/>
  <c r="AJ79" i="9" s="1"/>
  <c r="AJ78" i="9" a="1"/>
  <c r="AJ78" i="9" s="1"/>
  <c r="AJ77" i="9" a="1"/>
  <c r="AJ77" i="9" s="1"/>
  <c r="AJ76" i="9" a="1"/>
  <c r="AJ76" i="9" s="1"/>
  <c r="AJ75" i="9" a="1"/>
  <c r="AJ75" i="9" s="1"/>
  <c r="AJ74" i="9" a="1"/>
  <c r="AJ74" i="9" s="1"/>
  <c r="AJ73" i="9" a="1"/>
  <c r="AJ73" i="9" s="1"/>
  <c r="AJ66" i="9" a="1"/>
  <c r="AJ66" i="9" s="1"/>
  <c r="AJ65" i="9" a="1"/>
  <c r="AJ65" i="9" s="1"/>
  <c r="AJ64" i="9" a="1"/>
  <c r="AJ64" i="9" s="1"/>
  <c r="AJ63" i="9" a="1"/>
  <c r="AJ63" i="9" s="1"/>
  <c r="AJ62" i="9" a="1"/>
  <c r="AJ62" i="9" s="1"/>
  <c r="AJ61" i="9" a="1"/>
  <c r="AJ61" i="9" s="1"/>
  <c r="AJ60" i="9" a="1"/>
  <c r="AJ60" i="9" s="1"/>
  <c r="AJ59" i="9" a="1"/>
  <c r="AJ59" i="9" s="1"/>
  <c r="AJ52" i="9" a="1"/>
  <c r="AJ52" i="9" s="1"/>
  <c r="AJ51" i="9" a="1"/>
  <c r="AJ51" i="9" s="1"/>
  <c r="AJ50" i="9" a="1"/>
  <c r="AJ50" i="9" s="1"/>
  <c r="AJ49" i="9" a="1"/>
  <c r="AJ49" i="9" s="1"/>
  <c r="AJ48" i="9" a="1"/>
  <c r="AJ48" i="9" s="1"/>
  <c r="AJ47" i="9" a="1"/>
  <c r="AJ47" i="9" s="1"/>
  <c r="AJ46" i="9" a="1"/>
  <c r="AJ46" i="9" s="1"/>
  <c r="AJ45" i="9" a="1"/>
  <c r="AJ45" i="9" s="1"/>
  <c r="AJ44" i="9" a="1"/>
  <c r="AJ44" i="9" s="1"/>
  <c r="AJ43" i="9" a="1"/>
  <c r="AJ43" i="9" s="1"/>
  <c r="AJ42" i="9" a="1"/>
  <c r="AJ42" i="9" s="1"/>
  <c r="AJ41" i="9" a="1"/>
  <c r="AJ41" i="9" s="1"/>
  <c r="AJ40" i="9" a="1"/>
  <c r="AJ40" i="9" s="1"/>
  <c r="AJ34" i="9" a="1"/>
  <c r="AJ34" i="9" s="1"/>
  <c r="AJ31" i="9" a="1"/>
  <c r="AJ31" i="9" s="1"/>
  <c r="AJ30" i="9" a="1"/>
  <c r="AJ30" i="9" s="1"/>
  <c r="AJ29" i="9" a="1"/>
  <c r="AJ29" i="9" s="1"/>
  <c r="AJ28" i="9" a="1"/>
  <c r="AJ28" i="9" s="1"/>
  <c r="AJ27" i="9" a="1"/>
  <c r="AJ27" i="9" s="1"/>
  <c r="AJ26" i="9" a="1"/>
  <c r="AJ26" i="9" s="1"/>
  <c r="AJ25" i="9" a="1"/>
  <c r="AJ25" i="9" s="1"/>
  <c r="AJ24" i="9" a="1"/>
  <c r="AJ24" i="9" s="1"/>
  <c r="AJ23" i="9" a="1"/>
  <c r="AJ23" i="9" s="1"/>
  <c r="AJ22" i="9" a="1"/>
  <c r="AJ22" i="9" s="1"/>
  <c r="AJ21" i="9" a="1"/>
  <c r="AJ21" i="9" s="1"/>
  <c r="AJ20" i="9" a="1"/>
  <c r="AJ20" i="9" s="1"/>
  <c r="AJ19" i="9" a="1"/>
  <c r="AJ19" i="9" s="1"/>
  <c r="AJ18" i="9" a="1"/>
  <c r="AJ18" i="9" s="1"/>
  <c r="AJ17" i="9" a="1"/>
  <c r="AJ17" i="9" s="1"/>
  <c r="AJ16" i="9" a="1"/>
  <c r="AJ16" i="9" s="1"/>
  <c r="AJ15" i="9" a="1"/>
  <c r="AJ15" i="9" s="1"/>
  <c r="AD85" i="9" a="1"/>
  <c r="AD85" i="9" s="1"/>
  <c r="AD84" i="9" a="1"/>
  <c r="AD84" i="9" s="1"/>
  <c r="AD83" i="9" a="1"/>
  <c r="AD83" i="9" s="1"/>
  <c r="AD82" i="9" a="1"/>
  <c r="AD82" i="9" s="1"/>
  <c r="AD81" i="9" a="1"/>
  <c r="AD81" i="9" s="1"/>
  <c r="AD80" i="9" a="1"/>
  <c r="AD80" i="9" s="1"/>
  <c r="AD79" i="9" a="1"/>
  <c r="AD79" i="9" s="1"/>
  <c r="AD78" i="9" a="1"/>
  <c r="AD78" i="9" s="1"/>
  <c r="AD77" i="9" a="1"/>
  <c r="AD77" i="9" s="1"/>
  <c r="AD76" i="9" a="1"/>
  <c r="AD76" i="9" s="1"/>
  <c r="AD75" i="9" a="1"/>
  <c r="AD75" i="9" s="1"/>
  <c r="AD74" i="9" a="1"/>
  <c r="AD74" i="9" s="1"/>
  <c r="AD73" i="9" a="1"/>
  <c r="AD73" i="9" s="1"/>
  <c r="AD66" i="9" a="1"/>
  <c r="AD66" i="9" s="1"/>
  <c r="AD65" i="9" a="1"/>
  <c r="AD65" i="9" s="1"/>
  <c r="AD64" i="9" a="1"/>
  <c r="AD64" i="9" s="1"/>
  <c r="AD63" i="9" a="1"/>
  <c r="AD63" i="9" s="1"/>
  <c r="AD62" i="9" a="1"/>
  <c r="AD62" i="9" s="1"/>
  <c r="AD61" i="9" a="1"/>
  <c r="AD61" i="9" s="1"/>
  <c r="AD60" i="9" a="1"/>
  <c r="AD60" i="9" s="1"/>
  <c r="AD59" i="9" a="1"/>
  <c r="AD59" i="9" s="1"/>
  <c r="AD52" i="9" a="1"/>
  <c r="AD52" i="9" s="1"/>
  <c r="AD51" i="9" a="1"/>
  <c r="AD51" i="9" s="1"/>
  <c r="AD50" i="9" a="1"/>
  <c r="AD50" i="9" s="1"/>
  <c r="AD49" i="9" a="1"/>
  <c r="AD49" i="9" s="1"/>
  <c r="AD48" i="9" a="1"/>
  <c r="AD48" i="9" s="1"/>
  <c r="AD47" i="9" a="1"/>
  <c r="AD47" i="9" s="1"/>
  <c r="AD46" i="9" a="1"/>
  <c r="AD46" i="9" s="1"/>
  <c r="AD45" i="9" a="1"/>
  <c r="AD45" i="9" s="1"/>
  <c r="AD44" i="9" a="1"/>
  <c r="AD44" i="9" s="1"/>
  <c r="AD43" i="9" a="1"/>
  <c r="AD43" i="9" s="1"/>
  <c r="AD42" i="9" a="1"/>
  <c r="AD42" i="9" s="1"/>
  <c r="AD41" i="9" a="1"/>
  <c r="AD41" i="9" s="1"/>
  <c r="AD40" i="9" a="1"/>
  <c r="AD40" i="9" s="1"/>
  <c r="AD34" i="9" a="1"/>
  <c r="AD34" i="9" s="1"/>
  <c r="AD31" i="9" a="1"/>
  <c r="AD31" i="9" s="1"/>
  <c r="AD30" i="9" a="1"/>
  <c r="AD30" i="9" s="1"/>
  <c r="AD29" i="9" a="1"/>
  <c r="AD29" i="9" s="1"/>
  <c r="AD28" i="9" a="1"/>
  <c r="AD28" i="9" s="1"/>
  <c r="AD27" i="9" a="1"/>
  <c r="AD27" i="9" s="1"/>
  <c r="AD26" i="9" a="1"/>
  <c r="AD26" i="9" s="1"/>
  <c r="AD25" i="9" a="1"/>
  <c r="AD25" i="9" s="1"/>
  <c r="AD24" i="9" a="1"/>
  <c r="AD24" i="9" s="1"/>
  <c r="AD23" i="9" a="1"/>
  <c r="AD23" i="9" s="1"/>
  <c r="AD22" i="9" a="1"/>
  <c r="AD22" i="9" s="1"/>
  <c r="AD21" i="9" a="1"/>
  <c r="AD21" i="9" s="1"/>
  <c r="AD20" i="9" a="1"/>
  <c r="AD20" i="9" s="1"/>
  <c r="AD19" i="9" a="1"/>
  <c r="AD19" i="9" s="1"/>
  <c r="AD18" i="9" a="1"/>
  <c r="AD18" i="9" s="1"/>
  <c r="AD17" i="9" a="1"/>
  <c r="AD17" i="9" s="1"/>
  <c r="AD16" i="9" a="1"/>
  <c r="AD16" i="9" s="1"/>
  <c r="AD15" i="9" a="1"/>
  <c r="AD15" i="9" s="1"/>
  <c r="X85" i="9" a="1"/>
  <c r="X85" i="9" s="1"/>
  <c r="X84" i="9" a="1"/>
  <c r="X84" i="9" s="1"/>
  <c r="X83" i="9" a="1"/>
  <c r="X83" i="9" s="1"/>
  <c r="X82" i="9" a="1"/>
  <c r="X82" i="9" s="1"/>
  <c r="X81" i="9" a="1"/>
  <c r="X81" i="9" s="1"/>
  <c r="X80" i="9" a="1"/>
  <c r="X80" i="9" s="1"/>
  <c r="X79" i="9" a="1"/>
  <c r="X79" i="9" s="1"/>
  <c r="X78" i="9" a="1"/>
  <c r="X78" i="9" s="1"/>
  <c r="X77" i="9" a="1"/>
  <c r="X77" i="9" s="1"/>
  <c r="X76" i="9" a="1"/>
  <c r="X76" i="9" s="1"/>
  <c r="X75" i="9" a="1"/>
  <c r="X75" i="9" s="1"/>
  <c r="X74" i="9" a="1"/>
  <c r="X74" i="9" s="1"/>
  <c r="X73" i="9" a="1"/>
  <c r="X73" i="9" s="1"/>
  <c r="X66" i="9" a="1"/>
  <c r="X66" i="9" s="1"/>
  <c r="X65" i="9" a="1"/>
  <c r="X65" i="9" s="1"/>
  <c r="X64" i="9" a="1"/>
  <c r="X64" i="9" s="1"/>
  <c r="X63" i="9" a="1"/>
  <c r="X63" i="9" s="1"/>
  <c r="X62" i="9" a="1"/>
  <c r="X62" i="9" s="1"/>
  <c r="X61" i="9" a="1"/>
  <c r="X61" i="9" s="1"/>
  <c r="X60" i="9" a="1"/>
  <c r="X60" i="9" s="1"/>
  <c r="X59" i="9" a="1"/>
  <c r="X59" i="9" s="1"/>
  <c r="X52" i="9" a="1"/>
  <c r="X52" i="9" s="1"/>
  <c r="X51" i="9" a="1"/>
  <c r="X51" i="9" s="1"/>
  <c r="X50" i="9" a="1"/>
  <c r="X50" i="9" s="1"/>
  <c r="X49" i="9" a="1"/>
  <c r="X49" i="9" s="1"/>
  <c r="X48" i="9" a="1"/>
  <c r="X48" i="9" s="1"/>
  <c r="X47" i="9" a="1"/>
  <c r="X47" i="9" s="1"/>
  <c r="X46" i="9" a="1"/>
  <c r="X46" i="9" s="1"/>
  <c r="X45" i="9" a="1"/>
  <c r="X45" i="9" s="1"/>
  <c r="X44" i="9" a="1"/>
  <c r="X44" i="9" s="1"/>
  <c r="X43" i="9" a="1"/>
  <c r="X43" i="9" s="1"/>
  <c r="X42" i="9" a="1"/>
  <c r="X42" i="9" s="1"/>
  <c r="X41" i="9" a="1"/>
  <c r="X41" i="9" s="1"/>
  <c r="X40" i="9" a="1"/>
  <c r="X40" i="9" s="1"/>
  <c r="X34" i="9" a="1"/>
  <c r="X34" i="9" s="1"/>
  <c r="X31" i="9" a="1"/>
  <c r="X31" i="9" s="1"/>
  <c r="X30" i="9" a="1"/>
  <c r="X30" i="9" s="1"/>
  <c r="X29" i="9" a="1"/>
  <c r="X29" i="9" s="1"/>
  <c r="X28" i="9" a="1"/>
  <c r="X28" i="9" s="1"/>
  <c r="X27" i="9" a="1"/>
  <c r="X27" i="9" s="1"/>
  <c r="X26" i="9" a="1"/>
  <c r="X26" i="9" s="1"/>
  <c r="X25" i="9" a="1"/>
  <c r="X25" i="9" s="1"/>
  <c r="X24" i="9" a="1"/>
  <c r="X24" i="9" s="1"/>
  <c r="X23" i="9" a="1"/>
  <c r="X23" i="9" s="1"/>
  <c r="X22" i="9" a="1"/>
  <c r="X22" i="9" s="1"/>
  <c r="X21" i="9" a="1"/>
  <c r="X21" i="9" s="1"/>
  <c r="X20" i="9" a="1"/>
  <c r="X20" i="9" s="1"/>
  <c r="X19" i="9" a="1"/>
  <c r="X19" i="9" s="1"/>
  <c r="X18" i="9" a="1"/>
  <c r="X18" i="9" s="1"/>
  <c r="X17" i="9" a="1"/>
  <c r="X17" i="9" s="1"/>
  <c r="X16" i="9" a="1"/>
  <c r="X16" i="9" s="1"/>
  <c r="X15" i="9" a="1"/>
  <c r="X15" i="9" s="1"/>
  <c r="R85" i="9" a="1"/>
  <c r="R85" i="9" s="1"/>
  <c r="R84" i="9" a="1"/>
  <c r="R84" i="9" s="1"/>
  <c r="R83" i="9" a="1"/>
  <c r="R83" i="9" s="1"/>
  <c r="R82" i="9" a="1"/>
  <c r="R82" i="9" s="1"/>
  <c r="R81" i="9" a="1"/>
  <c r="R81" i="9" s="1"/>
  <c r="R80" i="9" a="1"/>
  <c r="R80" i="9" s="1"/>
  <c r="R79" i="9" a="1"/>
  <c r="R79" i="9" s="1"/>
  <c r="R78" i="9" a="1"/>
  <c r="R78" i="9" s="1"/>
  <c r="R77" i="9" a="1"/>
  <c r="R77" i="9" s="1"/>
  <c r="R76" i="9" a="1"/>
  <c r="R76" i="9" s="1"/>
  <c r="R75" i="9" a="1"/>
  <c r="R75" i="9" s="1"/>
  <c r="R74" i="9" a="1"/>
  <c r="R74" i="9" s="1"/>
  <c r="R73" i="9" a="1"/>
  <c r="R73" i="9" s="1"/>
  <c r="R66" i="9" a="1"/>
  <c r="R66" i="9" s="1"/>
  <c r="R65" i="9" a="1"/>
  <c r="R65" i="9" s="1"/>
  <c r="R64" i="9" a="1"/>
  <c r="R64" i="9" s="1"/>
  <c r="R63" i="9" a="1"/>
  <c r="R63" i="9" s="1"/>
  <c r="R62" i="9" a="1"/>
  <c r="R62" i="9" s="1"/>
  <c r="R61" i="9" a="1"/>
  <c r="R61" i="9" s="1"/>
  <c r="R60" i="9" a="1"/>
  <c r="R60" i="9" s="1"/>
  <c r="R59" i="9" a="1"/>
  <c r="R59" i="9" s="1"/>
  <c r="R52" i="9" a="1"/>
  <c r="R52" i="9" s="1"/>
  <c r="R51" i="9" a="1"/>
  <c r="R51" i="9" s="1"/>
  <c r="R50" i="9" a="1"/>
  <c r="R50" i="9" s="1"/>
  <c r="R49" i="9" a="1"/>
  <c r="R49" i="9" s="1"/>
  <c r="R48" i="9" a="1"/>
  <c r="R48" i="9" s="1"/>
  <c r="R47" i="9" a="1"/>
  <c r="R47" i="9" s="1"/>
  <c r="R46" i="9" a="1"/>
  <c r="R46" i="9" s="1"/>
  <c r="R45" i="9" a="1"/>
  <c r="R45" i="9" s="1"/>
  <c r="R44" i="9" a="1"/>
  <c r="R44" i="9" s="1"/>
  <c r="R43" i="9" a="1"/>
  <c r="R43" i="9" s="1"/>
  <c r="R42" i="9" a="1"/>
  <c r="R42" i="9" s="1"/>
  <c r="R41" i="9" a="1"/>
  <c r="R41" i="9" s="1"/>
  <c r="R40" i="9" a="1"/>
  <c r="R40" i="9" s="1"/>
  <c r="R34" i="9" a="1"/>
  <c r="R34" i="9" s="1"/>
  <c r="R31" i="9" a="1"/>
  <c r="R31" i="9" s="1"/>
  <c r="R30" i="9" a="1"/>
  <c r="R30" i="9" s="1"/>
  <c r="R29" i="9" a="1"/>
  <c r="R29" i="9" s="1"/>
  <c r="R28" i="9" a="1"/>
  <c r="R28" i="9" s="1"/>
  <c r="R27" i="9" a="1"/>
  <c r="R27" i="9" s="1"/>
  <c r="R26" i="9" a="1"/>
  <c r="R26" i="9" s="1"/>
  <c r="R25" i="9" a="1"/>
  <c r="R25" i="9" s="1"/>
  <c r="R24" i="9" a="1"/>
  <c r="R24" i="9" s="1"/>
  <c r="R23" i="9" a="1"/>
  <c r="R23" i="9" s="1"/>
  <c r="R22" i="9" a="1"/>
  <c r="R22" i="9" s="1"/>
  <c r="R21" i="9" a="1"/>
  <c r="R21" i="9" s="1"/>
  <c r="R20" i="9" a="1"/>
  <c r="R20" i="9" s="1"/>
  <c r="R19" i="9" a="1"/>
  <c r="R19" i="9" s="1"/>
  <c r="R18" i="9" a="1"/>
  <c r="R18" i="9" s="1"/>
  <c r="R17" i="9" a="1"/>
  <c r="R17" i="9" s="1"/>
  <c r="R16" i="9" a="1"/>
  <c r="R16" i="9" s="1"/>
  <c r="R15" i="9" a="1"/>
  <c r="R15" i="9" s="1"/>
  <c r="BH85" i="8" a="1"/>
  <c r="BH85" i="8" s="1"/>
  <c r="BH84" i="8" a="1"/>
  <c r="BH84" i="8" s="1"/>
  <c r="BH83" i="8" a="1"/>
  <c r="BH83" i="8" s="1"/>
  <c r="BH82" i="8" a="1"/>
  <c r="BH82" i="8" s="1"/>
  <c r="BH81" i="8" a="1"/>
  <c r="BH81" i="8" s="1"/>
  <c r="BH80" i="8" a="1"/>
  <c r="BH80" i="8" s="1"/>
  <c r="BH79" i="8" a="1"/>
  <c r="BH79" i="8" s="1"/>
  <c r="BH78" i="8" a="1"/>
  <c r="BH78" i="8" s="1"/>
  <c r="BH77" i="8" a="1"/>
  <c r="BH77" i="8" s="1"/>
  <c r="BH76" i="8" a="1"/>
  <c r="BH76" i="8" s="1"/>
  <c r="BH75" i="8" a="1"/>
  <c r="BH75" i="8" s="1"/>
  <c r="BH74" i="8" a="1"/>
  <c r="BH74" i="8" s="1"/>
  <c r="BH73" i="8" a="1"/>
  <c r="BH73" i="8" s="1"/>
  <c r="BH66" i="8" a="1"/>
  <c r="BH66" i="8" s="1"/>
  <c r="BH65" i="8" a="1"/>
  <c r="BH65" i="8" s="1"/>
  <c r="BH64" i="8" a="1"/>
  <c r="BH64" i="8" s="1"/>
  <c r="BH63" i="8" a="1"/>
  <c r="BH63" i="8" s="1"/>
  <c r="BH62" i="8" a="1"/>
  <c r="BH62" i="8" s="1"/>
  <c r="BH61" i="8" a="1"/>
  <c r="BH61" i="8" s="1"/>
  <c r="BH60" i="8" a="1"/>
  <c r="BH60" i="8" s="1"/>
  <c r="BH59" i="8" a="1"/>
  <c r="BH59" i="8" s="1"/>
  <c r="BH52" i="8" a="1"/>
  <c r="BH52" i="8" s="1"/>
  <c r="BH51" i="8" a="1"/>
  <c r="BH51" i="8" s="1"/>
  <c r="BH50" i="8" a="1"/>
  <c r="BH50" i="8" s="1"/>
  <c r="BH49" i="8" a="1"/>
  <c r="BH49" i="8" s="1"/>
  <c r="BH48" i="8" a="1"/>
  <c r="BH48" i="8" s="1"/>
  <c r="BH47" i="8" a="1"/>
  <c r="BH47" i="8" s="1"/>
  <c r="BH46" i="8" a="1"/>
  <c r="BH46" i="8" s="1"/>
  <c r="BH45" i="8" a="1"/>
  <c r="BH45" i="8" s="1"/>
  <c r="BH44" i="8" a="1"/>
  <c r="BH44" i="8" s="1"/>
  <c r="BH43" i="8" a="1"/>
  <c r="BH43" i="8" s="1"/>
  <c r="BH42" i="8" a="1"/>
  <c r="BH42" i="8" s="1"/>
  <c r="BH41" i="8" a="1"/>
  <c r="BH41" i="8" s="1"/>
  <c r="BH40" i="8" a="1"/>
  <c r="BH40" i="8" s="1"/>
  <c r="BH34" i="8" a="1"/>
  <c r="BH34" i="8" s="1"/>
  <c r="BH31" i="8" a="1"/>
  <c r="BH31" i="8" s="1"/>
  <c r="BH30" i="8" a="1"/>
  <c r="BH30" i="8" s="1"/>
  <c r="BH29" i="8" a="1"/>
  <c r="BH29" i="8" s="1"/>
  <c r="BH28" i="8" a="1"/>
  <c r="BH28" i="8" s="1"/>
  <c r="BH27" i="8" a="1"/>
  <c r="BH27" i="8" s="1"/>
  <c r="BH26" i="8" a="1"/>
  <c r="BH26" i="8" s="1"/>
  <c r="BH25" i="8" a="1"/>
  <c r="BH25" i="8" s="1"/>
  <c r="BH24" i="8" a="1"/>
  <c r="BH24" i="8" s="1"/>
  <c r="BH23" i="8" a="1"/>
  <c r="BH23" i="8" s="1"/>
  <c r="BH22" i="8" a="1"/>
  <c r="BH22" i="8" s="1"/>
  <c r="BH21" i="8" a="1"/>
  <c r="BH21" i="8" s="1"/>
  <c r="BH20" i="8" a="1"/>
  <c r="BH20" i="8" s="1"/>
  <c r="BH19" i="8" a="1"/>
  <c r="BH19" i="8" s="1"/>
  <c r="BH18" i="8" a="1"/>
  <c r="BH18" i="8" s="1"/>
  <c r="BH17" i="8" a="1"/>
  <c r="BH17" i="8" s="1"/>
  <c r="BH16" i="8" a="1"/>
  <c r="BH16" i="8" s="1"/>
  <c r="BH15" i="8" a="1"/>
  <c r="BH15" i="8" s="1"/>
  <c r="BB85" i="8" a="1"/>
  <c r="BB85" i="8" s="1"/>
  <c r="BB84" i="8" a="1"/>
  <c r="BB84" i="8" s="1"/>
  <c r="BB83" i="8" a="1"/>
  <c r="BB83" i="8" s="1"/>
  <c r="BB82" i="8" a="1"/>
  <c r="BB82" i="8" s="1"/>
  <c r="BB81" i="8" a="1"/>
  <c r="BB81" i="8" s="1"/>
  <c r="BB80" i="8" a="1"/>
  <c r="BB80" i="8" s="1"/>
  <c r="BB79" i="8" a="1"/>
  <c r="BB79" i="8" s="1"/>
  <c r="BB78" i="8" a="1"/>
  <c r="BB78" i="8" s="1"/>
  <c r="BB77" i="8" a="1"/>
  <c r="BB77" i="8" s="1"/>
  <c r="BB76" i="8" a="1"/>
  <c r="BB76" i="8" s="1"/>
  <c r="BB75" i="8" a="1"/>
  <c r="BB75" i="8" s="1"/>
  <c r="BB74" i="8" a="1"/>
  <c r="BB74" i="8" s="1"/>
  <c r="BB73" i="8" a="1"/>
  <c r="BB73" i="8" s="1"/>
  <c r="BB66" i="8" a="1"/>
  <c r="BB66" i="8" s="1"/>
  <c r="BB65" i="8" a="1"/>
  <c r="BB65" i="8" s="1"/>
  <c r="BB64" i="8" a="1"/>
  <c r="BB64" i="8" s="1"/>
  <c r="BB63" i="8" a="1"/>
  <c r="BB63" i="8" s="1"/>
  <c r="BB62" i="8" a="1"/>
  <c r="BB62" i="8" s="1"/>
  <c r="BB61" i="8" a="1"/>
  <c r="BB61" i="8" s="1"/>
  <c r="BB60" i="8" a="1"/>
  <c r="BB60" i="8" s="1"/>
  <c r="BB59" i="8" a="1"/>
  <c r="BB59" i="8" s="1"/>
  <c r="BB52" i="8" a="1"/>
  <c r="BB52" i="8" s="1"/>
  <c r="BB51" i="8" a="1"/>
  <c r="BB51" i="8" s="1"/>
  <c r="BB50" i="8" a="1"/>
  <c r="BB50" i="8" s="1"/>
  <c r="BB49" i="8" a="1"/>
  <c r="BB49" i="8" s="1"/>
  <c r="BB48" i="8" a="1"/>
  <c r="BB48" i="8" s="1"/>
  <c r="BB47" i="8" a="1"/>
  <c r="BB47" i="8" s="1"/>
  <c r="BB46" i="8" a="1"/>
  <c r="BB46" i="8" s="1"/>
  <c r="BB45" i="8" a="1"/>
  <c r="BB45" i="8" s="1"/>
  <c r="BB44" i="8" a="1"/>
  <c r="BB44" i="8" s="1"/>
  <c r="BB43" i="8" a="1"/>
  <c r="BB43" i="8" s="1"/>
  <c r="BB42" i="8" a="1"/>
  <c r="BB42" i="8" s="1"/>
  <c r="BB41" i="8" a="1"/>
  <c r="BB41" i="8" s="1"/>
  <c r="BB40" i="8" a="1"/>
  <c r="BB40" i="8" s="1"/>
  <c r="BB34" i="8" a="1"/>
  <c r="BB34" i="8" s="1"/>
  <c r="BB31" i="8" a="1"/>
  <c r="BB31" i="8" s="1"/>
  <c r="BB30" i="8" a="1"/>
  <c r="BB30" i="8" s="1"/>
  <c r="BB29" i="8" a="1"/>
  <c r="BB29" i="8" s="1"/>
  <c r="BB28" i="8" a="1"/>
  <c r="BB28" i="8" s="1"/>
  <c r="BB27" i="8" a="1"/>
  <c r="BB27" i="8" s="1"/>
  <c r="BB26" i="8" a="1"/>
  <c r="BB26" i="8" s="1"/>
  <c r="BB25" i="8" a="1"/>
  <c r="BB25" i="8" s="1"/>
  <c r="BB24" i="8" a="1"/>
  <c r="BB24" i="8" s="1"/>
  <c r="BB23" i="8" a="1"/>
  <c r="BB23" i="8" s="1"/>
  <c r="BB22" i="8" a="1"/>
  <c r="BB22" i="8" s="1"/>
  <c r="BB21" i="8" a="1"/>
  <c r="BB21" i="8" s="1"/>
  <c r="BB20" i="8" a="1"/>
  <c r="BB20" i="8" s="1"/>
  <c r="BB19" i="8" a="1"/>
  <c r="BB19" i="8" s="1"/>
  <c r="BB18" i="8" a="1"/>
  <c r="BB18" i="8" s="1"/>
  <c r="BB17" i="8" a="1"/>
  <c r="BB17" i="8" s="1"/>
  <c r="BB16" i="8" a="1"/>
  <c r="BB16" i="8" s="1"/>
  <c r="BB15" i="8" a="1"/>
  <c r="BB15" i="8" s="1"/>
  <c r="AV85" i="8" a="1"/>
  <c r="AV85" i="8" s="1"/>
  <c r="AV84" i="8" a="1"/>
  <c r="AV84" i="8" s="1"/>
  <c r="AV83" i="8" a="1"/>
  <c r="AV83" i="8" s="1"/>
  <c r="AV82" i="8" a="1"/>
  <c r="AV82" i="8" s="1"/>
  <c r="AV81" i="8" a="1"/>
  <c r="AV81" i="8" s="1"/>
  <c r="AV80" i="8" a="1"/>
  <c r="AV80" i="8" s="1"/>
  <c r="AV79" i="8" a="1"/>
  <c r="AV79" i="8" s="1"/>
  <c r="AV78" i="8" a="1"/>
  <c r="AV78" i="8" s="1"/>
  <c r="AV77" i="8" a="1"/>
  <c r="AV77" i="8" s="1"/>
  <c r="AV76" i="8" a="1"/>
  <c r="AV76" i="8" s="1"/>
  <c r="AV75" i="8" a="1"/>
  <c r="AV75" i="8" s="1"/>
  <c r="AV74" i="8" a="1"/>
  <c r="AV74" i="8" s="1"/>
  <c r="AV73" i="8" a="1"/>
  <c r="AV73" i="8" s="1"/>
  <c r="AV66" i="8" a="1"/>
  <c r="AV66" i="8" s="1"/>
  <c r="AV65" i="8" a="1"/>
  <c r="AV65" i="8" s="1"/>
  <c r="AV64" i="8" a="1"/>
  <c r="AV64" i="8" s="1"/>
  <c r="AV63" i="8" a="1"/>
  <c r="AV63" i="8" s="1"/>
  <c r="AV62" i="8" a="1"/>
  <c r="AV62" i="8" s="1"/>
  <c r="AV61" i="8" a="1"/>
  <c r="AV61" i="8" s="1"/>
  <c r="AV60" i="8" a="1"/>
  <c r="AV60" i="8" s="1"/>
  <c r="AV59" i="8" a="1"/>
  <c r="AV59" i="8" s="1"/>
  <c r="AV52" i="8" a="1"/>
  <c r="AV52" i="8" s="1"/>
  <c r="AV51" i="8" a="1"/>
  <c r="AV51" i="8" s="1"/>
  <c r="AV50" i="8" a="1"/>
  <c r="AV50" i="8" s="1"/>
  <c r="AV49" i="8" a="1"/>
  <c r="AV49" i="8" s="1"/>
  <c r="AV48" i="8" a="1"/>
  <c r="AV48" i="8" s="1"/>
  <c r="AV47" i="8" a="1"/>
  <c r="AV47" i="8" s="1"/>
  <c r="AV46" i="8" a="1"/>
  <c r="AV46" i="8" s="1"/>
  <c r="AV45" i="8" a="1"/>
  <c r="AV45" i="8" s="1"/>
  <c r="AV44" i="8" a="1"/>
  <c r="AV44" i="8" s="1"/>
  <c r="AV43" i="8" a="1"/>
  <c r="AV43" i="8" s="1"/>
  <c r="AV42" i="8" a="1"/>
  <c r="AV42" i="8" s="1"/>
  <c r="AV41" i="8" a="1"/>
  <c r="AV41" i="8" s="1"/>
  <c r="AV40" i="8" a="1"/>
  <c r="AV40" i="8" s="1"/>
  <c r="AV34" i="8" a="1"/>
  <c r="AV34" i="8" s="1"/>
  <c r="AV31" i="8" a="1"/>
  <c r="AV31" i="8" s="1"/>
  <c r="AV30" i="8" a="1"/>
  <c r="AV30" i="8" s="1"/>
  <c r="AV29" i="8" a="1"/>
  <c r="AV29" i="8" s="1"/>
  <c r="AV28" i="8" a="1"/>
  <c r="AV28" i="8" s="1"/>
  <c r="AV27" i="8" a="1"/>
  <c r="AV27" i="8" s="1"/>
  <c r="AV26" i="8" a="1"/>
  <c r="AV26" i="8" s="1"/>
  <c r="AV25" i="8" a="1"/>
  <c r="AV25" i="8" s="1"/>
  <c r="AV24" i="8" a="1"/>
  <c r="AV24" i="8" s="1"/>
  <c r="AV23" i="8" a="1"/>
  <c r="AV23" i="8" s="1"/>
  <c r="AV22" i="8" a="1"/>
  <c r="AV22" i="8" s="1"/>
  <c r="AV21" i="8" a="1"/>
  <c r="AV21" i="8" s="1"/>
  <c r="AV20" i="8" a="1"/>
  <c r="AV20" i="8" s="1"/>
  <c r="AV19" i="8" a="1"/>
  <c r="AV19" i="8" s="1"/>
  <c r="AV18" i="8" a="1"/>
  <c r="AV18" i="8" s="1"/>
  <c r="AV17" i="8" a="1"/>
  <c r="AV17" i="8" s="1"/>
  <c r="AV16" i="8" a="1"/>
  <c r="AV16" i="8" s="1"/>
  <c r="AV15" i="8" a="1"/>
  <c r="AV15" i="8" s="1"/>
  <c r="AP85" i="8" a="1"/>
  <c r="AP85" i="8" s="1"/>
  <c r="AP84" i="8" a="1"/>
  <c r="AP84" i="8" s="1"/>
  <c r="AP83" i="8" a="1"/>
  <c r="AP83" i="8" s="1"/>
  <c r="AP82" i="8" a="1"/>
  <c r="AP82" i="8" s="1"/>
  <c r="AP81" i="8" a="1"/>
  <c r="AP81" i="8" s="1"/>
  <c r="AP80" i="8" a="1"/>
  <c r="AP80" i="8" s="1"/>
  <c r="AP79" i="8" a="1"/>
  <c r="AP79" i="8" s="1"/>
  <c r="AP78" i="8" a="1"/>
  <c r="AP78" i="8" s="1"/>
  <c r="AP77" i="8" a="1"/>
  <c r="AP77" i="8" s="1"/>
  <c r="AP76" i="8" a="1"/>
  <c r="AP76" i="8" s="1"/>
  <c r="AP75" i="8" a="1"/>
  <c r="AP75" i="8" s="1"/>
  <c r="AP74" i="8" a="1"/>
  <c r="AP74" i="8" s="1"/>
  <c r="AP73" i="8" a="1"/>
  <c r="AP73" i="8" s="1"/>
  <c r="AP66" i="8" a="1"/>
  <c r="AP66" i="8" s="1"/>
  <c r="AP65" i="8" a="1"/>
  <c r="AP65" i="8" s="1"/>
  <c r="AP64" i="8" a="1"/>
  <c r="AP64" i="8" s="1"/>
  <c r="AP63" i="8" a="1"/>
  <c r="AP63" i="8" s="1"/>
  <c r="AP62" i="8" a="1"/>
  <c r="AP62" i="8" s="1"/>
  <c r="AP61" i="8" a="1"/>
  <c r="AP61" i="8" s="1"/>
  <c r="AP60" i="8" a="1"/>
  <c r="AP60" i="8" s="1"/>
  <c r="AP59" i="8" a="1"/>
  <c r="AP59" i="8" s="1"/>
  <c r="AP52" i="8" a="1"/>
  <c r="AP52" i="8" s="1"/>
  <c r="AP51" i="8" a="1"/>
  <c r="AP51" i="8" s="1"/>
  <c r="AP50" i="8" a="1"/>
  <c r="AP50" i="8" s="1"/>
  <c r="AP49" i="8" a="1"/>
  <c r="AP49" i="8" s="1"/>
  <c r="AP48" i="8" a="1"/>
  <c r="AP48" i="8" s="1"/>
  <c r="AP47" i="8" a="1"/>
  <c r="AP47" i="8" s="1"/>
  <c r="AP46" i="8" a="1"/>
  <c r="AP46" i="8" s="1"/>
  <c r="AP45" i="8" a="1"/>
  <c r="AP45" i="8" s="1"/>
  <c r="AP44" i="8" a="1"/>
  <c r="AP44" i="8" s="1"/>
  <c r="AP43" i="8" a="1"/>
  <c r="AP43" i="8" s="1"/>
  <c r="AP42" i="8" a="1"/>
  <c r="AP42" i="8" s="1"/>
  <c r="AP41" i="8" a="1"/>
  <c r="AP41" i="8" s="1"/>
  <c r="AP40" i="8" a="1"/>
  <c r="AP40" i="8" s="1"/>
  <c r="AP34" i="8" a="1"/>
  <c r="AP34" i="8" s="1"/>
  <c r="AP31" i="8" a="1"/>
  <c r="AP31" i="8" s="1"/>
  <c r="AP30" i="8" a="1"/>
  <c r="AP30" i="8" s="1"/>
  <c r="AP29" i="8" a="1"/>
  <c r="AP29" i="8" s="1"/>
  <c r="AP28" i="8" a="1"/>
  <c r="AP28" i="8" s="1"/>
  <c r="AP27" i="8" a="1"/>
  <c r="AP27" i="8" s="1"/>
  <c r="AP26" i="8" a="1"/>
  <c r="AP26" i="8" s="1"/>
  <c r="AP25" i="8" a="1"/>
  <c r="AP25" i="8" s="1"/>
  <c r="AP24" i="8" a="1"/>
  <c r="AP24" i="8" s="1"/>
  <c r="AP23" i="8" a="1"/>
  <c r="AP23" i="8" s="1"/>
  <c r="AP22" i="8" a="1"/>
  <c r="AP22" i="8" s="1"/>
  <c r="AP21" i="8" a="1"/>
  <c r="AP21" i="8" s="1"/>
  <c r="AP20" i="8" a="1"/>
  <c r="AP20" i="8" s="1"/>
  <c r="AP19" i="8" a="1"/>
  <c r="AP19" i="8" s="1"/>
  <c r="AP18" i="8" a="1"/>
  <c r="AP18" i="8" s="1"/>
  <c r="AP17" i="8" a="1"/>
  <c r="AP17" i="8" s="1"/>
  <c r="AP16" i="8" a="1"/>
  <c r="AP16" i="8" s="1"/>
  <c r="AP15" i="8" a="1"/>
  <c r="AP15" i="8" s="1"/>
  <c r="AJ85" i="8" a="1"/>
  <c r="AJ85" i="8" s="1"/>
  <c r="AJ84" i="8" a="1"/>
  <c r="AJ84" i="8" s="1"/>
  <c r="AJ83" i="8" a="1"/>
  <c r="AJ83" i="8" s="1"/>
  <c r="AJ82" i="8" a="1"/>
  <c r="AJ82" i="8" s="1"/>
  <c r="AJ81" i="8" a="1"/>
  <c r="AJ81" i="8" s="1"/>
  <c r="AJ80" i="8" a="1"/>
  <c r="AJ80" i="8" s="1"/>
  <c r="AJ79" i="8" a="1"/>
  <c r="AJ79" i="8" s="1"/>
  <c r="AJ78" i="8" a="1"/>
  <c r="AJ78" i="8" s="1"/>
  <c r="AJ77" i="8" a="1"/>
  <c r="AJ77" i="8" s="1"/>
  <c r="AJ76" i="8" a="1"/>
  <c r="AJ76" i="8" s="1"/>
  <c r="AJ75" i="8" a="1"/>
  <c r="AJ75" i="8" s="1"/>
  <c r="AJ74" i="8" a="1"/>
  <c r="AJ74" i="8" s="1"/>
  <c r="AJ73" i="8" a="1"/>
  <c r="AJ73" i="8" s="1"/>
  <c r="AJ66" i="8" a="1"/>
  <c r="AJ66" i="8" s="1"/>
  <c r="AJ65" i="8" a="1"/>
  <c r="AJ65" i="8" s="1"/>
  <c r="AJ64" i="8" a="1"/>
  <c r="AJ64" i="8" s="1"/>
  <c r="AJ63" i="8" a="1"/>
  <c r="AJ63" i="8" s="1"/>
  <c r="AJ62" i="8" a="1"/>
  <c r="AJ62" i="8" s="1"/>
  <c r="AJ61" i="8" a="1"/>
  <c r="AJ61" i="8" s="1"/>
  <c r="AJ60" i="8" a="1"/>
  <c r="AJ60" i="8" s="1"/>
  <c r="AJ59" i="8" a="1"/>
  <c r="AJ59" i="8" s="1"/>
  <c r="AJ52" i="8" a="1"/>
  <c r="AJ52" i="8" s="1"/>
  <c r="AJ51" i="8" a="1"/>
  <c r="AJ51" i="8" s="1"/>
  <c r="AJ50" i="8" a="1"/>
  <c r="AJ50" i="8" s="1"/>
  <c r="AJ49" i="8" a="1"/>
  <c r="AJ49" i="8" s="1"/>
  <c r="AJ48" i="8" a="1"/>
  <c r="AJ48" i="8" s="1"/>
  <c r="AJ47" i="8" a="1"/>
  <c r="AJ47" i="8" s="1"/>
  <c r="AJ46" i="8" a="1"/>
  <c r="AJ46" i="8" s="1"/>
  <c r="AJ45" i="8" a="1"/>
  <c r="AJ45" i="8" s="1"/>
  <c r="AJ44" i="8" a="1"/>
  <c r="AJ44" i="8" s="1"/>
  <c r="AJ43" i="8" a="1"/>
  <c r="AJ43" i="8" s="1"/>
  <c r="AJ42" i="8" a="1"/>
  <c r="AJ42" i="8" s="1"/>
  <c r="AJ41" i="8" a="1"/>
  <c r="AJ41" i="8" s="1"/>
  <c r="AJ40" i="8" a="1"/>
  <c r="AJ40" i="8" s="1"/>
  <c r="AJ34" i="8" a="1"/>
  <c r="AJ34" i="8" s="1"/>
  <c r="AJ31" i="8" a="1"/>
  <c r="AJ31" i="8" s="1"/>
  <c r="AJ30" i="8" a="1"/>
  <c r="AJ30" i="8" s="1"/>
  <c r="AJ29" i="8" a="1"/>
  <c r="AJ29" i="8" s="1"/>
  <c r="AJ28" i="8" a="1"/>
  <c r="AJ28" i="8" s="1"/>
  <c r="AJ27" i="8" a="1"/>
  <c r="AJ27" i="8" s="1"/>
  <c r="AJ26" i="8" a="1"/>
  <c r="AJ26" i="8" s="1"/>
  <c r="AJ25" i="8" a="1"/>
  <c r="AJ25" i="8" s="1"/>
  <c r="AJ24" i="8" a="1"/>
  <c r="AJ24" i="8" s="1"/>
  <c r="AJ23" i="8" a="1"/>
  <c r="AJ23" i="8" s="1"/>
  <c r="AJ22" i="8" a="1"/>
  <c r="AJ22" i="8" s="1"/>
  <c r="AJ21" i="8" a="1"/>
  <c r="AJ21" i="8" s="1"/>
  <c r="AJ20" i="8" a="1"/>
  <c r="AJ20" i="8" s="1"/>
  <c r="AJ19" i="8" a="1"/>
  <c r="AJ19" i="8" s="1"/>
  <c r="AJ18" i="8" a="1"/>
  <c r="AJ18" i="8" s="1"/>
  <c r="AJ17" i="8" a="1"/>
  <c r="AJ17" i="8" s="1"/>
  <c r="AJ16" i="8" a="1"/>
  <c r="AJ16" i="8" s="1"/>
  <c r="AJ15" i="8" a="1"/>
  <c r="AJ15" i="8" s="1"/>
  <c r="AD85" i="8" a="1"/>
  <c r="AD85" i="8" s="1"/>
  <c r="AD84" i="8" a="1"/>
  <c r="AD84" i="8" s="1"/>
  <c r="AD83" i="8" a="1"/>
  <c r="AD83" i="8" s="1"/>
  <c r="AD82" i="8" a="1"/>
  <c r="AD82" i="8" s="1"/>
  <c r="AD81" i="8" a="1"/>
  <c r="AD81" i="8" s="1"/>
  <c r="AD80" i="8" a="1"/>
  <c r="AD80" i="8" s="1"/>
  <c r="AD79" i="8" a="1"/>
  <c r="AD79" i="8" s="1"/>
  <c r="AD78" i="8" a="1"/>
  <c r="AD78" i="8" s="1"/>
  <c r="AD77" i="8" a="1"/>
  <c r="AD77" i="8" s="1"/>
  <c r="AD76" i="8" a="1"/>
  <c r="AD76" i="8" s="1"/>
  <c r="AD75" i="8" a="1"/>
  <c r="AD75" i="8" s="1"/>
  <c r="AD74" i="8" a="1"/>
  <c r="AD74" i="8" s="1"/>
  <c r="AD73" i="8" a="1"/>
  <c r="AD73" i="8" s="1"/>
  <c r="AD66" i="8" a="1"/>
  <c r="AD66" i="8" s="1"/>
  <c r="AD65" i="8" a="1"/>
  <c r="AD65" i="8" s="1"/>
  <c r="AD64" i="8" a="1"/>
  <c r="AD64" i="8" s="1"/>
  <c r="AD63" i="8" a="1"/>
  <c r="AD63" i="8" s="1"/>
  <c r="AD62" i="8" a="1"/>
  <c r="AD62" i="8" s="1"/>
  <c r="AD61" i="8" a="1"/>
  <c r="AD61" i="8" s="1"/>
  <c r="AD60" i="8" a="1"/>
  <c r="AD60" i="8" s="1"/>
  <c r="AD59" i="8" a="1"/>
  <c r="AD59" i="8" s="1"/>
  <c r="AD52" i="8" a="1"/>
  <c r="AD52" i="8" s="1"/>
  <c r="AD51" i="8" a="1"/>
  <c r="AD51" i="8" s="1"/>
  <c r="AD50" i="8" a="1"/>
  <c r="AD50" i="8" s="1"/>
  <c r="AD49" i="8" a="1"/>
  <c r="AD49" i="8" s="1"/>
  <c r="AD48" i="8" a="1"/>
  <c r="AD48" i="8" s="1"/>
  <c r="AD47" i="8" a="1"/>
  <c r="AD47" i="8" s="1"/>
  <c r="AD46" i="8" a="1"/>
  <c r="AD46" i="8" s="1"/>
  <c r="AD45" i="8" a="1"/>
  <c r="AD45" i="8" s="1"/>
  <c r="AD44" i="8" a="1"/>
  <c r="AD44" i="8" s="1"/>
  <c r="AD43" i="8" a="1"/>
  <c r="AD43" i="8" s="1"/>
  <c r="AD42" i="8" a="1"/>
  <c r="AD42" i="8" s="1"/>
  <c r="AD41" i="8" a="1"/>
  <c r="AD41" i="8" s="1"/>
  <c r="AD40" i="8" a="1"/>
  <c r="AD40" i="8" s="1"/>
  <c r="AD34" i="8" a="1"/>
  <c r="AD34" i="8" s="1"/>
  <c r="AD31" i="8" a="1"/>
  <c r="AD31" i="8" s="1"/>
  <c r="AD30" i="8" a="1"/>
  <c r="AD30" i="8" s="1"/>
  <c r="AD29" i="8" a="1"/>
  <c r="AD29" i="8" s="1"/>
  <c r="AD28" i="8" a="1"/>
  <c r="AD28" i="8" s="1"/>
  <c r="AD27" i="8" a="1"/>
  <c r="AD27" i="8" s="1"/>
  <c r="AD26" i="8" a="1"/>
  <c r="AD26" i="8" s="1"/>
  <c r="AD25" i="8" a="1"/>
  <c r="AD25" i="8" s="1"/>
  <c r="AD24" i="8" a="1"/>
  <c r="AD24" i="8" s="1"/>
  <c r="AD23" i="8" a="1"/>
  <c r="AD23" i="8" s="1"/>
  <c r="AD22" i="8" a="1"/>
  <c r="AD22" i="8" s="1"/>
  <c r="AD21" i="8" a="1"/>
  <c r="AD21" i="8" s="1"/>
  <c r="AD20" i="8" a="1"/>
  <c r="AD20" i="8" s="1"/>
  <c r="AD19" i="8" a="1"/>
  <c r="AD19" i="8" s="1"/>
  <c r="AD18" i="8" a="1"/>
  <c r="AD18" i="8" s="1"/>
  <c r="AD17" i="8" a="1"/>
  <c r="AD17" i="8" s="1"/>
  <c r="AD16" i="8" a="1"/>
  <c r="AD16" i="8" s="1"/>
  <c r="AD15" i="8" a="1"/>
  <c r="AD15" i="8" s="1"/>
  <c r="X85" i="8" a="1"/>
  <c r="X85" i="8" s="1"/>
  <c r="X84" i="8" a="1"/>
  <c r="X84" i="8" s="1"/>
  <c r="X83" i="8" a="1"/>
  <c r="X83" i="8" s="1"/>
  <c r="X82" i="8" a="1"/>
  <c r="X82" i="8" s="1"/>
  <c r="X81" i="8" a="1"/>
  <c r="X81" i="8" s="1"/>
  <c r="X80" i="8" a="1"/>
  <c r="X80" i="8" s="1"/>
  <c r="X79" i="8" a="1"/>
  <c r="X79" i="8" s="1"/>
  <c r="X78" i="8" a="1"/>
  <c r="X78" i="8" s="1"/>
  <c r="X77" i="8" a="1"/>
  <c r="X77" i="8" s="1"/>
  <c r="X76" i="8" a="1"/>
  <c r="X76" i="8" s="1"/>
  <c r="X75" i="8" a="1"/>
  <c r="X75" i="8" s="1"/>
  <c r="X74" i="8" a="1"/>
  <c r="X74" i="8" s="1"/>
  <c r="X73" i="8" a="1"/>
  <c r="X73" i="8" s="1"/>
  <c r="X66" i="8" a="1"/>
  <c r="X66" i="8" s="1"/>
  <c r="X65" i="8" a="1"/>
  <c r="X65" i="8" s="1"/>
  <c r="X64" i="8" a="1"/>
  <c r="X64" i="8" s="1"/>
  <c r="X63" i="8" a="1"/>
  <c r="X63" i="8" s="1"/>
  <c r="X62" i="8" a="1"/>
  <c r="X62" i="8" s="1"/>
  <c r="X61" i="8" a="1"/>
  <c r="X61" i="8" s="1"/>
  <c r="X60" i="8" a="1"/>
  <c r="X60" i="8" s="1"/>
  <c r="X59" i="8" a="1"/>
  <c r="X59" i="8" s="1"/>
  <c r="X52" i="8" a="1"/>
  <c r="X52" i="8" s="1"/>
  <c r="X51" i="8" a="1"/>
  <c r="X51" i="8" s="1"/>
  <c r="X50" i="8" a="1"/>
  <c r="X50" i="8" s="1"/>
  <c r="X49" i="8" a="1"/>
  <c r="X49" i="8" s="1"/>
  <c r="X48" i="8" a="1"/>
  <c r="X48" i="8" s="1"/>
  <c r="X47" i="8" a="1"/>
  <c r="X47" i="8" s="1"/>
  <c r="X46" i="8" a="1"/>
  <c r="X46" i="8" s="1"/>
  <c r="X45" i="8" a="1"/>
  <c r="X45" i="8" s="1"/>
  <c r="X44" i="8" a="1"/>
  <c r="X44" i="8" s="1"/>
  <c r="X43" i="8" a="1"/>
  <c r="X43" i="8" s="1"/>
  <c r="X42" i="8" a="1"/>
  <c r="X42" i="8" s="1"/>
  <c r="X41" i="8" a="1"/>
  <c r="X41" i="8" s="1"/>
  <c r="X40" i="8" a="1"/>
  <c r="X40" i="8" s="1"/>
  <c r="X34" i="8" a="1"/>
  <c r="X34" i="8" s="1"/>
  <c r="X31" i="8" a="1"/>
  <c r="X31" i="8" s="1"/>
  <c r="X30" i="8" a="1"/>
  <c r="X30" i="8" s="1"/>
  <c r="X29" i="8" a="1"/>
  <c r="X29" i="8" s="1"/>
  <c r="X28" i="8" a="1"/>
  <c r="X28" i="8" s="1"/>
  <c r="X27" i="8" a="1"/>
  <c r="X27" i="8" s="1"/>
  <c r="X26" i="8" a="1"/>
  <c r="X26" i="8" s="1"/>
  <c r="X25" i="8" a="1"/>
  <c r="X25" i="8" s="1"/>
  <c r="X24" i="8" a="1"/>
  <c r="X24" i="8" s="1"/>
  <c r="X23" i="8" a="1"/>
  <c r="X23" i="8" s="1"/>
  <c r="X22" i="8" a="1"/>
  <c r="X22" i="8" s="1"/>
  <c r="X21" i="8" a="1"/>
  <c r="X21" i="8" s="1"/>
  <c r="X20" i="8" a="1"/>
  <c r="X20" i="8" s="1"/>
  <c r="X19" i="8" a="1"/>
  <c r="X19" i="8" s="1"/>
  <c r="X18" i="8" a="1"/>
  <c r="X18" i="8" s="1"/>
  <c r="X17" i="8" a="1"/>
  <c r="X17" i="8" s="1"/>
  <c r="X16" i="8" a="1"/>
  <c r="X16" i="8" s="1"/>
  <c r="X15" i="8" a="1"/>
  <c r="X15" i="8" s="1"/>
  <c r="R85" i="8" a="1"/>
  <c r="R85" i="8" s="1"/>
  <c r="R84" i="8" a="1"/>
  <c r="R84" i="8" s="1"/>
  <c r="R83" i="8" a="1"/>
  <c r="R83" i="8" s="1"/>
  <c r="R82" i="8" a="1"/>
  <c r="R82" i="8" s="1"/>
  <c r="R81" i="8" a="1"/>
  <c r="R81" i="8" s="1"/>
  <c r="R80" i="8" a="1"/>
  <c r="R80" i="8" s="1"/>
  <c r="R79" i="8" a="1"/>
  <c r="R79" i="8" s="1"/>
  <c r="R78" i="8" a="1"/>
  <c r="R78" i="8" s="1"/>
  <c r="R77" i="8" a="1"/>
  <c r="R77" i="8" s="1"/>
  <c r="R76" i="8" a="1"/>
  <c r="R76" i="8" s="1"/>
  <c r="R75" i="8" a="1"/>
  <c r="R75" i="8" s="1"/>
  <c r="R74" i="8" a="1"/>
  <c r="R74" i="8" s="1"/>
  <c r="R73" i="8" a="1"/>
  <c r="R73" i="8" s="1"/>
  <c r="R66" i="8" a="1"/>
  <c r="R66" i="8" s="1"/>
  <c r="R65" i="8" a="1"/>
  <c r="R65" i="8" s="1"/>
  <c r="R64" i="8" a="1"/>
  <c r="R64" i="8" s="1"/>
  <c r="R63" i="8" a="1"/>
  <c r="R63" i="8" s="1"/>
  <c r="R62" i="8" a="1"/>
  <c r="R62" i="8" s="1"/>
  <c r="R61" i="8" a="1"/>
  <c r="R61" i="8" s="1"/>
  <c r="R60" i="8" a="1"/>
  <c r="R60" i="8" s="1"/>
  <c r="R59" i="8" a="1"/>
  <c r="R59" i="8" s="1"/>
  <c r="R52" i="8" a="1"/>
  <c r="R52" i="8" s="1"/>
  <c r="R51" i="8" a="1"/>
  <c r="R51" i="8" s="1"/>
  <c r="R50" i="8" a="1"/>
  <c r="R50" i="8" s="1"/>
  <c r="R49" i="8" a="1"/>
  <c r="R49" i="8" s="1"/>
  <c r="R48" i="8" a="1"/>
  <c r="R48" i="8" s="1"/>
  <c r="R47" i="8" a="1"/>
  <c r="R47" i="8" s="1"/>
  <c r="R46" i="8" a="1"/>
  <c r="R46" i="8" s="1"/>
  <c r="R45" i="8" a="1"/>
  <c r="R45" i="8" s="1"/>
  <c r="R44" i="8" a="1"/>
  <c r="R44" i="8" s="1"/>
  <c r="R43" i="8" a="1"/>
  <c r="R43" i="8" s="1"/>
  <c r="R42" i="8" a="1"/>
  <c r="R42" i="8" s="1"/>
  <c r="R41" i="8" a="1"/>
  <c r="R41" i="8" s="1"/>
  <c r="R40" i="8" a="1"/>
  <c r="R40" i="8" s="1"/>
  <c r="R34" i="8" a="1"/>
  <c r="R34" i="8" s="1"/>
  <c r="R31" i="8" a="1"/>
  <c r="R31" i="8" s="1"/>
  <c r="R30" i="8" a="1"/>
  <c r="R30" i="8" s="1"/>
  <c r="R29" i="8" a="1"/>
  <c r="R29" i="8" s="1"/>
  <c r="R28" i="8" a="1"/>
  <c r="R28" i="8" s="1"/>
  <c r="R27" i="8" a="1"/>
  <c r="R27" i="8" s="1"/>
  <c r="R26" i="8" a="1"/>
  <c r="R26" i="8" s="1"/>
  <c r="R25" i="8" a="1"/>
  <c r="R25" i="8" s="1"/>
  <c r="R24" i="8" a="1"/>
  <c r="R24" i="8" s="1"/>
  <c r="R23" i="8" a="1"/>
  <c r="R23" i="8" s="1"/>
  <c r="R22" i="8" a="1"/>
  <c r="R22" i="8" s="1"/>
  <c r="R21" i="8" a="1"/>
  <c r="R21" i="8" s="1"/>
  <c r="R20" i="8" a="1"/>
  <c r="R20" i="8" s="1"/>
  <c r="R19" i="8" a="1"/>
  <c r="R19" i="8" s="1"/>
  <c r="R18" i="8" a="1"/>
  <c r="R18" i="8" s="1"/>
  <c r="R17" i="8" a="1"/>
  <c r="R17" i="8" s="1"/>
  <c r="R16" i="8" a="1"/>
  <c r="R16" i="8" s="1"/>
  <c r="R15" i="8" a="1"/>
  <c r="R15" i="8" s="1"/>
  <c r="AJ116" i="7" a="1"/>
  <c r="AJ116" i="7" s="1"/>
  <c r="AJ115" i="7" a="1"/>
  <c r="AJ115" i="7" s="1"/>
  <c r="AJ114" i="7" a="1"/>
  <c r="AJ114" i="7" s="1"/>
  <c r="AJ113" i="7" a="1"/>
  <c r="AJ113" i="7" s="1"/>
  <c r="AJ112" i="7" a="1"/>
  <c r="AJ112" i="7" s="1"/>
  <c r="AD105" i="7" a="1"/>
  <c r="AD105" i="7" s="1"/>
  <c r="AD104" i="7" a="1"/>
  <c r="AD104" i="7" s="1"/>
  <c r="AD103" i="7" a="1"/>
  <c r="AD103" i="7" s="1"/>
  <c r="AD102" i="7" a="1"/>
  <c r="AD102" i="7" s="1"/>
  <c r="AD101" i="7" a="1"/>
  <c r="AD101" i="7" s="1"/>
  <c r="AD100" i="7" a="1"/>
  <c r="AD100" i="7" s="1"/>
  <c r="AD99" i="7" a="1"/>
  <c r="AD99" i="7" s="1"/>
  <c r="AD98" i="7" a="1"/>
  <c r="AD98" i="7" s="1"/>
  <c r="AD97" i="7" a="1"/>
  <c r="AD97" i="7" s="1"/>
  <c r="AD96" i="7" a="1"/>
  <c r="AD96" i="7" s="1"/>
  <c r="AD95" i="7" a="1"/>
  <c r="AD95" i="7" s="1"/>
  <c r="AD94" i="7" a="1"/>
  <c r="AD94" i="7" s="1"/>
  <c r="AD93" i="7" a="1"/>
  <c r="AD93" i="7" s="1"/>
  <c r="AD92" i="7" a="1"/>
  <c r="AD92" i="7" s="1"/>
  <c r="BB15" i="7" a="1"/>
  <c r="BB15" i="7" s="1"/>
  <c r="R15" i="7" a="1"/>
  <c r="R15" i="7" s="1"/>
  <c r="BH15" i="7" a="1"/>
  <c r="BH15" i="7" s="1"/>
  <c r="O176" i="8" l="1"/>
  <c r="T16" i="37"/>
  <c r="T208" i="37" l="1"/>
  <c r="T207" i="37"/>
  <c r="T206" i="37"/>
  <c r="T205" i="37"/>
  <c r="T204" i="37"/>
  <c r="T203" i="37"/>
  <c r="T202" i="37"/>
  <c r="T201" i="37"/>
  <c r="T200" i="37"/>
  <c r="T199" i="37"/>
  <c r="T198" i="37"/>
  <c r="T197" i="37"/>
  <c r="T196" i="37"/>
  <c r="T195" i="37"/>
  <c r="T194" i="37"/>
  <c r="T193" i="37"/>
  <c r="T192" i="37"/>
  <c r="T191" i="37"/>
  <c r="T190" i="37"/>
  <c r="T189" i="37"/>
  <c r="T188" i="37"/>
  <c r="T187" i="37"/>
  <c r="T186" i="37"/>
  <c r="T185" i="37"/>
  <c r="T184" i="37"/>
  <c r="T183" i="37"/>
  <c r="T182" i="37"/>
  <c r="T181" i="37"/>
  <c r="T180" i="37"/>
  <c r="T179" i="37"/>
  <c r="T178" i="37"/>
  <c r="T177" i="37"/>
  <c r="T176" i="37"/>
  <c r="T175" i="37"/>
  <c r="T174" i="37"/>
  <c r="T173" i="37"/>
  <c r="T172" i="37"/>
  <c r="T171" i="37"/>
  <c r="T170" i="37"/>
  <c r="T169" i="37"/>
  <c r="T168" i="37"/>
  <c r="T167" i="37"/>
  <c r="T166" i="37"/>
  <c r="T165" i="37"/>
  <c r="T164" i="37"/>
  <c r="T163" i="37"/>
  <c r="T162" i="37"/>
  <c r="T161" i="37"/>
  <c r="T160" i="37"/>
  <c r="T159" i="37"/>
  <c r="T158" i="37"/>
  <c r="T157" i="37"/>
  <c r="T156" i="37"/>
  <c r="T155" i="37"/>
  <c r="T154" i="37"/>
  <c r="T153" i="37"/>
  <c r="T152" i="37"/>
  <c r="T151" i="37"/>
  <c r="T150" i="37"/>
  <c r="T149" i="37"/>
  <c r="T148" i="37"/>
  <c r="T147" i="37"/>
  <c r="T146" i="37"/>
  <c r="T145" i="37"/>
  <c r="T144" i="37"/>
  <c r="T143" i="37"/>
  <c r="T142" i="37"/>
  <c r="T141" i="37"/>
  <c r="T140" i="37"/>
  <c r="T139" i="37"/>
  <c r="T138" i="37"/>
  <c r="T137" i="37"/>
  <c r="T136" i="37"/>
  <c r="T135" i="37"/>
  <c r="T134" i="37"/>
  <c r="T133" i="37"/>
  <c r="T132" i="37"/>
  <c r="T131" i="37"/>
  <c r="T130" i="37"/>
  <c r="T129" i="37"/>
  <c r="T128" i="37"/>
  <c r="T127" i="37"/>
  <c r="T126" i="37"/>
  <c r="T125" i="37"/>
  <c r="T124" i="37"/>
  <c r="T123" i="37"/>
  <c r="T122" i="37"/>
  <c r="T121" i="37"/>
  <c r="T120" i="37"/>
  <c r="T119" i="37"/>
  <c r="T118" i="37"/>
  <c r="T117" i="37"/>
  <c r="T116" i="37"/>
  <c r="T115" i="37"/>
  <c r="T114" i="37"/>
  <c r="T113" i="37"/>
  <c r="T112" i="37"/>
  <c r="T111" i="37"/>
  <c r="T110" i="37"/>
  <c r="T109" i="37"/>
  <c r="T108" i="37"/>
  <c r="T107" i="37"/>
  <c r="T106" i="37"/>
  <c r="T105" i="37"/>
  <c r="T104" i="37"/>
  <c r="T103" i="37"/>
  <c r="T102" i="37"/>
  <c r="T101" i="37"/>
  <c r="T100" i="37"/>
  <c r="T99" i="37"/>
  <c r="T98" i="37"/>
  <c r="T97" i="37"/>
  <c r="T96" i="37"/>
  <c r="T95" i="37"/>
  <c r="T94" i="37"/>
  <c r="T93" i="37"/>
  <c r="T92" i="37"/>
  <c r="T91" i="37"/>
  <c r="T90" i="37"/>
  <c r="T89" i="37"/>
  <c r="T88" i="37"/>
  <c r="T87" i="37"/>
  <c r="T86" i="37"/>
  <c r="T85" i="37"/>
  <c r="T84" i="37"/>
  <c r="T83" i="37"/>
  <c r="T82" i="37"/>
  <c r="T81" i="37"/>
  <c r="T80" i="37"/>
  <c r="T79" i="37"/>
  <c r="T78" i="37"/>
  <c r="T77" i="37"/>
  <c r="T76" i="37"/>
  <c r="T75" i="37"/>
  <c r="T74" i="37"/>
  <c r="T73" i="37"/>
  <c r="T72" i="37"/>
  <c r="T71" i="37"/>
  <c r="T70" i="37"/>
  <c r="T69" i="37"/>
  <c r="T68" i="37"/>
  <c r="T67" i="37"/>
  <c r="T66" i="37"/>
  <c r="T65" i="37"/>
  <c r="T64" i="37"/>
  <c r="T63" i="37"/>
  <c r="T62" i="37"/>
  <c r="T61" i="37"/>
  <c r="T60" i="37"/>
  <c r="T59" i="37"/>
  <c r="T58" i="37"/>
  <c r="T57" i="37"/>
  <c r="T56" i="37"/>
  <c r="T55" i="37"/>
  <c r="T54" i="37"/>
  <c r="T53" i="37"/>
  <c r="T52" i="37"/>
  <c r="T51" i="37"/>
  <c r="T50" i="37"/>
  <c r="T49" i="37"/>
  <c r="T48" i="37"/>
  <c r="T47" i="37"/>
  <c r="T46" i="37"/>
  <c r="T45" i="37"/>
  <c r="T44" i="37"/>
  <c r="T43" i="37"/>
  <c r="T42" i="37"/>
  <c r="T41" i="37"/>
  <c r="T40" i="37"/>
  <c r="T39" i="37"/>
  <c r="T38" i="37"/>
  <c r="T37" i="37"/>
  <c r="T36" i="37"/>
  <c r="T35" i="37"/>
  <c r="T34" i="37"/>
  <c r="T33" i="37"/>
  <c r="T32" i="37"/>
  <c r="T31" i="37"/>
  <c r="T30" i="37"/>
  <c r="T29" i="37"/>
  <c r="T28" i="37"/>
  <c r="T27" i="37"/>
  <c r="T26" i="37"/>
  <c r="T25" i="37"/>
  <c r="T24" i="37"/>
  <c r="T23" i="37"/>
  <c r="T22" i="37"/>
  <c r="T21" i="37"/>
  <c r="T20" i="37"/>
  <c r="T19" i="37"/>
  <c r="T18" i="37"/>
  <c r="T17" i="37"/>
  <c r="T15" i="37"/>
  <c r="T14" i="37"/>
  <c r="T13" i="37"/>
  <c r="N4" i="37"/>
  <c r="P208" i="37"/>
  <c r="P207" i="37"/>
  <c r="P206" i="37"/>
  <c r="P205" i="37"/>
  <c r="P204" i="37"/>
  <c r="P203" i="37"/>
  <c r="P202" i="37"/>
  <c r="P201" i="37"/>
  <c r="P200" i="37"/>
  <c r="P199" i="37"/>
  <c r="P198" i="37"/>
  <c r="P197" i="37"/>
  <c r="P196" i="37"/>
  <c r="P195" i="37"/>
  <c r="P194" i="37"/>
  <c r="P193" i="37"/>
  <c r="P192" i="37"/>
  <c r="P191" i="37"/>
  <c r="P190" i="37"/>
  <c r="P189" i="37"/>
  <c r="P188" i="37"/>
  <c r="P187" i="37"/>
  <c r="P186" i="37"/>
  <c r="P185" i="37"/>
  <c r="P184" i="37"/>
  <c r="P183" i="37"/>
  <c r="P182" i="37"/>
  <c r="P181" i="37"/>
  <c r="P180" i="37"/>
  <c r="P179" i="37"/>
  <c r="P178" i="37"/>
  <c r="P177" i="37"/>
  <c r="P176" i="37"/>
  <c r="P175" i="37"/>
  <c r="P174" i="37"/>
  <c r="P173" i="37"/>
  <c r="P172" i="37"/>
  <c r="P171" i="37"/>
  <c r="P170" i="37"/>
  <c r="P169" i="37"/>
  <c r="P168" i="37"/>
  <c r="P167" i="37"/>
  <c r="P166" i="37"/>
  <c r="P165" i="37"/>
  <c r="P164" i="37"/>
  <c r="P163" i="37"/>
  <c r="P162" i="37"/>
  <c r="P161" i="37"/>
  <c r="P160" i="37"/>
  <c r="P159" i="37"/>
  <c r="P158" i="37"/>
  <c r="P157" i="37"/>
  <c r="P156" i="37"/>
  <c r="P155" i="37"/>
  <c r="P154" i="37"/>
  <c r="P153" i="37"/>
  <c r="P152" i="37"/>
  <c r="P151" i="37"/>
  <c r="P150" i="37"/>
  <c r="P149" i="37"/>
  <c r="P148" i="37"/>
  <c r="P147" i="37"/>
  <c r="P146" i="37"/>
  <c r="P145" i="37"/>
  <c r="P144" i="37"/>
  <c r="P143" i="37"/>
  <c r="P142" i="37"/>
  <c r="P141" i="37"/>
  <c r="P140" i="37"/>
  <c r="P139" i="37"/>
  <c r="P138" i="37"/>
  <c r="P137" i="37"/>
  <c r="P136" i="37"/>
  <c r="P135" i="37"/>
  <c r="P134" i="37"/>
  <c r="P133" i="37"/>
  <c r="P132" i="37"/>
  <c r="P131" i="37"/>
  <c r="P130" i="37"/>
  <c r="P129" i="37"/>
  <c r="P128" i="37"/>
  <c r="P127" i="37"/>
  <c r="P126" i="37"/>
  <c r="P125" i="37"/>
  <c r="P124" i="37"/>
  <c r="P123" i="37"/>
  <c r="P122" i="37"/>
  <c r="P121" i="37"/>
  <c r="P120" i="37"/>
  <c r="P119" i="37"/>
  <c r="P118" i="37"/>
  <c r="P117" i="37"/>
  <c r="P116" i="37"/>
  <c r="P115" i="37"/>
  <c r="P114" i="37"/>
  <c r="P113" i="37"/>
  <c r="P112" i="37"/>
  <c r="P111" i="37"/>
  <c r="P110" i="37"/>
  <c r="P109" i="37"/>
  <c r="P108" i="37"/>
  <c r="P107" i="37"/>
  <c r="P106" i="37"/>
  <c r="P105" i="37"/>
  <c r="P104" i="37"/>
  <c r="P103" i="37"/>
  <c r="P102" i="37"/>
  <c r="P101" i="37"/>
  <c r="P100" i="37"/>
  <c r="P99" i="37"/>
  <c r="P98" i="37"/>
  <c r="P97" i="37"/>
  <c r="P96" i="37"/>
  <c r="P95" i="37"/>
  <c r="P94" i="37"/>
  <c r="P93" i="37"/>
  <c r="P92" i="37"/>
  <c r="P91" i="37"/>
  <c r="P90" i="37"/>
  <c r="P89" i="37"/>
  <c r="P88" i="37"/>
  <c r="P87" i="37"/>
  <c r="P86" i="37"/>
  <c r="P85" i="37"/>
  <c r="P84" i="37"/>
  <c r="P83" i="37"/>
  <c r="P82" i="37"/>
  <c r="P81" i="37"/>
  <c r="P80" i="37"/>
  <c r="P79" i="37"/>
  <c r="P78" i="37"/>
  <c r="P77" i="37"/>
  <c r="P76" i="37"/>
  <c r="P75" i="37"/>
  <c r="P74" i="37"/>
  <c r="P73" i="37"/>
  <c r="P72" i="37"/>
  <c r="P71" i="37"/>
  <c r="P70" i="37"/>
  <c r="P69" i="37"/>
  <c r="P68" i="37"/>
  <c r="P67" i="37"/>
  <c r="P66" i="37"/>
  <c r="P65" i="37"/>
  <c r="P64" i="37"/>
  <c r="P63" i="37"/>
  <c r="P62" i="37"/>
  <c r="P61" i="37"/>
  <c r="P60" i="37"/>
  <c r="P59" i="37"/>
  <c r="P58" i="37"/>
  <c r="P57" i="37"/>
  <c r="P56" i="37"/>
  <c r="P55" i="37"/>
  <c r="P54" i="37"/>
  <c r="P53" i="37"/>
  <c r="P52" i="37"/>
  <c r="P51" i="37"/>
  <c r="P50" i="37"/>
  <c r="P49" i="37"/>
  <c r="P48" i="37"/>
  <c r="P47" i="37"/>
  <c r="P46" i="37"/>
  <c r="P45" i="37"/>
  <c r="P44" i="37"/>
  <c r="P43" i="37"/>
  <c r="P42" i="37"/>
  <c r="P41" i="37"/>
  <c r="P40" i="37"/>
  <c r="P39" i="37"/>
  <c r="P38" i="37"/>
  <c r="P37" i="37"/>
  <c r="P36" i="37"/>
  <c r="P35" i="37"/>
  <c r="P34" i="37"/>
  <c r="P33" i="37"/>
  <c r="P32" i="37"/>
  <c r="P31" i="37"/>
  <c r="P30" i="37"/>
  <c r="P29" i="37"/>
  <c r="P28" i="37"/>
  <c r="P27" i="37"/>
  <c r="P26" i="37"/>
  <c r="P25" i="37"/>
  <c r="P24" i="37"/>
  <c r="P23" i="37"/>
  <c r="P22" i="37"/>
  <c r="P21" i="37"/>
  <c r="P20" i="37"/>
  <c r="P19" i="37"/>
  <c r="P18" i="37"/>
  <c r="P17" i="37"/>
  <c r="P16" i="37"/>
  <c r="P15" i="37"/>
  <c r="P14" i="37"/>
  <c r="P13" i="37"/>
  <c r="P12" i="37"/>
  <c r="V11" i="37" l="1"/>
  <c r="V31" i="37"/>
  <c r="V12" i="37"/>
  <c r="R207" i="37"/>
  <c r="R205" i="37"/>
  <c r="R203" i="37"/>
  <c r="R201" i="37"/>
  <c r="R199" i="37"/>
  <c r="R197" i="37"/>
  <c r="R195" i="37"/>
  <c r="R193" i="37"/>
  <c r="R191" i="37"/>
  <c r="R189" i="37"/>
  <c r="R187" i="37"/>
  <c r="R185" i="37"/>
  <c r="R183" i="37"/>
  <c r="R181" i="37"/>
  <c r="R179" i="37"/>
  <c r="R177" i="37"/>
  <c r="R175" i="37"/>
  <c r="R173" i="37"/>
  <c r="R171" i="37"/>
  <c r="R169" i="37"/>
  <c r="R167" i="37"/>
  <c r="R165" i="37"/>
  <c r="R163" i="37"/>
  <c r="R161" i="37"/>
  <c r="R159" i="37"/>
  <c r="R157" i="37"/>
  <c r="R155" i="37"/>
  <c r="R153" i="37"/>
  <c r="R151" i="37"/>
  <c r="R149" i="37"/>
  <c r="R147" i="37"/>
  <c r="R145" i="37"/>
  <c r="R143" i="37"/>
  <c r="R141" i="37"/>
  <c r="R139" i="37"/>
  <c r="R137" i="37"/>
  <c r="R135" i="37"/>
  <c r="R133" i="37"/>
  <c r="R131" i="37"/>
  <c r="R129" i="37"/>
  <c r="R127" i="37"/>
  <c r="R125" i="37"/>
  <c r="R123" i="37"/>
  <c r="R121" i="37"/>
  <c r="R119" i="37"/>
  <c r="R117" i="37"/>
  <c r="R115" i="37"/>
  <c r="R113" i="37"/>
  <c r="R111" i="37"/>
  <c r="R109" i="37"/>
  <c r="R107" i="37"/>
  <c r="R105" i="37"/>
  <c r="R103" i="37"/>
  <c r="R101" i="37"/>
  <c r="R99" i="37"/>
  <c r="R97" i="37"/>
  <c r="R95" i="37"/>
  <c r="R93" i="37"/>
  <c r="R91" i="37"/>
  <c r="R89" i="37"/>
  <c r="R87" i="37"/>
  <c r="R85" i="37"/>
  <c r="R83" i="37"/>
  <c r="R81" i="37"/>
  <c r="R79" i="37"/>
  <c r="R77" i="37"/>
  <c r="R75" i="37"/>
  <c r="R73" i="37"/>
  <c r="R71" i="37"/>
  <c r="R69" i="37"/>
  <c r="R67" i="37"/>
  <c r="R65" i="37"/>
  <c r="R63" i="37"/>
  <c r="R61" i="37"/>
  <c r="R59" i="37"/>
  <c r="R57" i="37"/>
  <c r="R208" i="37"/>
  <c r="R206" i="37"/>
  <c r="R204" i="37"/>
  <c r="R202" i="37"/>
  <c r="R200" i="37"/>
  <c r="R198" i="37"/>
  <c r="R196" i="37"/>
  <c r="R194" i="37"/>
  <c r="R192" i="37"/>
  <c r="R190" i="37"/>
  <c r="R188" i="37"/>
  <c r="R186" i="37"/>
  <c r="R184" i="37"/>
  <c r="R182" i="37"/>
  <c r="R180" i="37"/>
  <c r="R178" i="37"/>
  <c r="R176" i="37"/>
  <c r="R174" i="37"/>
  <c r="R172" i="37"/>
  <c r="R170" i="37"/>
  <c r="R168" i="37"/>
  <c r="R166" i="37"/>
  <c r="R164" i="37"/>
  <c r="R162" i="37"/>
  <c r="R160" i="37"/>
  <c r="R158" i="37"/>
  <c r="R156" i="37"/>
  <c r="R154" i="37"/>
  <c r="R152" i="37"/>
  <c r="R150" i="37"/>
  <c r="R148" i="37"/>
  <c r="R146" i="37"/>
  <c r="R144" i="37"/>
  <c r="R142" i="37"/>
  <c r="R140" i="37"/>
  <c r="R138" i="37"/>
  <c r="R136" i="37"/>
  <c r="R134" i="37"/>
  <c r="R132" i="37"/>
  <c r="R130" i="37"/>
  <c r="R128" i="37"/>
  <c r="R126" i="37"/>
  <c r="R124" i="37"/>
  <c r="R122" i="37"/>
  <c r="R120" i="37"/>
  <c r="R118" i="37"/>
  <c r="R116" i="37"/>
  <c r="R114" i="37"/>
  <c r="R112" i="37"/>
  <c r="R110" i="37"/>
  <c r="R108" i="37"/>
  <c r="R106" i="37"/>
  <c r="R104" i="37"/>
  <c r="R102" i="37"/>
  <c r="R100" i="37"/>
  <c r="R98" i="37"/>
  <c r="R96" i="37"/>
  <c r="R94" i="37"/>
  <c r="R92" i="37"/>
  <c r="R90" i="37"/>
  <c r="R88" i="37"/>
  <c r="R86" i="37"/>
  <c r="R84" i="37"/>
  <c r="R82" i="37"/>
  <c r="R80" i="37"/>
  <c r="R78" i="37"/>
  <c r="R76" i="37"/>
  <c r="R74" i="37"/>
  <c r="R72" i="37"/>
  <c r="R70" i="37"/>
  <c r="R68" i="37"/>
  <c r="R66" i="37"/>
  <c r="R64" i="37"/>
  <c r="R62" i="37"/>
  <c r="R60" i="37"/>
  <c r="R58" i="37"/>
  <c r="R56" i="37"/>
  <c r="R54" i="37"/>
  <c r="R52" i="37"/>
  <c r="R50" i="37"/>
  <c r="R48" i="37"/>
  <c r="R46" i="37"/>
  <c r="R44" i="37"/>
  <c r="R42" i="37"/>
  <c r="R40" i="37"/>
  <c r="R53" i="37"/>
  <c r="R49" i="37"/>
  <c r="R45" i="37"/>
  <c r="R41" i="37"/>
  <c r="R38" i="37"/>
  <c r="R36" i="37"/>
  <c r="R34" i="37"/>
  <c r="R32" i="37"/>
  <c r="R30" i="37"/>
  <c r="R28" i="37"/>
  <c r="R26" i="37"/>
  <c r="R24" i="37"/>
  <c r="R22" i="37"/>
  <c r="R20" i="37"/>
  <c r="R18" i="37"/>
  <c r="R16" i="37"/>
  <c r="R14" i="37"/>
  <c r="R12" i="37"/>
  <c r="R55" i="37"/>
  <c r="R51" i="37"/>
  <c r="R47" i="37"/>
  <c r="R43" i="37"/>
  <c r="R39" i="37"/>
  <c r="R37" i="37"/>
  <c r="R35" i="37"/>
  <c r="R33" i="37"/>
  <c r="R31" i="37"/>
  <c r="R29" i="37"/>
  <c r="R27" i="37"/>
  <c r="R25" i="37"/>
  <c r="R23" i="37"/>
  <c r="R21" i="37"/>
  <c r="R19" i="37"/>
  <c r="R17" i="37"/>
  <c r="R15" i="37"/>
  <c r="R13" i="37"/>
  <c r="R11" i="37"/>
  <c r="X12" i="37"/>
  <c r="V14" i="37"/>
  <c r="V18" i="37"/>
  <c r="V20" i="37"/>
  <c r="V24" i="37"/>
  <c r="V28" i="37"/>
  <c r="V32" i="37"/>
  <c r="V34" i="37"/>
  <c r="V38" i="37"/>
  <c r="V42" i="37"/>
  <c r="X42" i="37" s="1"/>
  <c r="V46" i="37"/>
  <c r="V50" i="37"/>
  <c r="V52" i="37"/>
  <c r="V56" i="37"/>
  <c r="X56" i="37" s="1"/>
  <c r="V58" i="37"/>
  <c r="V60" i="37"/>
  <c r="V64" i="37"/>
  <c r="V68" i="37"/>
  <c r="X68" i="37" s="1"/>
  <c r="V70" i="37"/>
  <c r="V74" i="37"/>
  <c r="X74" i="37" s="1"/>
  <c r="V78" i="37"/>
  <c r="V82" i="37"/>
  <c r="X82" i="37" s="1"/>
  <c r="V86" i="37"/>
  <c r="V88" i="37"/>
  <c r="X88" i="37" s="1"/>
  <c r="V92" i="37"/>
  <c r="V94" i="37"/>
  <c r="V98" i="37"/>
  <c r="V100" i="37"/>
  <c r="V104" i="37"/>
  <c r="V106" i="37"/>
  <c r="X106" i="37" s="1"/>
  <c r="V110" i="37"/>
  <c r="V112" i="37"/>
  <c r="V116" i="37"/>
  <c r="V120" i="37"/>
  <c r="X120" i="37" s="1"/>
  <c r="V122" i="37"/>
  <c r="V126" i="37"/>
  <c r="V130" i="37"/>
  <c r="V134" i="37"/>
  <c r="V136" i="37"/>
  <c r="V140" i="37"/>
  <c r="V142" i="37"/>
  <c r="V146" i="37"/>
  <c r="X146" i="37" s="1"/>
  <c r="V150" i="37"/>
  <c r="V152" i="37"/>
  <c r="X152" i="37" s="1"/>
  <c r="V156" i="37"/>
  <c r="V160" i="37"/>
  <c r="X160" i="37" s="1"/>
  <c r="V162" i="37"/>
  <c r="V166" i="37"/>
  <c r="X166" i="37" s="1"/>
  <c r="V170" i="37"/>
  <c r="V172" i="37"/>
  <c r="V174" i="37"/>
  <c r="V178" i="37"/>
  <c r="X178" i="37" s="1"/>
  <c r="V180" i="37"/>
  <c r="V184" i="37"/>
  <c r="X184" i="37" s="1"/>
  <c r="V186" i="37"/>
  <c r="V190" i="37"/>
  <c r="X190" i="37" s="1"/>
  <c r="V192" i="37"/>
  <c r="V194" i="37"/>
  <c r="X194" i="37" s="1"/>
  <c r="V198" i="37"/>
  <c r="V200" i="37"/>
  <c r="X200" i="37" s="1"/>
  <c r="V202" i="37"/>
  <c r="V204" i="37"/>
  <c r="V206" i="37"/>
  <c r="V13" i="37"/>
  <c r="X13" i="37" s="1"/>
  <c r="V15" i="37"/>
  <c r="V17" i="37"/>
  <c r="X17" i="37" s="1"/>
  <c r="V19" i="37"/>
  <c r="V21" i="37"/>
  <c r="X21" i="37" s="1"/>
  <c r="V23" i="37"/>
  <c r="V25" i="37"/>
  <c r="X25" i="37" s="1"/>
  <c r="V27" i="37"/>
  <c r="V29" i="37"/>
  <c r="X29" i="37" s="1"/>
  <c r="V33" i="37"/>
  <c r="X33" i="37" s="1"/>
  <c r="V35" i="37"/>
  <c r="V37" i="37"/>
  <c r="X37" i="37" s="1"/>
  <c r="V39" i="37"/>
  <c r="V41" i="37"/>
  <c r="V43" i="37"/>
  <c r="X43" i="37" s="1"/>
  <c r="V45" i="37"/>
  <c r="V47" i="37"/>
  <c r="V49" i="37"/>
  <c r="V51" i="37"/>
  <c r="X51" i="37" s="1"/>
  <c r="V53" i="37"/>
  <c r="X53" i="37" s="1"/>
  <c r="V55" i="37"/>
  <c r="V57" i="37"/>
  <c r="V59" i="37"/>
  <c r="X59" i="37" s="1"/>
  <c r="V61" i="37"/>
  <c r="X61" i="37" s="1"/>
  <c r="V63" i="37"/>
  <c r="V65" i="37"/>
  <c r="V67" i="37"/>
  <c r="X67" i="37" s="1"/>
  <c r="V69" i="37"/>
  <c r="X69" i="37" s="1"/>
  <c r="V71" i="37"/>
  <c r="V73" i="37"/>
  <c r="V75" i="37"/>
  <c r="X75" i="37" s="1"/>
  <c r="V77" i="37"/>
  <c r="X77" i="37" s="1"/>
  <c r="V79" i="37"/>
  <c r="V81" i="37"/>
  <c r="V83" i="37"/>
  <c r="X83" i="37" s="1"/>
  <c r="V85" i="37"/>
  <c r="X85" i="37" s="1"/>
  <c r="V87" i="37"/>
  <c r="V89" i="37"/>
  <c r="V91" i="37"/>
  <c r="V93" i="37"/>
  <c r="X93" i="37" s="1"/>
  <c r="V95" i="37"/>
  <c r="V97" i="37"/>
  <c r="V99" i="37"/>
  <c r="V101" i="37"/>
  <c r="X101" i="37" s="1"/>
  <c r="V103" i="37"/>
  <c r="V105" i="37"/>
  <c r="V107" i="37"/>
  <c r="V109" i="37"/>
  <c r="X109" i="37" s="1"/>
  <c r="V111" i="37"/>
  <c r="V113" i="37"/>
  <c r="V115" i="37"/>
  <c r="V117" i="37"/>
  <c r="X117" i="37" s="1"/>
  <c r="V119" i="37"/>
  <c r="V121" i="37"/>
  <c r="V123" i="37"/>
  <c r="V125" i="37"/>
  <c r="X125" i="37" s="1"/>
  <c r="V127" i="37"/>
  <c r="V129" i="37"/>
  <c r="V131" i="37"/>
  <c r="V133" i="37"/>
  <c r="X133" i="37" s="1"/>
  <c r="V135" i="37"/>
  <c r="V137" i="37"/>
  <c r="V139" i="37"/>
  <c r="V141" i="37"/>
  <c r="V143" i="37"/>
  <c r="X143" i="37" s="1"/>
  <c r="V145" i="37"/>
  <c r="V147" i="37"/>
  <c r="V149" i="37"/>
  <c r="V151" i="37"/>
  <c r="X151" i="37" s="1"/>
  <c r="V153" i="37"/>
  <c r="V155" i="37"/>
  <c r="X155" i="37" s="1"/>
  <c r="V157" i="37"/>
  <c r="V159" i="37"/>
  <c r="V161" i="37"/>
  <c r="V163" i="37"/>
  <c r="X163" i="37" s="1"/>
  <c r="V165" i="37"/>
  <c r="V167" i="37"/>
  <c r="X167" i="37" s="1"/>
  <c r="V169" i="37"/>
  <c r="V171" i="37"/>
  <c r="X171" i="37" s="1"/>
  <c r="V173" i="37"/>
  <c r="V175" i="37"/>
  <c r="V177" i="37"/>
  <c r="V179" i="37"/>
  <c r="X179" i="37" s="1"/>
  <c r="V181" i="37"/>
  <c r="V183" i="37"/>
  <c r="X183" i="37" s="1"/>
  <c r="V185" i="37"/>
  <c r="V187" i="37"/>
  <c r="X187" i="37" s="1"/>
  <c r="V189" i="37"/>
  <c r="V191" i="37"/>
  <c r="V193" i="37"/>
  <c r="V195" i="37"/>
  <c r="X195" i="37" s="1"/>
  <c r="V197" i="37"/>
  <c r="V199" i="37"/>
  <c r="X199" i="37" s="1"/>
  <c r="V201" i="37"/>
  <c r="V203" i="37"/>
  <c r="X203" i="37" s="1"/>
  <c r="V205" i="37"/>
  <c r="V207" i="37"/>
  <c r="V16" i="37"/>
  <c r="V22" i="37"/>
  <c r="V26" i="37"/>
  <c r="X26" i="37" s="1"/>
  <c r="V30" i="37"/>
  <c r="V36" i="37"/>
  <c r="X36" i="37" s="1"/>
  <c r="V40" i="37"/>
  <c r="V44" i="37"/>
  <c r="X44" i="37" s="1"/>
  <c r="V48" i="37"/>
  <c r="X48" i="37" s="1"/>
  <c r="V54" i="37"/>
  <c r="V62" i="37"/>
  <c r="V66" i="37"/>
  <c r="X66" i="37" s="1"/>
  <c r="V72" i="37"/>
  <c r="V76" i="37"/>
  <c r="X76" i="37" s="1"/>
  <c r="V80" i="37"/>
  <c r="X80" i="37" s="1"/>
  <c r="V84" i="37"/>
  <c r="X84" i="37" s="1"/>
  <c r="V90" i="37"/>
  <c r="V96" i="37"/>
  <c r="X96" i="37" s="1"/>
  <c r="V102" i="37"/>
  <c r="V108" i="37"/>
  <c r="V114" i="37"/>
  <c r="V118" i="37"/>
  <c r="V124" i="37"/>
  <c r="V128" i="37"/>
  <c r="V132" i="37"/>
  <c r="V138" i="37"/>
  <c r="X138" i="37" s="1"/>
  <c r="V144" i="37"/>
  <c r="X144" i="37" s="1"/>
  <c r="V148" i="37"/>
  <c r="V154" i="37"/>
  <c r="V158" i="37"/>
  <c r="X158" i="37" s="1"/>
  <c r="V164" i="37"/>
  <c r="X164" i="37" s="1"/>
  <c r="V168" i="37"/>
  <c r="X168" i="37" s="1"/>
  <c r="V176" i="37"/>
  <c r="X176" i="37" s="1"/>
  <c r="V182" i="37"/>
  <c r="X182" i="37" s="1"/>
  <c r="V188" i="37"/>
  <c r="X188" i="37" s="1"/>
  <c r="V196" i="37"/>
  <c r="X196" i="37" s="1"/>
  <c r="V208" i="37"/>
  <c r="X208" i="37" s="1"/>
  <c r="N5" i="37"/>
  <c r="X119" i="37"/>
  <c r="X159" i="37"/>
  <c r="X175" i="37"/>
  <c r="X191" i="37"/>
  <c r="X207" i="37"/>
  <c r="X32" i="37"/>
  <c r="X116" i="37"/>
  <c r="X20" i="37"/>
  <c r="X24" i="37"/>
  <c r="X28" i="37"/>
  <c r="X40" i="37"/>
  <c r="X64" i="37"/>
  <c r="X72" i="37"/>
  <c r="X100" i="37"/>
  <c r="X104" i="37"/>
  <c r="X108" i="37"/>
  <c r="X52" i="37"/>
  <c r="X60" i="37"/>
  <c r="X92" i="37"/>
  <c r="X112" i="37"/>
  <c r="X140" i="37"/>
  <c r="X148" i="37"/>
  <c r="X156" i="37"/>
  <c r="X172" i="37"/>
  <c r="X180" i="37"/>
  <c r="X192" i="37"/>
  <c r="X204" i="37"/>
  <c r="X41" i="37"/>
  <c r="X49" i="37"/>
  <c r="X57" i="37"/>
  <c r="X65" i="37"/>
  <c r="X73" i="37"/>
  <c r="X81" i="37"/>
  <c r="X89" i="37"/>
  <c r="X97" i="37"/>
  <c r="X105" i="37"/>
  <c r="X113" i="37"/>
  <c r="X121" i="37"/>
  <c r="X129" i="37"/>
  <c r="X137" i="37"/>
  <c r="X141" i="37"/>
  <c r="X145" i="37"/>
  <c r="X149" i="37"/>
  <c r="X153" i="37"/>
  <c r="X157" i="37"/>
  <c r="X161" i="37"/>
  <c r="X165" i="37"/>
  <c r="X169" i="37"/>
  <c r="X173" i="37"/>
  <c r="X177" i="37"/>
  <c r="X181" i="37"/>
  <c r="X185" i="37"/>
  <c r="X189" i="37"/>
  <c r="X193" i="37"/>
  <c r="X197" i="37"/>
  <c r="X201" i="37"/>
  <c r="X205" i="37"/>
  <c r="X124" i="37"/>
  <c r="X128" i="37"/>
  <c r="X132" i="37"/>
  <c r="X136" i="37"/>
  <c r="X142" i="37" l="1"/>
  <c r="X150" i="37"/>
  <c r="X154" i="37"/>
  <c r="X162" i="37"/>
  <c r="X170" i="37"/>
  <c r="X174" i="37"/>
  <c r="X186" i="37"/>
  <c r="X198" i="37"/>
  <c r="X202" i="37"/>
  <c r="X206" i="37"/>
  <c r="X114" i="37"/>
  <c r="X90" i="37"/>
  <c r="X130" i="37"/>
  <c r="X122" i="37"/>
  <c r="X98" i="37"/>
  <c r="X55" i="37"/>
  <c r="X58" i="37"/>
  <c r="X27" i="37"/>
  <c r="X35" i="37"/>
  <c r="X45" i="37"/>
  <c r="X46" i="37"/>
  <c r="X50" i="37"/>
  <c r="X54" i="37"/>
  <c r="X62" i="37"/>
  <c r="X70" i="37"/>
  <c r="X78" i="37"/>
  <c r="X86" i="37"/>
  <c r="X94" i="37"/>
  <c r="X102" i="37"/>
  <c r="X110" i="37"/>
  <c r="X118" i="37"/>
  <c r="X126" i="37"/>
  <c r="X134" i="37"/>
  <c r="X34" i="37"/>
  <c r="X14" i="37"/>
  <c r="X22" i="37"/>
  <c r="X139" i="37"/>
  <c r="X127" i="37"/>
  <c r="X115" i="37"/>
  <c r="X107" i="37"/>
  <c r="X95" i="37"/>
  <c r="X87" i="37"/>
  <c r="X79" i="37"/>
  <c r="X71" i="37"/>
  <c r="X63" i="37"/>
  <c r="X19" i="37"/>
  <c r="X23" i="37"/>
  <c r="X31" i="37"/>
  <c r="X39" i="37"/>
  <c r="X47" i="37"/>
  <c r="X18" i="37"/>
  <c r="X30" i="37"/>
  <c r="X38" i="37"/>
  <c r="X91" i="37"/>
  <c r="X99" i="37"/>
  <c r="X103" i="37"/>
  <c r="X111" i="37"/>
  <c r="X123" i="37"/>
  <c r="X131" i="37"/>
  <c r="X135" i="37"/>
  <c r="X147" i="37"/>
  <c r="X15" i="37"/>
  <c r="X16" i="37"/>
  <c r="B14" i="10"/>
  <c r="B14" i="11"/>
  <c r="B14" i="12"/>
  <c r="B14" i="13"/>
  <c r="B14" i="14"/>
  <c r="B14" i="15"/>
  <c r="B14" i="16"/>
  <c r="B14" i="17"/>
  <c r="B14" i="18"/>
  <c r="B14" i="19"/>
  <c r="B14" i="20"/>
  <c r="B14" i="21"/>
  <c r="B14" i="22"/>
  <c r="B14" i="23"/>
  <c r="B14" i="24"/>
  <c r="B14" i="25"/>
  <c r="B14" i="26"/>
  <c r="B14" i="27"/>
  <c r="B14" i="28"/>
  <c r="B14" i="29"/>
  <c r="B14" i="30"/>
  <c r="B14" i="31"/>
  <c r="B14" i="32"/>
  <c r="B14" i="33"/>
  <c r="B14" i="34"/>
  <c r="B14" i="35"/>
  <c r="B14" i="36"/>
  <c r="B14" i="9"/>
  <c r="B14" i="8"/>
  <c r="B14" i="7"/>
  <c r="D31" i="10"/>
  <c r="D30" i="10"/>
  <c r="D29" i="10"/>
  <c r="D28" i="10"/>
  <c r="D27" i="10"/>
  <c r="D26" i="10"/>
  <c r="D25" i="10"/>
  <c r="D24" i="10"/>
  <c r="D23" i="10"/>
  <c r="D22" i="10"/>
  <c r="D21" i="10"/>
  <c r="D20" i="10"/>
  <c r="D19" i="10"/>
  <c r="D18" i="10"/>
  <c r="D17" i="10"/>
  <c r="D16" i="10"/>
  <c r="D15" i="10"/>
  <c r="D31" i="11"/>
  <c r="D30" i="11"/>
  <c r="D29" i="11"/>
  <c r="D28" i="11"/>
  <c r="D27" i="11"/>
  <c r="D26" i="11"/>
  <c r="D25" i="11"/>
  <c r="D24" i="11"/>
  <c r="D23" i="11"/>
  <c r="D22" i="11"/>
  <c r="D21" i="11"/>
  <c r="D20" i="11"/>
  <c r="D19" i="11"/>
  <c r="D18" i="11"/>
  <c r="D17" i="11"/>
  <c r="D16" i="11"/>
  <c r="D15" i="11"/>
  <c r="D31" i="12"/>
  <c r="D30" i="12"/>
  <c r="D29" i="12"/>
  <c r="D28" i="12"/>
  <c r="D27" i="12"/>
  <c r="D26" i="12"/>
  <c r="D25" i="12"/>
  <c r="D24" i="12"/>
  <c r="D23" i="12"/>
  <c r="D22" i="12"/>
  <c r="D21" i="12"/>
  <c r="D20" i="12"/>
  <c r="D19" i="12"/>
  <c r="D18" i="12"/>
  <c r="D17" i="12"/>
  <c r="D16" i="12"/>
  <c r="D15" i="12"/>
  <c r="D31" i="13"/>
  <c r="D30" i="13"/>
  <c r="D29" i="13"/>
  <c r="D28" i="13"/>
  <c r="D27" i="13"/>
  <c r="D26" i="13"/>
  <c r="D25" i="13"/>
  <c r="D24" i="13"/>
  <c r="D23" i="13"/>
  <c r="D22" i="13"/>
  <c r="D21" i="13"/>
  <c r="D20" i="13"/>
  <c r="D19" i="13"/>
  <c r="D18" i="13"/>
  <c r="D17" i="13"/>
  <c r="D16" i="13"/>
  <c r="D15" i="13"/>
  <c r="D31" i="14"/>
  <c r="D30" i="14"/>
  <c r="D29" i="14"/>
  <c r="D28" i="14"/>
  <c r="D27" i="14"/>
  <c r="D26" i="14"/>
  <c r="D25" i="14"/>
  <c r="D24" i="14"/>
  <c r="D23" i="14"/>
  <c r="D22" i="14"/>
  <c r="D21" i="14"/>
  <c r="D20" i="14"/>
  <c r="D19" i="14"/>
  <c r="D18" i="14"/>
  <c r="D17" i="14"/>
  <c r="D16" i="14"/>
  <c r="D15" i="14"/>
  <c r="D31" i="15"/>
  <c r="D30" i="15"/>
  <c r="D29" i="15"/>
  <c r="D28" i="15"/>
  <c r="D27" i="15"/>
  <c r="D26" i="15"/>
  <c r="D25" i="15"/>
  <c r="D24" i="15"/>
  <c r="D23" i="15"/>
  <c r="D22" i="15"/>
  <c r="D21" i="15"/>
  <c r="D20" i="15"/>
  <c r="D19" i="15"/>
  <c r="D18" i="15"/>
  <c r="D17" i="15"/>
  <c r="D16" i="15"/>
  <c r="D15" i="15"/>
  <c r="D31" i="16"/>
  <c r="D30" i="16"/>
  <c r="D29" i="16"/>
  <c r="D28" i="16"/>
  <c r="D27" i="16"/>
  <c r="D26" i="16"/>
  <c r="D25" i="16"/>
  <c r="D24" i="16"/>
  <c r="D23" i="16"/>
  <c r="D22" i="16"/>
  <c r="D21" i="16"/>
  <c r="D20" i="16"/>
  <c r="D19" i="16"/>
  <c r="D18" i="16"/>
  <c r="D17" i="16"/>
  <c r="D16" i="16"/>
  <c r="D15" i="16"/>
  <c r="D31" i="17"/>
  <c r="D30" i="17"/>
  <c r="D29" i="17"/>
  <c r="D28" i="17"/>
  <c r="D27" i="17"/>
  <c r="D26" i="17"/>
  <c r="D25" i="17"/>
  <c r="D24" i="17"/>
  <c r="D23" i="17"/>
  <c r="D22" i="17"/>
  <c r="D21" i="17"/>
  <c r="D20" i="17"/>
  <c r="D19" i="17"/>
  <c r="D18" i="17"/>
  <c r="D17" i="17"/>
  <c r="D16" i="17"/>
  <c r="D15" i="17"/>
  <c r="D31" i="18"/>
  <c r="D30" i="18"/>
  <c r="D29" i="18"/>
  <c r="D28" i="18"/>
  <c r="D27" i="18"/>
  <c r="D26" i="18"/>
  <c r="D25" i="18"/>
  <c r="D24" i="18"/>
  <c r="D23" i="18"/>
  <c r="D22" i="18"/>
  <c r="D21" i="18"/>
  <c r="D20" i="18"/>
  <c r="D19" i="18"/>
  <c r="D18" i="18"/>
  <c r="D17" i="18"/>
  <c r="D16" i="18"/>
  <c r="D15" i="18"/>
  <c r="D31" i="19"/>
  <c r="D30" i="19"/>
  <c r="D29" i="19"/>
  <c r="D28" i="19"/>
  <c r="D27" i="19"/>
  <c r="D26" i="19"/>
  <c r="D25" i="19"/>
  <c r="D24" i="19"/>
  <c r="D23" i="19"/>
  <c r="D22" i="19"/>
  <c r="D21" i="19"/>
  <c r="D20" i="19"/>
  <c r="D19" i="19"/>
  <c r="D18" i="19"/>
  <c r="D17" i="19"/>
  <c r="D16" i="19"/>
  <c r="D15" i="19"/>
  <c r="D31" i="20"/>
  <c r="D30" i="20"/>
  <c r="D29" i="20"/>
  <c r="D28" i="20"/>
  <c r="D27" i="20"/>
  <c r="D26" i="20"/>
  <c r="D25" i="20"/>
  <c r="D24" i="20"/>
  <c r="D23" i="20"/>
  <c r="D22" i="20"/>
  <c r="D21" i="20"/>
  <c r="D20" i="20"/>
  <c r="D19" i="20"/>
  <c r="D18" i="20"/>
  <c r="D17" i="20"/>
  <c r="D16" i="20"/>
  <c r="D15" i="20"/>
  <c r="D31" i="21"/>
  <c r="D30" i="21"/>
  <c r="D29" i="21"/>
  <c r="D28" i="21"/>
  <c r="D27" i="21"/>
  <c r="D26" i="21"/>
  <c r="D25" i="21"/>
  <c r="D24" i="21"/>
  <c r="D23" i="21"/>
  <c r="D22" i="21"/>
  <c r="D21" i="21"/>
  <c r="D20" i="21"/>
  <c r="D19" i="21"/>
  <c r="D18" i="21"/>
  <c r="D17" i="21"/>
  <c r="D16" i="21"/>
  <c r="D15" i="21"/>
  <c r="D31" i="22"/>
  <c r="D30" i="22"/>
  <c r="D29" i="22"/>
  <c r="D28" i="22"/>
  <c r="D27" i="22"/>
  <c r="D26" i="22"/>
  <c r="D25" i="22"/>
  <c r="D24" i="22"/>
  <c r="D23" i="22"/>
  <c r="D22" i="22"/>
  <c r="D21" i="22"/>
  <c r="D20" i="22"/>
  <c r="D19" i="22"/>
  <c r="D18" i="22"/>
  <c r="D17" i="22"/>
  <c r="D16" i="22"/>
  <c r="D15" i="22"/>
  <c r="D31" i="23"/>
  <c r="D30" i="23"/>
  <c r="D29" i="23"/>
  <c r="D28" i="23"/>
  <c r="D27" i="23"/>
  <c r="D26" i="23"/>
  <c r="D25" i="23"/>
  <c r="D24" i="23"/>
  <c r="D23" i="23"/>
  <c r="D22" i="23"/>
  <c r="D21" i="23"/>
  <c r="D20" i="23"/>
  <c r="D19" i="23"/>
  <c r="D18" i="23"/>
  <c r="D17" i="23"/>
  <c r="D16" i="23"/>
  <c r="D15" i="23"/>
  <c r="D31" i="24"/>
  <c r="D30" i="24"/>
  <c r="D29" i="24"/>
  <c r="D28" i="24"/>
  <c r="D27" i="24"/>
  <c r="D26" i="24"/>
  <c r="D25" i="24"/>
  <c r="D24" i="24"/>
  <c r="D23" i="24"/>
  <c r="D22" i="24"/>
  <c r="D21" i="24"/>
  <c r="D20" i="24"/>
  <c r="D19" i="24"/>
  <c r="D18" i="24"/>
  <c r="D17" i="24"/>
  <c r="D16" i="24"/>
  <c r="D15" i="24"/>
  <c r="D31" i="9"/>
  <c r="D30" i="9"/>
  <c r="D29" i="9"/>
  <c r="D28" i="9"/>
  <c r="D27" i="9"/>
  <c r="D26" i="9"/>
  <c r="D25" i="9"/>
  <c r="D24" i="9"/>
  <c r="D23" i="9"/>
  <c r="D22" i="9"/>
  <c r="D21" i="9"/>
  <c r="D20" i="9"/>
  <c r="D19" i="9"/>
  <c r="D18" i="9"/>
  <c r="D17" i="9"/>
  <c r="D16" i="9"/>
  <c r="D15" i="9"/>
  <c r="D31" i="8"/>
  <c r="D30" i="8"/>
  <c r="D29" i="8"/>
  <c r="D28" i="8"/>
  <c r="D27" i="8"/>
  <c r="D26" i="8"/>
  <c r="D25" i="8"/>
  <c r="D24" i="8"/>
  <c r="D23" i="8"/>
  <c r="D22" i="8"/>
  <c r="D21" i="8"/>
  <c r="D20" i="8"/>
  <c r="D19" i="8"/>
  <c r="D18" i="8"/>
  <c r="D17" i="8"/>
  <c r="D16" i="8"/>
  <c r="D15" i="8"/>
  <c r="D31" i="7"/>
  <c r="D30" i="7"/>
  <c r="D29" i="7"/>
  <c r="D28" i="7"/>
  <c r="D27" i="7"/>
  <c r="D26" i="7"/>
  <c r="D25" i="7"/>
  <c r="D24" i="7"/>
  <c r="D23" i="7"/>
  <c r="D22" i="7"/>
  <c r="D21" i="7"/>
  <c r="D20" i="7"/>
  <c r="D19" i="7"/>
  <c r="D18" i="7"/>
  <c r="D17" i="7"/>
  <c r="D16" i="7"/>
  <c r="G15" i="7"/>
  <c r="BH116" i="7" a="1"/>
  <c r="BH116" i="7" s="1"/>
  <c r="BH115" i="7" a="1"/>
  <c r="BH115" i="7" s="1"/>
  <c r="BH114" i="7" a="1"/>
  <c r="BH114" i="7" s="1"/>
  <c r="BH113" i="7" a="1"/>
  <c r="BH113" i="7" s="1"/>
  <c r="BH112" i="7" a="1"/>
  <c r="BH112" i="7" s="1"/>
  <c r="BH105" i="7" a="1"/>
  <c r="BH105" i="7" s="1"/>
  <c r="BH104" i="7" a="1"/>
  <c r="BH104" i="7" s="1"/>
  <c r="BH103" i="7" a="1"/>
  <c r="BH103" i="7" s="1"/>
  <c r="BH102" i="7" a="1"/>
  <c r="BH102" i="7" s="1"/>
  <c r="BH101" i="7" a="1"/>
  <c r="BH101" i="7" s="1"/>
  <c r="BH100" i="7" a="1"/>
  <c r="BH100" i="7" s="1"/>
  <c r="BH99" i="7" a="1"/>
  <c r="BH99" i="7" s="1"/>
  <c r="BH98" i="7" a="1"/>
  <c r="BH98" i="7" s="1"/>
  <c r="BH97" i="7" a="1"/>
  <c r="BH97" i="7" s="1"/>
  <c r="BH96" i="7" a="1"/>
  <c r="BH96" i="7" s="1"/>
  <c r="BH95" i="7" a="1"/>
  <c r="BH95" i="7" s="1"/>
  <c r="BH94" i="7" a="1"/>
  <c r="BH94" i="7" s="1"/>
  <c r="BH93" i="7" a="1"/>
  <c r="BH93" i="7" s="1"/>
  <c r="BH92" i="7" a="1"/>
  <c r="BH92" i="7" s="1"/>
  <c r="BH85" i="7" a="1"/>
  <c r="BH85" i="7" s="1"/>
  <c r="BH84" i="7" a="1"/>
  <c r="BH84" i="7" s="1"/>
  <c r="BH83" i="7" a="1"/>
  <c r="BH83" i="7" s="1"/>
  <c r="BH82" i="7" a="1"/>
  <c r="BH82" i="7" s="1"/>
  <c r="BH81" i="7" a="1"/>
  <c r="BH81" i="7" s="1"/>
  <c r="BH80" i="7" a="1"/>
  <c r="BH80" i="7" s="1"/>
  <c r="BH79" i="7" a="1"/>
  <c r="BH79" i="7" s="1"/>
  <c r="BH78" i="7" a="1"/>
  <c r="BH78" i="7" s="1"/>
  <c r="BH77" i="7" a="1"/>
  <c r="BH77" i="7" s="1"/>
  <c r="BH76" i="7" a="1"/>
  <c r="BH76" i="7" s="1"/>
  <c r="BH75" i="7" a="1"/>
  <c r="BH75" i="7" s="1"/>
  <c r="BH74" i="7" a="1"/>
  <c r="BH74" i="7" s="1"/>
  <c r="BH73" i="7" a="1"/>
  <c r="BH73" i="7" s="1"/>
  <c r="BH66" i="7" a="1"/>
  <c r="BH66" i="7" s="1"/>
  <c r="BH65" i="7" a="1"/>
  <c r="BH65" i="7" s="1"/>
  <c r="BH64" i="7" a="1"/>
  <c r="BH64" i="7" s="1"/>
  <c r="BH63" i="7" a="1"/>
  <c r="BH63" i="7" s="1"/>
  <c r="BH62" i="7" a="1"/>
  <c r="BH62" i="7" s="1"/>
  <c r="BH61" i="7" a="1"/>
  <c r="BH61" i="7" s="1"/>
  <c r="BH60" i="7" a="1"/>
  <c r="BH60" i="7" s="1"/>
  <c r="BH59" i="7" a="1"/>
  <c r="BH59" i="7" s="1"/>
  <c r="BH52" i="7" a="1"/>
  <c r="BH52" i="7" s="1"/>
  <c r="BH51" i="7" a="1"/>
  <c r="BH51" i="7" s="1"/>
  <c r="BH50" i="7" a="1"/>
  <c r="BH50" i="7" s="1"/>
  <c r="BH49" i="7" a="1"/>
  <c r="BH49" i="7" s="1"/>
  <c r="BH48" i="7" a="1"/>
  <c r="BH48" i="7" s="1"/>
  <c r="BH47" i="7" a="1"/>
  <c r="BH47" i="7" s="1"/>
  <c r="BH46" i="7" a="1"/>
  <c r="BH46" i="7" s="1"/>
  <c r="BH45" i="7" a="1"/>
  <c r="BH45" i="7" s="1"/>
  <c r="BH44" i="7" a="1"/>
  <c r="BH44" i="7" s="1"/>
  <c r="BH43" i="7" a="1"/>
  <c r="BH43" i="7" s="1"/>
  <c r="BH42" i="7" a="1"/>
  <c r="BH42" i="7" s="1"/>
  <c r="BH41" i="7" a="1"/>
  <c r="BH41" i="7" s="1"/>
  <c r="BH40" i="7" a="1"/>
  <c r="BH40" i="7" s="1"/>
  <c r="BH34" i="7" a="1"/>
  <c r="BH34" i="7" s="1"/>
  <c r="BH31" i="7" a="1"/>
  <c r="BH31" i="7" s="1"/>
  <c r="BH30" i="7" a="1"/>
  <c r="BH30" i="7" s="1"/>
  <c r="BH29" i="7" a="1"/>
  <c r="BH29" i="7" s="1"/>
  <c r="BH28" i="7" a="1"/>
  <c r="BH28" i="7" s="1"/>
  <c r="BH27" i="7" a="1"/>
  <c r="BH27" i="7" s="1"/>
  <c r="BH26" i="7" a="1"/>
  <c r="BH26" i="7" s="1"/>
  <c r="BH25" i="7" a="1"/>
  <c r="BH25" i="7" s="1"/>
  <c r="BH24" i="7" a="1"/>
  <c r="BH24" i="7" s="1"/>
  <c r="BH23" i="7" a="1"/>
  <c r="BH23" i="7" s="1"/>
  <c r="BH22" i="7" a="1"/>
  <c r="BH22" i="7" s="1"/>
  <c r="BH21" i="7" a="1"/>
  <c r="BH21" i="7" s="1"/>
  <c r="BH20" i="7" a="1"/>
  <c r="BH20" i="7" s="1"/>
  <c r="BH19" i="7" a="1"/>
  <c r="BH19" i="7" s="1"/>
  <c r="BH18" i="7" a="1"/>
  <c r="BH18" i="7" s="1"/>
  <c r="BH17" i="7" a="1"/>
  <c r="BH17" i="7" s="1"/>
  <c r="BH16" i="7" a="1"/>
  <c r="BH16" i="7" s="1"/>
  <c r="BB85" i="7" a="1"/>
  <c r="BB85" i="7" s="1"/>
  <c r="BB84" i="7" a="1"/>
  <c r="BB84" i="7" s="1"/>
  <c r="BB83" i="7" a="1"/>
  <c r="BB83" i="7" s="1"/>
  <c r="BB82" i="7" a="1"/>
  <c r="BB82" i="7" s="1"/>
  <c r="BB81" i="7" a="1"/>
  <c r="BB81" i="7" s="1"/>
  <c r="BB80" i="7" a="1"/>
  <c r="BB80" i="7" s="1"/>
  <c r="BB79" i="7" a="1"/>
  <c r="BB79" i="7" s="1"/>
  <c r="BB78" i="7" a="1"/>
  <c r="BB78" i="7" s="1"/>
  <c r="BB77" i="7" a="1"/>
  <c r="BB77" i="7" s="1"/>
  <c r="BB76" i="7" a="1"/>
  <c r="BB76" i="7" s="1"/>
  <c r="BB75" i="7" a="1"/>
  <c r="BB75" i="7" s="1"/>
  <c r="BB74" i="7" a="1"/>
  <c r="BB74" i="7" s="1"/>
  <c r="BB73" i="7" a="1"/>
  <c r="BB73" i="7" s="1"/>
  <c r="BB66" i="7" a="1"/>
  <c r="BB66" i="7" s="1"/>
  <c r="BB65" i="7" a="1"/>
  <c r="BB65" i="7" s="1"/>
  <c r="BB64" i="7" a="1"/>
  <c r="BB64" i="7" s="1"/>
  <c r="BB63" i="7" a="1"/>
  <c r="BB63" i="7" s="1"/>
  <c r="BB62" i="7" a="1"/>
  <c r="BB62" i="7" s="1"/>
  <c r="BB61" i="7" a="1"/>
  <c r="BB61" i="7" s="1"/>
  <c r="BB60" i="7" a="1"/>
  <c r="BB60" i="7" s="1"/>
  <c r="BB59" i="7" a="1"/>
  <c r="BB59" i="7" s="1"/>
  <c r="BB52" i="7" a="1"/>
  <c r="BB52" i="7" s="1"/>
  <c r="BB51" i="7" a="1"/>
  <c r="BB51" i="7" s="1"/>
  <c r="BB50" i="7" a="1"/>
  <c r="BB50" i="7" s="1"/>
  <c r="BB49" i="7" a="1"/>
  <c r="BB49" i="7" s="1"/>
  <c r="BB48" i="7" a="1"/>
  <c r="BB48" i="7" s="1"/>
  <c r="BB47" i="7" a="1"/>
  <c r="BB47" i="7" s="1"/>
  <c r="BB46" i="7" a="1"/>
  <c r="BB46" i="7" s="1"/>
  <c r="BB45" i="7" a="1"/>
  <c r="BB45" i="7" s="1"/>
  <c r="BB44" i="7" a="1"/>
  <c r="BB44" i="7" s="1"/>
  <c r="BB43" i="7" a="1"/>
  <c r="BB43" i="7" s="1"/>
  <c r="BB42" i="7" a="1"/>
  <c r="BB42" i="7" s="1"/>
  <c r="BB41" i="7" a="1"/>
  <c r="BB41" i="7" s="1"/>
  <c r="BB40" i="7" a="1"/>
  <c r="BB40" i="7" s="1"/>
  <c r="BB34" i="7" a="1"/>
  <c r="BB34" i="7" s="1"/>
  <c r="BB31" i="7" a="1"/>
  <c r="BB31" i="7" s="1"/>
  <c r="BB30" i="7" a="1"/>
  <c r="BB30" i="7" s="1"/>
  <c r="BB29" i="7" a="1"/>
  <c r="BB29" i="7" s="1"/>
  <c r="BB28" i="7" a="1"/>
  <c r="BB28" i="7" s="1"/>
  <c r="BB27" i="7" a="1"/>
  <c r="BB27" i="7" s="1"/>
  <c r="BB26" i="7" a="1"/>
  <c r="BB26" i="7" s="1"/>
  <c r="BB25" i="7" a="1"/>
  <c r="BB25" i="7" s="1"/>
  <c r="BB24" i="7" a="1"/>
  <c r="BB24" i="7" s="1"/>
  <c r="BB23" i="7" a="1"/>
  <c r="BB23" i="7" s="1"/>
  <c r="BB22" i="7" a="1"/>
  <c r="BB22" i="7" s="1"/>
  <c r="BB21" i="7" a="1"/>
  <c r="BB21" i="7" s="1"/>
  <c r="BB20" i="7" a="1"/>
  <c r="BB20" i="7" s="1"/>
  <c r="BB19" i="7" a="1"/>
  <c r="BB19" i="7" s="1"/>
  <c r="BB18" i="7" a="1"/>
  <c r="BB18" i="7" s="1"/>
  <c r="BB17" i="7" a="1"/>
  <c r="BB17" i="7" s="1"/>
  <c r="BB16" i="7" a="1"/>
  <c r="BB16" i="7" s="1"/>
  <c r="AV85" i="7" a="1"/>
  <c r="AV85" i="7" s="1"/>
  <c r="AV84" i="7" a="1"/>
  <c r="AV84" i="7" s="1"/>
  <c r="AV83" i="7" a="1"/>
  <c r="AV83" i="7" s="1"/>
  <c r="AV82" i="7" a="1"/>
  <c r="AV82" i="7" s="1"/>
  <c r="AV81" i="7" a="1"/>
  <c r="AV81" i="7" s="1"/>
  <c r="AV80" i="7" a="1"/>
  <c r="AV80" i="7" s="1"/>
  <c r="AV79" i="7" a="1"/>
  <c r="AV79" i="7" s="1"/>
  <c r="AV78" i="7" a="1"/>
  <c r="AV78" i="7" s="1"/>
  <c r="AV77" i="7" a="1"/>
  <c r="AV77" i="7" s="1"/>
  <c r="AV76" i="7" a="1"/>
  <c r="AV76" i="7" s="1"/>
  <c r="AV75" i="7" a="1"/>
  <c r="AV75" i="7" s="1"/>
  <c r="AV74" i="7" a="1"/>
  <c r="AV74" i="7" s="1"/>
  <c r="AV73" i="7" a="1"/>
  <c r="AV73" i="7" s="1"/>
  <c r="AV66" i="7" a="1"/>
  <c r="AV66" i="7" s="1"/>
  <c r="AV65" i="7" a="1"/>
  <c r="AV65" i="7" s="1"/>
  <c r="AV64" i="7" a="1"/>
  <c r="AV64" i="7" s="1"/>
  <c r="AV63" i="7" a="1"/>
  <c r="AV63" i="7" s="1"/>
  <c r="AV62" i="7" a="1"/>
  <c r="AV62" i="7" s="1"/>
  <c r="AV61" i="7" a="1"/>
  <c r="AV61" i="7" s="1"/>
  <c r="AV60" i="7" a="1"/>
  <c r="AV60" i="7" s="1"/>
  <c r="AV59" i="7" a="1"/>
  <c r="AV59" i="7" s="1"/>
  <c r="AV52" i="7" a="1"/>
  <c r="AV52" i="7" s="1"/>
  <c r="AV51" i="7" a="1"/>
  <c r="AV51" i="7" s="1"/>
  <c r="AV50" i="7" a="1"/>
  <c r="AV50" i="7" s="1"/>
  <c r="AV49" i="7" a="1"/>
  <c r="AV49" i="7" s="1"/>
  <c r="AV48" i="7" a="1"/>
  <c r="AV48" i="7" s="1"/>
  <c r="AV47" i="7" a="1"/>
  <c r="AV47" i="7" s="1"/>
  <c r="AV46" i="7" a="1"/>
  <c r="AV46" i="7" s="1"/>
  <c r="AV45" i="7" a="1"/>
  <c r="AV45" i="7" s="1"/>
  <c r="AV44" i="7" a="1"/>
  <c r="AV44" i="7" s="1"/>
  <c r="AV43" i="7" a="1"/>
  <c r="AV43" i="7" s="1"/>
  <c r="AV42" i="7" a="1"/>
  <c r="AV42" i="7" s="1"/>
  <c r="AV41" i="7" a="1"/>
  <c r="AV41" i="7" s="1"/>
  <c r="AV40" i="7" a="1"/>
  <c r="AV40" i="7" s="1"/>
  <c r="AV34" i="7" a="1"/>
  <c r="AV34" i="7" s="1"/>
  <c r="AV31" i="7" a="1"/>
  <c r="AV31" i="7" s="1"/>
  <c r="AV30" i="7" a="1"/>
  <c r="AV30" i="7" s="1"/>
  <c r="AV29" i="7" a="1"/>
  <c r="AV29" i="7" s="1"/>
  <c r="AV28" i="7" a="1"/>
  <c r="AV28" i="7" s="1"/>
  <c r="AV27" i="7" a="1"/>
  <c r="AV27" i="7" s="1"/>
  <c r="AV26" i="7" a="1"/>
  <c r="AV26" i="7" s="1"/>
  <c r="AV25" i="7" a="1"/>
  <c r="AV25" i="7" s="1"/>
  <c r="AV24" i="7" a="1"/>
  <c r="AV24" i="7" s="1"/>
  <c r="AV23" i="7" a="1"/>
  <c r="AV23" i="7" s="1"/>
  <c r="AV22" i="7" a="1"/>
  <c r="AV22" i="7" s="1"/>
  <c r="AV21" i="7" a="1"/>
  <c r="AV21" i="7" s="1"/>
  <c r="AV20" i="7" a="1"/>
  <c r="AV20" i="7" s="1"/>
  <c r="AV19" i="7" a="1"/>
  <c r="AV19" i="7" s="1"/>
  <c r="AV18" i="7" a="1"/>
  <c r="AV18" i="7" s="1"/>
  <c r="AV17" i="7" a="1"/>
  <c r="AV17" i="7" s="1"/>
  <c r="AV16" i="7" a="1"/>
  <c r="AV16" i="7" s="1"/>
  <c r="AV15" i="7" a="1"/>
  <c r="AV15" i="7" s="1"/>
  <c r="AP85" i="7" a="1"/>
  <c r="AP85" i="7" s="1"/>
  <c r="AP84" i="7" a="1"/>
  <c r="AP84" i="7" s="1"/>
  <c r="AP83" i="7" a="1"/>
  <c r="AP83" i="7" s="1"/>
  <c r="AP82" i="7" a="1"/>
  <c r="AP82" i="7" s="1"/>
  <c r="AP81" i="7" a="1"/>
  <c r="AP81" i="7" s="1"/>
  <c r="AP80" i="7" a="1"/>
  <c r="AP80" i="7" s="1"/>
  <c r="AP79" i="7" a="1"/>
  <c r="AP79" i="7" s="1"/>
  <c r="AP78" i="7" a="1"/>
  <c r="AP78" i="7" s="1"/>
  <c r="AP77" i="7" a="1"/>
  <c r="AP77" i="7" s="1"/>
  <c r="AP76" i="7" a="1"/>
  <c r="AP76" i="7" s="1"/>
  <c r="AP75" i="7" a="1"/>
  <c r="AP75" i="7" s="1"/>
  <c r="AP74" i="7" a="1"/>
  <c r="AP74" i="7" s="1"/>
  <c r="AP73" i="7" a="1"/>
  <c r="AP73" i="7" s="1"/>
  <c r="AP66" i="7" a="1"/>
  <c r="AP66" i="7" s="1"/>
  <c r="AP65" i="7" a="1"/>
  <c r="AP65" i="7" s="1"/>
  <c r="AP64" i="7" a="1"/>
  <c r="AP64" i="7" s="1"/>
  <c r="AP63" i="7" a="1"/>
  <c r="AP63" i="7" s="1"/>
  <c r="AP62" i="7" a="1"/>
  <c r="AP62" i="7" s="1"/>
  <c r="AP61" i="7" a="1"/>
  <c r="AP61" i="7" s="1"/>
  <c r="AP60" i="7" a="1"/>
  <c r="AP60" i="7" s="1"/>
  <c r="AP59" i="7" a="1"/>
  <c r="AP59" i="7" s="1"/>
  <c r="AP52" i="7" a="1"/>
  <c r="AP52" i="7" s="1"/>
  <c r="AP51" i="7" a="1"/>
  <c r="AP51" i="7" s="1"/>
  <c r="AP50" i="7" a="1"/>
  <c r="AP50" i="7" s="1"/>
  <c r="AP49" i="7" a="1"/>
  <c r="AP49" i="7" s="1"/>
  <c r="AP48" i="7" a="1"/>
  <c r="AP48" i="7" s="1"/>
  <c r="AP47" i="7" a="1"/>
  <c r="AP47" i="7" s="1"/>
  <c r="AP46" i="7" a="1"/>
  <c r="AP46" i="7" s="1"/>
  <c r="AP45" i="7" a="1"/>
  <c r="AP45" i="7" s="1"/>
  <c r="AP44" i="7" a="1"/>
  <c r="AP44" i="7" s="1"/>
  <c r="AP43" i="7" a="1"/>
  <c r="AP43" i="7" s="1"/>
  <c r="AP42" i="7" a="1"/>
  <c r="AP42" i="7" s="1"/>
  <c r="AP41" i="7" a="1"/>
  <c r="AP41" i="7" s="1"/>
  <c r="AP40" i="7" a="1"/>
  <c r="AP40" i="7" s="1"/>
  <c r="AP34" i="7" a="1"/>
  <c r="AP34" i="7" s="1"/>
  <c r="AP31" i="7" a="1"/>
  <c r="AP31" i="7" s="1"/>
  <c r="AP30" i="7" a="1"/>
  <c r="AP30" i="7" s="1"/>
  <c r="AP29" i="7" a="1"/>
  <c r="AP29" i="7" s="1"/>
  <c r="AP28" i="7" a="1"/>
  <c r="AP28" i="7" s="1"/>
  <c r="AP27" i="7" a="1"/>
  <c r="AP27" i="7" s="1"/>
  <c r="AP26" i="7" a="1"/>
  <c r="AP26" i="7" s="1"/>
  <c r="AP25" i="7" a="1"/>
  <c r="AP25" i="7" s="1"/>
  <c r="AP24" i="7" a="1"/>
  <c r="AP24" i="7" s="1"/>
  <c r="AP23" i="7" a="1"/>
  <c r="AP23" i="7" s="1"/>
  <c r="AP22" i="7" a="1"/>
  <c r="AP22" i="7" s="1"/>
  <c r="AP21" i="7" a="1"/>
  <c r="AP21" i="7" s="1"/>
  <c r="AP20" i="7" a="1"/>
  <c r="AP20" i="7" s="1"/>
  <c r="AP19" i="7" a="1"/>
  <c r="AP19" i="7" s="1"/>
  <c r="AP18" i="7" a="1"/>
  <c r="AP18" i="7" s="1"/>
  <c r="AP17" i="7" a="1"/>
  <c r="AP17" i="7" s="1"/>
  <c r="AP16" i="7" a="1"/>
  <c r="AP16" i="7" s="1"/>
  <c r="AP15" i="7" a="1"/>
  <c r="AP15" i="7" s="1"/>
  <c r="AJ85" i="7" a="1"/>
  <c r="AJ85" i="7" s="1"/>
  <c r="AJ84" i="7" a="1"/>
  <c r="AJ84" i="7" s="1"/>
  <c r="AJ83" i="7" a="1"/>
  <c r="AJ83" i="7" s="1"/>
  <c r="AJ82" i="7" a="1"/>
  <c r="AJ82" i="7" s="1"/>
  <c r="AJ81" i="7" a="1"/>
  <c r="AJ81" i="7" s="1"/>
  <c r="AJ80" i="7" a="1"/>
  <c r="AJ80" i="7" s="1"/>
  <c r="AJ79" i="7" a="1"/>
  <c r="AJ79" i="7" s="1"/>
  <c r="AJ78" i="7" a="1"/>
  <c r="AJ78" i="7" s="1"/>
  <c r="AJ77" i="7" a="1"/>
  <c r="AJ77" i="7" s="1"/>
  <c r="AJ76" i="7" a="1"/>
  <c r="AJ76" i="7" s="1"/>
  <c r="AJ75" i="7" a="1"/>
  <c r="AJ75" i="7" s="1"/>
  <c r="AJ74" i="7" a="1"/>
  <c r="AJ74" i="7" s="1"/>
  <c r="AJ73" i="7" a="1"/>
  <c r="AJ73" i="7" s="1"/>
  <c r="AJ66" i="7" a="1"/>
  <c r="AJ66" i="7" s="1"/>
  <c r="AJ65" i="7" a="1"/>
  <c r="AJ65" i="7" s="1"/>
  <c r="AJ64" i="7" a="1"/>
  <c r="AJ64" i="7" s="1"/>
  <c r="AJ63" i="7" a="1"/>
  <c r="AJ63" i="7" s="1"/>
  <c r="AJ62" i="7" a="1"/>
  <c r="AJ62" i="7" s="1"/>
  <c r="AJ61" i="7" a="1"/>
  <c r="AJ61" i="7" s="1"/>
  <c r="AJ60" i="7" a="1"/>
  <c r="AJ60" i="7" s="1"/>
  <c r="AJ59" i="7" a="1"/>
  <c r="AJ59" i="7" s="1"/>
  <c r="AJ52" i="7" a="1"/>
  <c r="AJ52" i="7" s="1"/>
  <c r="AJ51" i="7" a="1"/>
  <c r="AJ51" i="7" s="1"/>
  <c r="AJ50" i="7" a="1"/>
  <c r="AJ50" i="7" s="1"/>
  <c r="AJ49" i="7" a="1"/>
  <c r="AJ49" i="7" s="1"/>
  <c r="AJ48" i="7" a="1"/>
  <c r="AJ48" i="7" s="1"/>
  <c r="AJ47" i="7" a="1"/>
  <c r="AJ47" i="7" s="1"/>
  <c r="AJ46" i="7" a="1"/>
  <c r="AJ46" i="7" s="1"/>
  <c r="AJ45" i="7" a="1"/>
  <c r="AJ45" i="7" s="1"/>
  <c r="AJ44" i="7" a="1"/>
  <c r="AJ44" i="7" s="1"/>
  <c r="AJ43" i="7" a="1"/>
  <c r="AJ43" i="7" s="1"/>
  <c r="AJ42" i="7" a="1"/>
  <c r="AJ42" i="7" s="1"/>
  <c r="AJ41" i="7" a="1"/>
  <c r="AJ41" i="7" s="1"/>
  <c r="AJ40" i="7" a="1"/>
  <c r="AJ40" i="7" s="1"/>
  <c r="AJ34" i="7" a="1"/>
  <c r="AJ34" i="7" s="1"/>
  <c r="AJ31" i="7" a="1"/>
  <c r="AJ31" i="7" s="1"/>
  <c r="AJ30" i="7" a="1"/>
  <c r="AJ30" i="7" s="1"/>
  <c r="AJ29" i="7" a="1"/>
  <c r="AJ29" i="7" s="1"/>
  <c r="AJ28" i="7" a="1"/>
  <c r="AJ28" i="7" s="1"/>
  <c r="AJ27" i="7" a="1"/>
  <c r="AJ27" i="7" s="1"/>
  <c r="AJ26" i="7" a="1"/>
  <c r="AJ26" i="7" s="1"/>
  <c r="AJ25" i="7" a="1"/>
  <c r="AJ25" i="7" s="1"/>
  <c r="AJ24" i="7" a="1"/>
  <c r="AJ24" i="7" s="1"/>
  <c r="AJ23" i="7" a="1"/>
  <c r="AJ23" i="7" s="1"/>
  <c r="AJ22" i="7" a="1"/>
  <c r="AJ22" i="7" s="1"/>
  <c r="AJ21" i="7" a="1"/>
  <c r="AJ21" i="7" s="1"/>
  <c r="AJ20" i="7" a="1"/>
  <c r="AJ20" i="7" s="1"/>
  <c r="AJ19" i="7" a="1"/>
  <c r="AJ19" i="7" s="1"/>
  <c r="AJ18" i="7" a="1"/>
  <c r="AJ18" i="7" s="1"/>
  <c r="AJ17" i="7" a="1"/>
  <c r="AJ17" i="7" s="1"/>
  <c r="AJ16" i="7" a="1"/>
  <c r="AJ16" i="7" s="1"/>
  <c r="AJ15" i="7" a="1"/>
  <c r="AJ15" i="7" s="1"/>
  <c r="AD85" i="7" a="1"/>
  <c r="AD85" i="7" s="1"/>
  <c r="AD84" i="7" a="1"/>
  <c r="AD84" i="7" s="1"/>
  <c r="AD83" i="7" a="1"/>
  <c r="AD83" i="7" s="1"/>
  <c r="AD82" i="7" a="1"/>
  <c r="AD82" i="7" s="1"/>
  <c r="AD81" i="7" a="1"/>
  <c r="AD81" i="7" s="1"/>
  <c r="AD80" i="7" a="1"/>
  <c r="AD80" i="7" s="1"/>
  <c r="AD79" i="7" a="1"/>
  <c r="AD79" i="7" s="1"/>
  <c r="AD78" i="7" a="1"/>
  <c r="AD78" i="7" s="1"/>
  <c r="AD77" i="7" a="1"/>
  <c r="AD77" i="7" s="1"/>
  <c r="AD76" i="7" a="1"/>
  <c r="AD76" i="7" s="1"/>
  <c r="AD75" i="7" a="1"/>
  <c r="AD75" i="7" s="1"/>
  <c r="AD74" i="7" a="1"/>
  <c r="AD74" i="7" s="1"/>
  <c r="AD73" i="7" a="1"/>
  <c r="AD73" i="7" s="1"/>
  <c r="AD66" i="7" a="1"/>
  <c r="AD66" i="7" s="1"/>
  <c r="AD65" i="7" a="1"/>
  <c r="AD65" i="7" s="1"/>
  <c r="AD64" i="7" a="1"/>
  <c r="AD64" i="7" s="1"/>
  <c r="AD63" i="7" a="1"/>
  <c r="AD63" i="7" s="1"/>
  <c r="AD62" i="7" a="1"/>
  <c r="AD62" i="7" s="1"/>
  <c r="AD61" i="7" a="1"/>
  <c r="AD61" i="7" s="1"/>
  <c r="AD60" i="7" a="1"/>
  <c r="AD60" i="7" s="1"/>
  <c r="AD59" i="7" a="1"/>
  <c r="AD59" i="7" s="1"/>
  <c r="AD52" i="7" a="1"/>
  <c r="AD52" i="7" s="1"/>
  <c r="AD51" i="7" a="1"/>
  <c r="AD51" i="7" s="1"/>
  <c r="AD50" i="7" a="1"/>
  <c r="AD50" i="7" s="1"/>
  <c r="AD49" i="7" a="1"/>
  <c r="AD49" i="7" s="1"/>
  <c r="AD48" i="7" a="1"/>
  <c r="AD48" i="7" s="1"/>
  <c r="AD47" i="7" a="1"/>
  <c r="AD47" i="7" s="1"/>
  <c r="AD46" i="7" a="1"/>
  <c r="AD46" i="7" s="1"/>
  <c r="AD45" i="7" a="1"/>
  <c r="AD45" i="7" s="1"/>
  <c r="AD44" i="7" a="1"/>
  <c r="AD44" i="7" s="1"/>
  <c r="AD43" i="7" a="1"/>
  <c r="AD43" i="7" s="1"/>
  <c r="AD42" i="7" a="1"/>
  <c r="AD42" i="7" s="1"/>
  <c r="AD41" i="7" a="1"/>
  <c r="AD41" i="7" s="1"/>
  <c r="AD40" i="7" a="1"/>
  <c r="AD40" i="7" s="1"/>
  <c r="AD34" i="7" a="1"/>
  <c r="AD34" i="7" s="1"/>
  <c r="AD31" i="7" a="1"/>
  <c r="AD31" i="7" s="1"/>
  <c r="AD30" i="7" a="1"/>
  <c r="AD30" i="7" s="1"/>
  <c r="AD29" i="7" a="1"/>
  <c r="AD29" i="7" s="1"/>
  <c r="AD28" i="7" a="1"/>
  <c r="AD28" i="7" s="1"/>
  <c r="AD27" i="7" a="1"/>
  <c r="AD27" i="7" s="1"/>
  <c r="AD26" i="7" a="1"/>
  <c r="AD26" i="7" s="1"/>
  <c r="AD25" i="7" a="1"/>
  <c r="AD25" i="7" s="1"/>
  <c r="AD24" i="7" a="1"/>
  <c r="AD24" i="7" s="1"/>
  <c r="AD23" i="7" a="1"/>
  <c r="AD23" i="7" s="1"/>
  <c r="AD22" i="7" a="1"/>
  <c r="AD22" i="7" s="1"/>
  <c r="AD21" i="7" a="1"/>
  <c r="AD21" i="7" s="1"/>
  <c r="AD20" i="7" a="1"/>
  <c r="AD20" i="7" s="1"/>
  <c r="AD19" i="7" a="1"/>
  <c r="AD19" i="7" s="1"/>
  <c r="AD18" i="7" a="1"/>
  <c r="AD18" i="7" s="1"/>
  <c r="AD17" i="7" a="1"/>
  <c r="AD17" i="7" s="1"/>
  <c r="AD16" i="7" a="1"/>
  <c r="AD16" i="7" s="1"/>
  <c r="AD15" i="7" a="1"/>
  <c r="AD15" i="7" s="1"/>
  <c r="R85" i="7" a="1"/>
  <c r="R85" i="7" s="1"/>
  <c r="R84" i="7" a="1"/>
  <c r="R84" i="7" s="1"/>
  <c r="R83" i="7" a="1"/>
  <c r="R83" i="7" s="1"/>
  <c r="R82" i="7" a="1"/>
  <c r="R82" i="7" s="1"/>
  <c r="R81" i="7" a="1"/>
  <c r="R81" i="7" s="1"/>
  <c r="R80" i="7" a="1"/>
  <c r="R80" i="7" s="1"/>
  <c r="R79" i="7" a="1"/>
  <c r="R79" i="7" s="1"/>
  <c r="R78" i="7" a="1"/>
  <c r="R78" i="7" s="1"/>
  <c r="R77" i="7" a="1"/>
  <c r="R77" i="7" s="1"/>
  <c r="R76" i="7" a="1"/>
  <c r="R76" i="7" s="1"/>
  <c r="R75" i="7" a="1"/>
  <c r="R75" i="7" s="1"/>
  <c r="R74" i="7" a="1"/>
  <c r="R74" i="7" s="1"/>
  <c r="R73" i="7" a="1"/>
  <c r="R73" i="7" s="1"/>
  <c r="R66" i="7" a="1"/>
  <c r="R66" i="7" s="1"/>
  <c r="R65" i="7" a="1"/>
  <c r="R65" i="7" s="1"/>
  <c r="R64" i="7" a="1"/>
  <c r="R64" i="7" s="1"/>
  <c r="R63" i="7" a="1"/>
  <c r="R63" i="7" s="1"/>
  <c r="R62" i="7" a="1"/>
  <c r="R62" i="7" s="1"/>
  <c r="R61" i="7" a="1"/>
  <c r="R61" i="7" s="1"/>
  <c r="R60" i="7" a="1"/>
  <c r="R60" i="7" s="1"/>
  <c r="R59" i="7" a="1"/>
  <c r="R59" i="7" s="1"/>
  <c r="R52" i="7" a="1"/>
  <c r="R52" i="7" s="1"/>
  <c r="R51" i="7" a="1"/>
  <c r="R51" i="7" s="1"/>
  <c r="R50" i="7" a="1"/>
  <c r="R50" i="7" s="1"/>
  <c r="R49" i="7" a="1"/>
  <c r="R49" i="7" s="1"/>
  <c r="R48" i="7" a="1"/>
  <c r="R48" i="7" s="1"/>
  <c r="R47" i="7" a="1"/>
  <c r="R47" i="7" s="1"/>
  <c r="R46" i="7" a="1"/>
  <c r="R46" i="7" s="1"/>
  <c r="R45" i="7" a="1"/>
  <c r="R45" i="7" s="1"/>
  <c r="R44" i="7" a="1"/>
  <c r="R44" i="7" s="1"/>
  <c r="R43" i="7" a="1"/>
  <c r="R43" i="7" s="1"/>
  <c r="R42" i="7" a="1"/>
  <c r="R42" i="7" s="1"/>
  <c r="R41" i="7" a="1"/>
  <c r="R41" i="7" s="1"/>
  <c r="R40" i="7" a="1"/>
  <c r="R40" i="7" s="1"/>
  <c r="R34" i="7" a="1"/>
  <c r="R34" i="7" s="1"/>
  <c r="R31" i="7" a="1"/>
  <c r="R31" i="7" s="1"/>
  <c r="R30" i="7" a="1"/>
  <c r="R30" i="7" s="1"/>
  <c r="R29" i="7" a="1"/>
  <c r="R29" i="7" s="1"/>
  <c r="R28" i="7" a="1"/>
  <c r="R28" i="7" s="1"/>
  <c r="R27" i="7" a="1"/>
  <c r="R27" i="7" s="1"/>
  <c r="R26" i="7" a="1"/>
  <c r="R26" i="7" s="1"/>
  <c r="R25" i="7" a="1"/>
  <c r="R25" i="7" s="1"/>
  <c r="R24" i="7" a="1"/>
  <c r="R24" i="7" s="1"/>
  <c r="R23" i="7" a="1"/>
  <c r="R23" i="7" s="1"/>
  <c r="R22" i="7" a="1"/>
  <c r="R22" i="7" s="1"/>
  <c r="R21" i="7" a="1"/>
  <c r="R21" i="7" s="1"/>
  <c r="R20" i="7" a="1"/>
  <c r="R20" i="7" s="1"/>
  <c r="R19" i="7" a="1"/>
  <c r="R19" i="7" s="1"/>
  <c r="R18" i="7" a="1"/>
  <c r="R18" i="7" s="1"/>
  <c r="R17" i="7" a="1"/>
  <c r="R17" i="7" s="1"/>
  <c r="R16" i="7" a="1"/>
  <c r="R16" i="7" s="1"/>
  <c r="BE28" i="8" l="1"/>
  <c r="BF28" i="8" s="1"/>
  <c r="AY28" i="8"/>
  <c r="AZ28" i="8" s="1"/>
  <c r="AS28" i="8"/>
  <c r="AT28" i="8" s="1"/>
  <c r="AM28" i="8"/>
  <c r="AN28" i="8" s="1"/>
  <c r="AG28" i="8"/>
  <c r="AH28" i="8" s="1"/>
  <c r="AA28" i="8"/>
  <c r="AC28" i="8" s="1"/>
  <c r="U28" i="8"/>
  <c r="W28" i="8" s="1"/>
  <c r="O28" i="8"/>
  <c r="P28" i="8" s="1"/>
  <c r="K28" i="8"/>
  <c r="M28" i="8" s="1"/>
  <c r="G28" i="8"/>
  <c r="I28" i="8" s="1"/>
  <c r="BE27" i="8"/>
  <c r="BF27" i="8" s="1"/>
  <c r="AY27" i="8"/>
  <c r="AZ27" i="8" s="1"/>
  <c r="AS27" i="8"/>
  <c r="AT27" i="8" s="1"/>
  <c r="AN27" i="8"/>
  <c r="AM27" i="8"/>
  <c r="AG27" i="8"/>
  <c r="AH27" i="8" s="1"/>
  <c r="AA27" i="8"/>
  <c r="AC27" i="8" s="1"/>
  <c r="U27" i="8"/>
  <c r="W27" i="8" s="1"/>
  <c r="O27" i="8"/>
  <c r="P27" i="8" s="1"/>
  <c r="K27" i="8"/>
  <c r="M27" i="8" s="1"/>
  <c r="G27" i="8"/>
  <c r="I27" i="8" s="1"/>
  <c r="BE28" i="9"/>
  <c r="BF28" i="9" s="1"/>
  <c r="AY28" i="9"/>
  <c r="AZ28" i="9" s="1"/>
  <c r="AT28" i="9"/>
  <c r="AS28" i="9"/>
  <c r="AM28" i="9"/>
  <c r="AN28" i="9" s="1"/>
  <c r="AG28" i="9"/>
  <c r="AH28" i="9" s="1"/>
  <c r="AA28" i="9"/>
  <c r="AC28" i="9" s="1"/>
  <c r="U28" i="9"/>
  <c r="W28" i="9" s="1"/>
  <c r="O28" i="9"/>
  <c r="P28" i="9" s="1"/>
  <c r="K28" i="9"/>
  <c r="M28" i="9" s="1"/>
  <c r="G28" i="9"/>
  <c r="I28" i="9" s="1"/>
  <c r="BE27" i="9"/>
  <c r="BF27" i="9" s="1"/>
  <c r="AY27" i="9"/>
  <c r="AZ27" i="9" s="1"/>
  <c r="AS27" i="9"/>
  <c r="AT27" i="9" s="1"/>
  <c r="AM27" i="9"/>
  <c r="AN27" i="9" s="1"/>
  <c r="AG27" i="9"/>
  <c r="AH27" i="9" s="1"/>
  <c r="AC27" i="9"/>
  <c r="AA27" i="9"/>
  <c r="U27" i="9"/>
  <c r="W27" i="9" s="1"/>
  <c r="O27" i="9"/>
  <c r="P27" i="9" s="1"/>
  <c r="K27" i="9"/>
  <c r="M27" i="9" s="1"/>
  <c r="G27" i="9"/>
  <c r="I27" i="9" s="1"/>
  <c r="BE28" i="10"/>
  <c r="BF28" i="10" s="1"/>
  <c r="AY28" i="10"/>
  <c r="AZ28" i="10" s="1"/>
  <c r="AS28" i="10"/>
  <c r="AT28" i="10" s="1"/>
  <c r="AM28" i="10"/>
  <c r="AN28" i="10" s="1"/>
  <c r="AH28" i="10"/>
  <c r="AG28" i="10"/>
  <c r="AA28" i="10"/>
  <c r="AC28" i="10" s="1"/>
  <c r="U28" i="10"/>
  <c r="W28" i="10" s="1"/>
  <c r="O28" i="10"/>
  <c r="P28" i="10" s="1"/>
  <c r="K28" i="10"/>
  <c r="M28" i="10" s="1"/>
  <c r="G28" i="10"/>
  <c r="I28" i="10" s="1"/>
  <c r="BE27" i="10"/>
  <c r="BF27" i="10" s="1"/>
  <c r="AY27" i="10"/>
  <c r="AZ27" i="10" s="1"/>
  <c r="AS27" i="10"/>
  <c r="AT27" i="10" s="1"/>
  <c r="AM27" i="10"/>
  <c r="AN27" i="10" s="1"/>
  <c r="AG27" i="10"/>
  <c r="AH27" i="10" s="1"/>
  <c r="AC27" i="10"/>
  <c r="AA27" i="10"/>
  <c r="U27" i="10"/>
  <c r="W27" i="10" s="1"/>
  <c r="O27" i="10"/>
  <c r="P27" i="10" s="1"/>
  <c r="K27" i="10"/>
  <c r="M27" i="10" s="1"/>
  <c r="G27" i="10"/>
  <c r="I27" i="10" s="1"/>
  <c r="BE28" i="11"/>
  <c r="BF28" i="11" s="1"/>
  <c r="AY28" i="11"/>
  <c r="AZ28" i="11" s="1"/>
  <c r="AT28" i="11"/>
  <c r="AS28" i="11"/>
  <c r="AM28" i="11"/>
  <c r="AN28" i="11" s="1"/>
  <c r="AG28" i="11"/>
  <c r="AH28" i="11" s="1"/>
  <c r="AA28" i="11"/>
  <c r="AC28" i="11" s="1"/>
  <c r="U28" i="11"/>
  <c r="W28" i="11" s="1"/>
  <c r="O28" i="11"/>
  <c r="P28" i="11" s="1"/>
  <c r="K28" i="11"/>
  <c r="M28" i="11" s="1"/>
  <c r="G28" i="11"/>
  <c r="I28" i="11" s="1"/>
  <c r="BE27" i="11"/>
  <c r="BF27" i="11" s="1"/>
  <c r="AZ27" i="11"/>
  <c r="AY27" i="11"/>
  <c r="AS27" i="11"/>
  <c r="AT27" i="11" s="1"/>
  <c r="AM27" i="11"/>
  <c r="AN27" i="11" s="1"/>
  <c r="AG27" i="11"/>
  <c r="AH27" i="11" s="1"/>
  <c r="AA27" i="11"/>
  <c r="AC27" i="11" s="1"/>
  <c r="U27" i="11"/>
  <c r="W27" i="11" s="1"/>
  <c r="O27" i="11"/>
  <c r="P27" i="11" s="1"/>
  <c r="K27" i="11"/>
  <c r="M27" i="11" s="1"/>
  <c r="G27" i="11"/>
  <c r="I27" i="11" s="1"/>
  <c r="BE28" i="12"/>
  <c r="BF28" i="12" s="1"/>
  <c r="AY28" i="12"/>
  <c r="AZ28" i="12" s="1"/>
  <c r="AS28" i="12"/>
  <c r="AT28" i="12" s="1"/>
  <c r="AM28" i="12"/>
  <c r="AN28" i="12" s="1"/>
  <c r="AG28" i="12"/>
  <c r="AH28" i="12" s="1"/>
  <c r="AA28" i="12"/>
  <c r="AC28" i="12" s="1"/>
  <c r="U28" i="12"/>
  <c r="W28" i="12" s="1"/>
  <c r="O28" i="12"/>
  <c r="P28" i="12" s="1"/>
  <c r="K28" i="12"/>
  <c r="M28" i="12" s="1"/>
  <c r="G28" i="12"/>
  <c r="I28" i="12" s="1"/>
  <c r="BE27" i="12"/>
  <c r="BF27" i="12" s="1"/>
  <c r="AY27" i="12"/>
  <c r="AZ27" i="12" s="1"/>
  <c r="AS27" i="12"/>
  <c r="AT27" i="12" s="1"/>
  <c r="AM27" i="12"/>
  <c r="AN27" i="12" s="1"/>
  <c r="AG27" i="12"/>
  <c r="AH27" i="12" s="1"/>
  <c r="AA27" i="12"/>
  <c r="AC27" i="12" s="1"/>
  <c r="U27" i="12"/>
  <c r="W27" i="12" s="1"/>
  <c r="O27" i="12"/>
  <c r="P27" i="12" s="1"/>
  <c r="K27" i="12"/>
  <c r="M27" i="12" s="1"/>
  <c r="G27" i="12"/>
  <c r="I27" i="12" s="1"/>
  <c r="BE28" i="13"/>
  <c r="BF28" i="13" s="1"/>
  <c r="AY28" i="13"/>
  <c r="AZ28" i="13" s="1"/>
  <c r="AS28" i="13"/>
  <c r="AT28" i="13" s="1"/>
  <c r="AM28" i="13"/>
  <c r="AN28" i="13" s="1"/>
  <c r="AG28" i="13"/>
  <c r="AH28" i="13" s="1"/>
  <c r="AA28" i="13"/>
  <c r="AC28" i="13" s="1"/>
  <c r="U28" i="13"/>
  <c r="W28" i="13" s="1"/>
  <c r="O28" i="13"/>
  <c r="P28" i="13" s="1"/>
  <c r="K28" i="13"/>
  <c r="M28" i="13" s="1"/>
  <c r="G28" i="13"/>
  <c r="I28" i="13" s="1"/>
  <c r="BE27" i="13"/>
  <c r="BF27" i="13" s="1"/>
  <c r="AY27" i="13"/>
  <c r="AZ27" i="13" s="1"/>
  <c r="AS27" i="13"/>
  <c r="AT27" i="13" s="1"/>
  <c r="AM27" i="13"/>
  <c r="AN27" i="13" s="1"/>
  <c r="AG27" i="13"/>
  <c r="AH27" i="13" s="1"/>
  <c r="AA27" i="13"/>
  <c r="AC27" i="13" s="1"/>
  <c r="U27" i="13"/>
  <c r="W27" i="13" s="1"/>
  <c r="O27" i="13"/>
  <c r="P27" i="13" s="1"/>
  <c r="K27" i="13"/>
  <c r="M27" i="13" s="1"/>
  <c r="G27" i="13"/>
  <c r="I27" i="13" s="1"/>
  <c r="BE28" i="14"/>
  <c r="BF28" i="14" s="1"/>
  <c r="AY28" i="14"/>
  <c r="AZ28" i="14" s="1"/>
  <c r="AS28" i="14"/>
  <c r="AT28" i="14" s="1"/>
  <c r="AM28" i="14"/>
  <c r="AN28" i="14" s="1"/>
  <c r="AG28" i="14"/>
  <c r="AH28" i="14" s="1"/>
  <c r="AA28" i="14"/>
  <c r="AC28" i="14" s="1"/>
  <c r="U28" i="14"/>
  <c r="W28" i="14" s="1"/>
  <c r="O28" i="14"/>
  <c r="P28" i="14" s="1"/>
  <c r="K28" i="14"/>
  <c r="M28" i="14" s="1"/>
  <c r="G28" i="14"/>
  <c r="I28" i="14" s="1"/>
  <c r="BE27" i="14"/>
  <c r="BF27" i="14" s="1"/>
  <c r="AY27" i="14"/>
  <c r="AZ27" i="14" s="1"/>
  <c r="AS27" i="14"/>
  <c r="AT27" i="14" s="1"/>
  <c r="AM27" i="14"/>
  <c r="AN27" i="14" s="1"/>
  <c r="AG27" i="14"/>
  <c r="AH27" i="14" s="1"/>
  <c r="AA27" i="14"/>
  <c r="AC27" i="14" s="1"/>
  <c r="U27" i="14"/>
  <c r="W27" i="14" s="1"/>
  <c r="O27" i="14"/>
  <c r="P27" i="14" s="1"/>
  <c r="K27" i="14"/>
  <c r="M27" i="14" s="1"/>
  <c r="G27" i="14"/>
  <c r="I27" i="14" s="1"/>
  <c r="BE28" i="15"/>
  <c r="BF28" i="15" s="1"/>
  <c r="AY28" i="15"/>
  <c r="AZ28" i="15" s="1"/>
  <c r="AS28" i="15"/>
  <c r="AT28" i="15" s="1"/>
  <c r="AM28" i="15"/>
  <c r="AN28" i="15" s="1"/>
  <c r="AG28" i="15"/>
  <c r="AH28" i="15" s="1"/>
  <c r="AA28" i="15"/>
  <c r="AC28" i="15" s="1"/>
  <c r="U28" i="15"/>
  <c r="W28" i="15" s="1"/>
  <c r="O28" i="15"/>
  <c r="P28" i="15" s="1"/>
  <c r="K28" i="15"/>
  <c r="M28" i="15" s="1"/>
  <c r="G28" i="15"/>
  <c r="I28" i="15" s="1"/>
  <c r="BE27" i="15"/>
  <c r="BF27" i="15" s="1"/>
  <c r="AY27" i="15"/>
  <c r="AZ27" i="15" s="1"/>
  <c r="AS27" i="15"/>
  <c r="AT27" i="15" s="1"/>
  <c r="AM27" i="15"/>
  <c r="AN27" i="15" s="1"/>
  <c r="AG27" i="15"/>
  <c r="AH27" i="15" s="1"/>
  <c r="AA27" i="15"/>
  <c r="AC27" i="15" s="1"/>
  <c r="U27" i="15"/>
  <c r="W27" i="15" s="1"/>
  <c r="O27" i="15"/>
  <c r="P27" i="15" s="1"/>
  <c r="K27" i="15"/>
  <c r="M27" i="15" s="1"/>
  <c r="G27" i="15"/>
  <c r="I27" i="15" s="1"/>
  <c r="BE28" i="16"/>
  <c r="BF28" i="16" s="1"/>
  <c r="AY28" i="16"/>
  <c r="AZ28" i="16" s="1"/>
  <c r="AS28" i="16"/>
  <c r="AT28" i="16" s="1"/>
  <c r="AM28" i="16"/>
  <c r="AN28" i="16" s="1"/>
  <c r="AG28" i="16"/>
  <c r="AH28" i="16" s="1"/>
  <c r="AA28" i="16"/>
  <c r="AC28" i="16" s="1"/>
  <c r="U28" i="16"/>
  <c r="W28" i="16" s="1"/>
  <c r="O28" i="16"/>
  <c r="P28" i="16" s="1"/>
  <c r="K28" i="16"/>
  <c r="M28" i="16" s="1"/>
  <c r="G28" i="16"/>
  <c r="I28" i="16" s="1"/>
  <c r="BE27" i="16"/>
  <c r="BF27" i="16" s="1"/>
  <c r="AY27" i="16"/>
  <c r="AZ27" i="16" s="1"/>
  <c r="AS27" i="16"/>
  <c r="AT27" i="16" s="1"/>
  <c r="AM27" i="16"/>
  <c r="AN27" i="16" s="1"/>
  <c r="AG27" i="16"/>
  <c r="AH27" i="16" s="1"/>
  <c r="AA27" i="16"/>
  <c r="AC27" i="16" s="1"/>
  <c r="U27" i="16"/>
  <c r="W27" i="16" s="1"/>
  <c r="O27" i="16"/>
  <c r="P27" i="16" s="1"/>
  <c r="K27" i="16"/>
  <c r="M27" i="16" s="1"/>
  <c r="G27" i="16"/>
  <c r="I27" i="16" s="1"/>
  <c r="BE28" i="17"/>
  <c r="BF28" i="17" s="1"/>
  <c r="AY28" i="17"/>
  <c r="AZ28" i="17" s="1"/>
  <c r="AS28" i="17"/>
  <c r="AT28" i="17" s="1"/>
  <c r="AM28" i="17"/>
  <c r="AN28" i="17" s="1"/>
  <c r="AG28" i="17"/>
  <c r="AH28" i="17" s="1"/>
  <c r="AA28" i="17"/>
  <c r="AC28" i="17" s="1"/>
  <c r="U28" i="17"/>
  <c r="W28" i="17" s="1"/>
  <c r="O28" i="17"/>
  <c r="P28" i="17" s="1"/>
  <c r="K28" i="17"/>
  <c r="M28" i="17" s="1"/>
  <c r="G28" i="17"/>
  <c r="I28" i="17" s="1"/>
  <c r="BE27" i="17"/>
  <c r="BF27" i="17" s="1"/>
  <c r="AY27" i="17"/>
  <c r="AZ27" i="17" s="1"/>
  <c r="AS27" i="17"/>
  <c r="AT27" i="17" s="1"/>
  <c r="AM27" i="17"/>
  <c r="AN27" i="17" s="1"/>
  <c r="AG27" i="17"/>
  <c r="AH27" i="17" s="1"/>
  <c r="AA27" i="17"/>
  <c r="AC27" i="17" s="1"/>
  <c r="U27" i="17"/>
  <c r="W27" i="17" s="1"/>
  <c r="O27" i="17"/>
  <c r="P27" i="17" s="1"/>
  <c r="K27" i="17"/>
  <c r="M27" i="17" s="1"/>
  <c r="G27" i="17"/>
  <c r="I27" i="17" s="1"/>
  <c r="BE28" i="18"/>
  <c r="BF28" i="18" s="1"/>
  <c r="AY28" i="18"/>
  <c r="AZ28" i="18" s="1"/>
  <c r="AS28" i="18"/>
  <c r="AT28" i="18" s="1"/>
  <c r="AM28" i="18"/>
  <c r="AN28" i="18" s="1"/>
  <c r="AG28" i="18"/>
  <c r="AH28" i="18" s="1"/>
  <c r="AA28" i="18"/>
  <c r="AC28" i="18" s="1"/>
  <c r="U28" i="18"/>
  <c r="W28" i="18" s="1"/>
  <c r="O28" i="18"/>
  <c r="P28" i="18" s="1"/>
  <c r="K28" i="18"/>
  <c r="M28" i="18" s="1"/>
  <c r="G28" i="18"/>
  <c r="I28" i="18" s="1"/>
  <c r="BE27" i="18"/>
  <c r="BF27" i="18" s="1"/>
  <c r="AY27" i="18"/>
  <c r="AZ27" i="18" s="1"/>
  <c r="AS27" i="18"/>
  <c r="AT27" i="18" s="1"/>
  <c r="AM27" i="18"/>
  <c r="AN27" i="18" s="1"/>
  <c r="AG27" i="18"/>
  <c r="AH27" i="18" s="1"/>
  <c r="AA27" i="18"/>
  <c r="AC27" i="18" s="1"/>
  <c r="U27" i="18"/>
  <c r="W27" i="18" s="1"/>
  <c r="O27" i="18"/>
  <c r="P27" i="18" s="1"/>
  <c r="K27" i="18"/>
  <c r="M27" i="18" s="1"/>
  <c r="G27" i="18"/>
  <c r="I27" i="18" s="1"/>
  <c r="BE28" i="19"/>
  <c r="BF28" i="19" s="1"/>
  <c r="AY28" i="19"/>
  <c r="AZ28" i="19" s="1"/>
  <c r="AS28" i="19"/>
  <c r="AT28" i="19" s="1"/>
  <c r="AM28" i="19"/>
  <c r="AN28" i="19" s="1"/>
  <c r="AG28" i="19"/>
  <c r="AH28" i="19" s="1"/>
  <c r="AA28" i="19"/>
  <c r="AC28" i="19" s="1"/>
  <c r="U28" i="19"/>
  <c r="W28" i="19" s="1"/>
  <c r="O28" i="19"/>
  <c r="P28" i="19" s="1"/>
  <c r="K28" i="19"/>
  <c r="M28" i="19" s="1"/>
  <c r="G28" i="19"/>
  <c r="I28" i="19" s="1"/>
  <c r="BE27" i="19"/>
  <c r="BF27" i="19" s="1"/>
  <c r="AY27" i="19"/>
  <c r="AZ27" i="19" s="1"/>
  <c r="AS27" i="19"/>
  <c r="AT27" i="19" s="1"/>
  <c r="AM27" i="19"/>
  <c r="AN27" i="19" s="1"/>
  <c r="AG27" i="19"/>
  <c r="AH27" i="19" s="1"/>
  <c r="AA27" i="19"/>
  <c r="AC27" i="19" s="1"/>
  <c r="U27" i="19"/>
  <c r="W27" i="19" s="1"/>
  <c r="O27" i="19"/>
  <c r="P27" i="19" s="1"/>
  <c r="K27" i="19"/>
  <c r="M27" i="19" s="1"/>
  <c r="G27" i="19"/>
  <c r="I27" i="19" s="1"/>
  <c r="BE28" i="20"/>
  <c r="BF28" i="20" s="1"/>
  <c r="AY28" i="20"/>
  <c r="AZ28" i="20" s="1"/>
  <c r="AS28" i="20"/>
  <c r="AT28" i="20" s="1"/>
  <c r="AM28" i="20"/>
  <c r="AN28" i="20" s="1"/>
  <c r="AG28" i="20"/>
  <c r="AH28" i="20" s="1"/>
  <c r="AA28" i="20"/>
  <c r="AC28" i="20" s="1"/>
  <c r="U28" i="20"/>
  <c r="W28" i="20" s="1"/>
  <c r="O28" i="20"/>
  <c r="P28" i="20" s="1"/>
  <c r="K28" i="20"/>
  <c r="M28" i="20" s="1"/>
  <c r="G28" i="20"/>
  <c r="I28" i="20" s="1"/>
  <c r="BE27" i="20"/>
  <c r="BF27" i="20" s="1"/>
  <c r="AY27" i="20"/>
  <c r="AZ27" i="20" s="1"/>
  <c r="AS27" i="20"/>
  <c r="AT27" i="20" s="1"/>
  <c r="AM27" i="20"/>
  <c r="AN27" i="20" s="1"/>
  <c r="AG27" i="20"/>
  <c r="AH27" i="20" s="1"/>
  <c r="AA27" i="20"/>
  <c r="AC27" i="20" s="1"/>
  <c r="U27" i="20"/>
  <c r="W27" i="20" s="1"/>
  <c r="O27" i="20"/>
  <c r="P27" i="20" s="1"/>
  <c r="K27" i="20"/>
  <c r="M27" i="20" s="1"/>
  <c r="G27" i="20"/>
  <c r="I27" i="20" s="1"/>
  <c r="BE28" i="21"/>
  <c r="BF28" i="21" s="1"/>
  <c r="AY28" i="21"/>
  <c r="AZ28" i="21" s="1"/>
  <c r="AS28" i="21"/>
  <c r="AT28" i="21" s="1"/>
  <c r="AN28" i="21"/>
  <c r="AM28" i="21"/>
  <c r="AG28" i="21"/>
  <c r="AH28" i="21" s="1"/>
  <c r="AA28" i="21"/>
  <c r="AC28" i="21" s="1"/>
  <c r="U28" i="21"/>
  <c r="W28" i="21" s="1"/>
  <c r="O28" i="21"/>
  <c r="P28" i="21" s="1"/>
  <c r="K28" i="21"/>
  <c r="M28" i="21" s="1"/>
  <c r="G28" i="21"/>
  <c r="I28" i="21" s="1"/>
  <c r="BE27" i="21"/>
  <c r="BF27" i="21" s="1"/>
  <c r="AY27" i="21"/>
  <c r="AZ27" i="21" s="1"/>
  <c r="AS27" i="21"/>
  <c r="AT27" i="21" s="1"/>
  <c r="AM27" i="21"/>
  <c r="AN27" i="21" s="1"/>
  <c r="AG27" i="21"/>
  <c r="AH27" i="21" s="1"/>
  <c r="AA27" i="21"/>
  <c r="AC27" i="21" s="1"/>
  <c r="U27" i="21"/>
  <c r="W27" i="21" s="1"/>
  <c r="O27" i="21"/>
  <c r="P27" i="21" s="1"/>
  <c r="K27" i="21"/>
  <c r="M27" i="21" s="1"/>
  <c r="G27" i="21"/>
  <c r="I27" i="21" s="1"/>
  <c r="BE28" i="22"/>
  <c r="BF28" i="22" s="1"/>
  <c r="AY28" i="22"/>
  <c r="AZ28" i="22" s="1"/>
  <c r="AS28" i="22"/>
  <c r="AT28" i="22" s="1"/>
  <c r="AM28" i="22"/>
  <c r="AN28" i="22" s="1"/>
  <c r="AG28" i="22"/>
  <c r="AH28" i="22" s="1"/>
  <c r="AA28" i="22"/>
  <c r="AC28" i="22" s="1"/>
  <c r="U28" i="22"/>
  <c r="W28" i="22" s="1"/>
  <c r="O28" i="22"/>
  <c r="P28" i="22" s="1"/>
  <c r="K28" i="22"/>
  <c r="M28" i="22" s="1"/>
  <c r="G28" i="22"/>
  <c r="I28" i="22" s="1"/>
  <c r="BE27" i="22"/>
  <c r="BF27" i="22" s="1"/>
  <c r="AY27" i="22"/>
  <c r="AZ27" i="22" s="1"/>
  <c r="AS27" i="22"/>
  <c r="AT27" i="22" s="1"/>
  <c r="AM27" i="22"/>
  <c r="AN27" i="22" s="1"/>
  <c r="AG27" i="22"/>
  <c r="AH27" i="22" s="1"/>
  <c r="AA27" i="22"/>
  <c r="AC27" i="22" s="1"/>
  <c r="U27" i="22"/>
  <c r="W27" i="22" s="1"/>
  <c r="O27" i="22"/>
  <c r="P27" i="22" s="1"/>
  <c r="K27" i="22"/>
  <c r="M27" i="22" s="1"/>
  <c r="G27" i="22"/>
  <c r="I27" i="22" s="1"/>
  <c r="BE28" i="23"/>
  <c r="BF28" i="23" s="1"/>
  <c r="AY28" i="23"/>
  <c r="AZ28" i="23" s="1"/>
  <c r="AS28" i="23"/>
  <c r="AT28" i="23" s="1"/>
  <c r="AM28" i="23"/>
  <c r="AN28" i="23" s="1"/>
  <c r="AG28" i="23"/>
  <c r="AH28" i="23" s="1"/>
  <c r="AA28" i="23"/>
  <c r="AC28" i="23" s="1"/>
  <c r="U28" i="23"/>
  <c r="W28" i="23" s="1"/>
  <c r="O28" i="23"/>
  <c r="P28" i="23" s="1"/>
  <c r="K28" i="23"/>
  <c r="M28" i="23" s="1"/>
  <c r="G28" i="23"/>
  <c r="I28" i="23" s="1"/>
  <c r="BE27" i="23"/>
  <c r="BF27" i="23" s="1"/>
  <c r="AY27" i="23"/>
  <c r="AZ27" i="23" s="1"/>
  <c r="AS27" i="23"/>
  <c r="AT27" i="23" s="1"/>
  <c r="AM27" i="23"/>
  <c r="AN27" i="23" s="1"/>
  <c r="AG27" i="23"/>
  <c r="AH27" i="23" s="1"/>
  <c r="AA27" i="23"/>
  <c r="AC27" i="23" s="1"/>
  <c r="U27" i="23"/>
  <c r="W27" i="23" s="1"/>
  <c r="O27" i="23"/>
  <c r="P27" i="23" s="1"/>
  <c r="K27" i="23"/>
  <c r="M27" i="23" s="1"/>
  <c r="G27" i="23"/>
  <c r="I27" i="23" s="1"/>
  <c r="BE28" i="24"/>
  <c r="BF28" i="24" s="1"/>
  <c r="AY28" i="24"/>
  <c r="AZ28" i="24" s="1"/>
  <c r="AS28" i="24"/>
  <c r="AT28" i="24" s="1"/>
  <c r="AM28" i="24"/>
  <c r="AN28" i="24" s="1"/>
  <c r="AG28" i="24"/>
  <c r="AH28" i="24" s="1"/>
  <c r="AA28" i="24"/>
  <c r="AC28" i="24" s="1"/>
  <c r="U28" i="24"/>
  <c r="W28" i="24" s="1"/>
  <c r="P28" i="24"/>
  <c r="O28" i="24"/>
  <c r="K28" i="24"/>
  <c r="M28" i="24" s="1"/>
  <c r="G28" i="24"/>
  <c r="I28" i="24" s="1"/>
  <c r="BE27" i="24"/>
  <c r="BF27" i="24" s="1"/>
  <c r="AY27" i="24"/>
  <c r="AZ27" i="24" s="1"/>
  <c r="AS27" i="24"/>
  <c r="AT27" i="24" s="1"/>
  <c r="AM27" i="24"/>
  <c r="AN27" i="24" s="1"/>
  <c r="AH27" i="24"/>
  <c r="AG27" i="24"/>
  <c r="AA27" i="24"/>
  <c r="AC27" i="24" s="1"/>
  <c r="U27" i="24"/>
  <c r="W27" i="24" s="1"/>
  <c r="O27" i="24"/>
  <c r="P27" i="24" s="1"/>
  <c r="K27" i="24"/>
  <c r="M27" i="24" s="1"/>
  <c r="G27" i="24"/>
  <c r="I27" i="24" s="1"/>
  <c r="BE28" i="25"/>
  <c r="BF28" i="25" s="1"/>
  <c r="AY28" i="25"/>
  <c r="AZ28" i="25" s="1"/>
  <c r="AT28" i="25"/>
  <c r="AS28" i="25"/>
  <c r="AM28" i="25"/>
  <c r="AN28" i="25" s="1"/>
  <c r="AG28" i="25"/>
  <c r="AH28" i="25" s="1"/>
  <c r="AA28" i="25"/>
  <c r="AC28" i="25" s="1"/>
  <c r="W28" i="25"/>
  <c r="U28" i="25"/>
  <c r="O28" i="25"/>
  <c r="P28" i="25" s="1"/>
  <c r="K28" i="25"/>
  <c r="M28" i="25" s="1"/>
  <c r="G28" i="25"/>
  <c r="I28" i="25" s="1"/>
  <c r="BE27" i="25"/>
  <c r="BF27" i="25" s="1"/>
  <c r="AZ27" i="25"/>
  <c r="AY27" i="25"/>
  <c r="AS27" i="25"/>
  <c r="AT27" i="25" s="1"/>
  <c r="AM27" i="25"/>
  <c r="AN27" i="25" s="1"/>
  <c r="AG27" i="25"/>
  <c r="AH27" i="25" s="1"/>
  <c r="AC27" i="25"/>
  <c r="AA27" i="25"/>
  <c r="U27" i="25"/>
  <c r="W27" i="25" s="1"/>
  <c r="O27" i="25"/>
  <c r="P27" i="25" s="1"/>
  <c r="K27" i="25"/>
  <c r="M27" i="25" s="1"/>
  <c r="G27" i="25"/>
  <c r="I27" i="25" s="1"/>
  <c r="BE28" i="26"/>
  <c r="BF28" i="26" s="1"/>
  <c r="AY28" i="26"/>
  <c r="AZ28" i="26" s="1"/>
  <c r="AS28" i="26"/>
  <c r="AT28" i="26" s="1"/>
  <c r="AM28" i="26"/>
  <c r="AN28" i="26" s="1"/>
  <c r="AG28" i="26"/>
  <c r="AH28" i="26" s="1"/>
  <c r="AA28" i="26"/>
  <c r="AC28" i="26" s="1"/>
  <c r="U28" i="26"/>
  <c r="W28" i="26" s="1"/>
  <c r="O28" i="26"/>
  <c r="P28" i="26" s="1"/>
  <c r="K28" i="26"/>
  <c r="M28" i="26" s="1"/>
  <c r="G28" i="26"/>
  <c r="I28" i="26" s="1"/>
  <c r="BE27" i="26"/>
  <c r="BF27" i="26" s="1"/>
  <c r="AY27" i="26"/>
  <c r="AZ27" i="26" s="1"/>
  <c r="AS27" i="26"/>
  <c r="AT27" i="26" s="1"/>
  <c r="AM27" i="26"/>
  <c r="AN27" i="26" s="1"/>
  <c r="AG27" i="26"/>
  <c r="AH27" i="26" s="1"/>
  <c r="AA27" i="26"/>
  <c r="AC27" i="26" s="1"/>
  <c r="U27" i="26"/>
  <c r="W27" i="26" s="1"/>
  <c r="O27" i="26"/>
  <c r="P27" i="26" s="1"/>
  <c r="K27" i="26"/>
  <c r="M27" i="26" s="1"/>
  <c r="G27" i="26"/>
  <c r="I27" i="26" s="1"/>
  <c r="BE28" i="27"/>
  <c r="BF28" i="27" s="1"/>
  <c r="AY28" i="27"/>
  <c r="AZ28" i="27" s="1"/>
  <c r="AS28" i="27"/>
  <c r="AT28" i="27" s="1"/>
  <c r="AM28" i="27"/>
  <c r="AN28" i="27" s="1"/>
  <c r="AG28" i="27"/>
  <c r="AH28" i="27" s="1"/>
  <c r="AA28" i="27"/>
  <c r="AC28" i="27" s="1"/>
  <c r="U28" i="27"/>
  <c r="W28" i="27" s="1"/>
  <c r="O28" i="27"/>
  <c r="P28" i="27" s="1"/>
  <c r="K28" i="27"/>
  <c r="M28" i="27" s="1"/>
  <c r="G28" i="27"/>
  <c r="I28" i="27" s="1"/>
  <c r="BE27" i="27"/>
  <c r="BF27" i="27" s="1"/>
  <c r="AY27" i="27"/>
  <c r="AZ27" i="27" s="1"/>
  <c r="AS27" i="27"/>
  <c r="AT27" i="27" s="1"/>
  <c r="AM27" i="27"/>
  <c r="AN27" i="27" s="1"/>
  <c r="AG27" i="27"/>
  <c r="AH27" i="27" s="1"/>
  <c r="AA27" i="27"/>
  <c r="AC27" i="27" s="1"/>
  <c r="U27" i="27"/>
  <c r="W27" i="27" s="1"/>
  <c r="O27" i="27"/>
  <c r="P27" i="27" s="1"/>
  <c r="K27" i="27"/>
  <c r="M27" i="27" s="1"/>
  <c r="G27" i="27"/>
  <c r="I27" i="27" s="1"/>
  <c r="BE28" i="28"/>
  <c r="BF28" i="28" s="1"/>
  <c r="AY28" i="28"/>
  <c r="AZ28" i="28" s="1"/>
  <c r="AS28" i="28"/>
  <c r="AT28" i="28" s="1"/>
  <c r="AM28" i="28"/>
  <c r="AN28" i="28" s="1"/>
  <c r="AG28" i="28"/>
  <c r="AH28" i="28" s="1"/>
  <c r="AA28" i="28"/>
  <c r="AC28" i="28" s="1"/>
  <c r="U28" i="28"/>
  <c r="W28" i="28" s="1"/>
  <c r="O28" i="28"/>
  <c r="P28" i="28" s="1"/>
  <c r="K28" i="28"/>
  <c r="M28" i="28" s="1"/>
  <c r="G28" i="28"/>
  <c r="I28" i="28" s="1"/>
  <c r="BE27" i="28"/>
  <c r="BF27" i="28" s="1"/>
  <c r="AY27" i="28"/>
  <c r="AZ27" i="28" s="1"/>
  <c r="AS27" i="28"/>
  <c r="AT27" i="28" s="1"/>
  <c r="AM27" i="28"/>
  <c r="AN27" i="28" s="1"/>
  <c r="AG27" i="28"/>
  <c r="AH27" i="28" s="1"/>
  <c r="AA27" i="28"/>
  <c r="AC27" i="28" s="1"/>
  <c r="U27" i="28"/>
  <c r="W27" i="28" s="1"/>
  <c r="O27" i="28"/>
  <c r="P27" i="28" s="1"/>
  <c r="K27" i="28"/>
  <c r="M27" i="28" s="1"/>
  <c r="G27" i="28"/>
  <c r="I27" i="28" s="1"/>
  <c r="BE28" i="29"/>
  <c r="BF28" i="29" s="1"/>
  <c r="AY28" i="29"/>
  <c r="AZ28" i="29" s="1"/>
  <c r="AS28" i="29"/>
  <c r="AT28" i="29" s="1"/>
  <c r="AM28" i="29"/>
  <c r="AN28" i="29" s="1"/>
  <c r="AG28" i="29"/>
  <c r="AH28" i="29" s="1"/>
  <c r="AA28" i="29"/>
  <c r="AC28" i="29" s="1"/>
  <c r="U28" i="29"/>
  <c r="W28" i="29" s="1"/>
  <c r="O28" i="29"/>
  <c r="P28" i="29" s="1"/>
  <c r="K28" i="29"/>
  <c r="M28" i="29" s="1"/>
  <c r="G28" i="29"/>
  <c r="I28" i="29" s="1"/>
  <c r="BE27" i="29"/>
  <c r="BF27" i="29" s="1"/>
  <c r="AY27" i="29"/>
  <c r="AZ27" i="29" s="1"/>
  <c r="AS27" i="29"/>
  <c r="AT27" i="29" s="1"/>
  <c r="AM27" i="29"/>
  <c r="AN27" i="29" s="1"/>
  <c r="AG27" i="29"/>
  <c r="AH27" i="29" s="1"/>
  <c r="AA27" i="29"/>
  <c r="AC27" i="29" s="1"/>
  <c r="U27" i="29"/>
  <c r="W27" i="29" s="1"/>
  <c r="O27" i="29"/>
  <c r="P27" i="29" s="1"/>
  <c r="K27" i="29"/>
  <c r="M27" i="29" s="1"/>
  <c r="G27" i="29"/>
  <c r="I27" i="29" s="1"/>
  <c r="BE28" i="30"/>
  <c r="BF28" i="30" s="1"/>
  <c r="AY28" i="30"/>
  <c r="AZ28" i="30" s="1"/>
  <c r="AS28" i="30"/>
  <c r="AT28" i="30" s="1"/>
  <c r="AM28" i="30"/>
  <c r="AN28" i="30" s="1"/>
  <c r="AG28" i="30"/>
  <c r="AH28" i="30" s="1"/>
  <c r="AA28" i="30"/>
  <c r="AC28" i="30" s="1"/>
  <c r="U28" i="30"/>
  <c r="W28" i="30" s="1"/>
  <c r="O28" i="30"/>
  <c r="P28" i="30" s="1"/>
  <c r="K28" i="30"/>
  <c r="M28" i="30" s="1"/>
  <c r="G28" i="30"/>
  <c r="I28" i="30" s="1"/>
  <c r="BE27" i="30"/>
  <c r="BF27" i="30" s="1"/>
  <c r="AY27" i="30"/>
  <c r="AZ27" i="30" s="1"/>
  <c r="AS27" i="30"/>
  <c r="AT27" i="30" s="1"/>
  <c r="AM27" i="30"/>
  <c r="AN27" i="30" s="1"/>
  <c r="AG27" i="30"/>
  <c r="AH27" i="30" s="1"/>
  <c r="AA27" i="30"/>
  <c r="AC27" i="30" s="1"/>
  <c r="U27" i="30"/>
  <c r="W27" i="30" s="1"/>
  <c r="O27" i="30"/>
  <c r="P27" i="30" s="1"/>
  <c r="K27" i="30"/>
  <c r="M27" i="30" s="1"/>
  <c r="G27" i="30"/>
  <c r="I27" i="30" s="1"/>
  <c r="BE28" i="31"/>
  <c r="BF28" i="31" s="1"/>
  <c r="AY28" i="31"/>
  <c r="AZ28" i="31" s="1"/>
  <c r="AS28" i="31"/>
  <c r="AT28" i="31" s="1"/>
  <c r="AM28" i="31"/>
  <c r="AN28" i="31" s="1"/>
  <c r="AG28" i="31"/>
  <c r="AH28" i="31" s="1"/>
  <c r="AA28" i="31"/>
  <c r="AC28" i="31" s="1"/>
  <c r="U28" i="31"/>
  <c r="W28" i="31" s="1"/>
  <c r="O28" i="31"/>
  <c r="P28" i="31" s="1"/>
  <c r="K28" i="31"/>
  <c r="M28" i="31" s="1"/>
  <c r="G28" i="31"/>
  <c r="I28" i="31" s="1"/>
  <c r="BE27" i="31"/>
  <c r="BF27" i="31" s="1"/>
  <c r="AY27" i="31"/>
  <c r="AZ27" i="31" s="1"/>
  <c r="AS27" i="31"/>
  <c r="AT27" i="31" s="1"/>
  <c r="AM27" i="31"/>
  <c r="AN27" i="31" s="1"/>
  <c r="AG27" i="31"/>
  <c r="AH27" i="31" s="1"/>
  <c r="AA27" i="31"/>
  <c r="AC27" i="31" s="1"/>
  <c r="U27" i="31"/>
  <c r="W27" i="31" s="1"/>
  <c r="O27" i="31"/>
  <c r="P27" i="31" s="1"/>
  <c r="K27" i="31"/>
  <c r="M27" i="31" s="1"/>
  <c r="G27" i="31"/>
  <c r="I27" i="31" s="1"/>
  <c r="BE28" i="32"/>
  <c r="BF28" i="32" s="1"/>
  <c r="AY28" i="32"/>
  <c r="AZ28" i="32" s="1"/>
  <c r="AS28" i="32"/>
  <c r="AT28" i="32" s="1"/>
  <c r="AM28" i="32"/>
  <c r="AN28" i="32" s="1"/>
  <c r="AG28" i="32"/>
  <c r="AH28" i="32" s="1"/>
  <c r="AA28" i="32"/>
  <c r="AC28" i="32" s="1"/>
  <c r="U28" i="32"/>
  <c r="W28" i="32" s="1"/>
  <c r="O28" i="32"/>
  <c r="P28" i="32" s="1"/>
  <c r="K28" i="32"/>
  <c r="M28" i="32" s="1"/>
  <c r="G28" i="32"/>
  <c r="I28" i="32" s="1"/>
  <c r="BE27" i="32"/>
  <c r="BF27" i="32" s="1"/>
  <c r="AY27" i="32"/>
  <c r="AZ27" i="32" s="1"/>
  <c r="AS27" i="32"/>
  <c r="AT27" i="32" s="1"/>
  <c r="AM27" i="32"/>
  <c r="AN27" i="32" s="1"/>
  <c r="AG27" i="32"/>
  <c r="AH27" i="32" s="1"/>
  <c r="AA27" i="32"/>
  <c r="AC27" i="32" s="1"/>
  <c r="U27" i="32"/>
  <c r="W27" i="32" s="1"/>
  <c r="O27" i="32"/>
  <c r="P27" i="32" s="1"/>
  <c r="K27" i="32"/>
  <c r="M27" i="32" s="1"/>
  <c r="G27" i="32"/>
  <c r="I27" i="32" s="1"/>
  <c r="BE28" i="33"/>
  <c r="BF28" i="33" s="1"/>
  <c r="AY28" i="33"/>
  <c r="AZ28" i="33" s="1"/>
  <c r="AS28" i="33"/>
  <c r="AT28" i="33" s="1"/>
  <c r="AM28" i="33"/>
  <c r="AN28" i="33" s="1"/>
  <c r="AG28" i="33"/>
  <c r="AH28" i="33" s="1"/>
  <c r="AA28" i="33"/>
  <c r="AC28" i="33" s="1"/>
  <c r="U28" i="33"/>
  <c r="W28" i="33" s="1"/>
  <c r="O28" i="33"/>
  <c r="P28" i="33" s="1"/>
  <c r="K28" i="33"/>
  <c r="M28" i="33" s="1"/>
  <c r="G28" i="33"/>
  <c r="I28" i="33" s="1"/>
  <c r="BE27" i="33"/>
  <c r="BF27" i="33" s="1"/>
  <c r="AY27" i="33"/>
  <c r="AZ27" i="33" s="1"/>
  <c r="AS27" i="33"/>
  <c r="AT27" i="33" s="1"/>
  <c r="AM27" i="33"/>
  <c r="AN27" i="33" s="1"/>
  <c r="AG27" i="33"/>
  <c r="AH27" i="33" s="1"/>
  <c r="AA27" i="33"/>
  <c r="AC27" i="33" s="1"/>
  <c r="U27" i="33"/>
  <c r="W27" i="33" s="1"/>
  <c r="O27" i="33"/>
  <c r="P27" i="33" s="1"/>
  <c r="K27" i="33"/>
  <c r="M27" i="33" s="1"/>
  <c r="G27" i="33"/>
  <c r="I27" i="33" s="1"/>
  <c r="BE28" i="34"/>
  <c r="BF28" i="34" s="1"/>
  <c r="AY28" i="34"/>
  <c r="AZ28" i="34" s="1"/>
  <c r="AS28" i="34"/>
  <c r="AT28" i="34" s="1"/>
  <c r="AM28" i="34"/>
  <c r="AN28" i="34" s="1"/>
  <c r="AG28" i="34"/>
  <c r="AH28" i="34" s="1"/>
  <c r="AA28" i="34"/>
  <c r="AC28" i="34" s="1"/>
  <c r="U28" i="34"/>
  <c r="W28" i="34" s="1"/>
  <c r="O28" i="34"/>
  <c r="P28" i="34" s="1"/>
  <c r="K28" i="34"/>
  <c r="M28" i="34" s="1"/>
  <c r="G28" i="34"/>
  <c r="I28" i="34" s="1"/>
  <c r="BE27" i="34"/>
  <c r="BF27" i="34" s="1"/>
  <c r="AY27" i="34"/>
  <c r="AZ27" i="34" s="1"/>
  <c r="AS27" i="34"/>
  <c r="AT27" i="34" s="1"/>
  <c r="AM27" i="34"/>
  <c r="AN27" i="34" s="1"/>
  <c r="AG27" i="34"/>
  <c r="AH27" i="34" s="1"/>
  <c r="AA27" i="34"/>
  <c r="AC27" i="34" s="1"/>
  <c r="U27" i="34"/>
  <c r="W27" i="34" s="1"/>
  <c r="O27" i="34"/>
  <c r="P27" i="34" s="1"/>
  <c r="K27" i="34"/>
  <c r="M27" i="34" s="1"/>
  <c r="G27" i="34"/>
  <c r="I27" i="34" s="1"/>
  <c r="BE28" i="35"/>
  <c r="BF28" i="35" s="1"/>
  <c r="AY28" i="35"/>
  <c r="AZ28" i="35" s="1"/>
  <c r="AS28" i="35"/>
  <c r="AT28" i="35" s="1"/>
  <c r="AM28" i="35"/>
  <c r="AN28" i="35" s="1"/>
  <c r="AG28" i="35"/>
  <c r="AH28" i="35" s="1"/>
  <c r="AA28" i="35"/>
  <c r="AC28" i="35" s="1"/>
  <c r="U28" i="35"/>
  <c r="W28" i="35" s="1"/>
  <c r="O28" i="35"/>
  <c r="P28" i="35" s="1"/>
  <c r="K28" i="35"/>
  <c r="M28" i="35" s="1"/>
  <c r="G28" i="35"/>
  <c r="I28" i="35" s="1"/>
  <c r="BE27" i="35"/>
  <c r="BF27" i="35" s="1"/>
  <c r="AY27" i="35"/>
  <c r="AZ27" i="35" s="1"/>
  <c r="AS27" i="35"/>
  <c r="AT27" i="35" s="1"/>
  <c r="AM27" i="35"/>
  <c r="AN27" i="35" s="1"/>
  <c r="AG27" i="35"/>
  <c r="AH27" i="35" s="1"/>
  <c r="AA27" i="35"/>
  <c r="AC27" i="35" s="1"/>
  <c r="U27" i="35"/>
  <c r="W27" i="35" s="1"/>
  <c r="O27" i="35"/>
  <c r="P27" i="35" s="1"/>
  <c r="K27" i="35"/>
  <c r="M27" i="35" s="1"/>
  <c r="G27" i="35"/>
  <c r="I27" i="35" s="1"/>
  <c r="BE28" i="36"/>
  <c r="BF28" i="36" s="1"/>
  <c r="AY28" i="36"/>
  <c r="AZ28" i="36" s="1"/>
  <c r="AS28" i="36"/>
  <c r="AT28" i="36" s="1"/>
  <c r="AM28" i="36"/>
  <c r="AN28" i="36" s="1"/>
  <c r="AG28" i="36"/>
  <c r="AH28" i="36" s="1"/>
  <c r="AA28" i="36"/>
  <c r="AC28" i="36" s="1"/>
  <c r="U28" i="36"/>
  <c r="W28" i="36" s="1"/>
  <c r="O28" i="36"/>
  <c r="P28" i="36" s="1"/>
  <c r="K28" i="36"/>
  <c r="M28" i="36" s="1"/>
  <c r="G28" i="36"/>
  <c r="I28" i="36" s="1"/>
  <c r="BE27" i="36"/>
  <c r="BF27" i="36" s="1"/>
  <c r="AY27" i="36"/>
  <c r="AZ27" i="36" s="1"/>
  <c r="AS27" i="36"/>
  <c r="AT27" i="36" s="1"/>
  <c r="AM27" i="36"/>
  <c r="AN27" i="36" s="1"/>
  <c r="AG27" i="36"/>
  <c r="AH27" i="36" s="1"/>
  <c r="AA27" i="36"/>
  <c r="AC27" i="36" s="1"/>
  <c r="U27" i="36"/>
  <c r="W27" i="36" s="1"/>
  <c r="O27" i="36"/>
  <c r="P27" i="36" s="1"/>
  <c r="K27" i="36"/>
  <c r="M27" i="36" s="1"/>
  <c r="G27" i="36"/>
  <c r="I27" i="36" s="1"/>
  <c r="BE28" i="7"/>
  <c r="BF28" i="7" s="1"/>
  <c r="AY28" i="7"/>
  <c r="AZ28" i="7" s="1"/>
  <c r="AS28" i="7"/>
  <c r="AT28" i="7" s="1"/>
  <c r="AM28" i="7"/>
  <c r="AN28" i="7" s="1"/>
  <c r="AG28" i="7"/>
  <c r="AH28" i="7" s="1"/>
  <c r="AA28" i="7"/>
  <c r="AC28" i="7" s="1"/>
  <c r="U28" i="7"/>
  <c r="W28" i="7" s="1"/>
  <c r="O28" i="7"/>
  <c r="P28" i="7" s="1"/>
  <c r="K28" i="7"/>
  <c r="M28" i="7" s="1"/>
  <c r="G28" i="7"/>
  <c r="I28" i="7" s="1"/>
  <c r="BE27" i="7"/>
  <c r="BF27" i="7" s="1"/>
  <c r="AY27" i="7"/>
  <c r="AZ27" i="7" s="1"/>
  <c r="AS27" i="7"/>
  <c r="AT27" i="7" s="1"/>
  <c r="AM27" i="7"/>
  <c r="AN27" i="7" s="1"/>
  <c r="AG27" i="7"/>
  <c r="AH27" i="7" s="1"/>
  <c r="AA27" i="7"/>
  <c r="AC27" i="7" s="1"/>
  <c r="U27" i="7"/>
  <c r="W27" i="7" s="1"/>
  <c r="O27" i="7"/>
  <c r="P27" i="7" s="1"/>
  <c r="K27" i="7"/>
  <c r="M27" i="7" s="1"/>
  <c r="G27" i="7"/>
  <c r="I27" i="7" s="1"/>
  <c r="BE25" i="8"/>
  <c r="BF25" i="8" s="1"/>
  <c r="AY25" i="8"/>
  <c r="AZ25" i="8" s="1"/>
  <c r="AS25" i="8"/>
  <c r="AT25" i="8" s="1"/>
  <c r="AM25" i="8"/>
  <c r="AN25" i="8" s="1"/>
  <c r="AG25" i="8"/>
  <c r="AH25" i="8" s="1"/>
  <c r="AA25" i="8"/>
  <c r="AC25" i="8" s="1"/>
  <c r="U25" i="8"/>
  <c r="W25" i="8" s="1"/>
  <c r="O25" i="8"/>
  <c r="P25" i="8" s="1"/>
  <c r="K25" i="8"/>
  <c r="M25" i="8" s="1"/>
  <c r="G25" i="8"/>
  <c r="I25" i="8" s="1"/>
  <c r="BE25" i="9"/>
  <c r="BF25" i="9" s="1"/>
  <c r="AY25" i="9"/>
  <c r="AZ25" i="9" s="1"/>
  <c r="AT25" i="9"/>
  <c r="AS25" i="9"/>
  <c r="AM25" i="9"/>
  <c r="AN25" i="9" s="1"/>
  <c r="AG25" i="9"/>
  <c r="AH25" i="9" s="1"/>
  <c r="AA25" i="9"/>
  <c r="AC25" i="9" s="1"/>
  <c r="U25" i="9"/>
  <c r="W25" i="9" s="1"/>
  <c r="O25" i="9"/>
  <c r="P25" i="9" s="1"/>
  <c r="K25" i="9"/>
  <c r="M25" i="9" s="1"/>
  <c r="G25" i="9"/>
  <c r="I25" i="9" s="1"/>
  <c r="BE25" i="10"/>
  <c r="BF25" i="10" s="1"/>
  <c r="AY25" i="10"/>
  <c r="AZ25" i="10" s="1"/>
  <c r="AS25" i="10"/>
  <c r="AT25" i="10" s="1"/>
  <c r="AM25" i="10"/>
  <c r="AN25" i="10" s="1"/>
  <c r="AG25" i="10"/>
  <c r="AH25" i="10" s="1"/>
  <c r="AC25" i="10"/>
  <c r="AA25" i="10"/>
  <c r="U25" i="10"/>
  <c r="W25" i="10" s="1"/>
  <c r="O25" i="10"/>
  <c r="P25" i="10" s="1"/>
  <c r="K25" i="10"/>
  <c r="M25" i="10" s="1"/>
  <c r="G25" i="10"/>
  <c r="I25" i="10" s="1"/>
  <c r="BE25" i="11"/>
  <c r="BF25" i="11" s="1"/>
  <c r="AY25" i="11"/>
  <c r="AZ25" i="11" s="1"/>
  <c r="AS25" i="11"/>
  <c r="AT25" i="11" s="1"/>
  <c r="AM25" i="11"/>
  <c r="AN25" i="11" s="1"/>
  <c r="AG25" i="11"/>
  <c r="AH25" i="11" s="1"/>
  <c r="AA25" i="11"/>
  <c r="AC25" i="11" s="1"/>
  <c r="U25" i="11"/>
  <c r="W25" i="11" s="1"/>
  <c r="O25" i="11"/>
  <c r="P25" i="11" s="1"/>
  <c r="K25" i="11"/>
  <c r="M25" i="11" s="1"/>
  <c r="G25" i="11"/>
  <c r="I25" i="11" s="1"/>
  <c r="BE25" i="12"/>
  <c r="BF25" i="12" s="1"/>
  <c r="AY25" i="12"/>
  <c r="AZ25" i="12" s="1"/>
  <c r="AS25" i="12"/>
  <c r="AT25" i="12" s="1"/>
  <c r="AM25" i="12"/>
  <c r="AN25" i="12" s="1"/>
  <c r="AG25" i="12"/>
  <c r="AH25" i="12" s="1"/>
  <c r="AA25" i="12"/>
  <c r="AC25" i="12" s="1"/>
  <c r="U25" i="12"/>
  <c r="W25" i="12" s="1"/>
  <c r="O25" i="12"/>
  <c r="P25" i="12" s="1"/>
  <c r="K25" i="12"/>
  <c r="M25" i="12" s="1"/>
  <c r="G25" i="12"/>
  <c r="I25" i="12" s="1"/>
  <c r="BE25" i="13"/>
  <c r="BF25" i="13" s="1"/>
  <c r="AY25" i="13"/>
  <c r="AZ25" i="13" s="1"/>
  <c r="AS25" i="13"/>
  <c r="AT25" i="13" s="1"/>
  <c r="AM25" i="13"/>
  <c r="AN25" i="13" s="1"/>
  <c r="AG25" i="13"/>
  <c r="AH25" i="13" s="1"/>
  <c r="AA25" i="13"/>
  <c r="AC25" i="13" s="1"/>
  <c r="U25" i="13"/>
  <c r="W25" i="13" s="1"/>
  <c r="O25" i="13"/>
  <c r="P25" i="13" s="1"/>
  <c r="K25" i="13"/>
  <c r="M25" i="13" s="1"/>
  <c r="G25" i="13"/>
  <c r="I25" i="13" s="1"/>
  <c r="BE25" i="14"/>
  <c r="BF25" i="14" s="1"/>
  <c r="AY25" i="14"/>
  <c r="AZ25" i="14" s="1"/>
  <c r="AS25" i="14"/>
  <c r="AT25" i="14" s="1"/>
  <c r="AM25" i="14"/>
  <c r="AN25" i="14" s="1"/>
  <c r="AG25" i="14"/>
  <c r="AH25" i="14" s="1"/>
  <c r="AA25" i="14"/>
  <c r="AC25" i="14" s="1"/>
  <c r="U25" i="14"/>
  <c r="W25" i="14" s="1"/>
  <c r="O25" i="14"/>
  <c r="P25" i="14" s="1"/>
  <c r="K25" i="14"/>
  <c r="M25" i="14" s="1"/>
  <c r="G25" i="14"/>
  <c r="I25" i="14" s="1"/>
  <c r="BE25" i="15"/>
  <c r="BF25" i="15" s="1"/>
  <c r="AY25" i="15"/>
  <c r="AZ25" i="15" s="1"/>
  <c r="AS25" i="15"/>
  <c r="AT25" i="15" s="1"/>
  <c r="AM25" i="15"/>
  <c r="AN25" i="15" s="1"/>
  <c r="AG25" i="15"/>
  <c r="AH25" i="15" s="1"/>
  <c r="AA25" i="15"/>
  <c r="AC25" i="15" s="1"/>
  <c r="U25" i="15"/>
  <c r="W25" i="15" s="1"/>
  <c r="O25" i="15"/>
  <c r="P25" i="15" s="1"/>
  <c r="K25" i="15"/>
  <c r="M25" i="15" s="1"/>
  <c r="G25" i="15"/>
  <c r="I25" i="15" s="1"/>
  <c r="BE25" i="16"/>
  <c r="BF25" i="16" s="1"/>
  <c r="AY25" i="16"/>
  <c r="AZ25" i="16" s="1"/>
  <c r="AS25" i="16"/>
  <c r="AT25" i="16" s="1"/>
  <c r="AM25" i="16"/>
  <c r="AN25" i="16" s="1"/>
  <c r="AG25" i="16"/>
  <c r="AH25" i="16" s="1"/>
  <c r="AA25" i="16"/>
  <c r="AC25" i="16" s="1"/>
  <c r="U25" i="16"/>
  <c r="W25" i="16" s="1"/>
  <c r="O25" i="16"/>
  <c r="P25" i="16" s="1"/>
  <c r="K25" i="16"/>
  <c r="M25" i="16" s="1"/>
  <c r="G25" i="16"/>
  <c r="I25" i="16" s="1"/>
  <c r="BE25" i="17"/>
  <c r="BF25" i="17" s="1"/>
  <c r="AY25" i="17"/>
  <c r="AZ25" i="17" s="1"/>
  <c r="AS25" i="17"/>
  <c r="AT25" i="17" s="1"/>
  <c r="AM25" i="17"/>
  <c r="AN25" i="17" s="1"/>
  <c r="AG25" i="17"/>
  <c r="AH25" i="17" s="1"/>
  <c r="AA25" i="17"/>
  <c r="AC25" i="17" s="1"/>
  <c r="U25" i="17"/>
  <c r="W25" i="17" s="1"/>
  <c r="O25" i="17"/>
  <c r="P25" i="17" s="1"/>
  <c r="K25" i="17"/>
  <c r="M25" i="17" s="1"/>
  <c r="G25" i="17"/>
  <c r="I25" i="17" s="1"/>
  <c r="BE25" i="18"/>
  <c r="BF25" i="18" s="1"/>
  <c r="AY25" i="18"/>
  <c r="AZ25" i="18" s="1"/>
  <c r="AS25" i="18"/>
  <c r="AT25" i="18" s="1"/>
  <c r="AM25" i="18"/>
  <c r="AN25" i="18" s="1"/>
  <c r="AG25" i="18"/>
  <c r="AH25" i="18" s="1"/>
  <c r="AA25" i="18"/>
  <c r="AC25" i="18" s="1"/>
  <c r="U25" i="18"/>
  <c r="W25" i="18" s="1"/>
  <c r="P25" i="18"/>
  <c r="O25" i="18"/>
  <c r="M25" i="18"/>
  <c r="K25" i="18"/>
  <c r="I25" i="18"/>
  <c r="G25" i="18"/>
  <c r="BF25" i="19"/>
  <c r="BE25" i="19"/>
  <c r="AY25" i="19"/>
  <c r="AZ25" i="19" s="1"/>
  <c r="AS25" i="19"/>
  <c r="AT25" i="19" s="1"/>
  <c r="AM25" i="19"/>
  <c r="AN25" i="19" s="1"/>
  <c r="AG25" i="19"/>
  <c r="AH25" i="19" s="1"/>
  <c r="AA25" i="19"/>
  <c r="AC25" i="19" s="1"/>
  <c r="U25" i="19"/>
  <c r="W25" i="19" s="1"/>
  <c r="O25" i="19"/>
  <c r="P25" i="19" s="1"/>
  <c r="K25" i="19"/>
  <c r="M25" i="19" s="1"/>
  <c r="G25" i="19"/>
  <c r="I25" i="19" s="1"/>
  <c r="BE25" i="20"/>
  <c r="BF25" i="20" s="1"/>
  <c r="AY25" i="20"/>
  <c r="AZ25" i="20" s="1"/>
  <c r="AS25" i="20"/>
  <c r="AT25" i="20" s="1"/>
  <c r="AM25" i="20"/>
  <c r="AN25" i="20" s="1"/>
  <c r="AG25" i="20"/>
  <c r="AH25" i="20" s="1"/>
  <c r="AA25" i="20"/>
  <c r="AC25" i="20" s="1"/>
  <c r="U25" i="20"/>
  <c r="W25" i="20" s="1"/>
  <c r="P25" i="20"/>
  <c r="O25" i="20"/>
  <c r="M25" i="20"/>
  <c r="K25" i="20"/>
  <c r="I25" i="20"/>
  <c r="G25" i="20"/>
  <c r="BE25" i="21"/>
  <c r="BF25" i="21" s="1"/>
  <c r="AY25" i="21"/>
  <c r="AZ25" i="21" s="1"/>
  <c r="AS25" i="21"/>
  <c r="AT25" i="21" s="1"/>
  <c r="AM25" i="21"/>
  <c r="AN25" i="21" s="1"/>
  <c r="AH25" i="21"/>
  <c r="AG25" i="21"/>
  <c r="AA25" i="21"/>
  <c r="AC25" i="21" s="1"/>
  <c r="U25" i="21"/>
  <c r="W25" i="21" s="1"/>
  <c r="O25" i="21"/>
  <c r="P25" i="21" s="1"/>
  <c r="K25" i="21"/>
  <c r="M25" i="21" s="1"/>
  <c r="G25" i="21"/>
  <c r="I25" i="21" s="1"/>
  <c r="BE25" i="22"/>
  <c r="BF25" i="22" s="1"/>
  <c r="AY25" i="22"/>
  <c r="AZ25" i="22" s="1"/>
  <c r="AS25" i="22"/>
  <c r="AT25" i="22" s="1"/>
  <c r="AM25" i="22"/>
  <c r="AN25" i="22" s="1"/>
  <c r="AG25" i="22"/>
  <c r="AH25" i="22" s="1"/>
  <c r="AA25" i="22"/>
  <c r="AC25" i="22" s="1"/>
  <c r="U25" i="22"/>
  <c r="W25" i="22" s="1"/>
  <c r="O25" i="22"/>
  <c r="P25" i="22" s="1"/>
  <c r="K25" i="22"/>
  <c r="M25" i="22" s="1"/>
  <c r="G25" i="22"/>
  <c r="I25" i="22" s="1"/>
  <c r="BE25" i="23"/>
  <c r="BF25" i="23" s="1"/>
  <c r="AY25" i="23"/>
  <c r="AZ25" i="23" s="1"/>
  <c r="AS25" i="23"/>
  <c r="AT25" i="23" s="1"/>
  <c r="AM25" i="23"/>
  <c r="AN25" i="23" s="1"/>
  <c r="AG25" i="23"/>
  <c r="AH25" i="23" s="1"/>
  <c r="AA25" i="23"/>
  <c r="AC25" i="23" s="1"/>
  <c r="U25" i="23"/>
  <c r="W25" i="23" s="1"/>
  <c r="O25" i="23"/>
  <c r="P25" i="23" s="1"/>
  <c r="K25" i="23"/>
  <c r="M25" i="23" s="1"/>
  <c r="G25" i="23"/>
  <c r="I25" i="23" s="1"/>
  <c r="BE25" i="24"/>
  <c r="BF25" i="24" s="1"/>
  <c r="AY25" i="24"/>
  <c r="AZ25" i="24" s="1"/>
  <c r="AS25" i="24"/>
  <c r="AT25" i="24" s="1"/>
  <c r="AM25" i="24"/>
  <c r="AN25" i="24" s="1"/>
  <c r="AG25" i="24"/>
  <c r="AH25" i="24" s="1"/>
  <c r="AA25" i="24"/>
  <c r="AC25" i="24" s="1"/>
  <c r="U25" i="24"/>
  <c r="W25" i="24" s="1"/>
  <c r="O25" i="24"/>
  <c r="P25" i="24" s="1"/>
  <c r="K25" i="24"/>
  <c r="M25" i="24" s="1"/>
  <c r="G25" i="24"/>
  <c r="I25" i="24" s="1"/>
  <c r="BE25" i="25"/>
  <c r="BF25" i="25" s="1"/>
  <c r="AY25" i="25"/>
  <c r="AZ25" i="25" s="1"/>
  <c r="AS25" i="25"/>
  <c r="AT25" i="25" s="1"/>
  <c r="AM25" i="25"/>
  <c r="AN25" i="25" s="1"/>
  <c r="AG25" i="25"/>
  <c r="AH25" i="25" s="1"/>
  <c r="AA25" i="25"/>
  <c r="AC25" i="25" s="1"/>
  <c r="U25" i="25"/>
  <c r="W25" i="25" s="1"/>
  <c r="O25" i="25"/>
  <c r="P25" i="25" s="1"/>
  <c r="K25" i="25"/>
  <c r="M25" i="25" s="1"/>
  <c r="G25" i="25"/>
  <c r="I25" i="25" s="1"/>
  <c r="BE25" i="26"/>
  <c r="BF25" i="26" s="1"/>
  <c r="AY25" i="26"/>
  <c r="AZ25" i="26" s="1"/>
  <c r="AS25" i="26"/>
  <c r="AT25" i="26" s="1"/>
  <c r="AM25" i="26"/>
  <c r="AN25" i="26" s="1"/>
  <c r="AG25" i="26"/>
  <c r="AH25" i="26" s="1"/>
  <c r="AA25" i="26"/>
  <c r="AC25" i="26" s="1"/>
  <c r="U25" i="26"/>
  <c r="W25" i="26" s="1"/>
  <c r="O25" i="26"/>
  <c r="P25" i="26" s="1"/>
  <c r="K25" i="26"/>
  <c r="M25" i="26" s="1"/>
  <c r="G25" i="26"/>
  <c r="I25" i="26" s="1"/>
  <c r="BE25" i="27"/>
  <c r="BF25" i="27" s="1"/>
  <c r="AY25" i="27"/>
  <c r="AZ25" i="27" s="1"/>
  <c r="AS25" i="27"/>
  <c r="AT25" i="27" s="1"/>
  <c r="AM25" i="27"/>
  <c r="AN25" i="27" s="1"/>
  <c r="AG25" i="27"/>
  <c r="AH25" i="27" s="1"/>
  <c r="AA25" i="27"/>
  <c r="AC25" i="27" s="1"/>
  <c r="U25" i="27"/>
  <c r="W25" i="27" s="1"/>
  <c r="O25" i="27"/>
  <c r="P25" i="27" s="1"/>
  <c r="K25" i="27"/>
  <c r="M25" i="27" s="1"/>
  <c r="G25" i="27"/>
  <c r="I25" i="27" s="1"/>
  <c r="BE25" i="28"/>
  <c r="BF25" i="28" s="1"/>
  <c r="AY25" i="28"/>
  <c r="AZ25" i="28" s="1"/>
  <c r="AS25" i="28"/>
  <c r="AT25" i="28" s="1"/>
  <c r="AM25" i="28"/>
  <c r="AN25" i="28" s="1"/>
  <c r="AG25" i="28"/>
  <c r="AH25" i="28" s="1"/>
  <c r="AA25" i="28"/>
  <c r="AC25" i="28" s="1"/>
  <c r="U25" i="28"/>
  <c r="W25" i="28" s="1"/>
  <c r="O25" i="28"/>
  <c r="P25" i="28" s="1"/>
  <c r="K25" i="28"/>
  <c r="M25" i="28" s="1"/>
  <c r="G25" i="28"/>
  <c r="I25" i="28" s="1"/>
  <c r="BE25" i="29"/>
  <c r="BF25" i="29" s="1"/>
  <c r="AY25" i="29"/>
  <c r="AZ25" i="29" s="1"/>
  <c r="AS25" i="29"/>
  <c r="AT25" i="29" s="1"/>
  <c r="AM25" i="29"/>
  <c r="AN25" i="29" s="1"/>
  <c r="AG25" i="29"/>
  <c r="AH25" i="29" s="1"/>
  <c r="AA25" i="29"/>
  <c r="AC25" i="29" s="1"/>
  <c r="U25" i="29"/>
  <c r="W25" i="29" s="1"/>
  <c r="O25" i="29"/>
  <c r="P25" i="29" s="1"/>
  <c r="K25" i="29"/>
  <c r="M25" i="29" s="1"/>
  <c r="G25" i="29"/>
  <c r="I25" i="29" s="1"/>
  <c r="BE25" i="30"/>
  <c r="BF25" i="30" s="1"/>
  <c r="AY25" i="30"/>
  <c r="AZ25" i="30" s="1"/>
  <c r="AS25" i="30"/>
  <c r="AT25" i="30" s="1"/>
  <c r="AM25" i="30"/>
  <c r="AN25" i="30" s="1"/>
  <c r="AG25" i="30"/>
  <c r="AH25" i="30" s="1"/>
  <c r="AA25" i="30"/>
  <c r="AC25" i="30" s="1"/>
  <c r="U25" i="30"/>
  <c r="W25" i="30" s="1"/>
  <c r="O25" i="30"/>
  <c r="P25" i="30" s="1"/>
  <c r="K25" i="30"/>
  <c r="M25" i="30" s="1"/>
  <c r="G25" i="30"/>
  <c r="I25" i="30" s="1"/>
  <c r="BE25" i="31"/>
  <c r="BF25" i="31" s="1"/>
  <c r="AY25" i="31"/>
  <c r="AZ25" i="31" s="1"/>
  <c r="AS25" i="31"/>
  <c r="AT25" i="31" s="1"/>
  <c r="AM25" i="31"/>
  <c r="AN25" i="31" s="1"/>
  <c r="AG25" i="31"/>
  <c r="AH25" i="31" s="1"/>
  <c r="AA25" i="31"/>
  <c r="AC25" i="31" s="1"/>
  <c r="U25" i="31"/>
  <c r="W25" i="31" s="1"/>
  <c r="O25" i="31"/>
  <c r="P25" i="31" s="1"/>
  <c r="K25" i="31"/>
  <c r="M25" i="31" s="1"/>
  <c r="G25" i="31"/>
  <c r="I25" i="31" s="1"/>
  <c r="BE25" i="32"/>
  <c r="BF25" i="32" s="1"/>
  <c r="AY25" i="32"/>
  <c r="AZ25" i="32" s="1"/>
  <c r="AS25" i="32"/>
  <c r="AT25" i="32" s="1"/>
  <c r="AM25" i="32"/>
  <c r="AN25" i="32" s="1"/>
  <c r="AG25" i="32"/>
  <c r="AH25" i="32" s="1"/>
  <c r="AA25" i="32"/>
  <c r="AC25" i="32" s="1"/>
  <c r="U25" i="32"/>
  <c r="W25" i="32" s="1"/>
  <c r="O25" i="32"/>
  <c r="P25" i="32" s="1"/>
  <c r="K25" i="32"/>
  <c r="M25" i="32" s="1"/>
  <c r="G25" i="32"/>
  <c r="I25" i="32" s="1"/>
  <c r="BE25" i="33"/>
  <c r="BF25" i="33" s="1"/>
  <c r="AY25" i="33"/>
  <c r="AZ25" i="33" s="1"/>
  <c r="AS25" i="33"/>
  <c r="AT25" i="33" s="1"/>
  <c r="AM25" i="33"/>
  <c r="AN25" i="33" s="1"/>
  <c r="AG25" i="33"/>
  <c r="AH25" i="33" s="1"/>
  <c r="AA25" i="33"/>
  <c r="AC25" i="33" s="1"/>
  <c r="U25" i="33"/>
  <c r="W25" i="33" s="1"/>
  <c r="O25" i="33"/>
  <c r="P25" i="33" s="1"/>
  <c r="K25" i="33"/>
  <c r="M25" i="33" s="1"/>
  <c r="G25" i="33"/>
  <c r="I25" i="33" s="1"/>
  <c r="BE25" i="34"/>
  <c r="BF25" i="34" s="1"/>
  <c r="AY25" i="34"/>
  <c r="AZ25" i="34" s="1"/>
  <c r="AS25" i="34"/>
  <c r="AT25" i="34" s="1"/>
  <c r="AM25" i="34"/>
  <c r="AN25" i="34" s="1"/>
  <c r="AG25" i="34"/>
  <c r="AH25" i="34" s="1"/>
  <c r="AA25" i="34"/>
  <c r="AC25" i="34" s="1"/>
  <c r="U25" i="34"/>
  <c r="W25" i="34" s="1"/>
  <c r="O25" i="34"/>
  <c r="P25" i="34" s="1"/>
  <c r="K25" i="34"/>
  <c r="M25" i="34" s="1"/>
  <c r="G25" i="34"/>
  <c r="I25" i="34" s="1"/>
  <c r="BE25" i="35"/>
  <c r="BF25" i="35" s="1"/>
  <c r="AY25" i="35"/>
  <c r="AZ25" i="35" s="1"/>
  <c r="AS25" i="35"/>
  <c r="AT25" i="35" s="1"/>
  <c r="AM25" i="35"/>
  <c r="AN25" i="35" s="1"/>
  <c r="AG25" i="35"/>
  <c r="AH25" i="35" s="1"/>
  <c r="AA25" i="35"/>
  <c r="AC25" i="35" s="1"/>
  <c r="U25" i="35"/>
  <c r="W25" i="35" s="1"/>
  <c r="O25" i="35"/>
  <c r="P25" i="35" s="1"/>
  <c r="K25" i="35"/>
  <c r="M25" i="35" s="1"/>
  <c r="G25" i="35"/>
  <c r="I25" i="35" s="1"/>
  <c r="BE25" i="36"/>
  <c r="BF25" i="36" s="1"/>
  <c r="AY25" i="36"/>
  <c r="AZ25" i="36" s="1"/>
  <c r="AS25" i="36"/>
  <c r="AT25" i="36" s="1"/>
  <c r="AM25" i="36"/>
  <c r="AN25" i="36" s="1"/>
  <c r="AG25" i="36"/>
  <c r="AH25" i="36" s="1"/>
  <c r="AA25" i="36"/>
  <c r="AC25" i="36" s="1"/>
  <c r="U25" i="36"/>
  <c r="W25" i="36" s="1"/>
  <c r="O25" i="36"/>
  <c r="P25" i="36" s="1"/>
  <c r="K25" i="36"/>
  <c r="M25" i="36" s="1"/>
  <c r="G25" i="36"/>
  <c r="I25" i="36" s="1"/>
  <c r="BE25" i="7"/>
  <c r="BF25" i="7" s="1"/>
  <c r="AY25" i="7"/>
  <c r="AZ25" i="7" s="1"/>
  <c r="AS25" i="7"/>
  <c r="AT25" i="7" s="1"/>
  <c r="AM25" i="7"/>
  <c r="AN25" i="7" s="1"/>
  <c r="AG25" i="7"/>
  <c r="AH25" i="7" s="1"/>
  <c r="AA25" i="7"/>
  <c r="AC25" i="7" s="1"/>
  <c r="U25" i="7"/>
  <c r="W25" i="7" s="1"/>
  <c r="O25" i="7"/>
  <c r="P25" i="7" s="1"/>
  <c r="K25" i="7"/>
  <c r="M25" i="7" s="1"/>
  <c r="G25" i="7"/>
  <c r="I25" i="7" s="1"/>
  <c r="AB169" i="9"/>
  <c r="AB169" i="10"/>
  <c r="AB169" i="11"/>
  <c r="AB169" i="12"/>
  <c r="AB169" i="13"/>
  <c r="AB169" i="14"/>
  <c r="AB169" i="15"/>
  <c r="AB169" i="16"/>
  <c r="AB169" i="17"/>
  <c r="AB169" i="18"/>
  <c r="AB169" i="19"/>
  <c r="AB169" i="20"/>
  <c r="AB169" i="21"/>
  <c r="AB169" i="22"/>
  <c r="AB169" i="23"/>
  <c r="AB169" i="24"/>
  <c r="AB169" i="25"/>
  <c r="AB169" i="26"/>
  <c r="AB169" i="27"/>
  <c r="AB169" i="28"/>
  <c r="AB169" i="29"/>
  <c r="AB169" i="30"/>
  <c r="AB169" i="31"/>
  <c r="AB169" i="32"/>
  <c r="AB169" i="33"/>
  <c r="AB169" i="34"/>
  <c r="AB169" i="35"/>
  <c r="AB169" i="36"/>
  <c r="AB169" i="8"/>
  <c r="AB160" i="9"/>
  <c r="AB160" i="10"/>
  <c r="AB160" i="11"/>
  <c r="AB160" i="12"/>
  <c r="AB160" i="13"/>
  <c r="AB160" i="14"/>
  <c r="AB160" i="15"/>
  <c r="AB160" i="16"/>
  <c r="AB160" i="17"/>
  <c r="AB160" i="18"/>
  <c r="AB160" i="19"/>
  <c r="AB160" i="20"/>
  <c r="AB160" i="21"/>
  <c r="AB160" i="22"/>
  <c r="AB160" i="23"/>
  <c r="AB160" i="24"/>
  <c r="AB160" i="25"/>
  <c r="AB160" i="26"/>
  <c r="AB160" i="27"/>
  <c r="AB160" i="28"/>
  <c r="AB160" i="29"/>
  <c r="AB160" i="30"/>
  <c r="AB160" i="31"/>
  <c r="AB160" i="32"/>
  <c r="AB160" i="33"/>
  <c r="AB160" i="34"/>
  <c r="AB160" i="35"/>
  <c r="AB160" i="36"/>
  <c r="AB160" i="8"/>
  <c r="AB159" i="9"/>
  <c r="AB159" i="10"/>
  <c r="AB159" i="11"/>
  <c r="AB159" i="12"/>
  <c r="AB159" i="13"/>
  <c r="AB159" i="14"/>
  <c r="AB159" i="15"/>
  <c r="AB159" i="16"/>
  <c r="AB159" i="17"/>
  <c r="AB159" i="18"/>
  <c r="AB159" i="19"/>
  <c r="AB159" i="20"/>
  <c r="AB159" i="21"/>
  <c r="AB159" i="22"/>
  <c r="AB159" i="23"/>
  <c r="AB159" i="24"/>
  <c r="AB159" i="25"/>
  <c r="AB159" i="26"/>
  <c r="AB159" i="27"/>
  <c r="AB159" i="28"/>
  <c r="AB159" i="29"/>
  <c r="AB159" i="30"/>
  <c r="AB159" i="31"/>
  <c r="AB159" i="32"/>
  <c r="AB159" i="33"/>
  <c r="AB159" i="34"/>
  <c r="AB159" i="35"/>
  <c r="AB159" i="36"/>
  <c r="AB159" i="8"/>
  <c r="AB169" i="7"/>
  <c r="AB160" i="7"/>
  <c r="AB159" i="7"/>
  <c r="AA107" i="21"/>
  <c r="AA107" i="22"/>
  <c r="AA107" i="23"/>
  <c r="AA107" i="24"/>
  <c r="AA107" i="25"/>
  <c r="AA107" i="20"/>
  <c r="AA107" i="9"/>
  <c r="AA107" i="10"/>
  <c r="AA107" i="11"/>
  <c r="AA107" i="12"/>
  <c r="AA107" i="13"/>
  <c r="AA107" i="14"/>
  <c r="AA107" i="15"/>
  <c r="AA107" i="16"/>
  <c r="AA107" i="17"/>
  <c r="AA107" i="18"/>
  <c r="AA107" i="19"/>
  <c r="AA107" i="8"/>
  <c r="BE107" i="36" l="1"/>
  <c r="AY107" i="36"/>
  <c r="AS107" i="36"/>
  <c r="AM107" i="36"/>
  <c r="AG107" i="36"/>
  <c r="AA107" i="36"/>
  <c r="U107" i="36"/>
  <c r="O107" i="36"/>
  <c r="K107" i="36"/>
  <c r="G107" i="36"/>
  <c r="BE52" i="29"/>
  <c r="BE51" i="29"/>
  <c r="BE50" i="29"/>
  <c r="BE49" i="29"/>
  <c r="BE48" i="29"/>
  <c r="BE47" i="29"/>
  <c r="BE46" i="29"/>
  <c r="BE45" i="29"/>
  <c r="BE44" i="29"/>
  <c r="BE43" i="29"/>
  <c r="BE42" i="29"/>
  <c r="BE41" i="29"/>
  <c r="BE40" i="29"/>
  <c r="BE52" i="30"/>
  <c r="BE51" i="30"/>
  <c r="BE50" i="30"/>
  <c r="BE49" i="30"/>
  <c r="BE48" i="30"/>
  <c r="BE47" i="30"/>
  <c r="BE46" i="30"/>
  <c r="BE45" i="30"/>
  <c r="BE44" i="30"/>
  <c r="BE43" i="30"/>
  <c r="BE42" i="30"/>
  <c r="BE41" i="30"/>
  <c r="BE40" i="30"/>
  <c r="BE52" i="31"/>
  <c r="BE51" i="31"/>
  <c r="BE50" i="31"/>
  <c r="BE49" i="31"/>
  <c r="BE48" i="31"/>
  <c r="BE47" i="31"/>
  <c r="BE46" i="31"/>
  <c r="BE45" i="31"/>
  <c r="BE44" i="31"/>
  <c r="BE43" i="31"/>
  <c r="BE42" i="31"/>
  <c r="BE41" i="31"/>
  <c r="BE40" i="31"/>
  <c r="BE52" i="32"/>
  <c r="BE51" i="32"/>
  <c r="BE50" i="32"/>
  <c r="BE49" i="32"/>
  <c r="BE48" i="32"/>
  <c r="BE47" i="32"/>
  <c r="BE46" i="32"/>
  <c r="BE45" i="32"/>
  <c r="BE44" i="32"/>
  <c r="BE43" i="32"/>
  <c r="BE42" i="32"/>
  <c r="BE41" i="32"/>
  <c r="BE40" i="32"/>
  <c r="BE52" i="33"/>
  <c r="BE51" i="33"/>
  <c r="BE50" i="33"/>
  <c r="BE49" i="33"/>
  <c r="BE48" i="33"/>
  <c r="BE47" i="33"/>
  <c r="BE46" i="33"/>
  <c r="BE45" i="33"/>
  <c r="BE44" i="33"/>
  <c r="BE43" i="33"/>
  <c r="BE42" i="33"/>
  <c r="BE41" i="33"/>
  <c r="BE40" i="33"/>
  <c r="BE52" i="34"/>
  <c r="BE51" i="34"/>
  <c r="BE50" i="34"/>
  <c r="BE49" i="34"/>
  <c r="BE48" i="34"/>
  <c r="BE47" i="34"/>
  <c r="BE46" i="34"/>
  <c r="BE45" i="34"/>
  <c r="BE44" i="34"/>
  <c r="BE43" i="34"/>
  <c r="BE42" i="34"/>
  <c r="BE41" i="34"/>
  <c r="BE40" i="34"/>
  <c r="BE52" i="35"/>
  <c r="BE51" i="35"/>
  <c r="BE50" i="35"/>
  <c r="BE49" i="35"/>
  <c r="BE48" i="35"/>
  <c r="BE47" i="35"/>
  <c r="BE46" i="35"/>
  <c r="BE45" i="35"/>
  <c r="BE44" i="35"/>
  <c r="BE43" i="35"/>
  <c r="BE42" i="35"/>
  <c r="BE41" i="35"/>
  <c r="BE40" i="35"/>
  <c r="BE52" i="36"/>
  <c r="BE51" i="36"/>
  <c r="BE50" i="36"/>
  <c r="BE49" i="36"/>
  <c r="BE48" i="36"/>
  <c r="BE47" i="36"/>
  <c r="BE46" i="36"/>
  <c r="BE45" i="36"/>
  <c r="BE44" i="36"/>
  <c r="BE43" i="36"/>
  <c r="BE42" i="36"/>
  <c r="BE41" i="36"/>
  <c r="BE40" i="36"/>
  <c r="BE52" i="28"/>
  <c r="BE51" i="28"/>
  <c r="BE50" i="28"/>
  <c r="BE49" i="28"/>
  <c r="BE48" i="28"/>
  <c r="BE47" i="28"/>
  <c r="BE46" i="28"/>
  <c r="BE45" i="28"/>
  <c r="BE44" i="28"/>
  <c r="BE43" i="28"/>
  <c r="BE42" i="28"/>
  <c r="BE41" i="28"/>
  <c r="BE40" i="28"/>
  <c r="AY52" i="29"/>
  <c r="AY51" i="29"/>
  <c r="AY50" i="29"/>
  <c r="AY49" i="29"/>
  <c r="AY48" i="29"/>
  <c r="AY47" i="29"/>
  <c r="AY46" i="29"/>
  <c r="AY45" i="29"/>
  <c r="AY44" i="29"/>
  <c r="AY43" i="29"/>
  <c r="AY42" i="29"/>
  <c r="AY41" i="29"/>
  <c r="AY40" i="29"/>
  <c r="AY52" i="30"/>
  <c r="AY51" i="30"/>
  <c r="AY50" i="30"/>
  <c r="AY49" i="30"/>
  <c r="AY48" i="30"/>
  <c r="AY47" i="30"/>
  <c r="AY46" i="30"/>
  <c r="AY45" i="30"/>
  <c r="AY44" i="30"/>
  <c r="AY43" i="30"/>
  <c r="AY42" i="30"/>
  <c r="AY41" i="30"/>
  <c r="AY40" i="30"/>
  <c r="AY52" i="31"/>
  <c r="AY51" i="31"/>
  <c r="AY50" i="31"/>
  <c r="AY49" i="31"/>
  <c r="AY48" i="31"/>
  <c r="AY47" i="31"/>
  <c r="AY46" i="31"/>
  <c r="AY45" i="31"/>
  <c r="AY44" i="31"/>
  <c r="AY43" i="31"/>
  <c r="AY42" i="31"/>
  <c r="AY41" i="31"/>
  <c r="AY40" i="31"/>
  <c r="AY52" i="32"/>
  <c r="AY51" i="32"/>
  <c r="AY50" i="32"/>
  <c r="AY49" i="32"/>
  <c r="AY48" i="32"/>
  <c r="AY47" i="32"/>
  <c r="AY46" i="32"/>
  <c r="AY45" i="32"/>
  <c r="AY44" i="32"/>
  <c r="AY43" i="32"/>
  <c r="AY42" i="32"/>
  <c r="AY41" i="32"/>
  <c r="AY40" i="32"/>
  <c r="AY52" i="33"/>
  <c r="AY51" i="33"/>
  <c r="AY50" i="33"/>
  <c r="AY49" i="33"/>
  <c r="AY48" i="33"/>
  <c r="AY47" i="33"/>
  <c r="AY46" i="33"/>
  <c r="AY45" i="33"/>
  <c r="AY44" i="33"/>
  <c r="AY43" i="33"/>
  <c r="AY42" i="33"/>
  <c r="AY41" i="33"/>
  <c r="AY40" i="33"/>
  <c r="AY52" i="34"/>
  <c r="AY51" i="34"/>
  <c r="AY50" i="34"/>
  <c r="AY49" i="34"/>
  <c r="AY48" i="34"/>
  <c r="AY47" i="34"/>
  <c r="AY46" i="34"/>
  <c r="AY45" i="34"/>
  <c r="AY44" i="34"/>
  <c r="AY43" i="34"/>
  <c r="AY42" i="34"/>
  <c r="AY41" i="34"/>
  <c r="AY40" i="34"/>
  <c r="AY52" i="35"/>
  <c r="AY51" i="35"/>
  <c r="AY50" i="35"/>
  <c r="AY49" i="35"/>
  <c r="AY48" i="35"/>
  <c r="AY47" i="35"/>
  <c r="AY46" i="35"/>
  <c r="AY45" i="35"/>
  <c r="AY44" i="35"/>
  <c r="AY43" i="35"/>
  <c r="AY42" i="35"/>
  <c r="AY41" i="35"/>
  <c r="AY40" i="35"/>
  <c r="AY52" i="36"/>
  <c r="AY51" i="36"/>
  <c r="AY50" i="36"/>
  <c r="AY49" i="36"/>
  <c r="AY48" i="36"/>
  <c r="AY47" i="36"/>
  <c r="AY46" i="36"/>
  <c r="AY45" i="36"/>
  <c r="AY44" i="36"/>
  <c r="AY43" i="36"/>
  <c r="AY42" i="36"/>
  <c r="AY41" i="36"/>
  <c r="AY40" i="36"/>
  <c r="AY52" i="28"/>
  <c r="AY51" i="28"/>
  <c r="AY50" i="28"/>
  <c r="AY49" i="28"/>
  <c r="AY48" i="28"/>
  <c r="AY47" i="28"/>
  <c r="AY46" i="28"/>
  <c r="AY45" i="28"/>
  <c r="AY44" i="28"/>
  <c r="AY43" i="28"/>
  <c r="AY42" i="28"/>
  <c r="AY41" i="28"/>
  <c r="AY40" i="28"/>
  <c r="AS52" i="29"/>
  <c r="AS51" i="29"/>
  <c r="AS50" i="29"/>
  <c r="AS49" i="29"/>
  <c r="AS48" i="29"/>
  <c r="AS47" i="29"/>
  <c r="AS46" i="29"/>
  <c r="AS45" i="29"/>
  <c r="AS44" i="29"/>
  <c r="AS43" i="29"/>
  <c r="AS42" i="29"/>
  <c r="AS41" i="29"/>
  <c r="AS40" i="29"/>
  <c r="AS52" i="30"/>
  <c r="AS51" i="30"/>
  <c r="AS50" i="30"/>
  <c r="AS49" i="30"/>
  <c r="AS48" i="30"/>
  <c r="AS47" i="30"/>
  <c r="AS46" i="30"/>
  <c r="AS45" i="30"/>
  <c r="AS44" i="30"/>
  <c r="AS43" i="30"/>
  <c r="AS42" i="30"/>
  <c r="AS41" i="30"/>
  <c r="AS40" i="30"/>
  <c r="AS52" i="31"/>
  <c r="AS51" i="31"/>
  <c r="AS50" i="31"/>
  <c r="AS49" i="31"/>
  <c r="AS48" i="31"/>
  <c r="AS47" i="31"/>
  <c r="AS46" i="31"/>
  <c r="AS45" i="31"/>
  <c r="AS44" i="31"/>
  <c r="AS43" i="31"/>
  <c r="AS42" i="31"/>
  <c r="AS41" i="31"/>
  <c r="AS40" i="31"/>
  <c r="AS52" i="32"/>
  <c r="AS51" i="32"/>
  <c r="AS50" i="32"/>
  <c r="AS49" i="32"/>
  <c r="AS48" i="32"/>
  <c r="AS47" i="32"/>
  <c r="AS46" i="32"/>
  <c r="AS45" i="32"/>
  <c r="AS44" i="32"/>
  <c r="AS43" i="32"/>
  <c r="AS42" i="32"/>
  <c r="AS41" i="32"/>
  <c r="AS40" i="32"/>
  <c r="AS52" i="33"/>
  <c r="AS51" i="33"/>
  <c r="AS50" i="33"/>
  <c r="AS49" i="33"/>
  <c r="AS48" i="33"/>
  <c r="AS47" i="33"/>
  <c r="AS46" i="33"/>
  <c r="AS45" i="33"/>
  <c r="AS44" i="33"/>
  <c r="AS43" i="33"/>
  <c r="AS42" i="33"/>
  <c r="AS41" i="33"/>
  <c r="AS40" i="33"/>
  <c r="AS52" i="34"/>
  <c r="AS51" i="34"/>
  <c r="AS50" i="34"/>
  <c r="AS49" i="34"/>
  <c r="AS48" i="34"/>
  <c r="AS47" i="34"/>
  <c r="AS46" i="34"/>
  <c r="AS45" i="34"/>
  <c r="AS44" i="34"/>
  <c r="AS43" i="34"/>
  <c r="AS42" i="34"/>
  <c r="AS41" i="34"/>
  <c r="AS40" i="34"/>
  <c r="AS52" i="35"/>
  <c r="AS51" i="35"/>
  <c r="AS50" i="35"/>
  <c r="AS49" i="35"/>
  <c r="AS48" i="35"/>
  <c r="AS47" i="35"/>
  <c r="AS46" i="35"/>
  <c r="AS45" i="35"/>
  <c r="AS44" i="35"/>
  <c r="AS43" i="35"/>
  <c r="AS42" i="35"/>
  <c r="AS41" i="35"/>
  <c r="AS40" i="35"/>
  <c r="AS52" i="36"/>
  <c r="AS51" i="36"/>
  <c r="AS50" i="36"/>
  <c r="AS49" i="36"/>
  <c r="AS48" i="36"/>
  <c r="AS47" i="36"/>
  <c r="AS46" i="36"/>
  <c r="AS45" i="36"/>
  <c r="AS44" i="36"/>
  <c r="AS43" i="36"/>
  <c r="AS42" i="36"/>
  <c r="AS41" i="36"/>
  <c r="AS40" i="36"/>
  <c r="AS52" i="28"/>
  <c r="AS51" i="28"/>
  <c r="AS50" i="28"/>
  <c r="AS49" i="28"/>
  <c r="AS48" i="28"/>
  <c r="AS47" i="28"/>
  <c r="AS46" i="28"/>
  <c r="AS45" i="28"/>
  <c r="AS44" i="28"/>
  <c r="AS43" i="28"/>
  <c r="AS42" i="28"/>
  <c r="AS41" i="28"/>
  <c r="AS40" i="28"/>
  <c r="AM52" i="29"/>
  <c r="AM51" i="29"/>
  <c r="AM50" i="29"/>
  <c r="AM49" i="29"/>
  <c r="AM48" i="29"/>
  <c r="AM47" i="29"/>
  <c r="AM46" i="29"/>
  <c r="AM45" i="29"/>
  <c r="AM44" i="29"/>
  <c r="AM43" i="29"/>
  <c r="AM42" i="29"/>
  <c r="AM41" i="29"/>
  <c r="AM40" i="29"/>
  <c r="AM52" i="30"/>
  <c r="AM51" i="30"/>
  <c r="AM50" i="30"/>
  <c r="AM49" i="30"/>
  <c r="AM48" i="30"/>
  <c r="AM47" i="30"/>
  <c r="AM46" i="30"/>
  <c r="AM45" i="30"/>
  <c r="AM44" i="30"/>
  <c r="AM43" i="30"/>
  <c r="AM42" i="30"/>
  <c r="AM41" i="30"/>
  <c r="AM40" i="30"/>
  <c r="AM52" i="31"/>
  <c r="AM51" i="31"/>
  <c r="AM50" i="31"/>
  <c r="AM49" i="31"/>
  <c r="AM48" i="31"/>
  <c r="AM47" i="31"/>
  <c r="AM46" i="31"/>
  <c r="AM45" i="31"/>
  <c r="AM44" i="31"/>
  <c r="AM43" i="31"/>
  <c r="AM42" i="31"/>
  <c r="AM41" i="31"/>
  <c r="AM40" i="31"/>
  <c r="AM52" i="32"/>
  <c r="AM51" i="32"/>
  <c r="AM50" i="32"/>
  <c r="AM49" i="32"/>
  <c r="AM48" i="32"/>
  <c r="AM47" i="32"/>
  <c r="AM46" i="32"/>
  <c r="AM45" i="32"/>
  <c r="AM44" i="32"/>
  <c r="AM43" i="32"/>
  <c r="AM42" i="32"/>
  <c r="AM41" i="32"/>
  <c r="AM40" i="32"/>
  <c r="AM52" i="33"/>
  <c r="AM51" i="33"/>
  <c r="AM50" i="33"/>
  <c r="AM49" i="33"/>
  <c r="AM48" i="33"/>
  <c r="AM47" i="33"/>
  <c r="AM46" i="33"/>
  <c r="AM45" i="33"/>
  <c r="AM44" i="33"/>
  <c r="AM43" i="33"/>
  <c r="AM42" i="33"/>
  <c r="AM41" i="33"/>
  <c r="AM40" i="33"/>
  <c r="AM52" i="34"/>
  <c r="AM51" i="34"/>
  <c r="AM50" i="34"/>
  <c r="AM49" i="34"/>
  <c r="AM48" i="34"/>
  <c r="AM47" i="34"/>
  <c r="AM46" i="34"/>
  <c r="AM45" i="34"/>
  <c r="AM44" i="34"/>
  <c r="AM43" i="34"/>
  <c r="AM42" i="34"/>
  <c r="AM41" i="34"/>
  <c r="AM40" i="34"/>
  <c r="AM52" i="35"/>
  <c r="AM51" i="35"/>
  <c r="AM50" i="35"/>
  <c r="AM49" i="35"/>
  <c r="AM48" i="35"/>
  <c r="AM47" i="35"/>
  <c r="AM46" i="35"/>
  <c r="AM45" i="35"/>
  <c r="AM44" i="35"/>
  <c r="AM43" i="35"/>
  <c r="AM42" i="35"/>
  <c r="AM41" i="35"/>
  <c r="AM40" i="35"/>
  <c r="AM52" i="36"/>
  <c r="AM51" i="36"/>
  <c r="AM50" i="36"/>
  <c r="AM49" i="36"/>
  <c r="AM48" i="36"/>
  <c r="AM47" i="36"/>
  <c r="AM46" i="36"/>
  <c r="AM45" i="36"/>
  <c r="AM44" i="36"/>
  <c r="AM43" i="36"/>
  <c r="AM42" i="36"/>
  <c r="AM41" i="36"/>
  <c r="AM40" i="36"/>
  <c r="AM52" i="28"/>
  <c r="AM51" i="28"/>
  <c r="AM50" i="28"/>
  <c r="AM49" i="28"/>
  <c r="AM48" i="28"/>
  <c r="AM47" i="28"/>
  <c r="AM46" i="28"/>
  <c r="AM45" i="28"/>
  <c r="AM44" i="28"/>
  <c r="AM43" i="28"/>
  <c r="AM42" i="28"/>
  <c r="AM41" i="28"/>
  <c r="AM40" i="28"/>
  <c r="AG52" i="29"/>
  <c r="AG51" i="29"/>
  <c r="AG50" i="29"/>
  <c r="AG49" i="29"/>
  <c r="AG48" i="29"/>
  <c r="AG47" i="29"/>
  <c r="AG46" i="29"/>
  <c r="AG45" i="29"/>
  <c r="AG44" i="29"/>
  <c r="AG43" i="29"/>
  <c r="AG42" i="29"/>
  <c r="AG41" i="29"/>
  <c r="AG40" i="29"/>
  <c r="AG52" i="30"/>
  <c r="AG51" i="30"/>
  <c r="AG50" i="30"/>
  <c r="AG49" i="30"/>
  <c r="AG48" i="30"/>
  <c r="AG47" i="30"/>
  <c r="AG46" i="30"/>
  <c r="AG45" i="30"/>
  <c r="AG44" i="30"/>
  <c r="AG43" i="30"/>
  <c r="AG42" i="30"/>
  <c r="AG41" i="30"/>
  <c r="AG40" i="30"/>
  <c r="AG52" i="31"/>
  <c r="AG51" i="31"/>
  <c r="AG50" i="31"/>
  <c r="AG49" i="31"/>
  <c r="AG48" i="31"/>
  <c r="AG47" i="31"/>
  <c r="AG46" i="31"/>
  <c r="AG45" i="31"/>
  <c r="AG44" i="31"/>
  <c r="AG43" i="31"/>
  <c r="AG42" i="31"/>
  <c r="AG41" i="31"/>
  <c r="AG40" i="31"/>
  <c r="AG52" i="32"/>
  <c r="AG51" i="32"/>
  <c r="AG50" i="32"/>
  <c r="AG49" i="32"/>
  <c r="AG48" i="32"/>
  <c r="AG47" i="32"/>
  <c r="AG46" i="32"/>
  <c r="AG45" i="32"/>
  <c r="AG44" i="32"/>
  <c r="AG43" i="32"/>
  <c r="AG42" i="32"/>
  <c r="AG41" i="32"/>
  <c r="AG40" i="32"/>
  <c r="AG52" i="33"/>
  <c r="AG51" i="33"/>
  <c r="AG50" i="33"/>
  <c r="AG49" i="33"/>
  <c r="AG48" i="33"/>
  <c r="AG47" i="33"/>
  <c r="AG46" i="33"/>
  <c r="AG45" i="33"/>
  <c r="AG44" i="33"/>
  <c r="AG43" i="33"/>
  <c r="AG42" i="33"/>
  <c r="AG41" i="33"/>
  <c r="AG40" i="33"/>
  <c r="AG52" i="34"/>
  <c r="AG51" i="34"/>
  <c r="AG50" i="34"/>
  <c r="AG49" i="34"/>
  <c r="AG48" i="34"/>
  <c r="AG47" i="34"/>
  <c r="AG46" i="34"/>
  <c r="AG45" i="34"/>
  <c r="AG44" i="34"/>
  <c r="AG43" i="34"/>
  <c r="AG42" i="34"/>
  <c r="AG41" i="34"/>
  <c r="AG40" i="34"/>
  <c r="AG52" i="35"/>
  <c r="AG51" i="35"/>
  <c r="AG50" i="35"/>
  <c r="AG49" i="35"/>
  <c r="AG48" i="35"/>
  <c r="AG47" i="35"/>
  <c r="AG46" i="35"/>
  <c r="AG45" i="35"/>
  <c r="AG44" i="35"/>
  <c r="AG43" i="35"/>
  <c r="AG42" i="35"/>
  <c r="AG41" i="35"/>
  <c r="AG40" i="35"/>
  <c r="AG52" i="36"/>
  <c r="AG51" i="36"/>
  <c r="AG50" i="36"/>
  <c r="AG49" i="36"/>
  <c r="AG48" i="36"/>
  <c r="AG47" i="36"/>
  <c r="AG46" i="36"/>
  <c r="AG45" i="36"/>
  <c r="AG44" i="36"/>
  <c r="AG43" i="36"/>
  <c r="AG42" i="36"/>
  <c r="AG41" i="36"/>
  <c r="AG40" i="36"/>
  <c r="AG52" i="28"/>
  <c r="AG51" i="28"/>
  <c r="AG50" i="28"/>
  <c r="AG49" i="28"/>
  <c r="AG48" i="28"/>
  <c r="AG47" i="28"/>
  <c r="AG46" i="28"/>
  <c r="AG45" i="28"/>
  <c r="AG44" i="28"/>
  <c r="AG43" i="28"/>
  <c r="AG42" i="28"/>
  <c r="AG41" i="28"/>
  <c r="AG40" i="28"/>
  <c r="AA52" i="29"/>
  <c r="AA51" i="29"/>
  <c r="AA50" i="29"/>
  <c r="AA49" i="29"/>
  <c r="AA48" i="29"/>
  <c r="AA47" i="29"/>
  <c r="AA46" i="29"/>
  <c r="AA45" i="29"/>
  <c r="AA44" i="29"/>
  <c r="AA43" i="29"/>
  <c r="AA42" i="29"/>
  <c r="AA41" i="29"/>
  <c r="AA40" i="29"/>
  <c r="AA52" i="30"/>
  <c r="AA51" i="30"/>
  <c r="AA50" i="30"/>
  <c r="AA49" i="30"/>
  <c r="AA48" i="30"/>
  <c r="AA47" i="30"/>
  <c r="AA46" i="30"/>
  <c r="AA45" i="30"/>
  <c r="AA44" i="30"/>
  <c r="AA43" i="30"/>
  <c r="AA42" i="30"/>
  <c r="AA41" i="30"/>
  <c r="AA40" i="30"/>
  <c r="AA52" i="31"/>
  <c r="AA51" i="31"/>
  <c r="AA50" i="31"/>
  <c r="AA49" i="31"/>
  <c r="AA48" i="31"/>
  <c r="AA47" i="31"/>
  <c r="AA46" i="31"/>
  <c r="AA45" i="31"/>
  <c r="AA44" i="31"/>
  <c r="AA43" i="31"/>
  <c r="AA42" i="31"/>
  <c r="AA41" i="31"/>
  <c r="AA40" i="31"/>
  <c r="AA52" i="32"/>
  <c r="AA51" i="32"/>
  <c r="AA50" i="32"/>
  <c r="AA49" i="32"/>
  <c r="AA48" i="32"/>
  <c r="AA47" i="32"/>
  <c r="AA46" i="32"/>
  <c r="AA45" i="32"/>
  <c r="AA44" i="32"/>
  <c r="AA43" i="32"/>
  <c r="AA42" i="32"/>
  <c r="AA41" i="32"/>
  <c r="AA40" i="32"/>
  <c r="AA52" i="33"/>
  <c r="AA51" i="33"/>
  <c r="AA50" i="33"/>
  <c r="AA49" i="33"/>
  <c r="AA48" i="33"/>
  <c r="AA47" i="33"/>
  <c r="AA46" i="33"/>
  <c r="AA45" i="33"/>
  <c r="AA44" i="33"/>
  <c r="AA43" i="33"/>
  <c r="AA42" i="33"/>
  <c r="AA41" i="33"/>
  <c r="AA40" i="33"/>
  <c r="AA52" i="34"/>
  <c r="AA51" i="34"/>
  <c r="AA50" i="34"/>
  <c r="AA49" i="34"/>
  <c r="AA48" i="34"/>
  <c r="AA47" i="34"/>
  <c r="AA46" i="34"/>
  <c r="AA45" i="34"/>
  <c r="AA44" i="34"/>
  <c r="AA43" i="34"/>
  <c r="AA42" i="34"/>
  <c r="AA41" i="34"/>
  <c r="AA40" i="34"/>
  <c r="AA52" i="35"/>
  <c r="AA51" i="35"/>
  <c r="AA50" i="35"/>
  <c r="AA49" i="35"/>
  <c r="AA48" i="35"/>
  <c r="AA47" i="35"/>
  <c r="AA46" i="35"/>
  <c r="AA45" i="35"/>
  <c r="AA44" i="35"/>
  <c r="AA43" i="35"/>
  <c r="AA42" i="35"/>
  <c r="AA41" i="35"/>
  <c r="AA40" i="35"/>
  <c r="AA52" i="36"/>
  <c r="AA51" i="36"/>
  <c r="AA50" i="36"/>
  <c r="AA49" i="36"/>
  <c r="AA48" i="36"/>
  <c r="AA47" i="36"/>
  <c r="AA46" i="36"/>
  <c r="AA45" i="36"/>
  <c r="AA44" i="36"/>
  <c r="AA43" i="36"/>
  <c r="AA42" i="36"/>
  <c r="AA41" i="36"/>
  <c r="AA40" i="36"/>
  <c r="AA52" i="28"/>
  <c r="AA51" i="28"/>
  <c r="AA50" i="28"/>
  <c r="AA49" i="28"/>
  <c r="AA48" i="28"/>
  <c r="AA47" i="28"/>
  <c r="AA46" i="28"/>
  <c r="AA45" i="28"/>
  <c r="AA44" i="28"/>
  <c r="AA43" i="28"/>
  <c r="AA42" i="28"/>
  <c r="AA41" i="28"/>
  <c r="AA40" i="28"/>
  <c r="U52" i="29"/>
  <c r="U51" i="29"/>
  <c r="U50" i="29"/>
  <c r="U49" i="29"/>
  <c r="U48" i="29"/>
  <c r="U47" i="29"/>
  <c r="U46" i="29"/>
  <c r="U45" i="29"/>
  <c r="U44" i="29"/>
  <c r="U43" i="29"/>
  <c r="U42" i="29"/>
  <c r="U41" i="29"/>
  <c r="U40" i="29"/>
  <c r="U52" i="30"/>
  <c r="U51" i="30"/>
  <c r="U50" i="30"/>
  <c r="U49" i="30"/>
  <c r="U48" i="30"/>
  <c r="U47" i="30"/>
  <c r="U46" i="30"/>
  <c r="U45" i="30"/>
  <c r="U44" i="30"/>
  <c r="U43" i="30"/>
  <c r="U42" i="30"/>
  <c r="U41" i="30"/>
  <c r="U40" i="30"/>
  <c r="U52" i="31"/>
  <c r="U51" i="31"/>
  <c r="U50" i="31"/>
  <c r="U49" i="31"/>
  <c r="U48" i="31"/>
  <c r="U47" i="31"/>
  <c r="U46" i="31"/>
  <c r="U45" i="31"/>
  <c r="U44" i="31"/>
  <c r="U43" i="31"/>
  <c r="U42" i="31"/>
  <c r="U41" i="31"/>
  <c r="U40" i="31"/>
  <c r="U52" i="32"/>
  <c r="U51" i="32"/>
  <c r="U50" i="32"/>
  <c r="U49" i="32"/>
  <c r="U48" i="32"/>
  <c r="U47" i="32"/>
  <c r="U46" i="32"/>
  <c r="U45" i="32"/>
  <c r="U44" i="32"/>
  <c r="U43" i="32"/>
  <c r="U42" i="32"/>
  <c r="U41" i="32"/>
  <c r="U40" i="32"/>
  <c r="U52" i="33"/>
  <c r="U51" i="33"/>
  <c r="U50" i="33"/>
  <c r="U49" i="33"/>
  <c r="U48" i="33"/>
  <c r="U47" i="33"/>
  <c r="U46" i="33"/>
  <c r="U45" i="33"/>
  <c r="U44" i="33"/>
  <c r="U43" i="33"/>
  <c r="U42" i="33"/>
  <c r="U41" i="33"/>
  <c r="U40" i="33"/>
  <c r="U52" i="34"/>
  <c r="U51" i="34"/>
  <c r="U50" i="34"/>
  <c r="U49" i="34"/>
  <c r="U48" i="34"/>
  <c r="U47" i="34"/>
  <c r="U46" i="34"/>
  <c r="U45" i="34"/>
  <c r="U44" i="34"/>
  <c r="U43" i="34"/>
  <c r="U42" i="34"/>
  <c r="U41" i="34"/>
  <c r="U40" i="34"/>
  <c r="U52" i="35"/>
  <c r="U51" i="35"/>
  <c r="U50" i="35"/>
  <c r="U49" i="35"/>
  <c r="U48" i="35"/>
  <c r="U47" i="35"/>
  <c r="U46" i="35"/>
  <c r="U45" i="35"/>
  <c r="U44" i="35"/>
  <c r="U43" i="35"/>
  <c r="U42" i="35"/>
  <c r="U41" i="35"/>
  <c r="U40" i="35"/>
  <c r="U52" i="36"/>
  <c r="U51" i="36"/>
  <c r="U50" i="36"/>
  <c r="U49" i="36"/>
  <c r="U48" i="36"/>
  <c r="U47" i="36"/>
  <c r="U46" i="36"/>
  <c r="U45" i="36"/>
  <c r="U44" i="36"/>
  <c r="U43" i="36"/>
  <c r="U42" i="36"/>
  <c r="U41" i="36"/>
  <c r="U40" i="36"/>
  <c r="U52" i="28"/>
  <c r="U51" i="28"/>
  <c r="U50" i="28"/>
  <c r="U49" i="28"/>
  <c r="U48" i="28"/>
  <c r="U47" i="28"/>
  <c r="U46" i="28"/>
  <c r="U45" i="28"/>
  <c r="U44" i="28"/>
  <c r="U43" i="28"/>
  <c r="U42" i="28"/>
  <c r="U41" i="28"/>
  <c r="U40" i="28"/>
  <c r="O52" i="29"/>
  <c r="O51" i="29"/>
  <c r="O50" i="29"/>
  <c r="O49" i="29"/>
  <c r="O48" i="29"/>
  <c r="O47" i="29"/>
  <c r="O46" i="29"/>
  <c r="O45" i="29"/>
  <c r="O44" i="29"/>
  <c r="O43" i="29"/>
  <c r="O42" i="29"/>
  <c r="O41" i="29"/>
  <c r="O40" i="29"/>
  <c r="O52" i="30"/>
  <c r="O51" i="30"/>
  <c r="O50" i="30"/>
  <c r="O49" i="30"/>
  <c r="O48" i="30"/>
  <c r="O47" i="30"/>
  <c r="O46" i="30"/>
  <c r="O45" i="30"/>
  <c r="O44" i="30"/>
  <c r="O43" i="30"/>
  <c r="O42" i="30"/>
  <c r="O41" i="30"/>
  <c r="O40" i="30"/>
  <c r="O52" i="31"/>
  <c r="O51" i="31"/>
  <c r="O50" i="31"/>
  <c r="O49" i="31"/>
  <c r="O48" i="31"/>
  <c r="O47" i="31"/>
  <c r="O46" i="31"/>
  <c r="O45" i="31"/>
  <c r="O44" i="31"/>
  <c r="O43" i="31"/>
  <c r="O42" i="31"/>
  <c r="O41" i="31"/>
  <c r="O40" i="31"/>
  <c r="O52" i="32"/>
  <c r="O51" i="32"/>
  <c r="O50" i="32"/>
  <c r="O49" i="32"/>
  <c r="O48" i="32"/>
  <c r="O47" i="32"/>
  <c r="O46" i="32"/>
  <c r="O45" i="32"/>
  <c r="O44" i="32"/>
  <c r="O43" i="32"/>
  <c r="O42" i="32"/>
  <c r="O41" i="32"/>
  <c r="O40" i="32"/>
  <c r="O52" i="33"/>
  <c r="O51" i="33"/>
  <c r="O50" i="33"/>
  <c r="O49" i="33"/>
  <c r="O48" i="33"/>
  <c r="O47" i="33"/>
  <c r="O46" i="33"/>
  <c r="O45" i="33"/>
  <c r="O44" i="33"/>
  <c r="O43" i="33"/>
  <c r="O42" i="33"/>
  <c r="O41" i="33"/>
  <c r="O40" i="33"/>
  <c r="O52" i="34"/>
  <c r="O51" i="34"/>
  <c r="O50" i="34"/>
  <c r="O49" i="34"/>
  <c r="O48" i="34"/>
  <c r="O47" i="34"/>
  <c r="O46" i="34"/>
  <c r="O45" i="34"/>
  <c r="O44" i="34"/>
  <c r="O43" i="34"/>
  <c r="O42" i="34"/>
  <c r="O41" i="34"/>
  <c r="O40" i="34"/>
  <c r="O52" i="35"/>
  <c r="O51" i="35"/>
  <c r="O50" i="35"/>
  <c r="O49" i="35"/>
  <c r="O48" i="35"/>
  <c r="O47" i="35"/>
  <c r="O46" i="35"/>
  <c r="O45" i="35"/>
  <c r="O44" i="35"/>
  <c r="O43" i="35"/>
  <c r="O42" i="35"/>
  <c r="O41" i="35"/>
  <c r="O40" i="35"/>
  <c r="O52" i="36"/>
  <c r="O51" i="36"/>
  <c r="O50" i="36"/>
  <c r="O49" i="36"/>
  <c r="O48" i="36"/>
  <c r="O47" i="36"/>
  <c r="O46" i="36"/>
  <c r="O45" i="36"/>
  <c r="O44" i="36"/>
  <c r="O43" i="36"/>
  <c r="O42" i="36"/>
  <c r="O41" i="36"/>
  <c r="O40" i="36"/>
  <c r="O52" i="28"/>
  <c r="O51" i="28"/>
  <c r="O50" i="28"/>
  <c r="O49" i="28"/>
  <c r="O48" i="28"/>
  <c r="O47" i="28"/>
  <c r="O46" i="28"/>
  <c r="O45" i="28"/>
  <c r="O44" i="28"/>
  <c r="O43" i="28"/>
  <c r="O42" i="28"/>
  <c r="O41" i="28"/>
  <c r="O40" i="28"/>
  <c r="K52" i="29"/>
  <c r="K51" i="29"/>
  <c r="K50" i="29"/>
  <c r="K49" i="29"/>
  <c r="K48" i="29"/>
  <c r="K47" i="29"/>
  <c r="K46" i="29"/>
  <c r="K45" i="29"/>
  <c r="K44" i="29"/>
  <c r="K43" i="29"/>
  <c r="K42" i="29"/>
  <c r="K41" i="29"/>
  <c r="K40" i="29"/>
  <c r="K52" i="30"/>
  <c r="K51" i="30"/>
  <c r="K50" i="30"/>
  <c r="K49" i="30"/>
  <c r="K48" i="30"/>
  <c r="K47" i="30"/>
  <c r="K46" i="30"/>
  <c r="K45" i="30"/>
  <c r="K44" i="30"/>
  <c r="K43" i="30"/>
  <c r="K42" i="30"/>
  <c r="K41" i="30"/>
  <c r="K40" i="30"/>
  <c r="K52" i="31"/>
  <c r="K51" i="31"/>
  <c r="K50" i="31"/>
  <c r="K49" i="31"/>
  <c r="K48" i="31"/>
  <c r="K47" i="31"/>
  <c r="K46" i="31"/>
  <c r="K45" i="31"/>
  <c r="K44" i="31"/>
  <c r="K43" i="31"/>
  <c r="K42" i="31"/>
  <c r="K41" i="31"/>
  <c r="K40" i="31"/>
  <c r="K52" i="32"/>
  <c r="K51" i="32"/>
  <c r="K50" i="32"/>
  <c r="K49" i="32"/>
  <c r="K48" i="32"/>
  <c r="K47" i="32"/>
  <c r="K46" i="32"/>
  <c r="K45" i="32"/>
  <c r="K44" i="32"/>
  <c r="K43" i="32"/>
  <c r="K42" i="32"/>
  <c r="K41" i="32"/>
  <c r="K40" i="32"/>
  <c r="K52" i="33"/>
  <c r="K51" i="33"/>
  <c r="K50" i="33"/>
  <c r="K49" i="33"/>
  <c r="K48" i="33"/>
  <c r="K47" i="33"/>
  <c r="K46" i="33"/>
  <c r="K45" i="33"/>
  <c r="K44" i="33"/>
  <c r="K43" i="33"/>
  <c r="K42" i="33"/>
  <c r="K41" i="33"/>
  <c r="K40" i="33"/>
  <c r="K52" i="34"/>
  <c r="K51" i="34"/>
  <c r="K50" i="34"/>
  <c r="K49" i="34"/>
  <c r="K48" i="34"/>
  <c r="K47" i="34"/>
  <c r="K46" i="34"/>
  <c r="K45" i="34"/>
  <c r="K44" i="34"/>
  <c r="K43" i="34"/>
  <c r="K42" i="34"/>
  <c r="K41" i="34"/>
  <c r="K40" i="34"/>
  <c r="K52" i="35"/>
  <c r="K51" i="35"/>
  <c r="K50" i="35"/>
  <c r="K49" i="35"/>
  <c r="K48" i="35"/>
  <c r="K47" i="35"/>
  <c r="K46" i="35"/>
  <c r="K45" i="35"/>
  <c r="K44" i="35"/>
  <c r="K43" i="35"/>
  <c r="K42" i="35"/>
  <c r="K41" i="35"/>
  <c r="K40" i="35"/>
  <c r="K52" i="36"/>
  <c r="K51" i="36"/>
  <c r="K50" i="36"/>
  <c r="K49" i="36"/>
  <c r="K48" i="36"/>
  <c r="K47" i="36"/>
  <c r="K46" i="36"/>
  <c r="K45" i="36"/>
  <c r="K44" i="36"/>
  <c r="K43" i="36"/>
  <c r="K42" i="36"/>
  <c r="K41" i="36"/>
  <c r="K40" i="36"/>
  <c r="K52" i="28"/>
  <c r="K51" i="28"/>
  <c r="K50" i="28"/>
  <c r="K49" i="28"/>
  <c r="K48" i="28"/>
  <c r="K47" i="28"/>
  <c r="K46" i="28"/>
  <c r="K45" i="28"/>
  <c r="K44" i="28"/>
  <c r="K43" i="28"/>
  <c r="K42" i="28"/>
  <c r="K41" i="28"/>
  <c r="K40" i="28"/>
  <c r="G52" i="29"/>
  <c r="G51" i="29"/>
  <c r="G50" i="29"/>
  <c r="G49" i="29"/>
  <c r="G48" i="29"/>
  <c r="G47" i="29"/>
  <c r="G46" i="29"/>
  <c r="G45" i="29"/>
  <c r="G44" i="29"/>
  <c r="G43" i="29"/>
  <c r="G42" i="29"/>
  <c r="G41" i="29"/>
  <c r="G52" i="30"/>
  <c r="G51" i="30"/>
  <c r="G50" i="30"/>
  <c r="G49" i="30"/>
  <c r="G48" i="30"/>
  <c r="G47" i="30"/>
  <c r="G46" i="30"/>
  <c r="G45" i="30"/>
  <c r="G44" i="30"/>
  <c r="G43" i="30"/>
  <c r="G42" i="30"/>
  <c r="G41" i="30"/>
  <c r="G52" i="31"/>
  <c r="G51" i="31"/>
  <c r="G50" i="31"/>
  <c r="G49" i="31"/>
  <c r="G48" i="31"/>
  <c r="G47" i="31"/>
  <c r="G46" i="31"/>
  <c r="G45" i="31"/>
  <c r="G44" i="31"/>
  <c r="G43" i="31"/>
  <c r="G42" i="31"/>
  <c r="G41" i="31"/>
  <c r="G52" i="32"/>
  <c r="G51" i="32"/>
  <c r="G50" i="32"/>
  <c r="G49" i="32"/>
  <c r="G48" i="32"/>
  <c r="G47" i="32"/>
  <c r="G46" i="32"/>
  <c r="G45" i="32"/>
  <c r="G44" i="32"/>
  <c r="G43" i="32"/>
  <c r="G42" i="32"/>
  <c r="G41" i="32"/>
  <c r="G52" i="33"/>
  <c r="G51" i="33"/>
  <c r="G50" i="33"/>
  <c r="G49" i="33"/>
  <c r="G48" i="33"/>
  <c r="G47" i="33"/>
  <c r="G46" i="33"/>
  <c r="G45" i="33"/>
  <c r="G44" i="33"/>
  <c r="G43" i="33"/>
  <c r="G42" i="33"/>
  <c r="G41" i="33"/>
  <c r="G52" i="34"/>
  <c r="G51" i="34"/>
  <c r="G50" i="34"/>
  <c r="G49" i="34"/>
  <c r="G48" i="34"/>
  <c r="G47" i="34"/>
  <c r="G46" i="34"/>
  <c r="G45" i="34"/>
  <c r="G44" i="34"/>
  <c r="G43" i="34"/>
  <c r="G42" i="34"/>
  <c r="G41" i="34"/>
  <c r="G52" i="35"/>
  <c r="G51" i="35"/>
  <c r="G50" i="35"/>
  <c r="G49" i="35"/>
  <c r="G48" i="35"/>
  <c r="G47" i="35"/>
  <c r="G46" i="35"/>
  <c r="G45" i="35"/>
  <c r="G44" i="35"/>
  <c r="G43" i="35"/>
  <c r="G42" i="35"/>
  <c r="G41" i="35"/>
  <c r="G52" i="36"/>
  <c r="G51" i="36"/>
  <c r="G50" i="36"/>
  <c r="G49" i="36"/>
  <c r="G48" i="36"/>
  <c r="G47" i="36"/>
  <c r="G46" i="36"/>
  <c r="G45" i="36"/>
  <c r="G44" i="36"/>
  <c r="G43" i="36"/>
  <c r="G42" i="36"/>
  <c r="G41" i="36"/>
  <c r="G52" i="28"/>
  <c r="G51" i="28"/>
  <c r="G50" i="28"/>
  <c r="G49" i="28"/>
  <c r="G48" i="28"/>
  <c r="G47" i="28"/>
  <c r="G46" i="28"/>
  <c r="G45" i="28"/>
  <c r="G44" i="28"/>
  <c r="G43" i="28"/>
  <c r="G42" i="28"/>
  <c r="G41" i="28"/>
  <c r="G40" i="29"/>
  <c r="G40" i="30"/>
  <c r="G40" i="31"/>
  <c r="G40" i="32"/>
  <c r="G40" i="33"/>
  <c r="G40" i="34"/>
  <c r="G40" i="35"/>
  <c r="G40" i="36"/>
  <c r="G40" i="28"/>
  <c r="BE52" i="27"/>
  <c r="BE51" i="27"/>
  <c r="BE50" i="27"/>
  <c r="BE49" i="27"/>
  <c r="BE48" i="27"/>
  <c r="BE47" i="27"/>
  <c r="BE46" i="27"/>
  <c r="BE45" i="27"/>
  <c r="BE44" i="27"/>
  <c r="BE43" i="27"/>
  <c r="BE42" i="27"/>
  <c r="BE41" i="27"/>
  <c r="BE40" i="27"/>
  <c r="AY52" i="27"/>
  <c r="AY51" i="27"/>
  <c r="AY50" i="27"/>
  <c r="AY49" i="27"/>
  <c r="AY48" i="27"/>
  <c r="AY47" i="27"/>
  <c r="AY46" i="27"/>
  <c r="AY45" i="27"/>
  <c r="AY44" i="27"/>
  <c r="AY43" i="27"/>
  <c r="AY42" i="27"/>
  <c r="AY41" i="27"/>
  <c r="AY40" i="27"/>
  <c r="AS52" i="27"/>
  <c r="AS51" i="27"/>
  <c r="AS50" i="27"/>
  <c r="AS49" i="27"/>
  <c r="AS48" i="27"/>
  <c r="AS47" i="27"/>
  <c r="AS46" i="27"/>
  <c r="AS45" i="27"/>
  <c r="AS44" i="27"/>
  <c r="AS43" i="27"/>
  <c r="AS42" i="27"/>
  <c r="AS41" i="27"/>
  <c r="AS40" i="27"/>
  <c r="AM52" i="27"/>
  <c r="AM51" i="27"/>
  <c r="AM50" i="27"/>
  <c r="AM49" i="27"/>
  <c r="AM48" i="27"/>
  <c r="AM47" i="27"/>
  <c r="AM46" i="27"/>
  <c r="AM45" i="27"/>
  <c r="AM44" i="27"/>
  <c r="AM43" i="27"/>
  <c r="AM42" i="27"/>
  <c r="AM41" i="27"/>
  <c r="AM40" i="27"/>
  <c r="AG52" i="27"/>
  <c r="AG51" i="27"/>
  <c r="AG50" i="27"/>
  <c r="AG49" i="27"/>
  <c r="AG48" i="27"/>
  <c r="AG47" i="27"/>
  <c r="AG46" i="27"/>
  <c r="AG45" i="27"/>
  <c r="AG44" i="27"/>
  <c r="AG43" i="27"/>
  <c r="AG42" i="27"/>
  <c r="AG41" i="27"/>
  <c r="AG40" i="27"/>
  <c r="AA52" i="27"/>
  <c r="AA51" i="27"/>
  <c r="AA50" i="27"/>
  <c r="AA49" i="27"/>
  <c r="AA48" i="27"/>
  <c r="AA47" i="27"/>
  <c r="AA46" i="27"/>
  <c r="AA45" i="27"/>
  <c r="AA44" i="27"/>
  <c r="AA43" i="27"/>
  <c r="AA42" i="27"/>
  <c r="AA41" i="27"/>
  <c r="AA40" i="27"/>
  <c r="U52" i="27"/>
  <c r="U51" i="27"/>
  <c r="U50" i="27"/>
  <c r="U49" i="27"/>
  <c r="U48" i="27"/>
  <c r="U47" i="27"/>
  <c r="U46" i="27"/>
  <c r="U45" i="27"/>
  <c r="U44" i="27"/>
  <c r="U43" i="27"/>
  <c r="U42" i="27"/>
  <c r="U41" i="27"/>
  <c r="U40" i="27"/>
  <c r="O52" i="27"/>
  <c r="O51" i="27"/>
  <c r="O50" i="27"/>
  <c r="O49" i="27"/>
  <c r="O48" i="27"/>
  <c r="O47" i="27"/>
  <c r="O46" i="27"/>
  <c r="O45" i="27"/>
  <c r="O44" i="27"/>
  <c r="O43" i="27"/>
  <c r="O42" i="27"/>
  <c r="O41" i="27"/>
  <c r="O40" i="27"/>
  <c r="K52" i="27"/>
  <c r="K51" i="27"/>
  <c r="K50" i="27"/>
  <c r="K49" i="27"/>
  <c r="K48" i="27"/>
  <c r="K47" i="27"/>
  <c r="K46" i="27"/>
  <c r="K45" i="27"/>
  <c r="K44" i="27"/>
  <c r="K43" i="27"/>
  <c r="K42" i="27"/>
  <c r="K41" i="27"/>
  <c r="K40" i="27"/>
  <c r="G52" i="27"/>
  <c r="G51" i="27"/>
  <c r="G50" i="27"/>
  <c r="G49" i="27"/>
  <c r="G48" i="27"/>
  <c r="G47" i="27"/>
  <c r="G46" i="27"/>
  <c r="G45" i="27"/>
  <c r="G44" i="27"/>
  <c r="G43" i="27"/>
  <c r="G42" i="27"/>
  <c r="G41" i="27"/>
  <c r="G40" i="27"/>
  <c r="BE52" i="19"/>
  <c r="BE51" i="19"/>
  <c r="BE50" i="19"/>
  <c r="BE49" i="19"/>
  <c r="BE48" i="19"/>
  <c r="BE47" i="19"/>
  <c r="BE46" i="19"/>
  <c r="BE45" i="19"/>
  <c r="BE44" i="19"/>
  <c r="BE43" i="19"/>
  <c r="BE42" i="19"/>
  <c r="BE41" i="19"/>
  <c r="BE40" i="19"/>
  <c r="BE52" i="20"/>
  <c r="BE51" i="20"/>
  <c r="BE50" i="20"/>
  <c r="BE49" i="20"/>
  <c r="BE48" i="20"/>
  <c r="BE47" i="20"/>
  <c r="BE46" i="20"/>
  <c r="BE45" i="20"/>
  <c r="BE44" i="20"/>
  <c r="BE43" i="20"/>
  <c r="BE42" i="20"/>
  <c r="BE41" i="20"/>
  <c r="BE40" i="20"/>
  <c r="BE52" i="21"/>
  <c r="BE51" i="21"/>
  <c r="BE50" i="21"/>
  <c r="BE49" i="21"/>
  <c r="BE48" i="21"/>
  <c r="BE47" i="21"/>
  <c r="BE46" i="21"/>
  <c r="BE45" i="21"/>
  <c r="BE44" i="21"/>
  <c r="BE43" i="21"/>
  <c r="BE42" i="21"/>
  <c r="BE41" i="21"/>
  <c r="BE40" i="21"/>
  <c r="BE52" i="22"/>
  <c r="BE51" i="22"/>
  <c r="BE50" i="22"/>
  <c r="BE49" i="22"/>
  <c r="BE48" i="22"/>
  <c r="BE47" i="22"/>
  <c r="BE46" i="22"/>
  <c r="BE45" i="22"/>
  <c r="BE44" i="22"/>
  <c r="BE43" i="22"/>
  <c r="BE42" i="22"/>
  <c r="BE41" i="22"/>
  <c r="BE40" i="22"/>
  <c r="BE52" i="23"/>
  <c r="BE51" i="23"/>
  <c r="BE50" i="23"/>
  <c r="BE49" i="23"/>
  <c r="BE48" i="23"/>
  <c r="BE47" i="23"/>
  <c r="BE46" i="23"/>
  <c r="BE45" i="23"/>
  <c r="BE44" i="23"/>
  <c r="BE43" i="23"/>
  <c r="BE42" i="23"/>
  <c r="BE41" i="23"/>
  <c r="BE40" i="23"/>
  <c r="BE52" i="24"/>
  <c r="BE51" i="24"/>
  <c r="BE50" i="24"/>
  <c r="BE49" i="24"/>
  <c r="BE48" i="24"/>
  <c r="BE47" i="24"/>
  <c r="BE46" i="24"/>
  <c r="BE45" i="24"/>
  <c r="BE44" i="24"/>
  <c r="BE43" i="24"/>
  <c r="BE42" i="24"/>
  <c r="BE41" i="24"/>
  <c r="BE40" i="24"/>
  <c r="BE52" i="25"/>
  <c r="BE51" i="25"/>
  <c r="BE50" i="25"/>
  <c r="BE49" i="25"/>
  <c r="BE48" i="25"/>
  <c r="BE47" i="25"/>
  <c r="BE46" i="25"/>
  <c r="BE45" i="25"/>
  <c r="BE44" i="25"/>
  <c r="BE43" i="25"/>
  <c r="BE42" i="25"/>
  <c r="BE41" i="25"/>
  <c r="BE40" i="25"/>
  <c r="BE52" i="26"/>
  <c r="BE51" i="26"/>
  <c r="BE50" i="26"/>
  <c r="BE49" i="26"/>
  <c r="BE48" i="26"/>
  <c r="BE47" i="26"/>
  <c r="BE46" i="26"/>
  <c r="BE45" i="26"/>
  <c r="BE44" i="26"/>
  <c r="BE43" i="26"/>
  <c r="BE42" i="26"/>
  <c r="BE41" i="26"/>
  <c r="BE40" i="26"/>
  <c r="BE52" i="18"/>
  <c r="BE51" i="18"/>
  <c r="BE50" i="18"/>
  <c r="BE49" i="18"/>
  <c r="BE48" i="18"/>
  <c r="BE47" i="18"/>
  <c r="BE46" i="18"/>
  <c r="BE45" i="18"/>
  <c r="BE44" i="18"/>
  <c r="BE43" i="18"/>
  <c r="BE42" i="18"/>
  <c r="BE41" i="18"/>
  <c r="BE40" i="18"/>
  <c r="AY52" i="19"/>
  <c r="AY51" i="19"/>
  <c r="AY50" i="19"/>
  <c r="AY49" i="19"/>
  <c r="AY48" i="19"/>
  <c r="AY47" i="19"/>
  <c r="AY46" i="19"/>
  <c r="AY45" i="19"/>
  <c r="AY44" i="19"/>
  <c r="AY43" i="19"/>
  <c r="AY42" i="19"/>
  <c r="AY41" i="19"/>
  <c r="AY40" i="19"/>
  <c r="AY52" i="20"/>
  <c r="AY51" i="20"/>
  <c r="AY50" i="20"/>
  <c r="AY49" i="20"/>
  <c r="AY48" i="20"/>
  <c r="AY47" i="20"/>
  <c r="AY46" i="20"/>
  <c r="AY45" i="20"/>
  <c r="AY44" i="20"/>
  <c r="AY43" i="20"/>
  <c r="AY42" i="20"/>
  <c r="AY41" i="20"/>
  <c r="AY40" i="20"/>
  <c r="AY52" i="21"/>
  <c r="AY51" i="21"/>
  <c r="AY50" i="21"/>
  <c r="AY49" i="21"/>
  <c r="AY48" i="21"/>
  <c r="AY47" i="21"/>
  <c r="AY46" i="21"/>
  <c r="AY45" i="21"/>
  <c r="AY44" i="21"/>
  <c r="AY43" i="21"/>
  <c r="AY42" i="21"/>
  <c r="AY41" i="21"/>
  <c r="AY40" i="21"/>
  <c r="AY52" i="22"/>
  <c r="AY51" i="22"/>
  <c r="AY50" i="22"/>
  <c r="AY49" i="22"/>
  <c r="AY48" i="22"/>
  <c r="AY47" i="22"/>
  <c r="AY46" i="22"/>
  <c r="AY45" i="22"/>
  <c r="AY44" i="22"/>
  <c r="AY43" i="22"/>
  <c r="AY42" i="22"/>
  <c r="AY41" i="22"/>
  <c r="AY40" i="22"/>
  <c r="AY52" i="23"/>
  <c r="AY51" i="23"/>
  <c r="AY50" i="23"/>
  <c r="AY49" i="23"/>
  <c r="AY48" i="23"/>
  <c r="AY47" i="23"/>
  <c r="AY46" i="23"/>
  <c r="AY45" i="23"/>
  <c r="AY44" i="23"/>
  <c r="AY43" i="23"/>
  <c r="AY42" i="23"/>
  <c r="AY41" i="23"/>
  <c r="AY40" i="23"/>
  <c r="AY52" i="24"/>
  <c r="AY51" i="24"/>
  <c r="AY50" i="24"/>
  <c r="AY49" i="24"/>
  <c r="AY48" i="24"/>
  <c r="AY47" i="24"/>
  <c r="AY46" i="24"/>
  <c r="AY45" i="24"/>
  <c r="AY44" i="24"/>
  <c r="AY43" i="24"/>
  <c r="AY42" i="24"/>
  <c r="AY41" i="24"/>
  <c r="AY40" i="24"/>
  <c r="AY52" i="25"/>
  <c r="AY51" i="25"/>
  <c r="AY50" i="25"/>
  <c r="AY49" i="25"/>
  <c r="AY48" i="25"/>
  <c r="AY47" i="25"/>
  <c r="AY46" i="25"/>
  <c r="AY45" i="25"/>
  <c r="AY44" i="25"/>
  <c r="AY43" i="25"/>
  <c r="AY42" i="25"/>
  <c r="AY41" i="25"/>
  <c r="AY40" i="25"/>
  <c r="AY52" i="26"/>
  <c r="AY51" i="26"/>
  <c r="AY50" i="26"/>
  <c r="AY49" i="26"/>
  <c r="AY48" i="26"/>
  <c r="AY47" i="26"/>
  <c r="AY46" i="26"/>
  <c r="AY45" i="26"/>
  <c r="AY44" i="26"/>
  <c r="AY43" i="26"/>
  <c r="AY42" i="26"/>
  <c r="AY41" i="26"/>
  <c r="AY40" i="26"/>
  <c r="AY52" i="18"/>
  <c r="AY51" i="18"/>
  <c r="AY50" i="18"/>
  <c r="AY49" i="18"/>
  <c r="AY48" i="18"/>
  <c r="AY47" i="18"/>
  <c r="AY46" i="18"/>
  <c r="AY45" i="18"/>
  <c r="AY44" i="18"/>
  <c r="AY43" i="18"/>
  <c r="AY42" i="18"/>
  <c r="AY41" i="18"/>
  <c r="AY40" i="18"/>
  <c r="AS52" i="19"/>
  <c r="AS51" i="19"/>
  <c r="AS50" i="19"/>
  <c r="AS49" i="19"/>
  <c r="AS48" i="19"/>
  <c r="AS47" i="19"/>
  <c r="AS46" i="19"/>
  <c r="AS45" i="19"/>
  <c r="AS44" i="19"/>
  <c r="AS43" i="19"/>
  <c r="AS42" i="19"/>
  <c r="AS41" i="19"/>
  <c r="AS40" i="19"/>
  <c r="AS52" i="20"/>
  <c r="AS51" i="20"/>
  <c r="AS50" i="20"/>
  <c r="AS49" i="20"/>
  <c r="AS48" i="20"/>
  <c r="AS47" i="20"/>
  <c r="AS46" i="20"/>
  <c r="AS45" i="20"/>
  <c r="AS44" i="20"/>
  <c r="AS43" i="20"/>
  <c r="AS42" i="20"/>
  <c r="AS41" i="20"/>
  <c r="AS40" i="20"/>
  <c r="AS52" i="21"/>
  <c r="AS51" i="21"/>
  <c r="AS50" i="21"/>
  <c r="AS49" i="21"/>
  <c r="AS48" i="21"/>
  <c r="AS47" i="21"/>
  <c r="AS46" i="21"/>
  <c r="AS45" i="21"/>
  <c r="AS44" i="21"/>
  <c r="AS43" i="21"/>
  <c r="AS42" i="21"/>
  <c r="AS41" i="21"/>
  <c r="AS40" i="21"/>
  <c r="AS52" i="22"/>
  <c r="AS51" i="22"/>
  <c r="AS50" i="22"/>
  <c r="AS49" i="22"/>
  <c r="AS48" i="22"/>
  <c r="AS47" i="22"/>
  <c r="AS46" i="22"/>
  <c r="AS45" i="22"/>
  <c r="AS44" i="22"/>
  <c r="AS43" i="22"/>
  <c r="AS42" i="22"/>
  <c r="AS41" i="22"/>
  <c r="AS40" i="22"/>
  <c r="AS52" i="23"/>
  <c r="AS51" i="23"/>
  <c r="AS50" i="23"/>
  <c r="AS49" i="23"/>
  <c r="AS48" i="23"/>
  <c r="AS47" i="23"/>
  <c r="AS46" i="23"/>
  <c r="AS45" i="23"/>
  <c r="AS44" i="23"/>
  <c r="AS43" i="23"/>
  <c r="AS42" i="23"/>
  <c r="AS41" i="23"/>
  <c r="AS40" i="23"/>
  <c r="AS52" i="24"/>
  <c r="AS51" i="24"/>
  <c r="AS50" i="24"/>
  <c r="AS49" i="24"/>
  <c r="AS48" i="24"/>
  <c r="AS47" i="24"/>
  <c r="AS46" i="24"/>
  <c r="AS45" i="24"/>
  <c r="AS44" i="24"/>
  <c r="AS43" i="24"/>
  <c r="AS42" i="24"/>
  <c r="AS41" i="24"/>
  <c r="AS40" i="24"/>
  <c r="AS52" i="25"/>
  <c r="AS51" i="25"/>
  <c r="AS50" i="25"/>
  <c r="AS49" i="25"/>
  <c r="AS48" i="25"/>
  <c r="AS47" i="25"/>
  <c r="AS46" i="25"/>
  <c r="AS45" i="25"/>
  <c r="AS44" i="25"/>
  <c r="AS43" i="25"/>
  <c r="AS42" i="25"/>
  <c r="AS41" i="25"/>
  <c r="AS40" i="25"/>
  <c r="AS52" i="26"/>
  <c r="AS51" i="26"/>
  <c r="AS50" i="26"/>
  <c r="AS49" i="26"/>
  <c r="AS48" i="26"/>
  <c r="AS47" i="26"/>
  <c r="AS46" i="26"/>
  <c r="AS45" i="26"/>
  <c r="AS44" i="26"/>
  <c r="AS43" i="26"/>
  <c r="AS42" i="26"/>
  <c r="AS41" i="26"/>
  <c r="AS40" i="26"/>
  <c r="AS52" i="18"/>
  <c r="AS51" i="18"/>
  <c r="AS50" i="18"/>
  <c r="AS49" i="18"/>
  <c r="AS48" i="18"/>
  <c r="AS47" i="18"/>
  <c r="AS46" i="18"/>
  <c r="AS45" i="18"/>
  <c r="AS44" i="18"/>
  <c r="AS43" i="18"/>
  <c r="AS42" i="18"/>
  <c r="AS41" i="18"/>
  <c r="AS40" i="18"/>
  <c r="AM52" i="19"/>
  <c r="AM51" i="19"/>
  <c r="AM50" i="19"/>
  <c r="AM49" i="19"/>
  <c r="AM48" i="19"/>
  <c r="AM47" i="19"/>
  <c r="AM46" i="19"/>
  <c r="AM45" i="19"/>
  <c r="AM44" i="19"/>
  <c r="AM43" i="19"/>
  <c r="AM42" i="19"/>
  <c r="AM41" i="19"/>
  <c r="AM40" i="19"/>
  <c r="AM52" i="20"/>
  <c r="AM51" i="20"/>
  <c r="AM50" i="20"/>
  <c r="AM49" i="20"/>
  <c r="AM48" i="20"/>
  <c r="AM47" i="20"/>
  <c r="AM46" i="20"/>
  <c r="AM45" i="20"/>
  <c r="AM44" i="20"/>
  <c r="AM43" i="20"/>
  <c r="AM42" i="20"/>
  <c r="AM41" i="20"/>
  <c r="AM40" i="20"/>
  <c r="AM52" i="21"/>
  <c r="AM51" i="21"/>
  <c r="AM50" i="21"/>
  <c r="AM49" i="21"/>
  <c r="AM48" i="21"/>
  <c r="AM47" i="21"/>
  <c r="AM46" i="21"/>
  <c r="AM45" i="21"/>
  <c r="AM44" i="21"/>
  <c r="AM43" i="21"/>
  <c r="AM42" i="21"/>
  <c r="AM41" i="21"/>
  <c r="AM40" i="21"/>
  <c r="AM52" i="22"/>
  <c r="AM51" i="22"/>
  <c r="AM50" i="22"/>
  <c r="AM49" i="22"/>
  <c r="AM48" i="22"/>
  <c r="AM47" i="22"/>
  <c r="AM46" i="22"/>
  <c r="AM45" i="22"/>
  <c r="AM44" i="22"/>
  <c r="AM43" i="22"/>
  <c r="AM42" i="22"/>
  <c r="AM41" i="22"/>
  <c r="AM40" i="22"/>
  <c r="AM52" i="23"/>
  <c r="AM51" i="23"/>
  <c r="AM50" i="23"/>
  <c r="AM49" i="23"/>
  <c r="AM48" i="23"/>
  <c r="AM47" i="23"/>
  <c r="AM46" i="23"/>
  <c r="AM45" i="23"/>
  <c r="AM44" i="23"/>
  <c r="AM43" i="23"/>
  <c r="AM42" i="23"/>
  <c r="AM41" i="23"/>
  <c r="AM40" i="23"/>
  <c r="AM52" i="24"/>
  <c r="AM51" i="24"/>
  <c r="AM50" i="24"/>
  <c r="AM49" i="24"/>
  <c r="AM48" i="24"/>
  <c r="AM47" i="24"/>
  <c r="AM46" i="24"/>
  <c r="AM45" i="24"/>
  <c r="AM44" i="24"/>
  <c r="AM43" i="24"/>
  <c r="AM42" i="24"/>
  <c r="AM41" i="24"/>
  <c r="AM40" i="24"/>
  <c r="AM52" i="25"/>
  <c r="AM51" i="25"/>
  <c r="AM50" i="25"/>
  <c r="AM49" i="25"/>
  <c r="AM48" i="25"/>
  <c r="AM47" i="25"/>
  <c r="AM46" i="25"/>
  <c r="AM45" i="25"/>
  <c r="AM44" i="25"/>
  <c r="AM43" i="25"/>
  <c r="AM42" i="25"/>
  <c r="AM41" i="25"/>
  <c r="AM40" i="25"/>
  <c r="AM52" i="26"/>
  <c r="AM51" i="26"/>
  <c r="AM50" i="26"/>
  <c r="AM49" i="26"/>
  <c r="AM48" i="26"/>
  <c r="AM47" i="26"/>
  <c r="AM46" i="26"/>
  <c r="AM45" i="26"/>
  <c r="AM44" i="26"/>
  <c r="AM43" i="26"/>
  <c r="AM42" i="26"/>
  <c r="AM41" i="26"/>
  <c r="AM40" i="26"/>
  <c r="AM52" i="18"/>
  <c r="AM51" i="18"/>
  <c r="AM50" i="18"/>
  <c r="AM49" i="18"/>
  <c r="AM48" i="18"/>
  <c r="AM47" i="18"/>
  <c r="AM46" i="18"/>
  <c r="AM45" i="18"/>
  <c r="AM44" i="18"/>
  <c r="AM43" i="18"/>
  <c r="AM42" i="18"/>
  <c r="AM41" i="18"/>
  <c r="AM40" i="18"/>
  <c r="AG52" i="19"/>
  <c r="AG51" i="19"/>
  <c r="AG50" i="19"/>
  <c r="AG49" i="19"/>
  <c r="AG48" i="19"/>
  <c r="AG47" i="19"/>
  <c r="AG46" i="19"/>
  <c r="AG45" i="19"/>
  <c r="AG44" i="19"/>
  <c r="AG43" i="19"/>
  <c r="AG42" i="19"/>
  <c r="AG41" i="19"/>
  <c r="AG40" i="19"/>
  <c r="AG52" i="20"/>
  <c r="AG51" i="20"/>
  <c r="AG50" i="20"/>
  <c r="AG49" i="20"/>
  <c r="AG48" i="20"/>
  <c r="AG47" i="20"/>
  <c r="AG46" i="20"/>
  <c r="AG45" i="20"/>
  <c r="AG44" i="20"/>
  <c r="AG43" i="20"/>
  <c r="AG42" i="20"/>
  <c r="AG41" i="20"/>
  <c r="AG40" i="20"/>
  <c r="AG52" i="21"/>
  <c r="AG51" i="21"/>
  <c r="AG50" i="21"/>
  <c r="AG49" i="21"/>
  <c r="AG48" i="21"/>
  <c r="AG47" i="21"/>
  <c r="AG46" i="21"/>
  <c r="AG45" i="21"/>
  <c r="AG44" i="21"/>
  <c r="AG43" i="21"/>
  <c r="AG42" i="21"/>
  <c r="AG41" i="21"/>
  <c r="AG40" i="21"/>
  <c r="AG52" i="22"/>
  <c r="AG51" i="22"/>
  <c r="AG50" i="22"/>
  <c r="AG49" i="22"/>
  <c r="AG48" i="22"/>
  <c r="AG47" i="22"/>
  <c r="AG46" i="22"/>
  <c r="AG45" i="22"/>
  <c r="AG44" i="22"/>
  <c r="AG43" i="22"/>
  <c r="AG42" i="22"/>
  <c r="AG41" i="22"/>
  <c r="AG40" i="22"/>
  <c r="AG52" i="23"/>
  <c r="AG51" i="23"/>
  <c r="AG50" i="23"/>
  <c r="AG49" i="23"/>
  <c r="AG48" i="23"/>
  <c r="AG47" i="23"/>
  <c r="AG46" i="23"/>
  <c r="AG45" i="23"/>
  <c r="AG44" i="23"/>
  <c r="AG43" i="23"/>
  <c r="AG42" i="23"/>
  <c r="AG41" i="23"/>
  <c r="AG40" i="23"/>
  <c r="AG52" i="24"/>
  <c r="AG51" i="24"/>
  <c r="AG50" i="24"/>
  <c r="AG49" i="24"/>
  <c r="AG48" i="24"/>
  <c r="AG47" i="24"/>
  <c r="AG46" i="24"/>
  <c r="AG45" i="24"/>
  <c r="AG44" i="24"/>
  <c r="AG43" i="24"/>
  <c r="AG42" i="24"/>
  <c r="AG41" i="24"/>
  <c r="AG40" i="24"/>
  <c r="AG52" i="25"/>
  <c r="AG51" i="25"/>
  <c r="AG50" i="25"/>
  <c r="AG49" i="25"/>
  <c r="AG48" i="25"/>
  <c r="AG47" i="25"/>
  <c r="AG46" i="25"/>
  <c r="AG45" i="25"/>
  <c r="AG44" i="25"/>
  <c r="AG43" i="25"/>
  <c r="AG42" i="25"/>
  <c r="AG41" i="25"/>
  <c r="AG40" i="25"/>
  <c r="AG52" i="26"/>
  <c r="AG51" i="26"/>
  <c r="AG50" i="26"/>
  <c r="AG49" i="26"/>
  <c r="AG48" i="26"/>
  <c r="AG47" i="26"/>
  <c r="AG46" i="26"/>
  <c r="AG45" i="26"/>
  <c r="AG44" i="26"/>
  <c r="AG43" i="26"/>
  <c r="AG42" i="26"/>
  <c r="AG41" i="26"/>
  <c r="AG40" i="26"/>
  <c r="AG52" i="18"/>
  <c r="AG51" i="18"/>
  <c r="AG50" i="18"/>
  <c r="AG49" i="18"/>
  <c r="AG48" i="18"/>
  <c r="AG47" i="18"/>
  <c r="AG46" i="18"/>
  <c r="AG45" i="18"/>
  <c r="AG44" i="18"/>
  <c r="AG43" i="18"/>
  <c r="AG42" i="18"/>
  <c r="AG41" i="18"/>
  <c r="AG40" i="18"/>
  <c r="AA52" i="19"/>
  <c r="AA51" i="19"/>
  <c r="AA50" i="19"/>
  <c r="AA49" i="19"/>
  <c r="AA48" i="19"/>
  <c r="AA47" i="19"/>
  <c r="AA46" i="19"/>
  <c r="AA45" i="19"/>
  <c r="AA44" i="19"/>
  <c r="AA43" i="19"/>
  <c r="AA42" i="19"/>
  <c r="AA41" i="19"/>
  <c r="AA40" i="19"/>
  <c r="AA52" i="20"/>
  <c r="AA51" i="20"/>
  <c r="AA50" i="20"/>
  <c r="AA49" i="20"/>
  <c r="AA48" i="20"/>
  <c r="AA47" i="20"/>
  <c r="AA46" i="20"/>
  <c r="AA45" i="20"/>
  <c r="AA44" i="20"/>
  <c r="AA43" i="20"/>
  <c r="AA42" i="20"/>
  <c r="AA41" i="20"/>
  <c r="AA40" i="20"/>
  <c r="AA52" i="21"/>
  <c r="AA51" i="21"/>
  <c r="AA50" i="21"/>
  <c r="AA49" i="21"/>
  <c r="AA48" i="21"/>
  <c r="AA47" i="21"/>
  <c r="AA46" i="21"/>
  <c r="AA45" i="21"/>
  <c r="AA44" i="21"/>
  <c r="AA43" i="21"/>
  <c r="AA42" i="21"/>
  <c r="AA41" i="21"/>
  <c r="AA40" i="21"/>
  <c r="AA52" i="22"/>
  <c r="AA51" i="22"/>
  <c r="AA50" i="22"/>
  <c r="AA49" i="22"/>
  <c r="AA48" i="22"/>
  <c r="AA47" i="22"/>
  <c r="AA46" i="22"/>
  <c r="AA45" i="22"/>
  <c r="AA44" i="22"/>
  <c r="AA43" i="22"/>
  <c r="AA42" i="22"/>
  <c r="AA41" i="22"/>
  <c r="AA40" i="22"/>
  <c r="AA52" i="23"/>
  <c r="AA51" i="23"/>
  <c r="AA50" i="23"/>
  <c r="AA49" i="23"/>
  <c r="AA48" i="23"/>
  <c r="AA47" i="23"/>
  <c r="AA46" i="23"/>
  <c r="AA45" i="23"/>
  <c r="AA44" i="23"/>
  <c r="AA43" i="23"/>
  <c r="AA42" i="23"/>
  <c r="AA41" i="23"/>
  <c r="AA40" i="23"/>
  <c r="AA52" i="24"/>
  <c r="AA51" i="24"/>
  <c r="AA50" i="24"/>
  <c r="AA49" i="24"/>
  <c r="AA48" i="24"/>
  <c r="AA47" i="24"/>
  <c r="AA46" i="24"/>
  <c r="AA45" i="24"/>
  <c r="AA44" i="24"/>
  <c r="AA43" i="24"/>
  <c r="AA42" i="24"/>
  <c r="AA41" i="24"/>
  <c r="AA40" i="24"/>
  <c r="AA52" i="25"/>
  <c r="AA51" i="25"/>
  <c r="AA50" i="25"/>
  <c r="AA49" i="25"/>
  <c r="AA48" i="25"/>
  <c r="AA47" i="25"/>
  <c r="AA46" i="25"/>
  <c r="AA45" i="25"/>
  <c r="AA44" i="25"/>
  <c r="AA43" i="25"/>
  <c r="AA42" i="25"/>
  <c r="AA41" i="25"/>
  <c r="AA40" i="25"/>
  <c r="AA52" i="26"/>
  <c r="AA51" i="26"/>
  <c r="AA50" i="26"/>
  <c r="AA49" i="26"/>
  <c r="AA48" i="26"/>
  <c r="AA47" i="26"/>
  <c r="AA46" i="26"/>
  <c r="AA45" i="26"/>
  <c r="AA44" i="26"/>
  <c r="AA43" i="26"/>
  <c r="AA42" i="26"/>
  <c r="AA41" i="26"/>
  <c r="AA40" i="26"/>
  <c r="AA52" i="18"/>
  <c r="AA51" i="18"/>
  <c r="AA50" i="18"/>
  <c r="AA49" i="18"/>
  <c r="AA48" i="18"/>
  <c r="AA47" i="18"/>
  <c r="AA46" i="18"/>
  <c r="AA45" i="18"/>
  <c r="AA44" i="18"/>
  <c r="AA43" i="18"/>
  <c r="AA42" i="18"/>
  <c r="AA41" i="18"/>
  <c r="AA40" i="18"/>
  <c r="U52" i="19"/>
  <c r="U51" i="19"/>
  <c r="U50" i="19"/>
  <c r="U49" i="19"/>
  <c r="U48" i="19"/>
  <c r="U47" i="19"/>
  <c r="U46" i="19"/>
  <c r="U45" i="19"/>
  <c r="U44" i="19"/>
  <c r="U43" i="19"/>
  <c r="U42" i="19"/>
  <c r="U41" i="19"/>
  <c r="U40" i="19"/>
  <c r="U52" i="20"/>
  <c r="U51" i="20"/>
  <c r="U50" i="20"/>
  <c r="U49" i="20"/>
  <c r="U48" i="20"/>
  <c r="U47" i="20"/>
  <c r="U46" i="20"/>
  <c r="U45" i="20"/>
  <c r="U44" i="20"/>
  <c r="U43" i="20"/>
  <c r="U42" i="20"/>
  <c r="U41" i="20"/>
  <c r="U40" i="20"/>
  <c r="U52" i="21"/>
  <c r="U51" i="21"/>
  <c r="U50" i="21"/>
  <c r="U49" i="21"/>
  <c r="U48" i="21"/>
  <c r="U47" i="21"/>
  <c r="U46" i="21"/>
  <c r="U45" i="21"/>
  <c r="U44" i="21"/>
  <c r="U43" i="21"/>
  <c r="U42" i="21"/>
  <c r="U41" i="21"/>
  <c r="U40" i="21"/>
  <c r="U52" i="22"/>
  <c r="U51" i="22"/>
  <c r="U50" i="22"/>
  <c r="U49" i="22"/>
  <c r="U48" i="22"/>
  <c r="U47" i="22"/>
  <c r="U46" i="22"/>
  <c r="U45" i="22"/>
  <c r="U44" i="22"/>
  <c r="U43" i="22"/>
  <c r="U42" i="22"/>
  <c r="U41" i="22"/>
  <c r="U40" i="22"/>
  <c r="U52" i="23"/>
  <c r="U51" i="23"/>
  <c r="U50" i="23"/>
  <c r="U49" i="23"/>
  <c r="U48" i="23"/>
  <c r="U47" i="23"/>
  <c r="U46" i="23"/>
  <c r="U45" i="23"/>
  <c r="U44" i="23"/>
  <c r="U43" i="23"/>
  <c r="U42" i="23"/>
  <c r="U41" i="23"/>
  <c r="U40" i="23"/>
  <c r="U52" i="24"/>
  <c r="U51" i="24"/>
  <c r="U50" i="24"/>
  <c r="U49" i="24"/>
  <c r="U48" i="24"/>
  <c r="U47" i="24"/>
  <c r="U46" i="24"/>
  <c r="U45" i="24"/>
  <c r="U44" i="24"/>
  <c r="U43" i="24"/>
  <c r="U42" i="24"/>
  <c r="U41" i="24"/>
  <c r="U40" i="24"/>
  <c r="U52" i="25"/>
  <c r="U51" i="25"/>
  <c r="U50" i="25"/>
  <c r="U49" i="25"/>
  <c r="U48" i="25"/>
  <c r="U47" i="25"/>
  <c r="U46" i="25"/>
  <c r="U45" i="25"/>
  <c r="U44" i="25"/>
  <c r="U43" i="25"/>
  <c r="U42" i="25"/>
  <c r="U41" i="25"/>
  <c r="U40" i="25"/>
  <c r="U52" i="26"/>
  <c r="U51" i="26"/>
  <c r="U50" i="26"/>
  <c r="U49" i="26"/>
  <c r="U48" i="26"/>
  <c r="U47" i="26"/>
  <c r="U46" i="26"/>
  <c r="U45" i="26"/>
  <c r="U44" i="26"/>
  <c r="U43" i="26"/>
  <c r="U42" i="26"/>
  <c r="U41" i="26"/>
  <c r="U40" i="26"/>
  <c r="U52" i="18"/>
  <c r="U51" i="18"/>
  <c r="U50" i="18"/>
  <c r="U49" i="18"/>
  <c r="U48" i="18"/>
  <c r="U47" i="18"/>
  <c r="U46" i="18"/>
  <c r="U45" i="18"/>
  <c r="U44" i="18"/>
  <c r="U43" i="18"/>
  <c r="U42" i="18"/>
  <c r="U41" i="18"/>
  <c r="U40" i="18"/>
  <c r="O52" i="19"/>
  <c r="O51" i="19"/>
  <c r="O50" i="19"/>
  <c r="O49" i="19"/>
  <c r="O48" i="19"/>
  <c r="O47" i="19"/>
  <c r="O46" i="19"/>
  <c r="O45" i="19"/>
  <c r="O44" i="19"/>
  <c r="O43" i="19"/>
  <c r="O42" i="19"/>
  <c r="O41" i="19"/>
  <c r="O40" i="19"/>
  <c r="O52" i="20"/>
  <c r="O51" i="20"/>
  <c r="O50" i="20"/>
  <c r="O49" i="20"/>
  <c r="O48" i="20"/>
  <c r="O47" i="20"/>
  <c r="O46" i="20"/>
  <c r="O45" i="20"/>
  <c r="O44" i="20"/>
  <c r="O43" i="20"/>
  <c r="O42" i="20"/>
  <c r="O41" i="20"/>
  <c r="O40" i="20"/>
  <c r="O52" i="21"/>
  <c r="O51" i="21"/>
  <c r="O50" i="21"/>
  <c r="O49" i="21"/>
  <c r="O48" i="21"/>
  <c r="O47" i="21"/>
  <c r="O46" i="21"/>
  <c r="O45" i="21"/>
  <c r="O44" i="21"/>
  <c r="O43" i="21"/>
  <c r="O42" i="21"/>
  <c r="O41" i="21"/>
  <c r="O40" i="21"/>
  <c r="O52" i="22"/>
  <c r="O51" i="22"/>
  <c r="O50" i="22"/>
  <c r="O49" i="22"/>
  <c r="O48" i="22"/>
  <c r="O47" i="22"/>
  <c r="O46" i="22"/>
  <c r="O45" i="22"/>
  <c r="O44" i="22"/>
  <c r="O43" i="22"/>
  <c r="O42" i="22"/>
  <c r="O41" i="22"/>
  <c r="O40" i="22"/>
  <c r="O52" i="23"/>
  <c r="O51" i="23"/>
  <c r="O50" i="23"/>
  <c r="O49" i="23"/>
  <c r="O48" i="23"/>
  <c r="O47" i="23"/>
  <c r="O46" i="23"/>
  <c r="O45" i="23"/>
  <c r="O44" i="23"/>
  <c r="O43" i="23"/>
  <c r="O42" i="23"/>
  <c r="O41" i="23"/>
  <c r="O40" i="23"/>
  <c r="O52" i="24"/>
  <c r="O51" i="24"/>
  <c r="O50" i="24"/>
  <c r="O49" i="24"/>
  <c r="O48" i="24"/>
  <c r="O47" i="24"/>
  <c r="O46" i="24"/>
  <c r="O45" i="24"/>
  <c r="O44" i="24"/>
  <c r="O43" i="24"/>
  <c r="O42" i="24"/>
  <c r="O41" i="24"/>
  <c r="O40" i="24"/>
  <c r="O52" i="25"/>
  <c r="O51" i="25"/>
  <c r="O50" i="25"/>
  <c r="O49" i="25"/>
  <c r="O48" i="25"/>
  <c r="O47" i="25"/>
  <c r="O46" i="25"/>
  <c r="O45" i="25"/>
  <c r="O44" i="25"/>
  <c r="O43" i="25"/>
  <c r="O42" i="25"/>
  <c r="O41" i="25"/>
  <c r="O40" i="25"/>
  <c r="O52" i="26"/>
  <c r="O51" i="26"/>
  <c r="O50" i="26"/>
  <c r="O49" i="26"/>
  <c r="O48" i="26"/>
  <c r="O47" i="26"/>
  <c r="O46" i="26"/>
  <c r="O45" i="26"/>
  <c r="O44" i="26"/>
  <c r="O43" i="26"/>
  <c r="O42" i="26"/>
  <c r="O41" i="26"/>
  <c r="O40" i="26"/>
  <c r="O52" i="18"/>
  <c r="O51" i="18"/>
  <c r="O50" i="18"/>
  <c r="O49" i="18"/>
  <c r="O48" i="18"/>
  <c r="O47" i="18"/>
  <c r="O46" i="18"/>
  <c r="O45" i="18"/>
  <c r="O44" i="18"/>
  <c r="O43" i="18"/>
  <c r="O42" i="18"/>
  <c r="O41" i="18"/>
  <c r="O40" i="18"/>
  <c r="K52" i="19"/>
  <c r="K51" i="19"/>
  <c r="K50" i="19"/>
  <c r="K49" i="19"/>
  <c r="K48" i="19"/>
  <c r="K47" i="19"/>
  <c r="K46" i="19"/>
  <c r="K45" i="19"/>
  <c r="K44" i="19"/>
  <c r="K43" i="19"/>
  <c r="K42" i="19"/>
  <c r="K41" i="19"/>
  <c r="K40" i="19"/>
  <c r="K52" i="20"/>
  <c r="K51" i="20"/>
  <c r="K50" i="20"/>
  <c r="K49" i="20"/>
  <c r="K48" i="20"/>
  <c r="K47" i="20"/>
  <c r="K46" i="20"/>
  <c r="K45" i="20"/>
  <c r="K44" i="20"/>
  <c r="K43" i="20"/>
  <c r="K42" i="20"/>
  <c r="K41" i="20"/>
  <c r="K40" i="20"/>
  <c r="K52" i="21"/>
  <c r="K51" i="21"/>
  <c r="K50" i="21"/>
  <c r="K49" i="21"/>
  <c r="K48" i="21"/>
  <c r="K47" i="21"/>
  <c r="K46" i="21"/>
  <c r="K45" i="21"/>
  <c r="K44" i="21"/>
  <c r="K43" i="21"/>
  <c r="K42" i="21"/>
  <c r="K41" i="21"/>
  <c r="K40" i="21"/>
  <c r="K52" i="22"/>
  <c r="K51" i="22"/>
  <c r="K50" i="22"/>
  <c r="K49" i="22"/>
  <c r="K48" i="22"/>
  <c r="K47" i="22"/>
  <c r="K46" i="22"/>
  <c r="K45" i="22"/>
  <c r="K44" i="22"/>
  <c r="K43" i="22"/>
  <c r="K42" i="22"/>
  <c r="K41" i="22"/>
  <c r="K40" i="22"/>
  <c r="K52" i="23"/>
  <c r="K51" i="23"/>
  <c r="K50" i="23"/>
  <c r="K49" i="23"/>
  <c r="K48" i="23"/>
  <c r="K47" i="23"/>
  <c r="K46" i="23"/>
  <c r="K45" i="23"/>
  <c r="K44" i="23"/>
  <c r="K43" i="23"/>
  <c r="K42" i="23"/>
  <c r="K41" i="23"/>
  <c r="K40" i="23"/>
  <c r="K52" i="24"/>
  <c r="K51" i="24"/>
  <c r="K50" i="24"/>
  <c r="K49" i="24"/>
  <c r="K48" i="24"/>
  <c r="K47" i="24"/>
  <c r="K46" i="24"/>
  <c r="K45" i="24"/>
  <c r="K44" i="24"/>
  <c r="K43" i="24"/>
  <c r="K42" i="24"/>
  <c r="K41" i="24"/>
  <c r="K40" i="24"/>
  <c r="K52" i="25"/>
  <c r="K51" i="25"/>
  <c r="K50" i="25"/>
  <c r="K49" i="25"/>
  <c r="K48" i="25"/>
  <c r="K47" i="25"/>
  <c r="K46" i="25"/>
  <c r="K45" i="25"/>
  <c r="K44" i="25"/>
  <c r="K43" i="25"/>
  <c r="K42" i="25"/>
  <c r="K41" i="25"/>
  <c r="K40" i="25"/>
  <c r="K52" i="26"/>
  <c r="K51" i="26"/>
  <c r="K50" i="26"/>
  <c r="K49" i="26"/>
  <c r="K48" i="26"/>
  <c r="K47" i="26"/>
  <c r="K46" i="26"/>
  <c r="K45" i="26"/>
  <c r="K44" i="26"/>
  <c r="K43" i="26"/>
  <c r="K42" i="26"/>
  <c r="K41" i="26"/>
  <c r="K40" i="26"/>
  <c r="K52" i="18"/>
  <c r="K51" i="18"/>
  <c r="K50" i="18"/>
  <c r="K49" i="18"/>
  <c r="K48" i="18"/>
  <c r="K47" i="18"/>
  <c r="K46" i="18"/>
  <c r="K45" i="18"/>
  <c r="K44" i="18"/>
  <c r="K43" i="18"/>
  <c r="K42" i="18"/>
  <c r="K41" i="18"/>
  <c r="K40" i="18"/>
  <c r="G52" i="19"/>
  <c r="G51" i="19"/>
  <c r="G50" i="19"/>
  <c r="G49" i="19"/>
  <c r="G48" i="19"/>
  <c r="G47" i="19"/>
  <c r="G46" i="19"/>
  <c r="G45" i="19"/>
  <c r="G44" i="19"/>
  <c r="G43" i="19"/>
  <c r="G42" i="19"/>
  <c r="G41" i="19"/>
  <c r="G52" i="20"/>
  <c r="G51" i="20"/>
  <c r="G50" i="20"/>
  <c r="G49" i="20"/>
  <c r="G48" i="20"/>
  <c r="G47" i="20"/>
  <c r="G46" i="20"/>
  <c r="G45" i="20"/>
  <c r="G44" i="20"/>
  <c r="G43" i="20"/>
  <c r="G42" i="20"/>
  <c r="G41" i="20"/>
  <c r="G52" i="21"/>
  <c r="G51" i="21"/>
  <c r="G50" i="21"/>
  <c r="G49" i="21"/>
  <c r="G48" i="21"/>
  <c r="G47" i="21"/>
  <c r="G46" i="21"/>
  <c r="G45" i="21"/>
  <c r="G44" i="21"/>
  <c r="G43" i="21"/>
  <c r="G42" i="21"/>
  <c r="G41" i="21"/>
  <c r="G52" i="22"/>
  <c r="G51" i="22"/>
  <c r="G50" i="22"/>
  <c r="G49" i="22"/>
  <c r="G48" i="22"/>
  <c r="G47" i="22"/>
  <c r="G46" i="22"/>
  <c r="G45" i="22"/>
  <c r="G44" i="22"/>
  <c r="G43" i="22"/>
  <c r="G42" i="22"/>
  <c r="G41" i="22"/>
  <c r="G52" i="23"/>
  <c r="G51" i="23"/>
  <c r="G50" i="23"/>
  <c r="G49" i="23"/>
  <c r="G48" i="23"/>
  <c r="G47" i="23"/>
  <c r="G46" i="23"/>
  <c r="G45" i="23"/>
  <c r="G44" i="23"/>
  <c r="G43" i="23"/>
  <c r="G42" i="23"/>
  <c r="G41" i="23"/>
  <c r="G52" i="24"/>
  <c r="G51" i="24"/>
  <c r="G50" i="24"/>
  <c r="G49" i="24"/>
  <c r="G48" i="24"/>
  <c r="G47" i="24"/>
  <c r="G46" i="24"/>
  <c r="G45" i="24"/>
  <c r="G44" i="24"/>
  <c r="G43" i="24"/>
  <c r="G42" i="24"/>
  <c r="G41" i="24"/>
  <c r="G52" i="25"/>
  <c r="G51" i="25"/>
  <c r="G50" i="25"/>
  <c r="G49" i="25"/>
  <c r="G48" i="25"/>
  <c r="G47" i="25"/>
  <c r="G46" i="25"/>
  <c r="G45" i="25"/>
  <c r="G44" i="25"/>
  <c r="G43" i="25"/>
  <c r="G42" i="25"/>
  <c r="G41" i="25"/>
  <c r="G52" i="26"/>
  <c r="G51" i="26"/>
  <c r="G50" i="26"/>
  <c r="G49" i="26"/>
  <c r="G48" i="26"/>
  <c r="G47" i="26"/>
  <c r="G46" i="26"/>
  <c r="G45" i="26"/>
  <c r="G44" i="26"/>
  <c r="G43" i="26"/>
  <c r="G42" i="26"/>
  <c r="G41" i="26"/>
  <c r="G52" i="18"/>
  <c r="G51" i="18"/>
  <c r="G50" i="18"/>
  <c r="G49" i="18"/>
  <c r="G48" i="18"/>
  <c r="G47" i="18"/>
  <c r="G46" i="18"/>
  <c r="G45" i="18"/>
  <c r="G44" i="18"/>
  <c r="G43" i="18"/>
  <c r="G42" i="18"/>
  <c r="G41" i="18"/>
  <c r="G40" i="19"/>
  <c r="G40" i="20"/>
  <c r="G40" i="21"/>
  <c r="G40" i="22"/>
  <c r="G40" i="23"/>
  <c r="G40" i="24"/>
  <c r="G40" i="25"/>
  <c r="G40" i="26"/>
  <c r="G40" i="18"/>
  <c r="BE52" i="17"/>
  <c r="BE51" i="17"/>
  <c r="BE50" i="17"/>
  <c r="BE49" i="17"/>
  <c r="BE48" i="17"/>
  <c r="BE47" i="17"/>
  <c r="BE46" i="17"/>
  <c r="BE45" i="17"/>
  <c r="BE44" i="17"/>
  <c r="BE43" i="17"/>
  <c r="BE42" i="17"/>
  <c r="BE41" i="17"/>
  <c r="BE40" i="17"/>
  <c r="AY52" i="17"/>
  <c r="AY51" i="17"/>
  <c r="AY50" i="17"/>
  <c r="AY49" i="17"/>
  <c r="AY48" i="17"/>
  <c r="AY47" i="17"/>
  <c r="AY46" i="17"/>
  <c r="AY45" i="17"/>
  <c r="AY44" i="17"/>
  <c r="AY43" i="17"/>
  <c r="AY42" i="17"/>
  <c r="AY41" i="17"/>
  <c r="AY40" i="17"/>
  <c r="AS52" i="17"/>
  <c r="AS51" i="17"/>
  <c r="AS50" i="17"/>
  <c r="AS49" i="17"/>
  <c r="AS48" i="17"/>
  <c r="AS47" i="17"/>
  <c r="AS46" i="17"/>
  <c r="AS45" i="17"/>
  <c r="AS44" i="17"/>
  <c r="AS43" i="17"/>
  <c r="AS42" i="17"/>
  <c r="AS41" i="17"/>
  <c r="AS40" i="17"/>
  <c r="AM52" i="17"/>
  <c r="AM51" i="17"/>
  <c r="AM50" i="17"/>
  <c r="AM49" i="17"/>
  <c r="AM48" i="17"/>
  <c r="AM47" i="17"/>
  <c r="AM46" i="17"/>
  <c r="AM45" i="17"/>
  <c r="AM44" i="17"/>
  <c r="AM43" i="17"/>
  <c r="AM42" i="17"/>
  <c r="AM41" i="17"/>
  <c r="AM40" i="17"/>
  <c r="AG52" i="17"/>
  <c r="AG51" i="17"/>
  <c r="AG50" i="17"/>
  <c r="AG49" i="17"/>
  <c r="AG48" i="17"/>
  <c r="AG47" i="17"/>
  <c r="AG46" i="17"/>
  <c r="AG45" i="17"/>
  <c r="AG44" i="17"/>
  <c r="AG43" i="17"/>
  <c r="AG42" i="17"/>
  <c r="AG41" i="17"/>
  <c r="AG40" i="17"/>
  <c r="AA52" i="17"/>
  <c r="AA51" i="17"/>
  <c r="AA50" i="17"/>
  <c r="AA49" i="17"/>
  <c r="AA48" i="17"/>
  <c r="AA47" i="17"/>
  <c r="AA46" i="17"/>
  <c r="AA45" i="17"/>
  <c r="AA44" i="17"/>
  <c r="AA43" i="17"/>
  <c r="AA42" i="17"/>
  <c r="AA41" i="17"/>
  <c r="AA40" i="17"/>
  <c r="U52" i="17"/>
  <c r="U51" i="17"/>
  <c r="U50" i="17"/>
  <c r="U49" i="17"/>
  <c r="U48" i="17"/>
  <c r="U47" i="17"/>
  <c r="U46" i="17"/>
  <c r="U45" i="17"/>
  <c r="U44" i="17"/>
  <c r="U43" i="17"/>
  <c r="U42" i="17"/>
  <c r="U41" i="17"/>
  <c r="U40" i="17"/>
  <c r="O52" i="17"/>
  <c r="O51" i="17"/>
  <c r="O50" i="17"/>
  <c r="O49" i="17"/>
  <c r="O48" i="17"/>
  <c r="O47" i="17"/>
  <c r="O46" i="17"/>
  <c r="O45" i="17"/>
  <c r="O44" i="17"/>
  <c r="O43" i="17"/>
  <c r="O42" i="17"/>
  <c r="O41" i="17"/>
  <c r="O40" i="17"/>
  <c r="K52" i="17"/>
  <c r="K51" i="17"/>
  <c r="K50" i="17"/>
  <c r="K49" i="17"/>
  <c r="K48" i="17"/>
  <c r="K47" i="17"/>
  <c r="K46" i="17"/>
  <c r="K45" i="17"/>
  <c r="K44" i="17"/>
  <c r="K43" i="17"/>
  <c r="K42" i="17"/>
  <c r="K41" i="17"/>
  <c r="K40" i="17"/>
  <c r="G52" i="17"/>
  <c r="G51" i="17"/>
  <c r="G50" i="17"/>
  <c r="G49" i="17"/>
  <c r="G48" i="17"/>
  <c r="G47" i="17"/>
  <c r="G46" i="17"/>
  <c r="G45" i="17"/>
  <c r="G44" i="17"/>
  <c r="G43" i="17"/>
  <c r="G42" i="17"/>
  <c r="G41" i="17"/>
  <c r="G40" i="17"/>
  <c r="U68" i="9"/>
  <c r="G107" i="8"/>
  <c r="O68" i="8"/>
  <c r="G52" i="16"/>
  <c r="G51" i="16"/>
  <c r="G50" i="16"/>
  <c r="G49" i="16"/>
  <c r="G48" i="16"/>
  <c r="G47" i="16"/>
  <c r="G46" i="16"/>
  <c r="G45" i="16"/>
  <c r="G44" i="16"/>
  <c r="G43" i="16"/>
  <c r="G42" i="16"/>
  <c r="G41" i="16"/>
  <c r="G40" i="16"/>
  <c r="G52" i="15"/>
  <c r="G51" i="15"/>
  <c r="G50" i="15"/>
  <c r="G49" i="15"/>
  <c r="G48" i="15"/>
  <c r="G47" i="15"/>
  <c r="G46" i="15"/>
  <c r="G45" i="15"/>
  <c r="G44" i="15"/>
  <c r="G43" i="15"/>
  <c r="G42" i="15"/>
  <c r="G41" i="15"/>
  <c r="G40" i="15"/>
  <c r="G52" i="14"/>
  <c r="G51" i="14"/>
  <c r="G50" i="14"/>
  <c r="G49" i="14"/>
  <c r="G48" i="14"/>
  <c r="G47" i="14"/>
  <c r="G46" i="14"/>
  <c r="G45" i="14"/>
  <c r="G44" i="14"/>
  <c r="G43" i="14"/>
  <c r="G42" i="14"/>
  <c r="G41" i="14"/>
  <c r="G40" i="14"/>
  <c r="G52" i="13"/>
  <c r="G51" i="13"/>
  <c r="G50" i="13"/>
  <c r="G49" i="13"/>
  <c r="G48" i="13"/>
  <c r="G47" i="13"/>
  <c r="G46" i="13"/>
  <c r="G45" i="13"/>
  <c r="G44" i="13"/>
  <c r="G43" i="13"/>
  <c r="G42" i="13"/>
  <c r="G41" i="13"/>
  <c r="G40" i="13"/>
  <c r="G52" i="12"/>
  <c r="G51" i="12"/>
  <c r="G50" i="12"/>
  <c r="G49" i="12"/>
  <c r="G48" i="12"/>
  <c r="G47" i="12"/>
  <c r="G46" i="12"/>
  <c r="G45" i="12"/>
  <c r="G44" i="12"/>
  <c r="G43" i="12"/>
  <c r="G42" i="12"/>
  <c r="G41" i="12"/>
  <c r="G40" i="12"/>
  <c r="G52" i="11"/>
  <c r="G51" i="11"/>
  <c r="G50" i="11"/>
  <c r="G49" i="11"/>
  <c r="G48" i="11"/>
  <c r="G47" i="11"/>
  <c r="G46" i="11"/>
  <c r="G45" i="11"/>
  <c r="G44" i="11"/>
  <c r="G43" i="11"/>
  <c r="G42" i="11"/>
  <c r="G41" i="11"/>
  <c r="G40" i="11"/>
  <c r="G52" i="10"/>
  <c r="G51" i="10"/>
  <c r="G50" i="10"/>
  <c r="G49" i="10"/>
  <c r="G48" i="10"/>
  <c r="G47" i="10"/>
  <c r="G46" i="10"/>
  <c r="G45" i="10"/>
  <c r="G44" i="10"/>
  <c r="G43" i="10"/>
  <c r="G42" i="10"/>
  <c r="G41" i="10"/>
  <c r="G40" i="10"/>
  <c r="G52" i="9"/>
  <c r="G51" i="9"/>
  <c r="G50" i="9"/>
  <c r="G49" i="9"/>
  <c r="G48" i="9"/>
  <c r="G47" i="9"/>
  <c r="G46" i="9"/>
  <c r="G45" i="9"/>
  <c r="G44" i="9"/>
  <c r="G43" i="9"/>
  <c r="G42" i="9"/>
  <c r="G41" i="9"/>
  <c r="G40" i="9"/>
  <c r="G52" i="8"/>
  <c r="G51" i="8"/>
  <c r="G50" i="8"/>
  <c r="G49" i="8"/>
  <c r="G48" i="8"/>
  <c r="G47" i="8"/>
  <c r="G46" i="8"/>
  <c r="G45" i="8"/>
  <c r="G44" i="8"/>
  <c r="G43" i="8"/>
  <c r="G42" i="8"/>
  <c r="G41" i="8"/>
  <c r="G40" i="8"/>
  <c r="BE52" i="9"/>
  <c r="BE51" i="9"/>
  <c r="BE50" i="9"/>
  <c r="BE49" i="9"/>
  <c r="BE48" i="9"/>
  <c r="BE47" i="9"/>
  <c r="BE46" i="9"/>
  <c r="BE45" i="9"/>
  <c r="BE44" i="9"/>
  <c r="BE43" i="9"/>
  <c r="BE42" i="9"/>
  <c r="BE41" i="9"/>
  <c r="BE40" i="9"/>
  <c r="BE52" i="10"/>
  <c r="BE51" i="10"/>
  <c r="BE50" i="10"/>
  <c r="BE49" i="10"/>
  <c r="BE48" i="10"/>
  <c r="BE47" i="10"/>
  <c r="BE46" i="10"/>
  <c r="BE45" i="10"/>
  <c r="BE44" i="10"/>
  <c r="BE43" i="10"/>
  <c r="BE42" i="10"/>
  <c r="BE41" i="10"/>
  <c r="BE40" i="10"/>
  <c r="BE52" i="11"/>
  <c r="BE51" i="11"/>
  <c r="BE50" i="11"/>
  <c r="BE49" i="11"/>
  <c r="BE48" i="11"/>
  <c r="BE47" i="11"/>
  <c r="BE46" i="11"/>
  <c r="BE45" i="11"/>
  <c r="BE44" i="11"/>
  <c r="BE43" i="11"/>
  <c r="BE42" i="11"/>
  <c r="BE41" i="11"/>
  <c r="BE40" i="11"/>
  <c r="BE52" i="12"/>
  <c r="BE51" i="12"/>
  <c r="BE50" i="12"/>
  <c r="BE49" i="12"/>
  <c r="BE48" i="12"/>
  <c r="BE47" i="12"/>
  <c r="BE46" i="12"/>
  <c r="BE45" i="12"/>
  <c r="BE44" i="12"/>
  <c r="BE43" i="12"/>
  <c r="BE42" i="12"/>
  <c r="BE41" i="12"/>
  <c r="BE40" i="12"/>
  <c r="BE52" i="13"/>
  <c r="BE51" i="13"/>
  <c r="BE50" i="13"/>
  <c r="BE49" i="13"/>
  <c r="BE48" i="13"/>
  <c r="BE47" i="13"/>
  <c r="BE46" i="13"/>
  <c r="BE45" i="13"/>
  <c r="BE44" i="13"/>
  <c r="BE43" i="13"/>
  <c r="BE42" i="13"/>
  <c r="BE41" i="13"/>
  <c r="BE40" i="13"/>
  <c r="BE52" i="14"/>
  <c r="BE51" i="14"/>
  <c r="BE50" i="14"/>
  <c r="BE49" i="14"/>
  <c r="BE48" i="14"/>
  <c r="BE47" i="14"/>
  <c r="BE46" i="14"/>
  <c r="BE45" i="14"/>
  <c r="BE44" i="14"/>
  <c r="BE43" i="14"/>
  <c r="BE42" i="14"/>
  <c r="BE41" i="14"/>
  <c r="BE40" i="14"/>
  <c r="BE52" i="15"/>
  <c r="BE51" i="15"/>
  <c r="BE50" i="15"/>
  <c r="BE49" i="15"/>
  <c r="BE48" i="15"/>
  <c r="BE47" i="15"/>
  <c r="BE46" i="15"/>
  <c r="BE45" i="15"/>
  <c r="BE44" i="15"/>
  <c r="BE43" i="15"/>
  <c r="BE42" i="15"/>
  <c r="BE41" i="15"/>
  <c r="BE40" i="15"/>
  <c r="BE52" i="16"/>
  <c r="BE51" i="16"/>
  <c r="BE50" i="16"/>
  <c r="BE49" i="16"/>
  <c r="BE48" i="16"/>
  <c r="BE47" i="16"/>
  <c r="BE46" i="16"/>
  <c r="BE45" i="16"/>
  <c r="BE44" i="16"/>
  <c r="BE43" i="16"/>
  <c r="BE42" i="16"/>
  <c r="BE41" i="16"/>
  <c r="BE40" i="16"/>
  <c r="BE52" i="8"/>
  <c r="BE51" i="8"/>
  <c r="BE50" i="8"/>
  <c r="BE49" i="8"/>
  <c r="BE48" i="8"/>
  <c r="BE47" i="8"/>
  <c r="BE46" i="8"/>
  <c r="BE45" i="8"/>
  <c r="BE44" i="8"/>
  <c r="BE43" i="8"/>
  <c r="BE42" i="8"/>
  <c r="BE41" i="8"/>
  <c r="BE40" i="8"/>
  <c r="AY52" i="9"/>
  <c r="AY51" i="9"/>
  <c r="AY50" i="9"/>
  <c r="AY49" i="9"/>
  <c r="AY48" i="9"/>
  <c r="AY47" i="9"/>
  <c r="AY46" i="9"/>
  <c r="AY45" i="9"/>
  <c r="AY44" i="9"/>
  <c r="AY43" i="9"/>
  <c r="AY42" i="9"/>
  <c r="AY41" i="9"/>
  <c r="AY40" i="9"/>
  <c r="AY52" i="10"/>
  <c r="AY51" i="10"/>
  <c r="AY50" i="10"/>
  <c r="AY49" i="10"/>
  <c r="AY48" i="10"/>
  <c r="AY47" i="10"/>
  <c r="AY46" i="10"/>
  <c r="AY45" i="10"/>
  <c r="AY44" i="10"/>
  <c r="AY43" i="10"/>
  <c r="AY42" i="10"/>
  <c r="AY41" i="10"/>
  <c r="AY40" i="10"/>
  <c r="AY52" i="11"/>
  <c r="AY51" i="11"/>
  <c r="AY50" i="11"/>
  <c r="AY49" i="11"/>
  <c r="AY48" i="11"/>
  <c r="AY47" i="11"/>
  <c r="AY46" i="11"/>
  <c r="AY45" i="11"/>
  <c r="AY44" i="11"/>
  <c r="AY43" i="11"/>
  <c r="AY42" i="11"/>
  <c r="AY41" i="11"/>
  <c r="AY40" i="11"/>
  <c r="AY52" i="12"/>
  <c r="AY51" i="12"/>
  <c r="AY50" i="12"/>
  <c r="AY49" i="12"/>
  <c r="AY48" i="12"/>
  <c r="AY47" i="12"/>
  <c r="AY46" i="12"/>
  <c r="AY45" i="12"/>
  <c r="AY44" i="12"/>
  <c r="AY43" i="12"/>
  <c r="AY42" i="12"/>
  <c r="AY41" i="12"/>
  <c r="AY40" i="12"/>
  <c r="AY52" i="13"/>
  <c r="AY51" i="13"/>
  <c r="AY50" i="13"/>
  <c r="AY49" i="13"/>
  <c r="AY48" i="13"/>
  <c r="AY47" i="13"/>
  <c r="AY46" i="13"/>
  <c r="AY45" i="13"/>
  <c r="AY44" i="13"/>
  <c r="AY43" i="13"/>
  <c r="AY42" i="13"/>
  <c r="AY41" i="13"/>
  <c r="AY40" i="13"/>
  <c r="AY52" i="14"/>
  <c r="AY51" i="14"/>
  <c r="AY50" i="14"/>
  <c r="AY49" i="14"/>
  <c r="AY48" i="14"/>
  <c r="AY47" i="14"/>
  <c r="AY46" i="14"/>
  <c r="AY45" i="14"/>
  <c r="AY44" i="14"/>
  <c r="AY43" i="14"/>
  <c r="AY42" i="14"/>
  <c r="AY41" i="14"/>
  <c r="AY40" i="14"/>
  <c r="AY52" i="15"/>
  <c r="AY51" i="15"/>
  <c r="AY50" i="15"/>
  <c r="AY49" i="15"/>
  <c r="AY48" i="15"/>
  <c r="AY47" i="15"/>
  <c r="AY46" i="15"/>
  <c r="AY45" i="15"/>
  <c r="AY44" i="15"/>
  <c r="AY43" i="15"/>
  <c r="AY42" i="15"/>
  <c r="AY41" i="15"/>
  <c r="AY40" i="15"/>
  <c r="AY52" i="16"/>
  <c r="AY51" i="16"/>
  <c r="AY50" i="16"/>
  <c r="AY49" i="16"/>
  <c r="AY48" i="16"/>
  <c r="AY47" i="16"/>
  <c r="AY46" i="16"/>
  <c r="AY45" i="16"/>
  <c r="AY44" i="16"/>
  <c r="AY43" i="16"/>
  <c r="AY42" i="16"/>
  <c r="AY41" i="16"/>
  <c r="AY40" i="16"/>
  <c r="AY52" i="8"/>
  <c r="AY51" i="8"/>
  <c r="AY50" i="8"/>
  <c r="AY49" i="8"/>
  <c r="AY48" i="8"/>
  <c r="AY47" i="8"/>
  <c r="AY46" i="8"/>
  <c r="AY45" i="8"/>
  <c r="AY44" i="8"/>
  <c r="AY43" i="8"/>
  <c r="AY42" i="8"/>
  <c r="AY41" i="8"/>
  <c r="AY40" i="8"/>
  <c r="AS52" i="9"/>
  <c r="AS51" i="9"/>
  <c r="AS50" i="9"/>
  <c r="AS49" i="9"/>
  <c r="AS48" i="9"/>
  <c r="AS47" i="9"/>
  <c r="AS46" i="9"/>
  <c r="AS45" i="9"/>
  <c r="AS44" i="9"/>
  <c r="AS43" i="9"/>
  <c r="AS42" i="9"/>
  <c r="AS41" i="9"/>
  <c r="AS40" i="9"/>
  <c r="AS52" i="10"/>
  <c r="AS51" i="10"/>
  <c r="AS50" i="10"/>
  <c r="AS49" i="10"/>
  <c r="AS48" i="10"/>
  <c r="AS47" i="10"/>
  <c r="AS46" i="10"/>
  <c r="AS45" i="10"/>
  <c r="AS44" i="10"/>
  <c r="AS43" i="10"/>
  <c r="AS42" i="10"/>
  <c r="AS41" i="10"/>
  <c r="AS40" i="10"/>
  <c r="AS52" i="11"/>
  <c r="AS51" i="11"/>
  <c r="AS50" i="11"/>
  <c r="AS49" i="11"/>
  <c r="AS48" i="11"/>
  <c r="AS47" i="11"/>
  <c r="AS46" i="11"/>
  <c r="AS45" i="11"/>
  <c r="AS44" i="11"/>
  <c r="AS43" i="11"/>
  <c r="AS42" i="11"/>
  <c r="AS41" i="11"/>
  <c r="AS40" i="11"/>
  <c r="AS52" i="12"/>
  <c r="AS51" i="12"/>
  <c r="AS50" i="12"/>
  <c r="AS49" i="12"/>
  <c r="AS48" i="12"/>
  <c r="AS47" i="12"/>
  <c r="AS46" i="12"/>
  <c r="AS45" i="12"/>
  <c r="AS44" i="12"/>
  <c r="AS43" i="12"/>
  <c r="AS42" i="12"/>
  <c r="AS41" i="12"/>
  <c r="AS40" i="12"/>
  <c r="AS52" i="13"/>
  <c r="AS51" i="13"/>
  <c r="AS50" i="13"/>
  <c r="AS49" i="13"/>
  <c r="AS48" i="13"/>
  <c r="AS47" i="13"/>
  <c r="AS46" i="13"/>
  <c r="AS45" i="13"/>
  <c r="AS44" i="13"/>
  <c r="AS43" i="13"/>
  <c r="AS42" i="13"/>
  <c r="AS41" i="13"/>
  <c r="AS40" i="13"/>
  <c r="AS52" i="14"/>
  <c r="AS51" i="14"/>
  <c r="AS50" i="14"/>
  <c r="AS49" i="14"/>
  <c r="AS48" i="14"/>
  <c r="AS47" i="14"/>
  <c r="AS46" i="14"/>
  <c r="AS45" i="14"/>
  <c r="AS44" i="14"/>
  <c r="AS43" i="14"/>
  <c r="AS42" i="14"/>
  <c r="AS41" i="14"/>
  <c r="AS40" i="14"/>
  <c r="AS52" i="15"/>
  <c r="AS51" i="15"/>
  <c r="AS50" i="15"/>
  <c r="AS49" i="15"/>
  <c r="AS48" i="15"/>
  <c r="AS47" i="15"/>
  <c r="AS46" i="15"/>
  <c r="AS45" i="15"/>
  <c r="AS44" i="15"/>
  <c r="AS43" i="15"/>
  <c r="AS42" i="15"/>
  <c r="AS41" i="15"/>
  <c r="AS40" i="15"/>
  <c r="AS52" i="16"/>
  <c r="AS51" i="16"/>
  <c r="AS50" i="16"/>
  <c r="AS49" i="16"/>
  <c r="AS48" i="16"/>
  <c r="AS47" i="16"/>
  <c r="AS46" i="16"/>
  <c r="AS45" i="16"/>
  <c r="AS44" i="16"/>
  <c r="AS43" i="16"/>
  <c r="AS42" i="16"/>
  <c r="AS41" i="16"/>
  <c r="AS40" i="16"/>
  <c r="AS52" i="8"/>
  <c r="AS51" i="8"/>
  <c r="AS50" i="8"/>
  <c r="AS49" i="8"/>
  <c r="AS48" i="8"/>
  <c r="AS47" i="8"/>
  <c r="AS46" i="8"/>
  <c r="AS45" i="8"/>
  <c r="AS44" i="8"/>
  <c r="AS43" i="8"/>
  <c r="AS42" i="8"/>
  <c r="AS41" i="8"/>
  <c r="AS40" i="8"/>
  <c r="AM52" i="9"/>
  <c r="AM51" i="9"/>
  <c r="AM50" i="9"/>
  <c r="AM49" i="9"/>
  <c r="AM48" i="9"/>
  <c r="AM47" i="9"/>
  <c r="AM46" i="9"/>
  <c r="AM45" i="9"/>
  <c r="AM44" i="9"/>
  <c r="AM43" i="9"/>
  <c r="AM42" i="9"/>
  <c r="AM41" i="9"/>
  <c r="AM40" i="9"/>
  <c r="AM52" i="10"/>
  <c r="AM51" i="10"/>
  <c r="AM50" i="10"/>
  <c r="AM49" i="10"/>
  <c r="AM48" i="10"/>
  <c r="AM47" i="10"/>
  <c r="AM46" i="10"/>
  <c r="AM45" i="10"/>
  <c r="AM44" i="10"/>
  <c r="AM43" i="10"/>
  <c r="AM42" i="10"/>
  <c r="AM41" i="10"/>
  <c r="AM40" i="10"/>
  <c r="AM52" i="11"/>
  <c r="AM51" i="11"/>
  <c r="AM50" i="11"/>
  <c r="AM49" i="11"/>
  <c r="AM48" i="11"/>
  <c r="AM47" i="11"/>
  <c r="AM46" i="11"/>
  <c r="AM45" i="11"/>
  <c r="AM44" i="11"/>
  <c r="AM43" i="11"/>
  <c r="AM42" i="11"/>
  <c r="AM41" i="11"/>
  <c r="AM40" i="11"/>
  <c r="AM52" i="12"/>
  <c r="AM51" i="12"/>
  <c r="AM50" i="12"/>
  <c r="AM49" i="12"/>
  <c r="AM48" i="12"/>
  <c r="AM47" i="12"/>
  <c r="AM46" i="12"/>
  <c r="AM45" i="12"/>
  <c r="AM44" i="12"/>
  <c r="AM43" i="12"/>
  <c r="AM42" i="12"/>
  <c r="AM41" i="12"/>
  <c r="AM40" i="12"/>
  <c r="AM52" i="13"/>
  <c r="AM51" i="13"/>
  <c r="AM50" i="13"/>
  <c r="AM49" i="13"/>
  <c r="AM48" i="13"/>
  <c r="AM47" i="13"/>
  <c r="AM46" i="13"/>
  <c r="AM45" i="13"/>
  <c r="AM44" i="13"/>
  <c r="AM43" i="13"/>
  <c r="AM42" i="13"/>
  <c r="AM41" i="13"/>
  <c r="AM40" i="13"/>
  <c r="AM52" i="14"/>
  <c r="AM51" i="14"/>
  <c r="AM50" i="14"/>
  <c r="AM49" i="14"/>
  <c r="AM48" i="14"/>
  <c r="AM47" i="14"/>
  <c r="AM46" i="14"/>
  <c r="AM45" i="14"/>
  <c r="AM44" i="14"/>
  <c r="AM43" i="14"/>
  <c r="AM42" i="14"/>
  <c r="AM41" i="14"/>
  <c r="AM40" i="14"/>
  <c r="AM52" i="15"/>
  <c r="AM51" i="15"/>
  <c r="AM50" i="15"/>
  <c r="AM49" i="15"/>
  <c r="AM48" i="15"/>
  <c r="AM47" i="15"/>
  <c r="AM46" i="15"/>
  <c r="AM45" i="15"/>
  <c r="AM44" i="15"/>
  <c r="AM43" i="15"/>
  <c r="AM42" i="15"/>
  <c r="AM41" i="15"/>
  <c r="AM40" i="15"/>
  <c r="AM52" i="16"/>
  <c r="AM51" i="16"/>
  <c r="AM50" i="16"/>
  <c r="AM49" i="16"/>
  <c r="AM48" i="16"/>
  <c r="AM47" i="16"/>
  <c r="AM46" i="16"/>
  <c r="AM45" i="16"/>
  <c r="AM44" i="16"/>
  <c r="AM43" i="16"/>
  <c r="AM42" i="16"/>
  <c r="AM41" i="16"/>
  <c r="AM40" i="16"/>
  <c r="AM52" i="8"/>
  <c r="AM51" i="8"/>
  <c r="AM50" i="8"/>
  <c r="AM49" i="8"/>
  <c r="AM48" i="8"/>
  <c r="AM47" i="8"/>
  <c r="AM46" i="8"/>
  <c r="AM45" i="8"/>
  <c r="AM44" i="8"/>
  <c r="AM43" i="8"/>
  <c r="AM42" i="8"/>
  <c r="AM41" i="8"/>
  <c r="AM40" i="8"/>
  <c r="AG52" i="9"/>
  <c r="AG51" i="9"/>
  <c r="AG50" i="9"/>
  <c r="AG49" i="9"/>
  <c r="AG48" i="9"/>
  <c r="AG47" i="9"/>
  <c r="AG46" i="9"/>
  <c r="AG45" i="9"/>
  <c r="AG44" i="9"/>
  <c r="AG43" i="9"/>
  <c r="AG42" i="9"/>
  <c r="AG41" i="9"/>
  <c r="AG40" i="9"/>
  <c r="AG52" i="10"/>
  <c r="AG51" i="10"/>
  <c r="AG50" i="10"/>
  <c r="AG49" i="10"/>
  <c r="AG48" i="10"/>
  <c r="AG47" i="10"/>
  <c r="AG46" i="10"/>
  <c r="AG45" i="10"/>
  <c r="AG44" i="10"/>
  <c r="AG43" i="10"/>
  <c r="AG42" i="10"/>
  <c r="AG41" i="10"/>
  <c r="AG40" i="10"/>
  <c r="AG52" i="11"/>
  <c r="AG51" i="11"/>
  <c r="AG50" i="11"/>
  <c r="AG49" i="11"/>
  <c r="AG48" i="11"/>
  <c r="AG47" i="11"/>
  <c r="AG46" i="11"/>
  <c r="AG45" i="11"/>
  <c r="AG44" i="11"/>
  <c r="AG43" i="11"/>
  <c r="AG42" i="11"/>
  <c r="AG41" i="11"/>
  <c r="AG40" i="11"/>
  <c r="AG52" i="12"/>
  <c r="AG51" i="12"/>
  <c r="AG50" i="12"/>
  <c r="AG49" i="12"/>
  <c r="AG48" i="12"/>
  <c r="AG47" i="12"/>
  <c r="AG46" i="12"/>
  <c r="AG45" i="12"/>
  <c r="AG44" i="12"/>
  <c r="AG43" i="12"/>
  <c r="AG42" i="12"/>
  <c r="AG41" i="12"/>
  <c r="AG40" i="12"/>
  <c r="AG52" i="13"/>
  <c r="AG51" i="13"/>
  <c r="AG50" i="13"/>
  <c r="AG49" i="13"/>
  <c r="AG48" i="13"/>
  <c r="AG47" i="13"/>
  <c r="AG46" i="13"/>
  <c r="AG45" i="13"/>
  <c r="AG44" i="13"/>
  <c r="AG43" i="13"/>
  <c r="AG42" i="13"/>
  <c r="AG41" i="13"/>
  <c r="AG40" i="13"/>
  <c r="AG52" i="14"/>
  <c r="AG51" i="14"/>
  <c r="AG50" i="14"/>
  <c r="AG49" i="14"/>
  <c r="AG48" i="14"/>
  <c r="AG47" i="14"/>
  <c r="AG46" i="14"/>
  <c r="AG45" i="14"/>
  <c r="AG44" i="14"/>
  <c r="AG43" i="14"/>
  <c r="AG42" i="14"/>
  <c r="AG41" i="14"/>
  <c r="AG40" i="14"/>
  <c r="AG52" i="15"/>
  <c r="AG51" i="15"/>
  <c r="AG50" i="15"/>
  <c r="AG49" i="15"/>
  <c r="AG48" i="15"/>
  <c r="AG47" i="15"/>
  <c r="AG46" i="15"/>
  <c r="AG45" i="15"/>
  <c r="AG44" i="15"/>
  <c r="AG43" i="15"/>
  <c r="AG42" i="15"/>
  <c r="AG41" i="15"/>
  <c r="AG40" i="15"/>
  <c r="AG52" i="16"/>
  <c r="AG51" i="16"/>
  <c r="AG50" i="16"/>
  <c r="AG49" i="16"/>
  <c r="AG48" i="16"/>
  <c r="AG47" i="16"/>
  <c r="AG46" i="16"/>
  <c r="AG45" i="16"/>
  <c r="AG44" i="16"/>
  <c r="AG43" i="16"/>
  <c r="AG42" i="16"/>
  <c r="AG41" i="16"/>
  <c r="AG40" i="16"/>
  <c r="AG52" i="8"/>
  <c r="AG51" i="8"/>
  <c r="AG50" i="8"/>
  <c r="AG49" i="8"/>
  <c r="AG48" i="8"/>
  <c r="AG47" i="8"/>
  <c r="AG46" i="8"/>
  <c r="AG45" i="8"/>
  <c r="AG44" i="8"/>
  <c r="AG43" i="8"/>
  <c r="AG42" i="8"/>
  <c r="AG41" i="8"/>
  <c r="AG40" i="8"/>
  <c r="AA52" i="9"/>
  <c r="AA51" i="9"/>
  <c r="AA50" i="9"/>
  <c r="AA49" i="9"/>
  <c r="AA48" i="9"/>
  <c r="AA47" i="9"/>
  <c r="AA46" i="9"/>
  <c r="AA45" i="9"/>
  <c r="AA44" i="9"/>
  <c r="AA43" i="9"/>
  <c r="AA42" i="9"/>
  <c r="AA41" i="9"/>
  <c r="AA40" i="9"/>
  <c r="AA52" i="10"/>
  <c r="AA51" i="10"/>
  <c r="AA50" i="10"/>
  <c r="AA49" i="10"/>
  <c r="AA48" i="10"/>
  <c r="AA47" i="10"/>
  <c r="AA46" i="10"/>
  <c r="AA45" i="10"/>
  <c r="AA44" i="10"/>
  <c r="AA43" i="10"/>
  <c r="AA42" i="10"/>
  <c r="AA41" i="10"/>
  <c r="AA40" i="10"/>
  <c r="AA52" i="11"/>
  <c r="AA51" i="11"/>
  <c r="AA50" i="11"/>
  <c r="AA49" i="11"/>
  <c r="AA48" i="11"/>
  <c r="AA47" i="11"/>
  <c r="AA46" i="11"/>
  <c r="AA45" i="11"/>
  <c r="AA44" i="11"/>
  <c r="AA43" i="11"/>
  <c r="AA42" i="11"/>
  <c r="AA41" i="11"/>
  <c r="AA40" i="11"/>
  <c r="AA52" i="12"/>
  <c r="AA51" i="12"/>
  <c r="AA50" i="12"/>
  <c r="AA49" i="12"/>
  <c r="AA48" i="12"/>
  <c r="AA47" i="12"/>
  <c r="AA46" i="12"/>
  <c r="AA45" i="12"/>
  <c r="AA44" i="12"/>
  <c r="AA43" i="12"/>
  <c r="AA42" i="12"/>
  <c r="AA41" i="12"/>
  <c r="AA40" i="12"/>
  <c r="AA52" i="13"/>
  <c r="AA51" i="13"/>
  <c r="AA50" i="13"/>
  <c r="AA49" i="13"/>
  <c r="AA48" i="13"/>
  <c r="AA47" i="13"/>
  <c r="AA46" i="13"/>
  <c r="AA45" i="13"/>
  <c r="AA44" i="13"/>
  <c r="AA43" i="13"/>
  <c r="AA42" i="13"/>
  <c r="AA41" i="13"/>
  <c r="AA40" i="13"/>
  <c r="AA52" i="14"/>
  <c r="AA51" i="14"/>
  <c r="AA50" i="14"/>
  <c r="AA49" i="14"/>
  <c r="AA48" i="14"/>
  <c r="AA47" i="14"/>
  <c r="AA46" i="14"/>
  <c r="AA45" i="14"/>
  <c r="AA44" i="14"/>
  <c r="AA43" i="14"/>
  <c r="AA42" i="14"/>
  <c r="AA41" i="14"/>
  <c r="AA40" i="14"/>
  <c r="AA52" i="15"/>
  <c r="AA51" i="15"/>
  <c r="AA50" i="15"/>
  <c r="AA49" i="15"/>
  <c r="AA48" i="15"/>
  <c r="AA47" i="15"/>
  <c r="AA46" i="15"/>
  <c r="AA45" i="15"/>
  <c r="AA44" i="15"/>
  <c r="AA43" i="15"/>
  <c r="AA42" i="15"/>
  <c r="AA41" i="15"/>
  <c r="AA40" i="15"/>
  <c r="AA52" i="16"/>
  <c r="AA51" i="16"/>
  <c r="AA50" i="16"/>
  <c r="AA49" i="16"/>
  <c r="AA48" i="16"/>
  <c r="AA47" i="16"/>
  <c r="AA46" i="16"/>
  <c r="AA45" i="16"/>
  <c r="AA44" i="16"/>
  <c r="AA43" i="16"/>
  <c r="AA42" i="16"/>
  <c r="AA41" i="16"/>
  <c r="AA40" i="16"/>
  <c r="AA52" i="8"/>
  <c r="AA51" i="8"/>
  <c r="AA50" i="8"/>
  <c r="AA49" i="8"/>
  <c r="AA48" i="8"/>
  <c r="AA47" i="8"/>
  <c r="AA46" i="8"/>
  <c r="AA45" i="8"/>
  <c r="AA44" i="8"/>
  <c r="AA43" i="8"/>
  <c r="AA42" i="8"/>
  <c r="AA41" i="8"/>
  <c r="AA40" i="8"/>
  <c r="U52" i="9"/>
  <c r="U51" i="9"/>
  <c r="U50" i="9"/>
  <c r="U49" i="9"/>
  <c r="U48" i="9"/>
  <c r="U47" i="9"/>
  <c r="U46" i="9"/>
  <c r="U45" i="9"/>
  <c r="U44" i="9"/>
  <c r="U43" i="9"/>
  <c r="U42" i="9"/>
  <c r="U41" i="9"/>
  <c r="U40" i="9"/>
  <c r="U52" i="10"/>
  <c r="U51" i="10"/>
  <c r="U50" i="10"/>
  <c r="U49" i="10"/>
  <c r="U48" i="10"/>
  <c r="U47" i="10"/>
  <c r="U46" i="10"/>
  <c r="U45" i="10"/>
  <c r="U44" i="10"/>
  <c r="U43" i="10"/>
  <c r="U42" i="10"/>
  <c r="U41" i="10"/>
  <c r="U40" i="10"/>
  <c r="U52" i="11"/>
  <c r="U51" i="11"/>
  <c r="U50" i="11"/>
  <c r="U49" i="11"/>
  <c r="U48" i="11"/>
  <c r="U47" i="11"/>
  <c r="U46" i="11"/>
  <c r="U45" i="11"/>
  <c r="U44" i="11"/>
  <c r="U43" i="11"/>
  <c r="U42" i="11"/>
  <c r="U41" i="11"/>
  <c r="U40" i="11"/>
  <c r="U52" i="12"/>
  <c r="U51" i="12"/>
  <c r="U50" i="12"/>
  <c r="U49" i="12"/>
  <c r="U48" i="12"/>
  <c r="U47" i="12"/>
  <c r="U46" i="12"/>
  <c r="U45" i="12"/>
  <c r="U44" i="12"/>
  <c r="U43" i="12"/>
  <c r="U42" i="12"/>
  <c r="U41" i="12"/>
  <c r="U40" i="12"/>
  <c r="U52" i="13"/>
  <c r="U51" i="13"/>
  <c r="U50" i="13"/>
  <c r="U49" i="13"/>
  <c r="U48" i="13"/>
  <c r="U47" i="13"/>
  <c r="U46" i="13"/>
  <c r="U45" i="13"/>
  <c r="U44" i="13"/>
  <c r="U43" i="13"/>
  <c r="U42" i="13"/>
  <c r="U41" i="13"/>
  <c r="U40" i="13"/>
  <c r="U52" i="14"/>
  <c r="U51" i="14"/>
  <c r="U50" i="14"/>
  <c r="U49" i="14"/>
  <c r="U48" i="14"/>
  <c r="U47" i="14"/>
  <c r="U46" i="14"/>
  <c r="U45" i="14"/>
  <c r="U44" i="14"/>
  <c r="U43" i="14"/>
  <c r="U42" i="14"/>
  <c r="U41" i="14"/>
  <c r="U40" i="14"/>
  <c r="U52" i="15"/>
  <c r="U51" i="15"/>
  <c r="U50" i="15"/>
  <c r="U49" i="15"/>
  <c r="U48" i="15"/>
  <c r="U47" i="15"/>
  <c r="U46" i="15"/>
  <c r="U45" i="15"/>
  <c r="U44" i="15"/>
  <c r="U43" i="15"/>
  <c r="U42" i="15"/>
  <c r="U41" i="15"/>
  <c r="U40" i="15"/>
  <c r="U52" i="16"/>
  <c r="U51" i="16"/>
  <c r="U50" i="16"/>
  <c r="U49" i="16"/>
  <c r="U48" i="16"/>
  <c r="U47" i="16"/>
  <c r="U46" i="16"/>
  <c r="U45" i="16"/>
  <c r="U44" i="16"/>
  <c r="U43" i="16"/>
  <c r="U42" i="16"/>
  <c r="U41" i="16"/>
  <c r="U40" i="16"/>
  <c r="U52" i="8"/>
  <c r="U51" i="8"/>
  <c r="U50" i="8"/>
  <c r="U49" i="8"/>
  <c r="U48" i="8"/>
  <c r="U47" i="8"/>
  <c r="U46" i="8"/>
  <c r="U45" i="8"/>
  <c r="U44" i="8"/>
  <c r="U43" i="8"/>
  <c r="U42" i="8"/>
  <c r="U41" i="8"/>
  <c r="U40" i="8"/>
  <c r="O52" i="9"/>
  <c r="O51" i="9"/>
  <c r="O50" i="9"/>
  <c r="O49" i="9"/>
  <c r="O48" i="9"/>
  <c r="O47" i="9"/>
  <c r="O46" i="9"/>
  <c r="O45" i="9"/>
  <c r="O44" i="9"/>
  <c r="O43" i="9"/>
  <c r="O42" i="9"/>
  <c r="O41" i="9"/>
  <c r="O40" i="9"/>
  <c r="O52" i="10"/>
  <c r="O51" i="10"/>
  <c r="O50" i="10"/>
  <c r="O49" i="10"/>
  <c r="O48" i="10"/>
  <c r="O47" i="10"/>
  <c r="O46" i="10"/>
  <c r="O45" i="10"/>
  <c r="O44" i="10"/>
  <c r="O43" i="10"/>
  <c r="O42" i="10"/>
  <c r="O41" i="10"/>
  <c r="O40" i="10"/>
  <c r="O52" i="11"/>
  <c r="O51" i="11"/>
  <c r="O50" i="11"/>
  <c r="O49" i="11"/>
  <c r="O48" i="11"/>
  <c r="O47" i="11"/>
  <c r="O46" i="11"/>
  <c r="O45" i="11"/>
  <c r="O44" i="11"/>
  <c r="O43" i="11"/>
  <c r="O42" i="11"/>
  <c r="O41" i="11"/>
  <c r="O40" i="11"/>
  <c r="O52" i="12"/>
  <c r="O51" i="12"/>
  <c r="O50" i="12"/>
  <c r="O49" i="12"/>
  <c r="O48" i="12"/>
  <c r="O47" i="12"/>
  <c r="O46" i="12"/>
  <c r="O45" i="12"/>
  <c r="O44" i="12"/>
  <c r="O43" i="12"/>
  <c r="O42" i="12"/>
  <c r="O41" i="12"/>
  <c r="O40" i="12"/>
  <c r="O52" i="13"/>
  <c r="O51" i="13"/>
  <c r="O50" i="13"/>
  <c r="O49" i="13"/>
  <c r="O48" i="13"/>
  <c r="O47" i="13"/>
  <c r="O46" i="13"/>
  <c r="O45" i="13"/>
  <c r="O44" i="13"/>
  <c r="O43" i="13"/>
  <c r="O42" i="13"/>
  <c r="O41" i="13"/>
  <c r="O40" i="13"/>
  <c r="O52" i="14"/>
  <c r="O51" i="14"/>
  <c r="O50" i="14"/>
  <c r="O49" i="14"/>
  <c r="O48" i="14"/>
  <c r="O47" i="14"/>
  <c r="O46" i="14"/>
  <c r="O45" i="14"/>
  <c r="O44" i="14"/>
  <c r="O43" i="14"/>
  <c r="O42" i="14"/>
  <c r="O41" i="14"/>
  <c r="O40" i="14"/>
  <c r="O52" i="15"/>
  <c r="O51" i="15"/>
  <c r="O50" i="15"/>
  <c r="O49" i="15"/>
  <c r="O48" i="15"/>
  <c r="O47" i="15"/>
  <c r="O46" i="15"/>
  <c r="O45" i="15"/>
  <c r="O44" i="15"/>
  <c r="O43" i="15"/>
  <c r="O42" i="15"/>
  <c r="O41" i="15"/>
  <c r="O40" i="15"/>
  <c r="O52" i="16"/>
  <c r="O51" i="16"/>
  <c r="O50" i="16"/>
  <c r="O49" i="16"/>
  <c r="O48" i="16"/>
  <c r="O47" i="16"/>
  <c r="O46" i="16"/>
  <c r="O45" i="16"/>
  <c r="O44" i="16"/>
  <c r="O43" i="16"/>
  <c r="O42" i="16"/>
  <c r="O41" i="16"/>
  <c r="O40" i="16"/>
  <c r="O52" i="8"/>
  <c r="O51" i="8"/>
  <c r="O50" i="8"/>
  <c r="O49" i="8"/>
  <c r="O48" i="8"/>
  <c r="O47" i="8"/>
  <c r="O46" i="8"/>
  <c r="O45" i="8"/>
  <c r="O44" i="8"/>
  <c r="O43" i="8"/>
  <c r="O42" i="8"/>
  <c r="O41" i="8"/>
  <c r="O40" i="8"/>
  <c r="K52" i="9"/>
  <c r="K51" i="9"/>
  <c r="K50" i="9"/>
  <c r="K49" i="9"/>
  <c r="K48" i="9"/>
  <c r="K47" i="9"/>
  <c r="K46" i="9"/>
  <c r="K45" i="9"/>
  <c r="K44" i="9"/>
  <c r="K43" i="9"/>
  <c r="K42" i="9"/>
  <c r="K41" i="9"/>
  <c r="K52" i="10"/>
  <c r="K51" i="10"/>
  <c r="K50" i="10"/>
  <c r="K49" i="10"/>
  <c r="K48" i="10"/>
  <c r="K47" i="10"/>
  <c r="K46" i="10"/>
  <c r="K45" i="10"/>
  <c r="K44" i="10"/>
  <c r="K43" i="10"/>
  <c r="K42" i="10"/>
  <c r="K41" i="10"/>
  <c r="K52" i="11"/>
  <c r="K51" i="11"/>
  <c r="K50" i="11"/>
  <c r="K49" i="11"/>
  <c r="K48" i="11"/>
  <c r="K47" i="11"/>
  <c r="K46" i="11"/>
  <c r="K45" i="11"/>
  <c r="K44" i="11"/>
  <c r="K43" i="11"/>
  <c r="K42" i="11"/>
  <c r="K41" i="11"/>
  <c r="K52" i="12"/>
  <c r="K51" i="12"/>
  <c r="K50" i="12"/>
  <c r="K49" i="12"/>
  <c r="K48" i="12"/>
  <c r="K47" i="12"/>
  <c r="K46" i="12"/>
  <c r="K45" i="12"/>
  <c r="K44" i="12"/>
  <c r="K43" i="12"/>
  <c r="K42" i="12"/>
  <c r="K41" i="12"/>
  <c r="K52" i="13"/>
  <c r="K51" i="13"/>
  <c r="K50" i="13"/>
  <c r="K49" i="13"/>
  <c r="K48" i="13"/>
  <c r="K47" i="13"/>
  <c r="K46" i="13"/>
  <c r="K45" i="13"/>
  <c r="K44" i="13"/>
  <c r="K43" i="13"/>
  <c r="K42" i="13"/>
  <c r="K41" i="13"/>
  <c r="K52" i="14"/>
  <c r="K51" i="14"/>
  <c r="K50" i="14"/>
  <c r="K49" i="14"/>
  <c r="K48" i="14"/>
  <c r="K47" i="14"/>
  <c r="K46" i="14"/>
  <c r="K45" i="14"/>
  <c r="K44" i="14"/>
  <c r="K43" i="14"/>
  <c r="K42" i="14"/>
  <c r="K41" i="14"/>
  <c r="K52" i="15"/>
  <c r="K51" i="15"/>
  <c r="K50" i="15"/>
  <c r="K49" i="15"/>
  <c r="K48" i="15"/>
  <c r="K47" i="15"/>
  <c r="K46" i="15"/>
  <c r="K45" i="15"/>
  <c r="K44" i="15"/>
  <c r="K43" i="15"/>
  <c r="K42" i="15"/>
  <c r="K41" i="15"/>
  <c r="K52" i="16"/>
  <c r="K51" i="16"/>
  <c r="K50" i="16"/>
  <c r="K49" i="16"/>
  <c r="K48" i="16"/>
  <c r="K47" i="16"/>
  <c r="K46" i="16"/>
  <c r="K45" i="16"/>
  <c r="K44" i="16"/>
  <c r="K43" i="16"/>
  <c r="K42" i="16"/>
  <c r="K41" i="16"/>
  <c r="K52" i="8"/>
  <c r="K51" i="8"/>
  <c r="K50" i="8"/>
  <c r="K49" i="8"/>
  <c r="K48" i="8"/>
  <c r="K47" i="8"/>
  <c r="K46" i="8"/>
  <c r="K45" i="8"/>
  <c r="K44" i="8"/>
  <c r="K43" i="8"/>
  <c r="K42" i="8"/>
  <c r="K41" i="8"/>
  <c r="K40" i="9"/>
  <c r="K40" i="10"/>
  <c r="K40" i="11"/>
  <c r="K40" i="12"/>
  <c r="K40" i="13"/>
  <c r="K40" i="14"/>
  <c r="K40" i="15"/>
  <c r="K40" i="16"/>
  <c r="K40" i="8"/>
  <c r="G52" i="7"/>
  <c r="G51" i="7"/>
  <c r="G50" i="7"/>
  <c r="G49" i="7"/>
  <c r="G48" i="7"/>
  <c r="G47" i="7"/>
  <c r="G46" i="7"/>
  <c r="G45" i="7"/>
  <c r="G44" i="7"/>
  <c r="G43" i="7"/>
  <c r="G42" i="7"/>
  <c r="G41" i="7"/>
  <c r="G40" i="7"/>
  <c r="BE52" i="7"/>
  <c r="BE51" i="7"/>
  <c r="BE50" i="7"/>
  <c r="BE49" i="7"/>
  <c r="BE48" i="7"/>
  <c r="BE47" i="7"/>
  <c r="BE46" i="7"/>
  <c r="BE45" i="7"/>
  <c r="BE44" i="7"/>
  <c r="BE43" i="7"/>
  <c r="BE42" i="7"/>
  <c r="BE41" i="7"/>
  <c r="BE40" i="7"/>
  <c r="AY40" i="7"/>
  <c r="AY52" i="7"/>
  <c r="AY51" i="7"/>
  <c r="AY50" i="7"/>
  <c r="AY49" i="7"/>
  <c r="AY48" i="7"/>
  <c r="AY47" i="7"/>
  <c r="AY46" i="7"/>
  <c r="AY45" i="7"/>
  <c r="AY44" i="7"/>
  <c r="AY43" i="7"/>
  <c r="AY42" i="7"/>
  <c r="AY41" i="7"/>
  <c r="AS52" i="7"/>
  <c r="AS51" i="7"/>
  <c r="AS50" i="7"/>
  <c r="AS49" i="7"/>
  <c r="AS48" i="7"/>
  <c r="AS47" i="7"/>
  <c r="AS46" i="7"/>
  <c r="AS45" i="7"/>
  <c r="AS44" i="7"/>
  <c r="AS43" i="7"/>
  <c r="AS42" i="7"/>
  <c r="AS41" i="7"/>
  <c r="AS40" i="7"/>
  <c r="AM52" i="7"/>
  <c r="AM51" i="7"/>
  <c r="AM50" i="7"/>
  <c r="AM49" i="7"/>
  <c r="AM48" i="7"/>
  <c r="AM47" i="7"/>
  <c r="AM46" i="7"/>
  <c r="AM45" i="7"/>
  <c r="AM44" i="7"/>
  <c r="AM43" i="7"/>
  <c r="AM42" i="7"/>
  <c r="AM41" i="7"/>
  <c r="AM40" i="7"/>
  <c r="AG52" i="7"/>
  <c r="AG51" i="7"/>
  <c r="AG50" i="7"/>
  <c r="AG49" i="7"/>
  <c r="AG48" i="7"/>
  <c r="AG47" i="7"/>
  <c r="AG46" i="7"/>
  <c r="AG45" i="7"/>
  <c r="AG44" i="7"/>
  <c r="AG43" i="7"/>
  <c r="AG42" i="7"/>
  <c r="AG41" i="7"/>
  <c r="AG40" i="7"/>
  <c r="AA52" i="7"/>
  <c r="AA51" i="7"/>
  <c r="AA50" i="7"/>
  <c r="AA49" i="7"/>
  <c r="AA48" i="7"/>
  <c r="AA47" i="7"/>
  <c r="AA46" i="7"/>
  <c r="AA45" i="7"/>
  <c r="AA44" i="7"/>
  <c r="AA43" i="7"/>
  <c r="AA42" i="7"/>
  <c r="AA41" i="7"/>
  <c r="AA40" i="7"/>
  <c r="U52" i="7"/>
  <c r="U51" i="7"/>
  <c r="U50" i="7"/>
  <c r="U49" i="7"/>
  <c r="U48" i="7"/>
  <c r="U47" i="7"/>
  <c r="U46" i="7"/>
  <c r="U45" i="7"/>
  <c r="U44" i="7"/>
  <c r="U43" i="7"/>
  <c r="U42" i="7"/>
  <c r="U41" i="7"/>
  <c r="U40" i="7"/>
  <c r="K52" i="7"/>
  <c r="K51" i="7"/>
  <c r="K50" i="7"/>
  <c r="K49" i="7"/>
  <c r="K48" i="7"/>
  <c r="K47" i="7"/>
  <c r="K46" i="7"/>
  <c r="K45" i="7"/>
  <c r="K44" i="7"/>
  <c r="K43" i="7"/>
  <c r="K42" i="7"/>
  <c r="K41" i="7"/>
  <c r="K40" i="7"/>
  <c r="K14" i="5" l="1" a="1"/>
  <c r="K14" i="5" s="1"/>
  <c r="G20" i="19"/>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BE118" i="32"/>
  <c r="BE107" i="32"/>
  <c r="AG107" i="32"/>
  <c r="AA107" i="32"/>
  <c r="AG107" i="27"/>
  <c r="AA107" i="27"/>
  <c r="U118" i="22"/>
  <c r="AG118" i="22"/>
  <c r="U118" i="19"/>
  <c r="U107" i="19"/>
  <c r="AA87" i="19"/>
  <c r="U87" i="19"/>
  <c r="BE68" i="13"/>
  <c r="BE87" i="13"/>
  <c r="BE118" i="13"/>
  <c r="AY118" i="13"/>
  <c r="G118" i="13"/>
  <c r="G107" i="13"/>
  <c r="AA107" i="28"/>
  <c r="U107" i="29"/>
  <c r="AA107" i="31"/>
  <c r="BE107" i="31"/>
  <c r="K107" i="31"/>
  <c r="O107" i="32"/>
  <c r="O87" i="32"/>
  <c r="BE87" i="30"/>
  <c r="BE107" i="30"/>
  <c r="AA107" i="30"/>
  <c r="U107" i="33"/>
  <c r="O107" i="33"/>
  <c r="O87" i="33"/>
  <c r="AA87" i="33"/>
  <c r="BE87" i="33"/>
  <c r="BE107" i="33"/>
  <c r="BE107" i="35"/>
  <c r="U68" i="36"/>
  <c r="K68" i="36"/>
  <c r="G68" i="36"/>
  <c r="K107" i="34"/>
  <c r="BE107" i="34"/>
  <c r="BE107" i="29"/>
  <c r="AY107" i="30"/>
  <c r="AS107" i="30"/>
  <c r="AM107" i="30"/>
  <c r="AG107" i="30"/>
  <c r="AY107" i="31"/>
  <c r="AS107" i="31"/>
  <c r="AM107" i="31"/>
  <c r="AG107" i="31"/>
  <c r="AY107" i="32"/>
  <c r="AS107" i="32"/>
  <c r="AM107" i="32"/>
  <c r="AY107" i="33"/>
  <c r="AS107" i="33"/>
  <c r="AM107" i="33"/>
  <c r="AG107" i="33"/>
  <c r="AY107" i="34"/>
  <c r="AS107" i="34"/>
  <c r="AM107" i="34"/>
  <c r="AG107" i="34"/>
  <c r="AY107" i="29"/>
  <c r="AS107" i="29"/>
  <c r="AM107" i="29"/>
  <c r="AG107" i="29"/>
  <c r="AA107" i="33"/>
  <c r="AA107" i="34"/>
  <c r="AA107" i="29"/>
  <c r="U107" i="30"/>
  <c r="U107" i="31"/>
  <c r="U107" i="32"/>
  <c r="U107" i="34"/>
  <c r="O107" i="30"/>
  <c r="O107" i="31"/>
  <c r="O107" i="34"/>
  <c r="O107" i="29"/>
  <c r="K107" i="30"/>
  <c r="K107" i="32"/>
  <c r="K107" i="33"/>
  <c r="K107" i="29"/>
  <c r="G107" i="30"/>
  <c r="G107" i="31"/>
  <c r="G107" i="32"/>
  <c r="G107" i="33"/>
  <c r="G107" i="34"/>
  <c r="G107" i="29"/>
  <c r="G107" i="28"/>
  <c r="AY107" i="35"/>
  <c r="AS107" i="35"/>
  <c r="AM107" i="35"/>
  <c r="AG107" i="35"/>
  <c r="AA107" i="35"/>
  <c r="U107" i="35"/>
  <c r="O107" i="35"/>
  <c r="K107" i="35"/>
  <c r="G107" i="35"/>
  <c r="BE118" i="36"/>
  <c r="AY118" i="29"/>
  <c r="AY118" i="30"/>
  <c r="AY118" i="31"/>
  <c r="AY118" i="32"/>
  <c r="AY118" i="33"/>
  <c r="AY118" i="34"/>
  <c r="AY118" i="35"/>
  <c r="AY118" i="36"/>
  <c r="AY118" i="28"/>
  <c r="AY107" i="28"/>
  <c r="AS107" i="28"/>
  <c r="AM107" i="28"/>
  <c r="AG107" i="28"/>
  <c r="U107" i="28"/>
  <c r="O107" i="28"/>
  <c r="K107" i="28"/>
  <c r="AT116" i="10" l="1"/>
  <c r="AN116" i="10"/>
  <c r="AT115" i="10"/>
  <c r="AN115" i="10"/>
  <c r="AT114" i="10"/>
  <c r="AN114" i="10"/>
  <c r="AT113" i="10"/>
  <c r="AN113" i="10"/>
  <c r="AT116" i="12"/>
  <c r="AN116" i="12"/>
  <c r="AT115" i="12"/>
  <c r="AN115" i="12"/>
  <c r="AT114" i="12"/>
  <c r="AN114" i="12"/>
  <c r="AT113" i="12"/>
  <c r="AN113" i="12"/>
  <c r="AT116" i="13"/>
  <c r="AN116" i="13"/>
  <c r="AT115" i="13"/>
  <c r="AN115" i="13"/>
  <c r="AT114" i="13"/>
  <c r="AN114" i="13"/>
  <c r="AT113" i="13"/>
  <c r="AN113" i="13"/>
  <c r="AT116" i="14"/>
  <c r="AN116" i="14"/>
  <c r="AT115" i="14"/>
  <c r="AN115" i="14"/>
  <c r="AT114" i="14"/>
  <c r="AN114" i="14"/>
  <c r="AT113" i="14"/>
  <c r="AN113" i="14"/>
  <c r="AT116" i="15"/>
  <c r="AN116" i="15"/>
  <c r="AT115" i="15"/>
  <c r="AN115" i="15"/>
  <c r="AT114" i="15"/>
  <c r="AN114" i="15"/>
  <c r="AT113" i="15"/>
  <c r="AN113" i="15"/>
  <c r="AT116" i="16"/>
  <c r="AN116" i="16"/>
  <c r="AT115" i="16"/>
  <c r="AN115" i="16"/>
  <c r="AT114" i="16"/>
  <c r="AN114" i="16"/>
  <c r="AT113" i="16"/>
  <c r="AN113" i="16"/>
  <c r="AT116" i="17"/>
  <c r="AN116" i="17"/>
  <c r="AT115" i="17"/>
  <c r="AN115" i="17"/>
  <c r="AT114" i="17"/>
  <c r="AN114" i="17"/>
  <c r="AT113" i="17"/>
  <c r="AN113" i="17"/>
  <c r="AT116" i="18"/>
  <c r="AN116" i="18"/>
  <c r="AT115" i="18"/>
  <c r="AN115" i="18"/>
  <c r="AT114" i="18"/>
  <c r="AN114" i="18"/>
  <c r="AT113" i="18"/>
  <c r="AN113" i="18"/>
  <c r="AT116" i="19"/>
  <c r="AN116" i="19"/>
  <c r="AT115" i="19"/>
  <c r="AN115" i="19"/>
  <c r="AT114" i="19"/>
  <c r="AN114" i="19"/>
  <c r="AT113" i="19"/>
  <c r="AN113" i="19"/>
  <c r="AT116" i="20"/>
  <c r="AN116" i="20"/>
  <c r="AT115" i="20"/>
  <c r="AN115" i="20"/>
  <c r="AT114" i="20"/>
  <c r="AN114" i="20"/>
  <c r="AT113" i="20"/>
  <c r="AN113" i="20"/>
  <c r="AT116" i="21"/>
  <c r="AN116" i="21"/>
  <c r="AT115" i="21"/>
  <c r="AN115" i="21"/>
  <c r="AT114" i="21"/>
  <c r="AN114" i="21"/>
  <c r="AT113" i="21"/>
  <c r="AN113" i="21"/>
  <c r="AT116" i="22"/>
  <c r="AN116" i="22"/>
  <c r="AT115" i="22"/>
  <c r="AN115" i="22"/>
  <c r="AT114" i="22"/>
  <c r="AN114" i="22"/>
  <c r="AT113" i="22"/>
  <c r="AN113" i="22"/>
  <c r="AT116" i="23"/>
  <c r="AN116" i="23"/>
  <c r="AT115" i="23"/>
  <c r="AN115" i="23"/>
  <c r="AT114" i="23"/>
  <c r="AN114" i="23"/>
  <c r="AT113" i="23"/>
  <c r="AN113" i="23"/>
  <c r="AT116" i="24"/>
  <c r="AN116" i="24"/>
  <c r="AT115" i="24"/>
  <c r="AN115" i="24"/>
  <c r="AT114" i="24"/>
  <c r="AN114" i="24"/>
  <c r="AT113" i="24"/>
  <c r="AN113" i="24"/>
  <c r="AT116" i="25"/>
  <c r="AN116" i="25"/>
  <c r="AT115" i="25"/>
  <c r="AN115" i="25"/>
  <c r="AT114" i="25"/>
  <c r="AN114" i="25"/>
  <c r="AT113" i="25"/>
  <c r="AN113" i="25"/>
  <c r="AT116" i="26"/>
  <c r="AN116" i="26"/>
  <c r="AT115" i="26"/>
  <c r="AN115" i="26"/>
  <c r="AT114" i="26"/>
  <c r="AN114" i="26"/>
  <c r="AT113" i="26"/>
  <c r="AN113" i="26"/>
  <c r="AT116" i="27"/>
  <c r="AN116" i="27"/>
  <c r="AT115" i="27"/>
  <c r="AN115" i="27"/>
  <c r="AT114" i="27"/>
  <c r="AN114" i="27"/>
  <c r="AT113" i="27"/>
  <c r="AN113" i="27"/>
  <c r="AT116" i="11"/>
  <c r="AN116" i="11"/>
  <c r="AT115" i="11"/>
  <c r="AN115" i="11"/>
  <c r="AT114" i="11"/>
  <c r="AN114" i="11"/>
  <c r="AT113" i="11"/>
  <c r="AN113" i="11"/>
  <c r="AT112" i="11"/>
  <c r="AN112" i="11"/>
  <c r="AZ94" i="10"/>
  <c r="AT94" i="10"/>
  <c r="BF112" i="14"/>
  <c r="BF112" i="15"/>
  <c r="BF112" i="16"/>
  <c r="BF112" i="17"/>
  <c r="BF112" i="18"/>
  <c r="BF112" i="19"/>
  <c r="BF112" i="20"/>
  <c r="BF112" i="21"/>
  <c r="BF112" i="22"/>
  <c r="BF112" i="23"/>
  <c r="BF112" i="24"/>
  <c r="BF112" i="25"/>
  <c r="BF112" i="26"/>
  <c r="BF112" i="27"/>
  <c r="G118" i="12"/>
  <c r="O31" i="7"/>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G118" i="7"/>
  <c r="AZ66" i="23"/>
  <c r="AT66" i="23"/>
  <c r="AN66" i="23"/>
  <c r="AH66" i="23"/>
  <c r="AC66" i="23"/>
  <c r="W66" i="23"/>
  <c r="P66" i="23"/>
  <c r="M66" i="23"/>
  <c r="I66" i="23"/>
  <c r="AZ65" i="23"/>
  <c r="AT65" i="23"/>
  <c r="AN65" i="23"/>
  <c r="AH65" i="23"/>
  <c r="AC65" i="23"/>
  <c r="W65" i="23"/>
  <c r="P65" i="23"/>
  <c r="M65" i="23"/>
  <c r="I65" i="23"/>
  <c r="AZ64" i="23"/>
  <c r="AT64" i="23"/>
  <c r="AN64" i="23"/>
  <c r="AH64" i="23"/>
  <c r="AC64" i="23"/>
  <c r="W64" i="23"/>
  <c r="P64" i="23"/>
  <c r="M64" i="23"/>
  <c r="I64" i="23"/>
  <c r="AZ66" i="24"/>
  <c r="AT66" i="24"/>
  <c r="AN66" i="24"/>
  <c r="AH66" i="24"/>
  <c r="AC66" i="24"/>
  <c r="W66" i="24"/>
  <c r="P66" i="24"/>
  <c r="M66" i="24"/>
  <c r="I66" i="24"/>
  <c r="AZ65" i="24"/>
  <c r="AT65" i="24"/>
  <c r="AN65" i="24"/>
  <c r="AH65" i="24"/>
  <c r="AC65" i="24"/>
  <c r="W65" i="24"/>
  <c r="P65" i="24"/>
  <c r="M65" i="24"/>
  <c r="I65" i="24"/>
  <c r="AZ64" i="24"/>
  <c r="AT64" i="24"/>
  <c r="AN64" i="24"/>
  <c r="AH64" i="24"/>
  <c r="AC64" i="24"/>
  <c r="W64" i="24"/>
  <c r="P64" i="24"/>
  <c r="M64" i="24"/>
  <c r="I64" i="24"/>
  <c r="AZ66" i="25"/>
  <c r="AT66" i="25"/>
  <c r="AN66" i="25"/>
  <c r="AH66" i="25"/>
  <c r="AC66" i="25"/>
  <c r="W66" i="25"/>
  <c r="P66" i="25"/>
  <c r="M66" i="25"/>
  <c r="I66" i="25"/>
  <c r="AZ65" i="25"/>
  <c r="AT65" i="25"/>
  <c r="AN65" i="25"/>
  <c r="AH65" i="25"/>
  <c r="AC65" i="25"/>
  <c r="W65" i="25"/>
  <c r="P65" i="25"/>
  <c r="M65" i="25"/>
  <c r="I65" i="25"/>
  <c r="AZ64" i="25"/>
  <c r="AT64" i="25"/>
  <c r="AN64" i="25"/>
  <c r="AH64" i="25"/>
  <c r="AC64" i="25"/>
  <c r="W64" i="25"/>
  <c r="P64" i="25"/>
  <c r="M64" i="25"/>
  <c r="I64" i="25"/>
  <c r="AZ66" i="26"/>
  <c r="AT66" i="26"/>
  <c r="AN66" i="26"/>
  <c r="AH66" i="26"/>
  <c r="AC66" i="26"/>
  <c r="W66" i="26"/>
  <c r="P66" i="26"/>
  <c r="M66" i="26"/>
  <c r="I66" i="26"/>
  <c r="AZ65" i="26"/>
  <c r="AT65" i="26"/>
  <c r="AN65" i="26"/>
  <c r="AH65" i="26"/>
  <c r="AC65" i="26"/>
  <c r="W65" i="26"/>
  <c r="P65" i="26"/>
  <c r="M65" i="26"/>
  <c r="I65" i="26"/>
  <c r="AZ64" i="26"/>
  <c r="AT64" i="26"/>
  <c r="AN64" i="26"/>
  <c r="AH64" i="26"/>
  <c r="AC64" i="26"/>
  <c r="W64" i="26"/>
  <c r="P64" i="26"/>
  <c r="M64" i="26"/>
  <c r="I64" i="26"/>
  <c r="AZ66" i="27"/>
  <c r="AT66" i="27"/>
  <c r="AN66" i="27"/>
  <c r="AH66" i="27"/>
  <c r="AC66" i="27"/>
  <c r="W66" i="27"/>
  <c r="P66" i="27"/>
  <c r="M66" i="27"/>
  <c r="I66" i="27"/>
  <c r="AZ65" i="27"/>
  <c r="AT65" i="27"/>
  <c r="AN65" i="27"/>
  <c r="AH65" i="27"/>
  <c r="AC65" i="27"/>
  <c r="W65" i="27"/>
  <c r="P65" i="27"/>
  <c r="M65" i="27"/>
  <c r="I65" i="27"/>
  <c r="AZ64" i="27"/>
  <c r="AT64" i="27"/>
  <c r="AN64" i="27"/>
  <c r="AH64" i="27"/>
  <c r="AC64" i="27"/>
  <c r="W64" i="27"/>
  <c r="P64" i="27"/>
  <c r="M64" i="27"/>
  <c r="I64" i="27"/>
  <c r="AZ65" i="28"/>
  <c r="AT65" i="28"/>
  <c r="AN65" i="28"/>
  <c r="AH65" i="28"/>
  <c r="AC65" i="28"/>
  <c r="W65" i="28"/>
  <c r="P65" i="28"/>
  <c r="M65" i="28"/>
  <c r="I65" i="28"/>
  <c r="AZ64" i="28"/>
  <c r="AT64" i="28"/>
  <c r="AN64" i="28"/>
  <c r="AH64" i="28"/>
  <c r="AC64" i="28"/>
  <c r="W64" i="28"/>
  <c r="P64" i="28"/>
  <c r="M64" i="28"/>
  <c r="I64" i="28"/>
  <c r="BF105" i="21"/>
  <c r="AZ105" i="21"/>
  <c r="AT105" i="21"/>
  <c r="AN105" i="21"/>
  <c r="AH105" i="21"/>
  <c r="AC105" i="21"/>
  <c r="W105" i="21"/>
  <c r="BF104" i="21"/>
  <c r="AZ104" i="21"/>
  <c r="AT104" i="21"/>
  <c r="AN104" i="21"/>
  <c r="AH104" i="21"/>
  <c r="AC104" i="21"/>
  <c r="W104" i="21"/>
  <c r="BF103" i="21"/>
  <c r="AZ103" i="21"/>
  <c r="AT103" i="21"/>
  <c r="AN103" i="21"/>
  <c r="AH103" i="21"/>
  <c r="AC103" i="21"/>
  <c r="W103" i="21"/>
  <c r="BF102" i="21"/>
  <c r="AZ102" i="21"/>
  <c r="AT102" i="21"/>
  <c r="AN102" i="21"/>
  <c r="AH102" i="21"/>
  <c r="AC102" i="21"/>
  <c r="W102" i="21"/>
  <c r="BF101" i="21"/>
  <c r="AZ101" i="21"/>
  <c r="AT101" i="21"/>
  <c r="AN101" i="21"/>
  <c r="AH101" i="21"/>
  <c r="AC101" i="21"/>
  <c r="W101" i="21"/>
  <c r="BF100" i="21"/>
  <c r="AZ100" i="21"/>
  <c r="AT100" i="21"/>
  <c r="AN100" i="21"/>
  <c r="AH100" i="21"/>
  <c r="AC100" i="21"/>
  <c r="W100" i="21"/>
  <c r="BF99" i="21"/>
  <c r="AZ99" i="21"/>
  <c r="AT99" i="21"/>
  <c r="AN99" i="21"/>
  <c r="AH99" i="21"/>
  <c r="AC99" i="21"/>
  <c r="W99" i="21"/>
  <c r="BF98" i="21"/>
  <c r="AZ98" i="21"/>
  <c r="AT98" i="21"/>
  <c r="AN98" i="21"/>
  <c r="AH98" i="21"/>
  <c r="AC98" i="21"/>
  <c r="W98" i="21"/>
  <c r="BF97" i="21"/>
  <c r="AZ97" i="21"/>
  <c r="AT97" i="21"/>
  <c r="AN97" i="21"/>
  <c r="AH97" i="21"/>
  <c r="AC97" i="21"/>
  <c r="W97" i="21"/>
  <c r="BF96" i="21"/>
  <c r="AZ96" i="21"/>
  <c r="AT96" i="21"/>
  <c r="AN96" i="21"/>
  <c r="AH96" i="21"/>
  <c r="AC96" i="21"/>
  <c r="W96" i="21"/>
  <c r="BF95" i="21"/>
  <c r="AZ95" i="21"/>
  <c r="AT95" i="21"/>
  <c r="AN95" i="21"/>
  <c r="AH95" i="21"/>
  <c r="AC95" i="21"/>
  <c r="W95" i="21"/>
  <c r="BF105" i="22"/>
  <c r="AZ105" i="22"/>
  <c r="AT105" i="22"/>
  <c r="AN105" i="22"/>
  <c r="AH105" i="22"/>
  <c r="AC105" i="22"/>
  <c r="W105" i="22"/>
  <c r="BF104" i="22"/>
  <c r="AZ104" i="22"/>
  <c r="AT104" i="22"/>
  <c r="AN104" i="22"/>
  <c r="AH104" i="22"/>
  <c r="AC104" i="22"/>
  <c r="W104" i="22"/>
  <c r="BF103" i="22"/>
  <c r="AZ103" i="22"/>
  <c r="AT103" i="22"/>
  <c r="AN103" i="22"/>
  <c r="AH103" i="22"/>
  <c r="AC103" i="22"/>
  <c r="W103" i="22"/>
  <c r="BF102" i="22"/>
  <c r="AZ102" i="22"/>
  <c r="AT102" i="22"/>
  <c r="AN102" i="22"/>
  <c r="AH102" i="22"/>
  <c r="AC102" i="22"/>
  <c r="W102" i="22"/>
  <c r="BF101" i="22"/>
  <c r="AZ101" i="22"/>
  <c r="AT101" i="22"/>
  <c r="AN101" i="22"/>
  <c r="AH101" i="22"/>
  <c r="AC101" i="22"/>
  <c r="W101" i="22"/>
  <c r="BF100" i="22"/>
  <c r="AZ100" i="22"/>
  <c r="AT100" i="22"/>
  <c r="AN100" i="22"/>
  <c r="AH100" i="22"/>
  <c r="AC100" i="22"/>
  <c r="W100" i="22"/>
  <c r="BF99" i="22"/>
  <c r="AZ99" i="22"/>
  <c r="AT99" i="22"/>
  <c r="AN99" i="22"/>
  <c r="AH99" i="22"/>
  <c r="AC99" i="22"/>
  <c r="W99" i="22"/>
  <c r="BF98" i="22"/>
  <c r="AZ98" i="22"/>
  <c r="AT98" i="22"/>
  <c r="AN98" i="22"/>
  <c r="AH98" i="22"/>
  <c r="AC98" i="22"/>
  <c r="W98" i="22"/>
  <c r="BF97" i="22"/>
  <c r="AZ97" i="22"/>
  <c r="AT97" i="22"/>
  <c r="AN97" i="22"/>
  <c r="AH97" i="22"/>
  <c r="AC97" i="22"/>
  <c r="W97" i="22"/>
  <c r="BF96" i="22"/>
  <c r="AZ96" i="22"/>
  <c r="AT96" i="22"/>
  <c r="AN96" i="22"/>
  <c r="AH96" i="22"/>
  <c r="AC96" i="22"/>
  <c r="W96" i="22"/>
  <c r="BF95" i="22"/>
  <c r="AZ95" i="22"/>
  <c r="AT95" i="22"/>
  <c r="AN95" i="22"/>
  <c r="AH95" i="22"/>
  <c r="AC95" i="22"/>
  <c r="W95" i="22"/>
  <c r="AZ105" i="23"/>
  <c r="AT105" i="23"/>
  <c r="AN105" i="23"/>
  <c r="AH105" i="23"/>
  <c r="AC105" i="23"/>
  <c r="W105" i="23"/>
  <c r="AZ104" i="23"/>
  <c r="AT104" i="23"/>
  <c r="AN104" i="23"/>
  <c r="AH104" i="23"/>
  <c r="AC104" i="23"/>
  <c r="W104" i="23"/>
  <c r="AZ103" i="23"/>
  <c r="AT103" i="23"/>
  <c r="AN103" i="23"/>
  <c r="AH103" i="23"/>
  <c r="AC103" i="23"/>
  <c r="W103" i="23"/>
  <c r="AZ102" i="23"/>
  <c r="AT102" i="23"/>
  <c r="AN102" i="23"/>
  <c r="AH102" i="23"/>
  <c r="AC102" i="23"/>
  <c r="W102" i="23"/>
  <c r="AZ101" i="23"/>
  <c r="AT101" i="23"/>
  <c r="AN101" i="23"/>
  <c r="AH101" i="23"/>
  <c r="AC101" i="23"/>
  <c r="W101" i="23"/>
  <c r="AZ100" i="23"/>
  <c r="AT100" i="23"/>
  <c r="AN100" i="23"/>
  <c r="AH100" i="23"/>
  <c r="AC100" i="23"/>
  <c r="W100" i="23"/>
  <c r="AZ99" i="23"/>
  <c r="AT99" i="23"/>
  <c r="AN99" i="23"/>
  <c r="AH99" i="23"/>
  <c r="AC99" i="23"/>
  <c r="W99" i="23"/>
  <c r="AZ98" i="23"/>
  <c r="AT98" i="23"/>
  <c r="AN98" i="23"/>
  <c r="AH98" i="23"/>
  <c r="AC98" i="23"/>
  <c r="W98" i="23"/>
  <c r="AZ97" i="23"/>
  <c r="AT97" i="23"/>
  <c r="AN97" i="23"/>
  <c r="AH97" i="23"/>
  <c r="AC97" i="23"/>
  <c r="W97" i="23"/>
  <c r="BF96" i="23"/>
  <c r="AZ96" i="23"/>
  <c r="AT96" i="23"/>
  <c r="AN96" i="23"/>
  <c r="AH96" i="23"/>
  <c r="AC96" i="23"/>
  <c r="W96" i="23"/>
  <c r="BF95" i="23"/>
  <c r="AZ95" i="23"/>
  <c r="AT95" i="23"/>
  <c r="AN95" i="23"/>
  <c r="AH95" i="23"/>
  <c r="AC95" i="23"/>
  <c r="W95" i="23"/>
  <c r="AZ105" i="24"/>
  <c r="AT105" i="24"/>
  <c r="AN105" i="24"/>
  <c r="AH105" i="24"/>
  <c r="AC105" i="24"/>
  <c r="W105" i="24"/>
  <c r="AZ104" i="24"/>
  <c r="AT104" i="24"/>
  <c r="AN104" i="24"/>
  <c r="AH104" i="24"/>
  <c r="AC104" i="24"/>
  <c r="W104" i="24"/>
  <c r="AZ103" i="24"/>
  <c r="AT103" i="24"/>
  <c r="AN103" i="24"/>
  <c r="AH103" i="24"/>
  <c r="AC103" i="24"/>
  <c r="W103" i="24"/>
  <c r="AZ102" i="24"/>
  <c r="AT102" i="24"/>
  <c r="AN102" i="24"/>
  <c r="AH102" i="24"/>
  <c r="AC102" i="24"/>
  <c r="W102" i="24"/>
  <c r="AZ101" i="24"/>
  <c r="AT101" i="24"/>
  <c r="AN101" i="24"/>
  <c r="AH101" i="24"/>
  <c r="AC101" i="24"/>
  <c r="W101" i="24"/>
  <c r="AZ100" i="24"/>
  <c r="AT100" i="24"/>
  <c r="AN100" i="24"/>
  <c r="AH100" i="24"/>
  <c r="AC100" i="24"/>
  <c r="W100" i="24"/>
  <c r="AZ99" i="24"/>
  <c r="AT99" i="24"/>
  <c r="AN99" i="24"/>
  <c r="AH99" i="24"/>
  <c r="AC99" i="24"/>
  <c r="W99" i="24"/>
  <c r="AZ98" i="24"/>
  <c r="AT98" i="24"/>
  <c r="AN98" i="24"/>
  <c r="AH98" i="24"/>
  <c r="AC98" i="24"/>
  <c r="W98" i="24"/>
  <c r="AZ97" i="24"/>
  <c r="AT97" i="24"/>
  <c r="AN97" i="24"/>
  <c r="AH97" i="24"/>
  <c r="AC97" i="24"/>
  <c r="W97" i="24"/>
  <c r="BF96" i="24"/>
  <c r="AZ96" i="24"/>
  <c r="AT96" i="24"/>
  <c r="AN96" i="24"/>
  <c r="AH96" i="24"/>
  <c r="AC96" i="24"/>
  <c r="W96" i="24"/>
  <c r="BF95" i="24"/>
  <c r="AZ95" i="24"/>
  <c r="AT95" i="24"/>
  <c r="AN95" i="24"/>
  <c r="AH95" i="24"/>
  <c r="AC95" i="24"/>
  <c r="W95" i="24"/>
  <c r="BF105" i="20"/>
  <c r="AZ105" i="20"/>
  <c r="AT105" i="20"/>
  <c r="AN105" i="20"/>
  <c r="AH105" i="20"/>
  <c r="AC105" i="20"/>
  <c r="W105" i="20"/>
  <c r="BF104" i="20"/>
  <c r="AZ104" i="20"/>
  <c r="AT104" i="20"/>
  <c r="AN104" i="20"/>
  <c r="AH104" i="20"/>
  <c r="AC104" i="20"/>
  <c r="W104" i="20"/>
  <c r="BF103" i="20"/>
  <c r="AZ103" i="20"/>
  <c r="AT103" i="20"/>
  <c r="AN103" i="20"/>
  <c r="AH103" i="20"/>
  <c r="AC103" i="20"/>
  <c r="W103" i="20"/>
  <c r="BF102" i="20"/>
  <c r="AZ102" i="20"/>
  <c r="AT102" i="20"/>
  <c r="AN102" i="20"/>
  <c r="AH102" i="20"/>
  <c r="AC102" i="20"/>
  <c r="W102" i="20"/>
  <c r="BF101" i="20"/>
  <c r="AZ101" i="20"/>
  <c r="AT101" i="20"/>
  <c r="AN101" i="20"/>
  <c r="AH101" i="20"/>
  <c r="AC101" i="20"/>
  <c r="W101" i="20"/>
  <c r="BF100" i="20"/>
  <c r="AZ100" i="20"/>
  <c r="AT100" i="20"/>
  <c r="AN100" i="20"/>
  <c r="AH100" i="20"/>
  <c r="AC100" i="20"/>
  <c r="W100" i="20"/>
  <c r="BF99" i="20"/>
  <c r="AZ99" i="20"/>
  <c r="AT99" i="20"/>
  <c r="AN99" i="20"/>
  <c r="AH99" i="20"/>
  <c r="AC99" i="20"/>
  <c r="W99" i="20"/>
  <c r="BF98" i="20"/>
  <c r="AZ98" i="20"/>
  <c r="AT98" i="20"/>
  <c r="AN98" i="20"/>
  <c r="AH98" i="20"/>
  <c r="AC98" i="20"/>
  <c r="W98" i="20"/>
  <c r="BF97" i="20"/>
  <c r="AZ97" i="20"/>
  <c r="AT97" i="20"/>
  <c r="AN97" i="20"/>
  <c r="AH97" i="20"/>
  <c r="AC97" i="20"/>
  <c r="W97" i="20"/>
  <c r="BF96" i="20"/>
  <c r="AZ96" i="20"/>
  <c r="AT96" i="20"/>
  <c r="AN96" i="20"/>
  <c r="AH96" i="20"/>
  <c r="AC96" i="20"/>
  <c r="W96" i="20"/>
  <c r="BF95" i="20"/>
  <c r="AZ95" i="20"/>
  <c r="AT95" i="20"/>
  <c r="AN95" i="20"/>
  <c r="AH95" i="20"/>
  <c r="AC95" i="20"/>
  <c r="W95" i="20"/>
  <c r="BF103" i="19"/>
  <c r="AZ103" i="19"/>
  <c r="AT103" i="19"/>
  <c r="AN103" i="19"/>
  <c r="AH103" i="19"/>
  <c r="AC103" i="19"/>
  <c r="W103" i="19"/>
  <c r="BF102" i="19"/>
  <c r="AZ102" i="19"/>
  <c r="AT102" i="19"/>
  <c r="AN102" i="19"/>
  <c r="AH102" i="19"/>
  <c r="AC102" i="19"/>
  <c r="W102" i="19"/>
  <c r="BF101" i="19"/>
  <c r="AZ101" i="19"/>
  <c r="AT101" i="19"/>
  <c r="AN101" i="19"/>
  <c r="AH101" i="19"/>
  <c r="AC101" i="19"/>
  <c r="W101" i="19"/>
  <c r="BF100" i="19"/>
  <c r="AZ100" i="19"/>
  <c r="AT100" i="19"/>
  <c r="AN100" i="19"/>
  <c r="AH100" i="19"/>
  <c r="AC100" i="19"/>
  <c r="W100" i="19"/>
  <c r="BF99" i="19"/>
  <c r="AZ99" i="19"/>
  <c r="AT99" i="19"/>
  <c r="AN99" i="19"/>
  <c r="AH99" i="19"/>
  <c r="AC99" i="19"/>
  <c r="W99" i="19"/>
  <c r="BF98" i="19"/>
  <c r="AZ98" i="19"/>
  <c r="AT98" i="19"/>
  <c r="AN98" i="19"/>
  <c r="AH98" i="19"/>
  <c r="AC98" i="19"/>
  <c r="W98" i="19"/>
  <c r="BF97" i="19"/>
  <c r="AZ97" i="19"/>
  <c r="AT97" i="19"/>
  <c r="AN97" i="19"/>
  <c r="AH97" i="19"/>
  <c r="AC97" i="19"/>
  <c r="W97" i="19"/>
  <c r="BF96" i="19"/>
  <c r="AZ96" i="19"/>
  <c r="AT96" i="19"/>
  <c r="AN96" i="19"/>
  <c r="AH96" i="19"/>
  <c r="AC96" i="19"/>
  <c r="W96" i="19"/>
  <c r="BF95" i="19"/>
  <c r="AZ95" i="19"/>
  <c r="AT95" i="19"/>
  <c r="AN95" i="19"/>
  <c r="AH95" i="19"/>
  <c r="AC95" i="19"/>
  <c r="W95" i="19"/>
  <c r="BF103" i="18"/>
  <c r="AZ103" i="18"/>
  <c r="AT103" i="18"/>
  <c r="AN103" i="18"/>
  <c r="AH103" i="18"/>
  <c r="BF102" i="18"/>
  <c r="AZ102" i="18"/>
  <c r="AT102" i="18"/>
  <c r="AN102" i="18"/>
  <c r="AH102" i="18"/>
  <c r="BF101" i="18"/>
  <c r="AZ101" i="18"/>
  <c r="AT101" i="18"/>
  <c r="AN101" i="18"/>
  <c r="AH101" i="18"/>
  <c r="BF100" i="18"/>
  <c r="AZ100" i="18"/>
  <c r="AT100" i="18"/>
  <c r="AN100" i="18"/>
  <c r="AH100" i="18"/>
  <c r="BF99" i="18"/>
  <c r="AZ99" i="18"/>
  <c r="AT99" i="18"/>
  <c r="AN99" i="18"/>
  <c r="AH99" i="18"/>
  <c r="BF98" i="18"/>
  <c r="AZ98" i="18"/>
  <c r="AT98" i="18"/>
  <c r="AN98" i="18"/>
  <c r="AH98" i="18"/>
  <c r="BF97" i="18"/>
  <c r="AZ97" i="18"/>
  <c r="AT97" i="18"/>
  <c r="AN97" i="18"/>
  <c r="AH97" i="18"/>
  <c r="BF96" i="18"/>
  <c r="AZ96" i="18"/>
  <c r="AT96" i="18"/>
  <c r="AN96" i="18"/>
  <c r="AH96" i="18"/>
  <c r="BF95" i="18"/>
  <c r="AZ95" i="18"/>
  <c r="AT95" i="18"/>
  <c r="AN95" i="18"/>
  <c r="AH95" i="18"/>
  <c r="BF103" i="8"/>
  <c r="AZ103" i="8"/>
  <c r="AT103" i="8"/>
  <c r="AN103" i="8"/>
  <c r="AH103" i="8"/>
  <c r="AC103" i="8"/>
  <c r="W103" i="8"/>
  <c r="BF102" i="8"/>
  <c r="AZ102" i="8"/>
  <c r="AT102" i="8"/>
  <c r="AN102" i="8"/>
  <c r="AH102" i="8"/>
  <c r="AC102" i="8"/>
  <c r="W102" i="8"/>
  <c r="BF101" i="8"/>
  <c r="AZ101" i="8"/>
  <c r="AT101" i="8"/>
  <c r="AN101" i="8"/>
  <c r="AH101" i="8"/>
  <c r="AC101" i="8"/>
  <c r="W101" i="8"/>
  <c r="BF100" i="8"/>
  <c r="AZ100" i="8"/>
  <c r="AT100" i="8"/>
  <c r="AN100" i="8"/>
  <c r="AH100" i="8"/>
  <c r="AC100" i="8"/>
  <c r="W100" i="8"/>
  <c r="BF99" i="8"/>
  <c r="AZ99" i="8"/>
  <c r="AT99" i="8"/>
  <c r="AN99" i="8"/>
  <c r="AH99" i="8"/>
  <c r="AC99" i="8"/>
  <c r="W99" i="8"/>
  <c r="BF98" i="8"/>
  <c r="AZ98" i="8"/>
  <c r="AT98" i="8"/>
  <c r="AN98" i="8"/>
  <c r="AH98" i="8"/>
  <c r="AC98" i="8"/>
  <c r="W98" i="8"/>
  <c r="BF97" i="8"/>
  <c r="AZ97" i="8"/>
  <c r="AT97" i="8"/>
  <c r="AN97" i="8"/>
  <c r="AH97" i="8"/>
  <c r="AC97" i="8"/>
  <c r="W97" i="8"/>
  <c r="BF96" i="8"/>
  <c r="AZ96" i="8"/>
  <c r="AT96" i="8"/>
  <c r="AN96" i="8"/>
  <c r="AH96" i="8"/>
  <c r="AC96" i="8"/>
  <c r="W96" i="8"/>
  <c r="BF95" i="8"/>
  <c r="AZ95" i="8"/>
  <c r="AT95" i="8"/>
  <c r="AN95" i="8"/>
  <c r="AH95" i="8"/>
  <c r="AC95" i="8"/>
  <c r="W95" i="8"/>
  <c r="BF103" i="9"/>
  <c r="AZ103" i="9"/>
  <c r="AT103" i="9"/>
  <c r="AN103" i="9"/>
  <c r="AH103" i="9"/>
  <c r="AC103" i="9"/>
  <c r="W103" i="9"/>
  <c r="BF102" i="9"/>
  <c r="AZ102" i="9"/>
  <c r="AT102" i="9"/>
  <c r="AN102" i="9"/>
  <c r="AH102" i="9"/>
  <c r="AC102" i="9"/>
  <c r="W102" i="9"/>
  <c r="BF101" i="9"/>
  <c r="AZ101" i="9"/>
  <c r="AT101" i="9"/>
  <c r="AN101" i="9"/>
  <c r="AH101" i="9"/>
  <c r="AC101" i="9"/>
  <c r="W101" i="9"/>
  <c r="BF100" i="9"/>
  <c r="AZ100" i="9"/>
  <c r="AT100" i="9"/>
  <c r="AN100" i="9"/>
  <c r="AH100" i="9"/>
  <c r="AC100" i="9"/>
  <c r="W100" i="9"/>
  <c r="BF99" i="9"/>
  <c r="AZ99" i="9"/>
  <c r="AT99" i="9"/>
  <c r="AN99" i="9"/>
  <c r="AH99" i="9"/>
  <c r="AC99" i="9"/>
  <c r="W99" i="9"/>
  <c r="BF98" i="9"/>
  <c r="AZ98" i="9"/>
  <c r="AT98" i="9"/>
  <c r="AN98" i="9"/>
  <c r="AH98" i="9"/>
  <c r="AC98" i="9"/>
  <c r="W98" i="9"/>
  <c r="BF97" i="9"/>
  <c r="AZ97" i="9"/>
  <c r="AT97" i="9"/>
  <c r="AN97" i="9"/>
  <c r="AH97" i="9"/>
  <c r="AC97" i="9"/>
  <c r="W97" i="9"/>
  <c r="BF96" i="9"/>
  <c r="AZ96" i="9"/>
  <c r="AT96" i="9"/>
  <c r="AN96" i="9"/>
  <c r="AH96" i="9"/>
  <c r="AC96" i="9"/>
  <c r="W96" i="9"/>
  <c r="BF95" i="9"/>
  <c r="AZ95" i="9"/>
  <c r="AT95" i="9"/>
  <c r="AN95" i="9"/>
  <c r="AH95" i="9"/>
  <c r="AC95" i="9"/>
  <c r="W95" i="9"/>
  <c r="BF103" i="10"/>
  <c r="AZ103" i="10"/>
  <c r="AT103" i="10"/>
  <c r="AN103" i="10"/>
  <c r="AH103" i="10"/>
  <c r="AC103" i="10"/>
  <c r="W103" i="10"/>
  <c r="BF102" i="10"/>
  <c r="AZ102" i="10"/>
  <c r="AT102" i="10"/>
  <c r="AN102" i="10"/>
  <c r="AH102" i="10"/>
  <c r="AC102" i="10"/>
  <c r="W102" i="10"/>
  <c r="BF101" i="10"/>
  <c r="AZ101" i="10"/>
  <c r="AT101" i="10"/>
  <c r="AN101" i="10"/>
  <c r="AH101" i="10"/>
  <c r="AC101" i="10"/>
  <c r="W101" i="10"/>
  <c r="BF100" i="10"/>
  <c r="AZ100" i="10"/>
  <c r="AT100" i="10"/>
  <c r="AN100" i="10"/>
  <c r="AH100" i="10"/>
  <c r="AC100" i="10"/>
  <c r="W100" i="10"/>
  <c r="BF99" i="10"/>
  <c r="AZ99" i="10"/>
  <c r="AT99" i="10"/>
  <c r="AN99" i="10"/>
  <c r="AH99" i="10"/>
  <c r="AC99" i="10"/>
  <c r="W99" i="10"/>
  <c r="BF98" i="10"/>
  <c r="AZ98" i="10"/>
  <c r="AT98" i="10"/>
  <c r="AN98" i="10"/>
  <c r="AH98" i="10"/>
  <c r="AC98" i="10"/>
  <c r="W98" i="10"/>
  <c r="BF97" i="10"/>
  <c r="AZ97" i="10"/>
  <c r="AT97" i="10"/>
  <c r="AN97" i="10"/>
  <c r="AH97" i="10"/>
  <c r="AC97" i="10"/>
  <c r="W97" i="10"/>
  <c r="BF96" i="10"/>
  <c r="AZ96" i="10"/>
  <c r="AT96" i="10"/>
  <c r="AN96" i="10"/>
  <c r="AH96" i="10"/>
  <c r="AC96" i="10"/>
  <c r="W96" i="10"/>
  <c r="BF95" i="10"/>
  <c r="AZ95" i="10"/>
  <c r="AT95" i="10"/>
  <c r="AN95" i="10"/>
  <c r="AH95" i="10"/>
  <c r="AC95" i="10"/>
  <c r="W95" i="10"/>
  <c r="BF103" i="11"/>
  <c r="AZ103" i="11"/>
  <c r="AT103" i="11"/>
  <c r="AN103" i="11"/>
  <c r="AH103" i="11"/>
  <c r="AC103" i="11"/>
  <c r="W103" i="11"/>
  <c r="BF102" i="11"/>
  <c r="AZ102" i="11"/>
  <c r="AT102" i="11"/>
  <c r="AN102" i="11"/>
  <c r="AH102" i="11"/>
  <c r="AC102" i="11"/>
  <c r="W102" i="11"/>
  <c r="BF101" i="11"/>
  <c r="AZ101" i="11"/>
  <c r="AT101" i="11"/>
  <c r="AN101" i="11"/>
  <c r="AH101" i="11"/>
  <c r="AC101" i="11"/>
  <c r="W101" i="11"/>
  <c r="BF100" i="11"/>
  <c r="AZ100" i="11"/>
  <c r="AT100" i="11"/>
  <c r="AN100" i="11"/>
  <c r="AH100" i="11"/>
  <c r="AC100" i="11"/>
  <c r="W100" i="11"/>
  <c r="BF99" i="11"/>
  <c r="AZ99" i="11"/>
  <c r="AT99" i="11"/>
  <c r="AN99" i="11"/>
  <c r="AH99" i="11"/>
  <c r="AC99" i="11"/>
  <c r="W99" i="11"/>
  <c r="BF98" i="11"/>
  <c r="AZ98" i="11"/>
  <c r="AT98" i="11"/>
  <c r="AN98" i="11"/>
  <c r="AH98" i="11"/>
  <c r="AC98" i="11"/>
  <c r="W98" i="11"/>
  <c r="BF97" i="11"/>
  <c r="AZ97" i="11"/>
  <c r="AT97" i="11"/>
  <c r="AN97" i="11"/>
  <c r="AH97" i="11"/>
  <c r="AC97" i="11"/>
  <c r="W97" i="11"/>
  <c r="BF96" i="11"/>
  <c r="AZ96" i="11"/>
  <c r="AT96" i="11"/>
  <c r="AN96" i="11"/>
  <c r="AH96" i="11"/>
  <c r="AC96" i="11"/>
  <c r="W96" i="11"/>
  <c r="BF95" i="11"/>
  <c r="AZ95" i="11"/>
  <c r="AT95" i="11"/>
  <c r="AN95" i="11"/>
  <c r="AH95" i="11"/>
  <c r="AC95" i="11"/>
  <c r="W95" i="11"/>
  <c r="BF103" i="12"/>
  <c r="AZ103" i="12"/>
  <c r="AT103" i="12"/>
  <c r="AN103" i="12"/>
  <c r="AH103" i="12"/>
  <c r="AC103" i="12"/>
  <c r="W103" i="12"/>
  <c r="BF102" i="12"/>
  <c r="AZ102" i="12"/>
  <c r="AT102" i="12"/>
  <c r="AN102" i="12"/>
  <c r="AH102" i="12"/>
  <c r="AC102" i="12"/>
  <c r="W102" i="12"/>
  <c r="BF101" i="12"/>
  <c r="AZ101" i="12"/>
  <c r="AT101" i="12"/>
  <c r="AN101" i="12"/>
  <c r="AH101" i="12"/>
  <c r="AC101" i="12"/>
  <c r="W101" i="12"/>
  <c r="BF100" i="12"/>
  <c r="AZ100" i="12"/>
  <c r="AT100" i="12"/>
  <c r="AN100" i="12"/>
  <c r="AH100" i="12"/>
  <c r="AC100" i="12"/>
  <c r="W100" i="12"/>
  <c r="BF99" i="12"/>
  <c r="AZ99" i="12"/>
  <c r="AT99" i="12"/>
  <c r="AN99" i="12"/>
  <c r="AH99" i="12"/>
  <c r="AC99" i="12"/>
  <c r="W99" i="12"/>
  <c r="BF98" i="12"/>
  <c r="AZ98" i="12"/>
  <c r="AT98" i="12"/>
  <c r="AN98" i="12"/>
  <c r="AH98" i="12"/>
  <c r="AC98" i="12"/>
  <c r="W98" i="12"/>
  <c r="BF97" i="12"/>
  <c r="AZ97" i="12"/>
  <c r="AT97" i="12"/>
  <c r="AN97" i="12"/>
  <c r="AH97" i="12"/>
  <c r="AC97" i="12"/>
  <c r="W97" i="12"/>
  <c r="BF96" i="12"/>
  <c r="AZ96" i="12"/>
  <c r="AT96" i="12"/>
  <c r="AN96" i="12"/>
  <c r="AH96" i="12"/>
  <c r="AC96" i="12"/>
  <c r="W96" i="12"/>
  <c r="BF95" i="12"/>
  <c r="AZ95" i="12"/>
  <c r="AT95" i="12"/>
  <c r="AN95" i="12"/>
  <c r="AH95" i="12"/>
  <c r="AC95" i="12"/>
  <c r="W95" i="12"/>
  <c r="BF103" i="13"/>
  <c r="AZ103" i="13"/>
  <c r="AT103" i="13"/>
  <c r="AN103" i="13"/>
  <c r="AH103" i="13"/>
  <c r="AC103" i="13"/>
  <c r="W103" i="13"/>
  <c r="BF102" i="13"/>
  <c r="AZ102" i="13"/>
  <c r="AT102" i="13"/>
  <c r="AN102" i="13"/>
  <c r="AH102" i="13"/>
  <c r="AC102" i="13"/>
  <c r="W102" i="13"/>
  <c r="BF101" i="13"/>
  <c r="AZ101" i="13"/>
  <c r="AT101" i="13"/>
  <c r="AN101" i="13"/>
  <c r="AH101" i="13"/>
  <c r="AC101" i="13"/>
  <c r="W101" i="13"/>
  <c r="BF100" i="13"/>
  <c r="AZ100" i="13"/>
  <c r="AT100" i="13"/>
  <c r="AN100" i="13"/>
  <c r="AH100" i="13"/>
  <c r="AC100" i="13"/>
  <c r="W100" i="13"/>
  <c r="BF99" i="13"/>
  <c r="AZ99" i="13"/>
  <c r="AT99" i="13"/>
  <c r="AN99" i="13"/>
  <c r="AH99" i="13"/>
  <c r="AC99" i="13"/>
  <c r="W99" i="13"/>
  <c r="BF98" i="13"/>
  <c r="AZ98" i="13"/>
  <c r="AT98" i="13"/>
  <c r="AN98" i="13"/>
  <c r="AH98" i="13"/>
  <c r="AC98" i="13"/>
  <c r="W98" i="13"/>
  <c r="BF97" i="13"/>
  <c r="AZ97" i="13"/>
  <c r="AT97" i="13"/>
  <c r="AN97" i="13"/>
  <c r="AH97" i="13"/>
  <c r="AC97" i="13"/>
  <c r="W97" i="13"/>
  <c r="BF96" i="13"/>
  <c r="AZ96" i="13"/>
  <c r="AT96" i="13"/>
  <c r="AN96" i="13"/>
  <c r="AH96" i="13"/>
  <c r="AC96" i="13"/>
  <c r="W96" i="13"/>
  <c r="BF95" i="13"/>
  <c r="AZ95" i="13"/>
  <c r="AT95" i="13"/>
  <c r="AN95" i="13"/>
  <c r="AH95" i="13"/>
  <c r="AC95" i="13"/>
  <c r="W95" i="13"/>
  <c r="BF103" i="14"/>
  <c r="AZ103" i="14"/>
  <c r="AT103" i="14"/>
  <c r="AN103" i="14"/>
  <c r="AH103" i="14"/>
  <c r="AC103" i="14"/>
  <c r="W103" i="14"/>
  <c r="BF102" i="14"/>
  <c r="AZ102" i="14"/>
  <c r="AT102" i="14"/>
  <c r="AN102" i="14"/>
  <c r="AH102" i="14"/>
  <c r="AC102" i="14"/>
  <c r="W102" i="14"/>
  <c r="BF101" i="14"/>
  <c r="AZ101" i="14"/>
  <c r="AT101" i="14"/>
  <c r="AN101" i="14"/>
  <c r="AH101" i="14"/>
  <c r="AC101" i="14"/>
  <c r="W101" i="14"/>
  <c r="BF100" i="14"/>
  <c r="AZ100" i="14"/>
  <c r="AT100" i="14"/>
  <c r="AN100" i="14"/>
  <c r="AH100" i="14"/>
  <c r="AC100" i="14"/>
  <c r="W100" i="14"/>
  <c r="BF99" i="14"/>
  <c r="AZ99" i="14"/>
  <c r="AT99" i="14"/>
  <c r="AN99" i="14"/>
  <c r="AH99" i="14"/>
  <c r="AC99" i="14"/>
  <c r="W99" i="14"/>
  <c r="BF98" i="14"/>
  <c r="AZ98" i="14"/>
  <c r="AT98" i="14"/>
  <c r="AN98" i="14"/>
  <c r="AH98" i="14"/>
  <c r="AC98" i="14"/>
  <c r="W98" i="14"/>
  <c r="BF97" i="14"/>
  <c r="AZ97" i="14"/>
  <c r="AT97" i="14"/>
  <c r="AN97" i="14"/>
  <c r="AH97" i="14"/>
  <c r="AC97" i="14"/>
  <c r="W97" i="14"/>
  <c r="BF96" i="14"/>
  <c r="AZ96" i="14"/>
  <c r="AT96" i="14"/>
  <c r="AN96" i="14"/>
  <c r="AH96" i="14"/>
  <c r="AC96" i="14"/>
  <c r="W96" i="14"/>
  <c r="BF95" i="14"/>
  <c r="AZ95" i="14"/>
  <c r="AT95" i="14"/>
  <c r="AN95" i="14"/>
  <c r="AH95" i="14"/>
  <c r="AC95" i="14"/>
  <c r="W95" i="14"/>
  <c r="BF103" i="15"/>
  <c r="AZ103" i="15"/>
  <c r="AT103" i="15"/>
  <c r="AN103" i="15"/>
  <c r="AH103" i="15"/>
  <c r="AC103" i="15"/>
  <c r="W103" i="15"/>
  <c r="BF102" i="15"/>
  <c r="AZ102" i="15"/>
  <c r="AT102" i="15"/>
  <c r="AN102" i="15"/>
  <c r="AH102" i="15"/>
  <c r="AC102" i="15"/>
  <c r="W102" i="15"/>
  <c r="BF101" i="15"/>
  <c r="AZ101" i="15"/>
  <c r="AT101" i="15"/>
  <c r="AN101" i="15"/>
  <c r="AH101" i="15"/>
  <c r="AC101" i="15"/>
  <c r="W101" i="15"/>
  <c r="BF100" i="15"/>
  <c r="AZ100" i="15"/>
  <c r="AT100" i="15"/>
  <c r="AN100" i="15"/>
  <c r="AH100" i="15"/>
  <c r="AC100" i="15"/>
  <c r="W100" i="15"/>
  <c r="BF99" i="15"/>
  <c r="AZ99" i="15"/>
  <c r="AT99" i="15"/>
  <c r="AN99" i="15"/>
  <c r="AH99" i="15"/>
  <c r="AC99" i="15"/>
  <c r="W99" i="15"/>
  <c r="BF98" i="15"/>
  <c r="AZ98" i="15"/>
  <c r="AT98" i="15"/>
  <c r="AN98" i="15"/>
  <c r="AH98" i="15"/>
  <c r="AC98" i="15"/>
  <c r="W98" i="15"/>
  <c r="BF97" i="15"/>
  <c r="AZ97" i="15"/>
  <c r="AT97" i="15"/>
  <c r="AN97" i="15"/>
  <c r="AH97" i="15"/>
  <c r="AC97" i="15"/>
  <c r="W97" i="15"/>
  <c r="BF96" i="15"/>
  <c r="AZ96" i="15"/>
  <c r="AT96" i="15"/>
  <c r="AN96" i="15"/>
  <c r="AH96" i="15"/>
  <c r="AC96" i="15"/>
  <c r="W96" i="15"/>
  <c r="BF95" i="15"/>
  <c r="AZ95" i="15"/>
  <c r="AT95" i="15"/>
  <c r="AN95" i="15"/>
  <c r="AH95" i="15"/>
  <c r="AC95" i="15"/>
  <c r="W95" i="15"/>
  <c r="BF103" i="16"/>
  <c r="AZ103" i="16"/>
  <c r="AT103" i="16"/>
  <c r="AN103" i="16"/>
  <c r="AH103" i="16"/>
  <c r="AC103" i="16"/>
  <c r="W103" i="16"/>
  <c r="BF102" i="16"/>
  <c r="AZ102" i="16"/>
  <c r="AT102" i="16"/>
  <c r="AN102" i="16"/>
  <c r="AH102" i="16"/>
  <c r="AC102" i="16"/>
  <c r="W102" i="16"/>
  <c r="BF101" i="16"/>
  <c r="AZ101" i="16"/>
  <c r="AT101" i="16"/>
  <c r="AN101" i="16"/>
  <c r="AH101" i="16"/>
  <c r="AC101" i="16"/>
  <c r="W101" i="16"/>
  <c r="BF100" i="16"/>
  <c r="AZ100" i="16"/>
  <c r="AT100" i="16"/>
  <c r="AN100" i="16"/>
  <c r="AH100" i="16"/>
  <c r="AC100" i="16"/>
  <c r="W100" i="16"/>
  <c r="BF99" i="16"/>
  <c r="AZ99" i="16"/>
  <c r="AT99" i="16"/>
  <c r="AN99" i="16"/>
  <c r="AH99" i="16"/>
  <c r="AC99" i="16"/>
  <c r="W99" i="16"/>
  <c r="BF98" i="16"/>
  <c r="AZ98" i="16"/>
  <c r="AT98" i="16"/>
  <c r="AN98" i="16"/>
  <c r="AH98" i="16"/>
  <c r="AC98" i="16"/>
  <c r="W98" i="16"/>
  <c r="BF97" i="16"/>
  <c r="AZ97" i="16"/>
  <c r="AT97" i="16"/>
  <c r="AN97" i="16"/>
  <c r="AH97" i="16"/>
  <c r="AC97" i="16"/>
  <c r="W97" i="16"/>
  <c r="BF96" i="16"/>
  <c r="AZ96" i="16"/>
  <c r="AT96" i="16"/>
  <c r="AN96" i="16"/>
  <c r="AH96" i="16"/>
  <c r="AC96" i="16"/>
  <c r="W96" i="16"/>
  <c r="BF95" i="16"/>
  <c r="AZ95" i="16"/>
  <c r="AT95" i="16"/>
  <c r="AN95" i="16"/>
  <c r="AH95" i="16"/>
  <c r="AC95" i="16"/>
  <c r="W95" i="16"/>
  <c r="BF103" i="17"/>
  <c r="AZ103" i="17"/>
  <c r="AT103" i="17"/>
  <c r="AN103" i="17"/>
  <c r="AH103" i="17"/>
  <c r="AC103" i="17"/>
  <c r="W103" i="17"/>
  <c r="BF102" i="17"/>
  <c r="AZ102" i="17"/>
  <c r="AT102" i="17"/>
  <c r="AN102" i="17"/>
  <c r="AH102" i="17"/>
  <c r="AC102" i="17"/>
  <c r="W102" i="17"/>
  <c r="BF101" i="17"/>
  <c r="AZ101" i="17"/>
  <c r="AT101" i="17"/>
  <c r="AN101" i="17"/>
  <c r="AH101" i="17"/>
  <c r="AC101" i="17"/>
  <c r="W101" i="17"/>
  <c r="BF100" i="17"/>
  <c r="AZ100" i="17"/>
  <c r="AT100" i="17"/>
  <c r="AN100" i="17"/>
  <c r="AH100" i="17"/>
  <c r="AC100" i="17"/>
  <c r="W100" i="17"/>
  <c r="BF99" i="17"/>
  <c r="AZ99" i="17"/>
  <c r="AT99" i="17"/>
  <c r="AN99" i="17"/>
  <c r="AH99" i="17"/>
  <c r="AC99" i="17"/>
  <c r="W99" i="17"/>
  <c r="BF98" i="17"/>
  <c r="AZ98" i="17"/>
  <c r="AT98" i="17"/>
  <c r="AN98" i="17"/>
  <c r="AH98" i="17"/>
  <c r="AC98" i="17"/>
  <c r="W98" i="17"/>
  <c r="BF97" i="17"/>
  <c r="AZ97" i="17"/>
  <c r="AT97" i="17"/>
  <c r="AN97" i="17"/>
  <c r="AH97" i="17"/>
  <c r="AC97" i="17"/>
  <c r="W97" i="17"/>
  <c r="BF96" i="17"/>
  <c r="AZ96" i="17"/>
  <c r="AT96" i="17"/>
  <c r="AN96" i="17"/>
  <c r="AH96" i="17"/>
  <c r="AC96" i="17"/>
  <c r="W96" i="17"/>
  <c r="BF95" i="17"/>
  <c r="AZ95" i="17"/>
  <c r="AT95" i="17"/>
  <c r="AN95" i="17"/>
  <c r="AH95" i="17"/>
  <c r="AC95" i="17"/>
  <c r="W95" i="17"/>
  <c r="BF98" i="28"/>
  <c r="AZ98" i="28"/>
  <c r="AT98" i="28"/>
  <c r="AN98" i="28"/>
  <c r="AH98" i="28"/>
  <c r="AC98" i="28"/>
  <c r="W98" i="28"/>
  <c r="P98" i="28"/>
  <c r="M98" i="28"/>
  <c r="I98" i="28"/>
  <c r="BF97" i="28"/>
  <c r="AZ97" i="28"/>
  <c r="AT97" i="28"/>
  <c r="AN97" i="28"/>
  <c r="AH97" i="28"/>
  <c r="AC97" i="28"/>
  <c r="W97" i="28"/>
  <c r="P97" i="28"/>
  <c r="M97" i="28"/>
  <c r="I97" i="28"/>
  <c r="BF96" i="28"/>
  <c r="AZ96" i="28"/>
  <c r="AT96" i="28"/>
  <c r="AN96" i="28"/>
  <c r="AH96" i="28"/>
  <c r="AC96" i="28"/>
  <c r="W96" i="28"/>
  <c r="P96" i="28"/>
  <c r="M96" i="28"/>
  <c r="I96" i="28"/>
  <c r="BF95" i="28"/>
  <c r="AZ95" i="28"/>
  <c r="AT95" i="28"/>
  <c r="AN95" i="28"/>
  <c r="AH95" i="28"/>
  <c r="AC95" i="28"/>
  <c r="W95" i="28"/>
  <c r="P95" i="28"/>
  <c r="M95" i="28"/>
  <c r="I95" i="28"/>
  <c r="BF94" i="28"/>
  <c r="AZ94" i="28"/>
  <c r="AT94" i="28"/>
  <c r="AN94" i="28"/>
  <c r="AH94" i="28"/>
  <c r="AC94" i="28"/>
  <c r="W94" i="28"/>
  <c r="P94" i="28"/>
  <c r="M94" i="28"/>
  <c r="I94" i="28"/>
  <c r="BF93" i="28"/>
  <c r="AZ93" i="28"/>
  <c r="AT93" i="28"/>
  <c r="AN93" i="28"/>
  <c r="AH93" i="28"/>
  <c r="AC93" i="28"/>
  <c r="W93" i="28"/>
  <c r="P93" i="28"/>
  <c r="M93" i="28"/>
  <c r="I93" i="28"/>
  <c r="BF92" i="28"/>
  <c r="AZ92" i="28"/>
  <c r="AT92" i="28"/>
  <c r="AN92" i="28"/>
  <c r="AH92" i="28"/>
  <c r="AC92" i="28"/>
  <c r="W92" i="28"/>
  <c r="P92" i="28"/>
  <c r="M92" i="28"/>
  <c r="I92" i="28"/>
  <c r="BF100" i="29"/>
  <c r="AZ100" i="29"/>
  <c r="AT100" i="29"/>
  <c r="AN100" i="29"/>
  <c r="AH100" i="29"/>
  <c r="AC100" i="29"/>
  <c r="W100" i="29"/>
  <c r="P100" i="29"/>
  <c r="M100" i="29"/>
  <c r="I100" i="29"/>
  <c r="BF100" i="30"/>
  <c r="AZ100" i="30"/>
  <c r="AT100" i="30"/>
  <c r="AN100" i="30"/>
  <c r="AH100" i="30"/>
  <c r="AC100" i="30"/>
  <c r="W100" i="30"/>
  <c r="P100" i="30"/>
  <c r="M100" i="30"/>
  <c r="I100" i="30"/>
  <c r="BF100" i="31"/>
  <c r="AZ100" i="31"/>
  <c r="AT100" i="31"/>
  <c r="AN100" i="31"/>
  <c r="AH100" i="31"/>
  <c r="AC100" i="31"/>
  <c r="W100" i="31"/>
  <c r="P100" i="31"/>
  <c r="M100" i="31"/>
  <c r="I100" i="31"/>
  <c r="BF100" i="32"/>
  <c r="AZ100" i="32"/>
  <c r="AT100" i="32"/>
  <c r="AN100" i="32"/>
  <c r="AH100" i="32"/>
  <c r="AC100" i="32"/>
  <c r="W100" i="32"/>
  <c r="P100" i="32"/>
  <c r="M100" i="32"/>
  <c r="I100" i="32"/>
  <c r="BF100" i="33"/>
  <c r="AZ100" i="33"/>
  <c r="AT100" i="33"/>
  <c r="AN100" i="33"/>
  <c r="AH100" i="33"/>
  <c r="AC100" i="33"/>
  <c r="W100" i="33"/>
  <c r="P100" i="33"/>
  <c r="M100" i="33"/>
  <c r="I100" i="33"/>
  <c r="BF100" i="34"/>
  <c r="AZ100" i="34"/>
  <c r="AT100" i="34"/>
  <c r="AN100" i="34"/>
  <c r="AH100" i="34"/>
  <c r="AC100" i="34"/>
  <c r="W100" i="34"/>
  <c r="P100" i="34"/>
  <c r="M100" i="34"/>
  <c r="I100" i="34"/>
  <c r="BF100" i="36"/>
  <c r="AZ100" i="36"/>
  <c r="AT100" i="36"/>
  <c r="AN100" i="36"/>
  <c r="AH100" i="36"/>
  <c r="AC100" i="36"/>
  <c r="W100" i="36"/>
  <c r="P100" i="36"/>
  <c r="M100" i="36"/>
  <c r="I100" i="36"/>
  <c r="BF100" i="35"/>
  <c r="AZ100" i="35"/>
  <c r="AT100" i="35"/>
  <c r="AN100" i="35"/>
  <c r="AH100" i="35"/>
  <c r="AC100" i="35"/>
  <c r="W100" i="35"/>
  <c r="P100" i="35"/>
  <c r="M100" i="35"/>
  <c r="I100" i="35"/>
  <c r="BF99" i="29"/>
  <c r="AZ99" i="29"/>
  <c r="AT99" i="29"/>
  <c r="AN99" i="29"/>
  <c r="AH99" i="29"/>
  <c r="AC99" i="29"/>
  <c r="W99" i="29"/>
  <c r="P99" i="29"/>
  <c r="M99" i="29"/>
  <c r="I99" i="29"/>
  <c r="BF99" i="30"/>
  <c r="AZ99" i="30"/>
  <c r="AT99" i="30"/>
  <c r="AN99" i="30"/>
  <c r="AH99" i="30"/>
  <c r="AC99" i="30"/>
  <c r="W99" i="30"/>
  <c r="P99" i="30"/>
  <c r="M99" i="30"/>
  <c r="I99" i="30"/>
  <c r="BF99" i="31"/>
  <c r="AZ99" i="31"/>
  <c r="AT99" i="31"/>
  <c r="AN99" i="31"/>
  <c r="AH99" i="31"/>
  <c r="AC99" i="31"/>
  <c r="W99" i="31"/>
  <c r="P99" i="31"/>
  <c r="M99" i="31"/>
  <c r="I99" i="31"/>
  <c r="BF99" i="32"/>
  <c r="AZ99" i="32"/>
  <c r="AT99" i="32"/>
  <c r="AN99" i="32"/>
  <c r="AH99" i="32"/>
  <c r="AC99" i="32"/>
  <c r="W99" i="32"/>
  <c r="P99" i="32"/>
  <c r="M99" i="32"/>
  <c r="I99" i="32"/>
  <c r="BF99" i="33"/>
  <c r="AZ99" i="33"/>
  <c r="AT99" i="33"/>
  <c r="AN99" i="33"/>
  <c r="AH99" i="33"/>
  <c r="AC99" i="33"/>
  <c r="W99" i="33"/>
  <c r="P99" i="33"/>
  <c r="M99" i="33"/>
  <c r="I99" i="33"/>
  <c r="BF99" i="34"/>
  <c r="AZ99" i="34"/>
  <c r="AT99" i="34"/>
  <c r="AN99" i="34"/>
  <c r="AH99" i="34"/>
  <c r="AC99" i="34"/>
  <c r="W99" i="34"/>
  <c r="P99" i="34"/>
  <c r="M99" i="34"/>
  <c r="I99" i="34"/>
  <c r="BF99" i="36"/>
  <c r="AZ99" i="36"/>
  <c r="AT99" i="36"/>
  <c r="AN99" i="36"/>
  <c r="AH99" i="36"/>
  <c r="AC99" i="36"/>
  <c r="W99" i="36"/>
  <c r="P99" i="36"/>
  <c r="M99" i="36"/>
  <c r="I99" i="36"/>
  <c r="BF99" i="35"/>
  <c r="AZ99" i="35"/>
  <c r="AT99" i="35"/>
  <c r="AN99" i="35"/>
  <c r="AH99" i="35"/>
  <c r="AC99" i="35"/>
  <c r="W99" i="35"/>
  <c r="P99" i="35"/>
  <c r="M99" i="35"/>
  <c r="I99" i="35"/>
  <c r="BF95" i="29"/>
  <c r="AZ95" i="29"/>
  <c r="AT95" i="29"/>
  <c r="AN95" i="29"/>
  <c r="AH95" i="29"/>
  <c r="AC95" i="29"/>
  <c r="W95" i="29"/>
  <c r="P95" i="29"/>
  <c r="M95" i="29"/>
  <c r="I95" i="29"/>
  <c r="BF95" i="30"/>
  <c r="AZ95" i="30"/>
  <c r="AT95" i="30"/>
  <c r="AN95" i="30"/>
  <c r="AH95" i="30"/>
  <c r="AC95" i="30"/>
  <c r="W95" i="30"/>
  <c r="P95" i="30"/>
  <c r="M95" i="30"/>
  <c r="I95" i="30"/>
  <c r="BF95" i="31"/>
  <c r="AZ95" i="31"/>
  <c r="AT95" i="31"/>
  <c r="AN95" i="31"/>
  <c r="AH95" i="31"/>
  <c r="AC95" i="31"/>
  <c r="W95" i="31"/>
  <c r="P95" i="31"/>
  <c r="M95" i="31"/>
  <c r="I95" i="31"/>
  <c r="BF95" i="32"/>
  <c r="AZ95" i="32"/>
  <c r="AT95" i="32"/>
  <c r="AN95" i="32"/>
  <c r="AH95" i="32"/>
  <c r="AC95" i="32"/>
  <c r="W95" i="32"/>
  <c r="P95" i="32"/>
  <c r="M95" i="32"/>
  <c r="I95" i="32"/>
  <c r="BF95" i="33"/>
  <c r="AZ95" i="33"/>
  <c r="AT95" i="33"/>
  <c r="AN95" i="33"/>
  <c r="AH95" i="33"/>
  <c r="AC95" i="33"/>
  <c r="W95" i="33"/>
  <c r="P95" i="33"/>
  <c r="M95" i="33"/>
  <c r="I95" i="33"/>
  <c r="BF95" i="34"/>
  <c r="AZ95" i="34"/>
  <c r="AT95" i="34"/>
  <c r="AN95" i="34"/>
  <c r="AH95" i="34"/>
  <c r="AC95" i="34"/>
  <c r="W95" i="34"/>
  <c r="P95" i="34"/>
  <c r="M95" i="34"/>
  <c r="I95" i="34"/>
  <c r="BF95" i="36"/>
  <c r="AZ95" i="36"/>
  <c r="AT95" i="36"/>
  <c r="AN95" i="36"/>
  <c r="AH95" i="36"/>
  <c r="AC95" i="36"/>
  <c r="W95" i="36"/>
  <c r="P95" i="36"/>
  <c r="M95" i="36"/>
  <c r="I95" i="36"/>
  <c r="BF95" i="35"/>
  <c r="AZ95" i="35"/>
  <c r="AT95" i="35"/>
  <c r="AN95" i="35"/>
  <c r="AH95" i="35"/>
  <c r="AC95" i="35"/>
  <c r="W95" i="35"/>
  <c r="P95" i="35"/>
  <c r="M95" i="35"/>
  <c r="I95" i="35"/>
  <c r="BF94" i="29"/>
  <c r="AZ94" i="29"/>
  <c r="AT94" i="29"/>
  <c r="AN94" i="29"/>
  <c r="AH94" i="29"/>
  <c r="AC94" i="29"/>
  <c r="W94" i="29"/>
  <c r="P94" i="29"/>
  <c r="M94" i="29"/>
  <c r="I94" i="29"/>
  <c r="BF94" i="30"/>
  <c r="AZ94" i="30"/>
  <c r="AT94" i="30"/>
  <c r="AN94" i="30"/>
  <c r="AH94" i="30"/>
  <c r="AC94" i="30"/>
  <c r="W94" i="30"/>
  <c r="P94" i="30"/>
  <c r="M94" i="30"/>
  <c r="I94" i="30"/>
  <c r="BF94" i="31"/>
  <c r="AZ94" i="31"/>
  <c r="AT94" i="31"/>
  <c r="AN94" i="31"/>
  <c r="AH94" i="31"/>
  <c r="AC94" i="31"/>
  <c r="W94" i="31"/>
  <c r="P94" i="31"/>
  <c r="M94" i="31"/>
  <c r="I94" i="31"/>
  <c r="BF94" i="32"/>
  <c r="AZ94" i="32"/>
  <c r="AT94" i="32"/>
  <c r="AN94" i="32"/>
  <c r="AH94" i="32"/>
  <c r="AC94" i="32"/>
  <c r="W94" i="32"/>
  <c r="P94" i="32"/>
  <c r="M94" i="32"/>
  <c r="I94" i="32"/>
  <c r="BF94" i="33"/>
  <c r="AZ94" i="33"/>
  <c r="AT94" i="33"/>
  <c r="AN94" i="33"/>
  <c r="AH94" i="33"/>
  <c r="AC94" i="33"/>
  <c r="W94" i="33"/>
  <c r="P94" i="33"/>
  <c r="M94" i="33"/>
  <c r="I94" i="33"/>
  <c r="BF94" i="34"/>
  <c r="AZ94" i="34"/>
  <c r="AT94" i="34"/>
  <c r="AN94" i="34"/>
  <c r="AH94" i="34"/>
  <c r="AC94" i="34"/>
  <c r="W94" i="34"/>
  <c r="P94" i="34"/>
  <c r="M94" i="34"/>
  <c r="I94" i="34"/>
  <c r="BF94" i="36"/>
  <c r="AZ94" i="36"/>
  <c r="AT94" i="36"/>
  <c r="AN94" i="36"/>
  <c r="AH94" i="36"/>
  <c r="AC94" i="36"/>
  <c r="W94" i="36"/>
  <c r="P94" i="36"/>
  <c r="M94" i="36"/>
  <c r="I94" i="36"/>
  <c r="BF94" i="35"/>
  <c r="AZ94" i="35"/>
  <c r="AT94" i="35"/>
  <c r="AN94" i="35"/>
  <c r="AH94" i="35"/>
  <c r="AC94" i="35"/>
  <c r="W94" i="35"/>
  <c r="P94" i="35"/>
  <c r="M94" i="35"/>
  <c r="I94" i="35"/>
  <c r="BF93" i="29"/>
  <c r="AZ93" i="29"/>
  <c r="AT93" i="29"/>
  <c r="AN93" i="29"/>
  <c r="AH93" i="29"/>
  <c r="AC93" i="29"/>
  <c r="W93" i="29"/>
  <c r="P93" i="29"/>
  <c r="M93" i="29"/>
  <c r="I93" i="29"/>
  <c r="BF93" i="30"/>
  <c r="AZ93" i="30"/>
  <c r="AT93" i="30"/>
  <c r="AN93" i="30"/>
  <c r="AH93" i="30"/>
  <c r="AC93" i="30"/>
  <c r="W93" i="30"/>
  <c r="P93" i="30"/>
  <c r="M93" i="30"/>
  <c r="I93" i="30"/>
  <c r="BF93" i="31"/>
  <c r="AZ93" i="31"/>
  <c r="AT93" i="31"/>
  <c r="AN93" i="31"/>
  <c r="AH93" i="31"/>
  <c r="AC93" i="31"/>
  <c r="W93" i="31"/>
  <c r="P93" i="31"/>
  <c r="M93" i="31"/>
  <c r="I93" i="31"/>
  <c r="BF93" i="32"/>
  <c r="AZ93" i="32"/>
  <c r="AT93" i="32"/>
  <c r="AN93" i="32"/>
  <c r="AH93" i="32"/>
  <c r="AC93" i="32"/>
  <c r="W93" i="32"/>
  <c r="P93" i="32"/>
  <c r="M93" i="32"/>
  <c r="I93" i="32"/>
  <c r="BF93" i="33"/>
  <c r="AZ93" i="33"/>
  <c r="AT93" i="33"/>
  <c r="AN93" i="33"/>
  <c r="AH93" i="33"/>
  <c r="AC93" i="33"/>
  <c r="W93" i="33"/>
  <c r="P93" i="33"/>
  <c r="M93" i="33"/>
  <c r="I93" i="33"/>
  <c r="BF93" i="34"/>
  <c r="AZ93" i="34"/>
  <c r="AT93" i="34"/>
  <c r="AN93" i="34"/>
  <c r="AH93" i="34"/>
  <c r="AC93" i="34"/>
  <c r="W93" i="34"/>
  <c r="P93" i="34"/>
  <c r="M93" i="34"/>
  <c r="I93" i="34"/>
  <c r="BF93" i="36"/>
  <c r="AZ93" i="36"/>
  <c r="AT93" i="36"/>
  <c r="AN93" i="36"/>
  <c r="AH93" i="36"/>
  <c r="AC93" i="36"/>
  <c r="W93" i="36"/>
  <c r="P93" i="36"/>
  <c r="M93" i="36"/>
  <c r="I93" i="36"/>
  <c r="BF93" i="35"/>
  <c r="AZ93" i="35"/>
  <c r="AT93" i="35"/>
  <c r="AN93" i="35"/>
  <c r="AH93" i="35"/>
  <c r="AC93" i="35"/>
  <c r="W93" i="35"/>
  <c r="P93" i="35"/>
  <c r="M93" i="35"/>
  <c r="I93" i="35"/>
  <c r="BF92" i="29"/>
  <c r="AZ92" i="29"/>
  <c r="AT92" i="29"/>
  <c r="AN92" i="29"/>
  <c r="AH92" i="29"/>
  <c r="AC92" i="29"/>
  <c r="W92" i="29"/>
  <c r="P92" i="29"/>
  <c r="M92" i="29"/>
  <c r="I92" i="29"/>
  <c r="BF92" i="30"/>
  <c r="AZ92" i="30"/>
  <c r="AT92" i="30"/>
  <c r="AN92" i="30"/>
  <c r="AH92" i="30"/>
  <c r="AC92" i="30"/>
  <c r="W92" i="30"/>
  <c r="P92" i="30"/>
  <c r="M92" i="30"/>
  <c r="I92" i="30"/>
  <c r="BF92" i="31"/>
  <c r="AZ92" i="31"/>
  <c r="AT92" i="31"/>
  <c r="AN92" i="31"/>
  <c r="AH92" i="31"/>
  <c r="AC92" i="31"/>
  <c r="W92" i="31"/>
  <c r="P92" i="31"/>
  <c r="M92" i="31"/>
  <c r="I92" i="31"/>
  <c r="BF92" i="32"/>
  <c r="AZ92" i="32"/>
  <c r="AT92" i="32"/>
  <c r="AN92" i="32"/>
  <c r="AH92" i="32"/>
  <c r="AC92" i="32"/>
  <c r="W92" i="32"/>
  <c r="P92" i="32"/>
  <c r="M92" i="32"/>
  <c r="I92" i="32"/>
  <c r="BF92" i="33"/>
  <c r="AZ92" i="33"/>
  <c r="AT92" i="33"/>
  <c r="AN92" i="33"/>
  <c r="AH92" i="33"/>
  <c r="AC92" i="33"/>
  <c r="W92" i="33"/>
  <c r="P92" i="33"/>
  <c r="M92" i="33"/>
  <c r="I92" i="33"/>
  <c r="BF92" i="34"/>
  <c r="AZ92" i="34"/>
  <c r="AT92" i="34"/>
  <c r="AN92" i="34"/>
  <c r="AH92" i="34"/>
  <c r="AC92" i="34"/>
  <c r="W92" i="34"/>
  <c r="P92" i="34"/>
  <c r="M92" i="34"/>
  <c r="I92" i="34"/>
  <c r="BF92" i="36"/>
  <c r="AZ92" i="36"/>
  <c r="AT92" i="36"/>
  <c r="AN92" i="36"/>
  <c r="AH92" i="36"/>
  <c r="AC92" i="36"/>
  <c r="W92" i="36"/>
  <c r="P92" i="36"/>
  <c r="M92" i="36"/>
  <c r="I92" i="36"/>
  <c r="BF92" i="35"/>
  <c r="AZ92" i="35"/>
  <c r="AT92" i="35"/>
  <c r="AN92" i="35"/>
  <c r="AH92" i="35"/>
  <c r="AC92" i="35"/>
  <c r="W92" i="35"/>
  <c r="P92" i="35"/>
  <c r="M92" i="35"/>
  <c r="I92" i="35"/>
  <c r="BF114" i="8"/>
  <c r="AZ114" i="8"/>
  <c r="AT114" i="8"/>
  <c r="AN114" i="8"/>
  <c r="AH114" i="8"/>
  <c r="AC114" i="8"/>
  <c r="W114" i="8"/>
  <c r="P114" i="8"/>
  <c r="M114" i="8"/>
  <c r="I114" i="8"/>
  <c r="BF114" i="9"/>
  <c r="AZ114" i="9"/>
  <c r="AT114" i="9"/>
  <c r="AN114" i="9"/>
  <c r="AH114" i="9"/>
  <c r="AC114" i="9"/>
  <c r="W114" i="9"/>
  <c r="M114" i="9"/>
  <c r="I114" i="9"/>
  <c r="BF114" i="10"/>
  <c r="AZ114" i="10"/>
  <c r="AH114" i="10"/>
  <c r="AC114" i="10"/>
  <c r="W114" i="10"/>
  <c r="P114" i="10"/>
  <c r="M114" i="10"/>
  <c r="I114" i="10"/>
  <c r="BF114" i="11"/>
  <c r="AZ114" i="11"/>
  <c r="AH114" i="11"/>
  <c r="AC114" i="11"/>
  <c r="W114" i="11"/>
  <c r="P114" i="11"/>
  <c r="M114" i="11"/>
  <c r="I114" i="11"/>
  <c r="BF114" i="12"/>
  <c r="AZ114" i="12"/>
  <c r="AH114" i="12"/>
  <c r="AC114" i="12"/>
  <c r="W114" i="12"/>
  <c r="P114" i="12"/>
  <c r="M114" i="12"/>
  <c r="I114" i="12"/>
  <c r="BF114" i="13"/>
  <c r="AZ114" i="13"/>
  <c r="AH114" i="13"/>
  <c r="AC114" i="13"/>
  <c r="W114" i="13"/>
  <c r="P114" i="13"/>
  <c r="M114" i="13"/>
  <c r="I114" i="13"/>
  <c r="BF114" i="14"/>
  <c r="AZ114" i="14"/>
  <c r="AH114" i="14"/>
  <c r="AC114" i="14"/>
  <c r="W114" i="14"/>
  <c r="P114" i="14"/>
  <c r="M114" i="14"/>
  <c r="I114" i="14"/>
  <c r="BF114" i="15"/>
  <c r="AZ114" i="15"/>
  <c r="AH114" i="15"/>
  <c r="AC114" i="15"/>
  <c r="W114" i="15"/>
  <c r="P114" i="15"/>
  <c r="M114" i="15"/>
  <c r="I114" i="15"/>
  <c r="BF114" i="16"/>
  <c r="AZ114" i="16"/>
  <c r="AH114" i="16"/>
  <c r="AC114" i="16"/>
  <c r="W114" i="16"/>
  <c r="P114" i="16"/>
  <c r="M114" i="16"/>
  <c r="I114" i="16"/>
  <c r="BF114" i="17"/>
  <c r="AZ114" i="17"/>
  <c r="AH114" i="17"/>
  <c r="AC114" i="17"/>
  <c r="W114" i="17"/>
  <c r="P114" i="17"/>
  <c r="M114" i="17"/>
  <c r="I114" i="17"/>
  <c r="BF114" i="18"/>
  <c r="AZ114" i="18"/>
  <c r="AH114" i="18"/>
  <c r="AC114" i="18"/>
  <c r="W114" i="18"/>
  <c r="P114" i="18"/>
  <c r="M114" i="18"/>
  <c r="I114" i="18"/>
  <c r="BF114" i="19"/>
  <c r="AZ114" i="19"/>
  <c r="AH114" i="19"/>
  <c r="AC114" i="19"/>
  <c r="W114" i="19"/>
  <c r="P114" i="19"/>
  <c r="M114" i="19"/>
  <c r="I114" i="19"/>
  <c r="BF114" i="20"/>
  <c r="AZ114" i="20"/>
  <c r="AH114" i="20"/>
  <c r="AC114" i="20"/>
  <c r="W114" i="20"/>
  <c r="P114" i="20"/>
  <c r="M114" i="20"/>
  <c r="I114" i="20"/>
  <c r="BF114" i="21"/>
  <c r="AZ114" i="21"/>
  <c r="AH114" i="21"/>
  <c r="AC114" i="21"/>
  <c r="W114" i="21"/>
  <c r="P114" i="21"/>
  <c r="M114" i="21"/>
  <c r="I114" i="21"/>
  <c r="BF114" i="22"/>
  <c r="AZ114" i="22"/>
  <c r="AH114" i="22"/>
  <c r="AC114" i="22"/>
  <c r="W114" i="22"/>
  <c r="P114" i="22"/>
  <c r="M114" i="22"/>
  <c r="I114" i="22"/>
  <c r="BF114" i="23"/>
  <c r="AZ114" i="23"/>
  <c r="AH114" i="23"/>
  <c r="AC114" i="23"/>
  <c r="W114" i="23"/>
  <c r="P114" i="23"/>
  <c r="M114" i="23"/>
  <c r="I114" i="23"/>
  <c r="BF114" i="24"/>
  <c r="AZ114" i="24"/>
  <c r="AH114" i="24"/>
  <c r="AC114" i="24"/>
  <c r="W114" i="24"/>
  <c r="P114" i="24"/>
  <c r="M114" i="24"/>
  <c r="I114" i="24"/>
  <c r="BF114" i="25"/>
  <c r="AZ114" i="25"/>
  <c r="AH114" i="25"/>
  <c r="AC114" i="25"/>
  <c r="W114" i="25"/>
  <c r="P114" i="25"/>
  <c r="M114" i="25"/>
  <c r="I114" i="25"/>
  <c r="BF114" i="26"/>
  <c r="AZ114" i="26"/>
  <c r="AH114" i="26"/>
  <c r="AC114" i="26"/>
  <c r="W114" i="26"/>
  <c r="P114" i="26"/>
  <c r="M114" i="26"/>
  <c r="I114" i="26"/>
  <c r="BF114" i="27"/>
  <c r="AZ114" i="27"/>
  <c r="AH114" i="27"/>
  <c r="AC114" i="27"/>
  <c r="W114" i="27"/>
  <c r="P114" i="27"/>
  <c r="M114" i="27"/>
  <c r="I114" i="27"/>
  <c r="BD110" i="28"/>
  <c r="AX110" i="28"/>
  <c r="AR110" i="28"/>
  <c r="AL110" i="28"/>
  <c r="AF110" i="28"/>
  <c r="Z110" i="28"/>
  <c r="T110" i="28"/>
  <c r="BD110" i="29"/>
  <c r="AX110" i="29"/>
  <c r="AR110" i="29"/>
  <c r="AL110" i="29"/>
  <c r="AF110" i="29"/>
  <c r="Z110" i="29"/>
  <c r="T110" i="29"/>
  <c r="BD110" i="30"/>
  <c r="AX110" i="30"/>
  <c r="AR110" i="30"/>
  <c r="AL110" i="30"/>
  <c r="AF110" i="30"/>
  <c r="Z110" i="30"/>
  <c r="T110" i="30"/>
  <c r="BD110" i="31"/>
  <c r="AX110" i="31"/>
  <c r="AR110" i="31"/>
  <c r="AL110" i="31"/>
  <c r="AF110" i="31"/>
  <c r="Z110" i="31"/>
  <c r="T110" i="31"/>
  <c r="BD110" i="32"/>
  <c r="AX110" i="32"/>
  <c r="AR110" i="32"/>
  <c r="AL110" i="32"/>
  <c r="AF110" i="32"/>
  <c r="Z110" i="32"/>
  <c r="T110" i="32"/>
  <c r="BD110" i="33"/>
  <c r="AX110" i="33"/>
  <c r="AR110" i="33"/>
  <c r="AL110" i="33"/>
  <c r="AF110" i="33"/>
  <c r="Z110" i="33"/>
  <c r="T110" i="33"/>
  <c r="BD110" i="34"/>
  <c r="AX110" i="34"/>
  <c r="AR110" i="34"/>
  <c r="AL110" i="34"/>
  <c r="AF110" i="34"/>
  <c r="Z110" i="34"/>
  <c r="T110" i="34"/>
  <c r="BD110" i="35"/>
  <c r="AX110" i="35"/>
  <c r="AR110" i="35"/>
  <c r="AL110" i="35"/>
  <c r="AF110" i="35"/>
  <c r="Z110" i="35"/>
  <c r="T110" i="35"/>
  <c r="BD110" i="36"/>
  <c r="AX110" i="36"/>
  <c r="AR110" i="36"/>
  <c r="AL110" i="36"/>
  <c r="AF110" i="36"/>
  <c r="Z110" i="36"/>
  <c r="T110" i="36"/>
  <c r="BF114" i="7"/>
  <c r="AZ114" i="7"/>
  <c r="AT114" i="7"/>
  <c r="AN114" i="7"/>
  <c r="AH114" i="7"/>
  <c r="AC114" i="7"/>
  <c r="W114" i="7"/>
  <c r="P114" i="7"/>
  <c r="M114" i="7"/>
  <c r="I114" i="7"/>
  <c r="BF97" i="24" l="1"/>
  <c r="BF97" i="23"/>
  <c r="BF99" i="23"/>
  <c r="BF98" i="24"/>
  <c r="BF98" i="23"/>
  <c r="C4" i="36"/>
  <c r="C3" i="36"/>
  <c r="C4" i="35"/>
  <c r="C3" i="35"/>
  <c r="C4" i="34"/>
  <c r="C3" i="34"/>
  <c r="C4" i="33"/>
  <c r="C3" i="33"/>
  <c r="C4" i="32"/>
  <c r="C3" i="32"/>
  <c r="C4" i="31"/>
  <c r="C3" i="31"/>
  <c r="B137" i="31" s="1"/>
  <c r="C4" i="30"/>
  <c r="C3" i="30"/>
  <c r="C4" i="29"/>
  <c r="C3" i="29"/>
  <c r="C4" i="28"/>
  <c r="C3" i="28"/>
  <c r="B137" i="28" s="1"/>
  <c r="C4" i="27"/>
  <c r="C3" i="27"/>
  <c r="C4" i="26"/>
  <c r="C3" i="26"/>
  <c r="C4" i="25"/>
  <c r="C3" i="25"/>
  <c r="C4" i="24"/>
  <c r="C3" i="24"/>
  <c r="C3" i="23"/>
  <c r="C4" i="23"/>
  <c r="C3" i="22"/>
  <c r="C4" i="22"/>
  <c r="C4" i="21"/>
  <c r="C3" i="21"/>
  <c r="C4" i="20"/>
  <c r="C3" i="20"/>
  <c r="C4" i="19"/>
  <c r="C3" i="19"/>
  <c r="C3" i="18"/>
  <c r="C4" i="18"/>
  <c r="C4" i="17"/>
  <c r="C3" i="17"/>
  <c r="BD123" i="29"/>
  <c r="AX123" i="29"/>
  <c r="AR123" i="29"/>
  <c r="AL123" i="29"/>
  <c r="AF123" i="29"/>
  <c r="Z123" i="29"/>
  <c r="T123" i="29"/>
  <c r="BE118" i="29"/>
  <c r="AS118" i="29"/>
  <c r="AM118" i="29"/>
  <c r="AG118" i="29"/>
  <c r="AA118" i="29"/>
  <c r="U118" i="29"/>
  <c r="O118" i="29"/>
  <c r="K118" i="29"/>
  <c r="G118" i="29"/>
  <c r="BF116" i="29"/>
  <c r="AZ116" i="29"/>
  <c r="AH116" i="29"/>
  <c r="AC116" i="29"/>
  <c r="W116" i="29"/>
  <c r="P116" i="29"/>
  <c r="M116" i="29"/>
  <c r="I116" i="29"/>
  <c r="BF115" i="29"/>
  <c r="AZ115" i="29"/>
  <c r="AH115" i="29"/>
  <c r="AC115" i="29"/>
  <c r="W115" i="29"/>
  <c r="P115" i="29"/>
  <c r="M115" i="29"/>
  <c r="I115" i="29"/>
  <c r="BF114" i="29"/>
  <c r="AZ114" i="29"/>
  <c r="AH114" i="29"/>
  <c r="AC114" i="29"/>
  <c r="W114" i="29"/>
  <c r="P114" i="29"/>
  <c r="M114" i="29"/>
  <c r="I114" i="29"/>
  <c r="BF112" i="29"/>
  <c r="AZ112" i="29"/>
  <c r="AH112" i="29"/>
  <c r="AC112" i="29"/>
  <c r="W112" i="29"/>
  <c r="P112" i="29"/>
  <c r="M112" i="29"/>
  <c r="I112" i="29"/>
  <c r="BF105" i="29"/>
  <c r="AZ105" i="29"/>
  <c r="AT105" i="29"/>
  <c r="AN105" i="29"/>
  <c r="AH105" i="29"/>
  <c r="AC105" i="29"/>
  <c r="W105" i="29"/>
  <c r="P105" i="29"/>
  <c r="M105" i="29"/>
  <c r="I105" i="29"/>
  <c r="BF104" i="29"/>
  <c r="AZ104" i="29"/>
  <c r="AT104" i="29"/>
  <c r="AN104" i="29"/>
  <c r="AH104" i="29"/>
  <c r="AC104" i="29"/>
  <c r="W104" i="29"/>
  <c r="P104" i="29"/>
  <c r="M104" i="29"/>
  <c r="I104" i="29"/>
  <c r="BF103" i="29"/>
  <c r="AZ103" i="29"/>
  <c r="AT103" i="29"/>
  <c r="AN103" i="29"/>
  <c r="AH103" i="29"/>
  <c r="AC103" i="29"/>
  <c r="W103" i="29"/>
  <c r="P103" i="29"/>
  <c r="M103" i="29"/>
  <c r="I103" i="29"/>
  <c r="BF102" i="29"/>
  <c r="AZ102" i="29"/>
  <c r="AT102" i="29"/>
  <c r="AN102" i="29"/>
  <c r="AH102" i="29"/>
  <c r="AC102" i="29"/>
  <c r="W102" i="29"/>
  <c r="P102" i="29"/>
  <c r="M102" i="29"/>
  <c r="I102" i="29"/>
  <c r="BF101" i="29"/>
  <c r="AZ101" i="29"/>
  <c r="AT101" i="29"/>
  <c r="AN101" i="29"/>
  <c r="AH101" i="29"/>
  <c r="AC101" i="29"/>
  <c r="W101" i="29"/>
  <c r="P101" i="29"/>
  <c r="M101" i="29"/>
  <c r="I101" i="29"/>
  <c r="BE87" i="29"/>
  <c r="AY87" i="29"/>
  <c r="AS87" i="29"/>
  <c r="AM87" i="29"/>
  <c r="AG87" i="29"/>
  <c r="AA87" i="29"/>
  <c r="U87" i="29"/>
  <c r="O87" i="29"/>
  <c r="K87" i="29"/>
  <c r="G87" i="29"/>
  <c r="BF85" i="29"/>
  <c r="AZ85" i="29"/>
  <c r="AT85" i="29"/>
  <c r="AN85" i="29"/>
  <c r="AH85" i="29"/>
  <c r="AC85" i="29"/>
  <c r="W85" i="29"/>
  <c r="P85" i="29"/>
  <c r="M85" i="29"/>
  <c r="I85" i="29"/>
  <c r="BF84" i="29"/>
  <c r="AZ84" i="29"/>
  <c r="AT84" i="29"/>
  <c r="AN84" i="29"/>
  <c r="AH84" i="29"/>
  <c r="AC84" i="29"/>
  <c r="W84" i="29"/>
  <c r="P84" i="29"/>
  <c r="M84" i="29"/>
  <c r="I84" i="29"/>
  <c r="BF83" i="29"/>
  <c r="AZ83" i="29"/>
  <c r="AT83" i="29"/>
  <c r="AN83" i="29"/>
  <c r="AH83" i="29"/>
  <c r="AC83" i="29"/>
  <c r="W83" i="29"/>
  <c r="P83" i="29"/>
  <c r="M83" i="29"/>
  <c r="I83" i="29"/>
  <c r="BF82" i="29"/>
  <c r="AZ82" i="29"/>
  <c r="AT82" i="29"/>
  <c r="AN82" i="29"/>
  <c r="AH82" i="29"/>
  <c r="AC82" i="29"/>
  <c r="W82" i="29"/>
  <c r="P82" i="29"/>
  <c r="M82" i="29"/>
  <c r="I82" i="29"/>
  <c r="BF81" i="29"/>
  <c r="AZ81" i="29"/>
  <c r="AT81" i="29"/>
  <c r="AN81" i="29"/>
  <c r="AH81" i="29"/>
  <c r="AC81" i="29"/>
  <c r="W81" i="29"/>
  <c r="P81" i="29"/>
  <c r="M81" i="29"/>
  <c r="I81" i="29"/>
  <c r="BF80" i="29"/>
  <c r="AZ80" i="29"/>
  <c r="AT80" i="29"/>
  <c r="AN80" i="29"/>
  <c r="AH80" i="29"/>
  <c r="AC80" i="29"/>
  <c r="W80" i="29"/>
  <c r="P80" i="29"/>
  <c r="M80" i="29"/>
  <c r="I80" i="29"/>
  <c r="BF79" i="29"/>
  <c r="AZ79" i="29"/>
  <c r="AT79" i="29"/>
  <c r="AN79" i="29"/>
  <c r="AH79" i="29"/>
  <c r="AC79" i="29"/>
  <c r="W79" i="29"/>
  <c r="P79" i="29"/>
  <c r="M79" i="29"/>
  <c r="I79" i="29"/>
  <c r="BF78" i="29"/>
  <c r="AZ78" i="29"/>
  <c r="AT78" i="29"/>
  <c r="AN78" i="29"/>
  <c r="AH78" i="29"/>
  <c r="AC78" i="29"/>
  <c r="W78" i="29"/>
  <c r="P78" i="29"/>
  <c r="M78" i="29"/>
  <c r="I78" i="29"/>
  <c r="BF74" i="29"/>
  <c r="AZ74" i="29"/>
  <c r="AT74" i="29"/>
  <c r="AN74" i="29"/>
  <c r="AH74" i="29"/>
  <c r="AC74" i="29"/>
  <c r="W74" i="29"/>
  <c r="P74" i="29"/>
  <c r="M74" i="29"/>
  <c r="I74" i="29"/>
  <c r="BF73" i="29"/>
  <c r="AZ73" i="29"/>
  <c r="AT73" i="29"/>
  <c r="AN73" i="29"/>
  <c r="AH73" i="29"/>
  <c r="AC73" i="29"/>
  <c r="W73" i="29"/>
  <c r="P73" i="29"/>
  <c r="M73" i="29"/>
  <c r="I73" i="29"/>
  <c r="BD71" i="29"/>
  <c r="BD90" i="29" s="1"/>
  <c r="AX71" i="29"/>
  <c r="AX90" i="29" s="1"/>
  <c r="AR71" i="29"/>
  <c r="AR90" i="29" s="1"/>
  <c r="AL71" i="29"/>
  <c r="AL90" i="29" s="1"/>
  <c r="AF71" i="29"/>
  <c r="AF90" i="29" s="1"/>
  <c r="Z71" i="29"/>
  <c r="Z90" i="29" s="1"/>
  <c r="T71" i="29"/>
  <c r="T90" i="29" s="1"/>
  <c r="BE68" i="29"/>
  <c r="AY68" i="29"/>
  <c r="AS68" i="29"/>
  <c r="AM68" i="29"/>
  <c r="AA68" i="29"/>
  <c r="U68" i="29"/>
  <c r="O68" i="29"/>
  <c r="K68" i="29"/>
  <c r="G68" i="29"/>
  <c r="BF66" i="29"/>
  <c r="AZ66" i="29"/>
  <c r="AT66" i="29"/>
  <c r="AN66" i="29"/>
  <c r="AH66" i="29"/>
  <c r="AC66" i="29"/>
  <c r="W66" i="29"/>
  <c r="P66" i="29"/>
  <c r="M66" i="29"/>
  <c r="I66" i="29"/>
  <c r="BF65" i="29"/>
  <c r="AZ65" i="29"/>
  <c r="AT65" i="29"/>
  <c r="AN65" i="29"/>
  <c r="AH65" i="29"/>
  <c r="AC65" i="29"/>
  <c r="W65" i="29"/>
  <c r="P65" i="29"/>
  <c r="M65" i="29"/>
  <c r="I65" i="29"/>
  <c r="BF64" i="29"/>
  <c r="AZ64" i="29"/>
  <c r="AT64" i="29"/>
  <c r="AN64" i="29"/>
  <c r="AH64" i="29"/>
  <c r="AC64" i="29"/>
  <c r="W64" i="29"/>
  <c r="P64" i="29"/>
  <c r="M64" i="29"/>
  <c r="I64" i="29"/>
  <c r="BF63" i="29"/>
  <c r="AZ63" i="29"/>
  <c r="AT63" i="29"/>
  <c r="AN63" i="29"/>
  <c r="AH63" i="29"/>
  <c r="AC63" i="29"/>
  <c r="W63" i="29"/>
  <c r="P63" i="29"/>
  <c r="M63" i="29"/>
  <c r="I63" i="29"/>
  <c r="BF62" i="29"/>
  <c r="AZ62" i="29"/>
  <c r="AT62" i="29"/>
  <c r="AN62" i="29"/>
  <c r="AH62" i="29"/>
  <c r="AC62" i="29"/>
  <c r="W62" i="29"/>
  <c r="P62" i="29"/>
  <c r="M62" i="29"/>
  <c r="I62" i="29"/>
  <c r="BF61" i="29"/>
  <c r="AZ61" i="29"/>
  <c r="AT61" i="29"/>
  <c r="AN61" i="29"/>
  <c r="AH61" i="29"/>
  <c r="AC61" i="29"/>
  <c r="W61" i="29"/>
  <c r="P61" i="29"/>
  <c r="M61" i="29"/>
  <c r="I61" i="29"/>
  <c r="BF60" i="29"/>
  <c r="AZ60" i="29"/>
  <c r="AT60" i="29"/>
  <c r="AN60" i="29"/>
  <c r="AH60" i="29"/>
  <c r="AC60" i="29"/>
  <c r="W60" i="29"/>
  <c r="P60" i="29"/>
  <c r="M60" i="29"/>
  <c r="I60" i="29"/>
  <c r="BF59" i="29"/>
  <c r="AZ59" i="29"/>
  <c r="AT59" i="29"/>
  <c r="AN59" i="29"/>
  <c r="AH59" i="29"/>
  <c r="AC59" i="29"/>
  <c r="W59" i="29"/>
  <c r="P59" i="29"/>
  <c r="M59" i="29"/>
  <c r="I59" i="29"/>
  <c r="BD57" i="29"/>
  <c r="AX57" i="29"/>
  <c r="AR57" i="29"/>
  <c r="AL57" i="29"/>
  <c r="AF57" i="29"/>
  <c r="Z57" i="29"/>
  <c r="T57" i="29"/>
  <c r="AZ48" i="29"/>
  <c r="AZ47" i="29"/>
  <c r="AZ46" i="29"/>
  <c r="AZ45" i="29"/>
  <c r="AZ44" i="29"/>
  <c r="AZ43" i="29"/>
  <c r="AZ42" i="29"/>
  <c r="AZ41" i="29"/>
  <c r="O54" i="29"/>
  <c r="BD38" i="29"/>
  <c r="AX38" i="29"/>
  <c r="AR38" i="29"/>
  <c r="AL38" i="29"/>
  <c r="AF38" i="29"/>
  <c r="Z38" i="29"/>
  <c r="BE34" i="29"/>
  <c r="BF34" i="29" s="1"/>
  <c r="BD34" i="29"/>
  <c r="AY34" i="29"/>
  <c r="AZ34" i="29" s="1"/>
  <c r="AX34" i="29"/>
  <c r="AS34" i="29"/>
  <c r="AT34" i="29" s="1"/>
  <c r="AR34" i="29"/>
  <c r="AM34" i="29"/>
  <c r="AN34" i="29" s="1"/>
  <c r="AL34" i="29"/>
  <c r="AG34" i="29"/>
  <c r="AH34" i="29" s="1"/>
  <c r="AF34" i="29"/>
  <c r="AA34" i="29"/>
  <c r="Z34" i="29"/>
  <c r="U34" i="29"/>
  <c r="W34" i="29" s="1"/>
  <c r="T34" i="29"/>
  <c r="O34" i="29"/>
  <c r="P34" i="29" s="1"/>
  <c r="N34" i="29"/>
  <c r="K34" i="29"/>
  <c r="M34" i="29" s="1"/>
  <c r="J34" i="29"/>
  <c r="G34" i="29"/>
  <c r="I34" i="29" s="1"/>
  <c r="F34" i="29"/>
  <c r="BE31" i="29"/>
  <c r="BF31" i="29" s="1"/>
  <c r="AY31" i="29"/>
  <c r="AZ31" i="29" s="1"/>
  <c r="AS31" i="29"/>
  <c r="AT31" i="29" s="1"/>
  <c r="AM31" i="29"/>
  <c r="AN31" i="29" s="1"/>
  <c r="AG31" i="29"/>
  <c r="AH31" i="29" s="1"/>
  <c r="AA31" i="29"/>
  <c r="AC31" i="29" s="1"/>
  <c r="U31" i="29"/>
  <c r="W31" i="29" s="1"/>
  <c r="O31" i="29"/>
  <c r="P31" i="29" s="1"/>
  <c r="K31" i="29"/>
  <c r="M31" i="29" s="1"/>
  <c r="G31" i="29"/>
  <c r="I31" i="29" s="1"/>
  <c r="BE30" i="29"/>
  <c r="BF30" i="29" s="1"/>
  <c r="AY30" i="29"/>
  <c r="AZ30" i="29" s="1"/>
  <c r="AS30" i="29"/>
  <c r="AT30" i="29" s="1"/>
  <c r="AM30" i="29"/>
  <c r="AN30" i="29" s="1"/>
  <c r="AG30" i="29"/>
  <c r="AH30" i="29" s="1"/>
  <c r="AA30" i="29"/>
  <c r="AC30" i="29" s="1"/>
  <c r="U30" i="29"/>
  <c r="W30" i="29" s="1"/>
  <c r="O30" i="29"/>
  <c r="P30" i="29" s="1"/>
  <c r="K30" i="29"/>
  <c r="M30" i="29" s="1"/>
  <c r="G30" i="29"/>
  <c r="I30" i="29" s="1"/>
  <c r="BE29" i="29"/>
  <c r="BF29" i="29" s="1"/>
  <c r="AY29" i="29"/>
  <c r="AZ29" i="29" s="1"/>
  <c r="AS29" i="29"/>
  <c r="AT29" i="29" s="1"/>
  <c r="AM29" i="29"/>
  <c r="AN29" i="29" s="1"/>
  <c r="AG29" i="29"/>
  <c r="AH29" i="29" s="1"/>
  <c r="AA29" i="29"/>
  <c r="AC29" i="29" s="1"/>
  <c r="U29" i="29"/>
  <c r="W29" i="29" s="1"/>
  <c r="O29" i="29"/>
  <c r="P29" i="29" s="1"/>
  <c r="K29" i="29"/>
  <c r="M29" i="29" s="1"/>
  <c r="G29" i="29"/>
  <c r="I29" i="29" s="1"/>
  <c r="BE26" i="29"/>
  <c r="BF26" i="29" s="1"/>
  <c r="AY26" i="29"/>
  <c r="AZ26" i="29" s="1"/>
  <c r="AS26" i="29"/>
  <c r="AT26" i="29" s="1"/>
  <c r="AM26" i="29"/>
  <c r="AN26" i="29" s="1"/>
  <c r="AG26" i="29"/>
  <c r="AH26" i="29" s="1"/>
  <c r="AA26" i="29"/>
  <c r="AC26" i="29" s="1"/>
  <c r="U26" i="29"/>
  <c r="W26" i="29" s="1"/>
  <c r="O26" i="29"/>
  <c r="P26" i="29" s="1"/>
  <c r="K26" i="29"/>
  <c r="M26" i="29" s="1"/>
  <c r="G26" i="29"/>
  <c r="I26" i="29" s="1"/>
  <c r="BE24" i="29"/>
  <c r="BF24" i="29" s="1"/>
  <c r="AY24" i="29"/>
  <c r="AZ24" i="29" s="1"/>
  <c r="AS24" i="29"/>
  <c r="AT24" i="29" s="1"/>
  <c r="AM24" i="29"/>
  <c r="AN24" i="29" s="1"/>
  <c r="AG24" i="29"/>
  <c r="AH24" i="29" s="1"/>
  <c r="AA24" i="29"/>
  <c r="AC24" i="29" s="1"/>
  <c r="U24" i="29"/>
  <c r="W24" i="29" s="1"/>
  <c r="O24" i="29"/>
  <c r="P24" i="29" s="1"/>
  <c r="K24" i="29"/>
  <c r="M24" i="29" s="1"/>
  <c r="G24" i="29"/>
  <c r="I24" i="29" s="1"/>
  <c r="BE23" i="29"/>
  <c r="BF23" i="29" s="1"/>
  <c r="AY23" i="29"/>
  <c r="AZ23" i="29" s="1"/>
  <c r="AS23" i="29"/>
  <c r="AT23" i="29" s="1"/>
  <c r="AM23" i="29"/>
  <c r="AN23" i="29" s="1"/>
  <c r="AG23" i="29"/>
  <c r="AH23" i="29" s="1"/>
  <c r="AA23" i="29"/>
  <c r="AC23" i="29" s="1"/>
  <c r="U23" i="29"/>
  <c r="W23" i="29" s="1"/>
  <c r="O23" i="29"/>
  <c r="P23" i="29" s="1"/>
  <c r="K23" i="29"/>
  <c r="M23" i="29" s="1"/>
  <c r="G23" i="29"/>
  <c r="I23" i="29" s="1"/>
  <c r="BE22" i="29"/>
  <c r="BF22" i="29" s="1"/>
  <c r="AY22" i="29"/>
  <c r="AZ22" i="29" s="1"/>
  <c r="AS22" i="29"/>
  <c r="AT22" i="29" s="1"/>
  <c r="AM22" i="29"/>
  <c r="AN22" i="29" s="1"/>
  <c r="AG22" i="29"/>
  <c r="AH22" i="29" s="1"/>
  <c r="AA22" i="29"/>
  <c r="AC22" i="29" s="1"/>
  <c r="U22" i="29"/>
  <c r="W22" i="29" s="1"/>
  <c r="O22" i="29"/>
  <c r="P22" i="29" s="1"/>
  <c r="K22" i="29"/>
  <c r="M22" i="29" s="1"/>
  <c r="G22" i="29"/>
  <c r="I22" i="29" s="1"/>
  <c r="BE21" i="29"/>
  <c r="BF21" i="29" s="1"/>
  <c r="AY21" i="29"/>
  <c r="AZ21" i="29" s="1"/>
  <c r="AS21" i="29"/>
  <c r="AT21" i="29" s="1"/>
  <c r="AM21" i="29"/>
  <c r="AN21" i="29" s="1"/>
  <c r="AG21" i="29"/>
  <c r="AH21" i="29" s="1"/>
  <c r="AA21" i="29"/>
  <c r="AC21" i="29" s="1"/>
  <c r="U21" i="29"/>
  <c r="W21" i="29" s="1"/>
  <c r="O21" i="29"/>
  <c r="P21" i="29" s="1"/>
  <c r="K21" i="29"/>
  <c r="M21" i="29" s="1"/>
  <c r="G21" i="29"/>
  <c r="I21" i="29" s="1"/>
  <c r="BE20" i="29"/>
  <c r="BF20" i="29" s="1"/>
  <c r="AY20" i="29"/>
  <c r="AZ20" i="29" s="1"/>
  <c r="AS20" i="29"/>
  <c r="AT20" i="29" s="1"/>
  <c r="AM20" i="29"/>
  <c r="AN20" i="29" s="1"/>
  <c r="AG20" i="29"/>
  <c r="AH20" i="29" s="1"/>
  <c r="AA20" i="29"/>
  <c r="AC20" i="29" s="1"/>
  <c r="U20" i="29"/>
  <c r="W20" i="29" s="1"/>
  <c r="O20" i="29"/>
  <c r="P20" i="29" s="1"/>
  <c r="K20" i="29"/>
  <c r="M20" i="29" s="1"/>
  <c r="G20" i="29"/>
  <c r="I20" i="29" s="1"/>
  <c r="BE19" i="29"/>
  <c r="BF19" i="29" s="1"/>
  <c r="AY19" i="29"/>
  <c r="AZ19" i="29" s="1"/>
  <c r="AS19" i="29"/>
  <c r="AT19" i="29" s="1"/>
  <c r="AM19" i="29"/>
  <c r="AN19" i="29" s="1"/>
  <c r="AG19" i="29"/>
  <c r="AH19" i="29" s="1"/>
  <c r="AA19" i="29"/>
  <c r="AC19" i="29" s="1"/>
  <c r="U19" i="29"/>
  <c r="W19" i="29" s="1"/>
  <c r="O19" i="29"/>
  <c r="P19" i="29" s="1"/>
  <c r="K19" i="29"/>
  <c r="M19" i="29" s="1"/>
  <c r="G19" i="29"/>
  <c r="I19" i="29" s="1"/>
  <c r="BE18" i="29"/>
  <c r="BF18" i="29" s="1"/>
  <c r="AY18" i="29"/>
  <c r="AZ18" i="29" s="1"/>
  <c r="AS18" i="29"/>
  <c r="AT18" i="29" s="1"/>
  <c r="AM18" i="29"/>
  <c r="AN18" i="29" s="1"/>
  <c r="AG18" i="29"/>
  <c r="AH18" i="29" s="1"/>
  <c r="AA18" i="29"/>
  <c r="AC18" i="29" s="1"/>
  <c r="U18" i="29"/>
  <c r="W18" i="29" s="1"/>
  <c r="O18" i="29"/>
  <c r="P18" i="29" s="1"/>
  <c r="K18" i="29"/>
  <c r="M18" i="29" s="1"/>
  <c r="G18" i="29"/>
  <c r="I18" i="29" s="1"/>
  <c r="BE17" i="29"/>
  <c r="BF17" i="29" s="1"/>
  <c r="AY17" i="29"/>
  <c r="AZ17" i="29" s="1"/>
  <c r="AS17" i="29"/>
  <c r="AT17" i="29" s="1"/>
  <c r="AM17" i="29"/>
  <c r="AN17" i="29" s="1"/>
  <c r="AG17" i="29"/>
  <c r="AH17" i="29" s="1"/>
  <c r="AA17" i="29"/>
  <c r="AC17" i="29" s="1"/>
  <c r="U17" i="29"/>
  <c r="W17" i="29" s="1"/>
  <c r="O17" i="29"/>
  <c r="P17" i="29" s="1"/>
  <c r="K17" i="29"/>
  <c r="M17" i="29" s="1"/>
  <c r="G17" i="29"/>
  <c r="I17" i="29" s="1"/>
  <c r="BE16" i="29"/>
  <c r="BF16" i="29" s="1"/>
  <c r="AY16" i="29"/>
  <c r="AZ16" i="29" s="1"/>
  <c r="AS16" i="29"/>
  <c r="AT16" i="29" s="1"/>
  <c r="AM16" i="29"/>
  <c r="AN16" i="29" s="1"/>
  <c r="AG16" i="29"/>
  <c r="AH16" i="29" s="1"/>
  <c r="AA16" i="29"/>
  <c r="AC16" i="29" s="1"/>
  <c r="U16" i="29"/>
  <c r="W16" i="29" s="1"/>
  <c r="O16" i="29"/>
  <c r="P16" i="29" s="1"/>
  <c r="K16" i="29"/>
  <c r="M16" i="29" s="1"/>
  <c r="G16" i="29"/>
  <c r="I16" i="29" s="1"/>
  <c r="BE15" i="29"/>
  <c r="AY15" i="29"/>
  <c r="AS15" i="29"/>
  <c r="AM15" i="29"/>
  <c r="AN15" i="29" s="1"/>
  <c r="AG15" i="29"/>
  <c r="AH15" i="29" s="1"/>
  <c r="AA15" i="29"/>
  <c r="U15" i="29"/>
  <c r="W15" i="29" s="1"/>
  <c r="O15" i="29"/>
  <c r="P15" i="29" s="1"/>
  <c r="K15" i="29"/>
  <c r="G15" i="29"/>
  <c r="I15" i="29" s="1"/>
  <c r="B12" i="29"/>
  <c r="C5" i="29"/>
  <c r="C2" i="29"/>
  <c r="BD123" i="30"/>
  <c r="AX123" i="30"/>
  <c r="AR123" i="30"/>
  <c r="AL123" i="30"/>
  <c r="AF123" i="30"/>
  <c r="Z123" i="30"/>
  <c r="T123" i="30"/>
  <c r="BE118" i="30"/>
  <c r="AS118" i="30"/>
  <c r="AM118" i="30"/>
  <c r="AG118" i="30"/>
  <c r="AA118" i="30"/>
  <c r="U118" i="30"/>
  <c r="O118" i="30"/>
  <c r="K118" i="30"/>
  <c r="G118" i="30"/>
  <c r="BF116" i="30"/>
  <c r="AZ116" i="30"/>
  <c r="AH116" i="30"/>
  <c r="AC116" i="30"/>
  <c r="W116" i="30"/>
  <c r="P116" i="30"/>
  <c r="M116" i="30"/>
  <c r="I116" i="30"/>
  <c r="BF115" i="30"/>
  <c r="AZ115" i="30"/>
  <c r="AH115" i="30"/>
  <c r="AC115" i="30"/>
  <c r="W115" i="30"/>
  <c r="P115" i="30"/>
  <c r="M115" i="30"/>
  <c r="I115" i="30"/>
  <c r="BF114" i="30"/>
  <c r="AZ114" i="30"/>
  <c r="AH114" i="30"/>
  <c r="AC114" i="30"/>
  <c r="W114" i="30"/>
  <c r="P114" i="30"/>
  <c r="M114" i="30"/>
  <c r="I114" i="30"/>
  <c r="BF112" i="30"/>
  <c r="AZ112" i="30"/>
  <c r="AH112" i="30"/>
  <c r="AC112" i="30"/>
  <c r="W112" i="30"/>
  <c r="P112" i="30"/>
  <c r="M112" i="30"/>
  <c r="I112" i="30"/>
  <c r="BF105" i="30"/>
  <c r="AZ105" i="30"/>
  <c r="AT105" i="30"/>
  <c r="AN105" i="30"/>
  <c r="AH105" i="30"/>
  <c r="AC105" i="30"/>
  <c r="W105" i="30"/>
  <c r="P105" i="30"/>
  <c r="M105" i="30"/>
  <c r="I105" i="30"/>
  <c r="BF104" i="30"/>
  <c r="AZ104" i="30"/>
  <c r="AT104" i="30"/>
  <c r="AN104" i="30"/>
  <c r="AH104" i="30"/>
  <c r="AC104" i="30"/>
  <c r="W104" i="30"/>
  <c r="P104" i="30"/>
  <c r="M104" i="30"/>
  <c r="I104" i="30"/>
  <c r="BF103" i="30"/>
  <c r="AZ103" i="30"/>
  <c r="AT103" i="30"/>
  <c r="AN103" i="30"/>
  <c r="AH103" i="30"/>
  <c r="AC103" i="30"/>
  <c r="W103" i="30"/>
  <c r="P103" i="30"/>
  <c r="M103" i="30"/>
  <c r="I103" i="30"/>
  <c r="BF102" i="30"/>
  <c r="AZ102" i="30"/>
  <c r="AT102" i="30"/>
  <c r="AN102" i="30"/>
  <c r="AH102" i="30"/>
  <c r="AC102" i="30"/>
  <c r="W102" i="30"/>
  <c r="P102" i="30"/>
  <c r="M102" i="30"/>
  <c r="I102" i="30"/>
  <c r="BF101" i="30"/>
  <c r="AZ101" i="30"/>
  <c r="AT101" i="30"/>
  <c r="AN101" i="30"/>
  <c r="AH101" i="30"/>
  <c r="AC101" i="30"/>
  <c r="W101" i="30"/>
  <c r="P101" i="30"/>
  <c r="M101" i="30"/>
  <c r="I101" i="30"/>
  <c r="AY87" i="30"/>
  <c r="AS87" i="30"/>
  <c r="AM87" i="30"/>
  <c r="AG87" i="30"/>
  <c r="AA87" i="30"/>
  <c r="U87" i="30"/>
  <c r="O87" i="30"/>
  <c r="K87" i="30"/>
  <c r="G87" i="30"/>
  <c r="BF85" i="30"/>
  <c r="AZ85" i="30"/>
  <c r="AT85" i="30"/>
  <c r="AN85" i="30"/>
  <c r="AH85" i="30"/>
  <c r="AC85" i="30"/>
  <c r="W85" i="30"/>
  <c r="P85" i="30"/>
  <c r="M85" i="30"/>
  <c r="I85" i="30"/>
  <c r="BF84" i="30"/>
  <c r="AZ84" i="30"/>
  <c r="AT84" i="30"/>
  <c r="AN84" i="30"/>
  <c r="AH84" i="30"/>
  <c r="AC84" i="30"/>
  <c r="W84" i="30"/>
  <c r="P84" i="30"/>
  <c r="M84" i="30"/>
  <c r="I84" i="30"/>
  <c r="BF83" i="30"/>
  <c r="AZ83" i="30"/>
  <c r="AT83" i="30"/>
  <c r="AN83" i="30"/>
  <c r="AH83" i="30"/>
  <c r="AC83" i="30"/>
  <c r="W83" i="30"/>
  <c r="P83" i="30"/>
  <c r="M83" i="30"/>
  <c r="I83" i="30"/>
  <c r="BF82" i="30"/>
  <c r="AZ82" i="30"/>
  <c r="AT82" i="30"/>
  <c r="AN82" i="30"/>
  <c r="AH82" i="30"/>
  <c r="AC82" i="30"/>
  <c r="W82" i="30"/>
  <c r="P82" i="30"/>
  <c r="M82" i="30"/>
  <c r="I82" i="30"/>
  <c r="BF81" i="30"/>
  <c r="AZ81" i="30"/>
  <c r="AT81" i="30"/>
  <c r="AN81" i="30"/>
  <c r="AH81" i="30"/>
  <c r="AC81" i="30"/>
  <c r="W81" i="30"/>
  <c r="P81" i="30"/>
  <c r="M81" i="30"/>
  <c r="I81" i="30"/>
  <c r="BF80" i="30"/>
  <c r="AZ80" i="30"/>
  <c r="AT80" i="30"/>
  <c r="AN80" i="30"/>
  <c r="AH80" i="30"/>
  <c r="AC80" i="30"/>
  <c r="W80" i="30"/>
  <c r="P80" i="30"/>
  <c r="M80" i="30"/>
  <c r="I80" i="30"/>
  <c r="BF79" i="30"/>
  <c r="AZ79" i="30"/>
  <c r="AT79" i="30"/>
  <c r="AN79" i="30"/>
  <c r="AH79" i="30"/>
  <c r="AC79" i="30"/>
  <c r="W79" i="30"/>
  <c r="P79" i="30"/>
  <c r="M79" i="30"/>
  <c r="I79" i="30"/>
  <c r="BF78" i="30"/>
  <c r="AZ78" i="30"/>
  <c r="AT78" i="30"/>
  <c r="AN78" i="30"/>
  <c r="AH78" i="30"/>
  <c r="AC78" i="30"/>
  <c r="W78" i="30"/>
  <c r="P78" i="30"/>
  <c r="M78" i="30"/>
  <c r="I78" i="30"/>
  <c r="BF74" i="30"/>
  <c r="AZ74" i="30"/>
  <c r="AT74" i="30"/>
  <c r="AN74" i="30"/>
  <c r="AH74" i="30"/>
  <c r="AC74" i="30"/>
  <c r="W74" i="30"/>
  <c r="P74" i="30"/>
  <c r="M74" i="30"/>
  <c r="I74" i="30"/>
  <c r="BF73" i="30"/>
  <c r="AZ73" i="30"/>
  <c r="AT73" i="30"/>
  <c r="AN73" i="30"/>
  <c r="AH73" i="30"/>
  <c r="AC73" i="30"/>
  <c r="W73" i="30"/>
  <c r="P73" i="30"/>
  <c r="M73" i="30"/>
  <c r="I73" i="30"/>
  <c r="BD71" i="30"/>
  <c r="BD90" i="30" s="1"/>
  <c r="AX71" i="30"/>
  <c r="AX90" i="30" s="1"/>
  <c r="AR71" i="30"/>
  <c r="AR90" i="30" s="1"/>
  <c r="AL71" i="30"/>
  <c r="AL90" i="30" s="1"/>
  <c r="AF71" i="30"/>
  <c r="AF90" i="30" s="1"/>
  <c r="Z71" i="30"/>
  <c r="Z90" i="30" s="1"/>
  <c r="T71" i="30"/>
  <c r="T90" i="30" s="1"/>
  <c r="BE68" i="30"/>
  <c r="AY68" i="30"/>
  <c r="AS68" i="30"/>
  <c r="AM68" i="30"/>
  <c r="AA68" i="30"/>
  <c r="U68" i="30"/>
  <c r="O68" i="30"/>
  <c r="K68" i="30"/>
  <c r="G68" i="30"/>
  <c r="BF66" i="30"/>
  <c r="AZ66" i="30"/>
  <c r="AT66" i="30"/>
  <c r="AN66" i="30"/>
  <c r="AH66" i="30"/>
  <c r="AC66" i="30"/>
  <c r="W66" i="30"/>
  <c r="P66" i="30"/>
  <c r="M66" i="30"/>
  <c r="I66" i="30"/>
  <c r="BF65" i="30"/>
  <c r="AZ65" i="30"/>
  <c r="AT65" i="30"/>
  <c r="AN65" i="30"/>
  <c r="AH65" i="30"/>
  <c r="AC65" i="30"/>
  <c r="W65" i="30"/>
  <c r="P65" i="30"/>
  <c r="M65" i="30"/>
  <c r="I65" i="30"/>
  <c r="BF64" i="30"/>
  <c r="AZ64" i="30"/>
  <c r="AT64" i="30"/>
  <c r="AN64" i="30"/>
  <c r="AH64" i="30"/>
  <c r="AC64" i="30"/>
  <c r="W64" i="30"/>
  <c r="P64" i="30"/>
  <c r="M64" i="30"/>
  <c r="I64" i="30"/>
  <c r="BF63" i="30"/>
  <c r="AZ63" i="30"/>
  <c r="AT63" i="30"/>
  <c r="AN63" i="30"/>
  <c r="AH63" i="30"/>
  <c r="AC63" i="30"/>
  <c r="W63" i="30"/>
  <c r="P63" i="30"/>
  <c r="M63" i="30"/>
  <c r="I63" i="30"/>
  <c r="BF62" i="30"/>
  <c r="AZ62" i="30"/>
  <c r="AT62" i="30"/>
  <c r="AN62" i="30"/>
  <c r="AH62" i="30"/>
  <c r="AC62" i="30"/>
  <c r="W62" i="30"/>
  <c r="P62" i="30"/>
  <c r="M62" i="30"/>
  <c r="I62" i="30"/>
  <c r="BF61" i="30"/>
  <c r="AZ61" i="30"/>
  <c r="AT61" i="30"/>
  <c r="AN61" i="30"/>
  <c r="AH61" i="30"/>
  <c r="AC61" i="30"/>
  <c r="W61" i="30"/>
  <c r="P61" i="30"/>
  <c r="M61" i="30"/>
  <c r="I61" i="30"/>
  <c r="BF60" i="30"/>
  <c r="AZ60" i="30"/>
  <c r="AT60" i="30"/>
  <c r="AN60" i="30"/>
  <c r="AC60" i="30"/>
  <c r="W60" i="30"/>
  <c r="P60" i="30"/>
  <c r="M60" i="30"/>
  <c r="I60" i="30"/>
  <c r="BF59" i="30"/>
  <c r="AZ59" i="30"/>
  <c r="AT59" i="30"/>
  <c r="AN59" i="30"/>
  <c r="AH59" i="30"/>
  <c r="AC59" i="30"/>
  <c r="W59" i="30"/>
  <c r="P59" i="30"/>
  <c r="M59" i="30"/>
  <c r="I59" i="30"/>
  <c r="BD57" i="30"/>
  <c r="AX57" i="30"/>
  <c r="AR57" i="30"/>
  <c r="AL57" i="30"/>
  <c r="AF57" i="30"/>
  <c r="Z57" i="30"/>
  <c r="T57" i="30"/>
  <c r="O54" i="30"/>
  <c r="BD38" i="30"/>
  <c r="AX38" i="30"/>
  <c r="AR38" i="30"/>
  <c r="AL38" i="30"/>
  <c r="AF38" i="30"/>
  <c r="Z38" i="30"/>
  <c r="BE34" i="30"/>
  <c r="BF34" i="30" s="1"/>
  <c r="BD34" i="30"/>
  <c r="AY34" i="30"/>
  <c r="AZ34" i="30" s="1"/>
  <c r="AX34" i="30"/>
  <c r="AS34" i="30"/>
  <c r="AT34" i="30" s="1"/>
  <c r="AR34" i="30"/>
  <c r="AM34" i="30"/>
  <c r="AN34" i="30" s="1"/>
  <c r="AL34" i="30"/>
  <c r="AG34" i="30"/>
  <c r="AH34" i="30" s="1"/>
  <c r="AF34" i="30"/>
  <c r="AA34" i="30"/>
  <c r="Z34" i="30"/>
  <c r="U34" i="30"/>
  <c r="W34" i="30" s="1"/>
  <c r="T34" i="30"/>
  <c r="O34" i="30"/>
  <c r="P34" i="30" s="1"/>
  <c r="N34" i="30"/>
  <c r="K34" i="30"/>
  <c r="M34" i="30" s="1"/>
  <c r="J34" i="30"/>
  <c r="G34" i="30"/>
  <c r="I34" i="30" s="1"/>
  <c r="F34" i="30"/>
  <c r="BE31" i="30"/>
  <c r="BF31" i="30" s="1"/>
  <c r="AY31" i="30"/>
  <c r="AZ31" i="30" s="1"/>
  <c r="AS31" i="30"/>
  <c r="AT31" i="30" s="1"/>
  <c r="AM31" i="30"/>
  <c r="AN31" i="30" s="1"/>
  <c r="AG31" i="30"/>
  <c r="AH31" i="30" s="1"/>
  <c r="AA31" i="30"/>
  <c r="AC31" i="30" s="1"/>
  <c r="U31" i="30"/>
  <c r="W31" i="30" s="1"/>
  <c r="O31" i="30"/>
  <c r="P31" i="30" s="1"/>
  <c r="K31" i="30"/>
  <c r="M31" i="30" s="1"/>
  <c r="G31" i="30"/>
  <c r="I31" i="30" s="1"/>
  <c r="BE30" i="30"/>
  <c r="BF30" i="30" s="1"/>
  <c r="AY30" i="30"/>
  <c r="AZ30" i="30" s="1"/>
  <c r="AS30" i="30"/>
  <c r="AT30" i="30" s="1"/>
  <c r="AM30" i="30"/>
  <c r="AN30" i="30" s="1"/>
  <c r="AG30" i="30"/>
  <c r="AH30" i="30" s="1"/>
  <c r="AA30" i="30"/>
  <c r="AC30" i="30" s="1"/>
  <c r="U30" i="30"/>
  <c r="W30" i="30" s="1"/>
  <c r="O30" i="30"/>
  <c r="P30" i="30" s="1"/>
  <c r="K30" i="30"/>
  <c r="M30" i="30" s="1"/>
  <c r="G30" i="30"/>
  <c r="I30" i="30" s="1"/>
  <c r="BE29" i="30"/>
  <c r="BF29" i="30" s="1"/>
  <c r="AY29" i="30"/>
  <c r="AZ29" i="30" s="1"/>
  <c r="AS29" i="30"/>
  <c r="AT29" i="30" s="1"/>
  <c r="AM29" i="30"/>
  <c r="AN29" i="30" s="1"/>
  <c r="AG29" i="30"/>
  <c r="AH29" i="30" s="1"/>
  <c r="AA29" i="30"/>
  <c r="AC29" i="30" s="1"/>
  <c r="U29" i="30"/>
  <c r="W29" i="30" s="1"/>
  <c r="O29" i="30"/>
  <c r="P29" i="30" s="1"/>
  <c r="K29" i="30"/>
  <c r="M29" i="30" s="1"/>
  <c r="G29" i="30"/>
  <c r="I29" i="30" s="1"/>
  <c r="BE26" i="30"/>
  <c r="BF26" i="30" s="1"/>
  <c r="AY26" i="30"/>
  <c r="AZ26" i="30" s="1"/>
  <c r="AS26" i="30"/>
  <c r="AT26" i="30" s="1"/>
  <c r="AM26" i="30"/>
  <c r="AN26" i="30" s="1"/>
  <c r="AG26" i="30"/>
  <c r="AH26" i="30" s="1"/>
  <c r="AA26" i="30"/>
  <c r="AC26" i="30" s="1"/>
  <c r="U26" i="30"/>
  <c r="W26" i="30" s="1"/>
  <c r="O26" i="30"/>
  <c r="P26" i="30" s="1"/>
  <c r="K26" i="30"/>
  <c r="M26" i="30" s="1"/>
  <c r="G26" i="30"/>
  <c r="I26" i="30" s="1"/>
  <c r="BE24" i="30"/>
  <c r="BF24" i="30" s="1"/>
  <c r="AY24" i="30"/>
  <c r="AZ24" i="30" s="1"/>
  <c r="AS24" i="30"/>
  <c r="AT24" i="30" s="1"/>
  <c r="AM24" i="30"/>
  <c r="AN24" i="30" s="1"/>
  <c r="AG24" i="30"/>
  <c r="AH24" i="30" s="1"/>
  <c r="AA24" i="30"/>
  <c r="AC24" i="30" s="1"/>
  <c r="U24" i="30"/>
  <c r="W24" i="30" s="1"/>
  <c r="O24" i="30"/>
  <c r="P24" i="30" s="1"/>
  <c r="K24" i="30"/>
  <c r="M24" i="30" s="1"/>
  <c r="G24" i="30"/>
  <c r="I24" i="30" s="1"/>
  <c r="BE23" i="30"/>
  <c r="BF23" i="30" s="1"/>
  <c r="AY23" i="30"/>
  <c r="AZ23" i="30" s="1"/>
  <c r="AS23" i="30"/>
  <c r="AT23" i="30" s="1"/>
  <c r="AM23" i="30"/>
  <c r="AN23" i="30" s="1"/>
  <c r="AG23" i="30"/>
  <c r="AH23" i="30" s="1"/>
  <c r="AA23" i="30"/>
  <c r="AC23" i="30" s="1"/>
  <c r="U23" i="30"/>
  <c r="W23" i="30" s="1"/>
  <c r="O23" i="30"/>
  <c r="P23" i="30" s="1"/>
  <c r="K23" i="30"/>
  <c r="M23" i="30" s="1"/>
  <c r="G23" i="30"/>
  <c r="I23" i="30" s="1"/>
  <c r="BE22" i="30"/>
  <c r="BF22" i="30" s="1"/>
  <c r="AY22" i="30"/>
  <c r="AZ22" i="30" s="1"/>
  <c r="AS22" i="30"/>
  <c r="AT22" i="30" s="1"/>
  <c r="AM22" i="30"/>
  <c r="AN22" i="30" s="1"/>
  <c r="AG22" i="30"/>
  <c r="AH22" i="30" s="1"/>
  <c r="AA22" i="30"/>
  <c r="AC22" i="30" s="1"/>
  <c r="U22" i="30"/>
  <c r="W22" i="30" s="1"/>
  <c r="O22" i="30"/>
  <c r="P22" i="30" s="1"/>
  <c r="K22" i="30"/>
  <c r="M22" i="30" s="1"/>
  <c r="G22" i="30"/>
  <c r="I22" i="30" s="1"/>
  <c r="BE21" i="30"/>
  <c r="BF21" i="30" s="1"/>
  <c r="AY21" i="30"/>
  <c r="AZ21" i="30" s="1"/>
  <c r="AS21" i="30"/>
  <c r="AT21" i="30" s="1"/>
  <c r="AM21" i="30"/>
  <c r="AN21" i="30" s="1"/>
  <c r="AG21" i="30"/>
  <c r="AH21" i="30" s="1"/>
  <c r="AA21" i="30"/>
  <c r="AC21" i="30" s="1"/>
  <c r="U21" i="30"/>
  <c r="W21" i="30" s="1"/>
  <c r="O21" i="30"/>
  <c r="P21" i="30" s="1"/>
  <c r="K21" i="30"/>
  <c r="M21" i="30" s="1"/>
  <c r="G21" i="30"/>
  <c r="I21" i="30" s="1"/>
  <c r="BE20" i="30"/>
  <c r="BF20" i="30" s="1"/>
  <c r="AY20" i="30"/>
  <c r="AZ20" i="30" s="1"/>
  <c r="AS20" i="30"/>
  <c r="AT20" i="30" s="1"/>
  <c r="AM20" i="30"/>
  <c r="AN20" i="30" s="1"/>
  <c r="AG20" i="30"/>
  <c r="AH20" i="30" s="1"/>
  <c r="AA20" i="30"/>
  <c r="AC20" i="30" s="1"/>
  <c r="U20" i="30"/>
  <c r="W20" i="30" s="1"/>
  <c r="O20" i="30"/>
  <c r="P20" i="30" s="1"/>
  <c r="K20" i="30"/>
  <c r="M20" i="30" s="1"/>
  <c r="G20" i="30"/>
  <c r="I20" i="30" s="1"/>
  <c r="BE19" i="30"/>
  <c r="BF19" i="30" s="1"/>
  <c r="AY19" i="30"/>
  <c r="AZ19" i="30" s="1"/>
  <c r="AS19" i="30"/>
  <c r="AT19" i="30" s="1"/>
  <c r="AM19" i="30"/>
  <c r="AN19" i="30" s="1"/>
  <c r="AG19" i="30"/>
  <c r="AH19" i="30" s="1"/>
  <c r="AA19" i="30"/>
  <c r="AC19" i="30" s="1"/>
  <c r="U19" i="30"/>
  <c r="W19" i="30" s="1"/>
  <c r="O19" i="30"/>
  <c r="P19" i="30" s="1"/>
  <c r="K19" i="30"/>
  <c r="M19" i="30" s="1"/>
  <c r="G19" i="30"/>
  <c r="I19" i="30" s="1"/>
  <c r="BE18" i="30"/>
  <c r="BF18" i="30" s="1"/>
  <c r="AY18" i="30"/>
  <c r="AZ18" i="30" s="1"/>
  <c r="AS18" i="30"/>
  <c r="AT18" i="30" s="1"/>
  <c r="AM18" i="30"/>
  <c r="AN18" i="30" s="1"/>
  <c r="AG18" i="30"/>
  <c r="AH18" i="30" s="1"/>
  <c r="AA18" i="30"/>
  <c r="AC18" i="30" s="1"/>
  <c r="U18" i="30"/>
  <c r="W18" i="30" s="1"/>
  <c r="O18" i="30"/>
  <c r="P18" i="30" s="1"/>
  <c r="K18" i="30"/>
  <c r="M18" i="30" s="1"/>
  <c r="G18" i="30"/>
  <c r="I18" i="30" s="1"/>
  <c r="BE17" i="30"/>
  <c r="BF17" i="30" s="1"/>
  <c r="AY17" i="30"/>
  <c r="AZ17" i="30" s="1"/>
  <c r="AS17" i="30"/>
  <c r="AT17" i="30" s="1"/>
  <c r="AM17" i="30"/>
  <c r="AN17" i="30" s="1"/>
  <c r="AG17" i="30"/>
  <c r="AH17" i="30" s="1"/>
  <c r="AA17" i="30"/>
  <c r="AC17" i="30" s="1"/>
  <c r="U17" i="30"/>
  <c r="W17" i="30" s="1"/>
  <c r="O17" i="30"/>
  <c r="P17" i="30" s="1"/>
  <c r="K17" i="30"/>
  <c r="M17" i="30" s="1"/>
  <c r="G17" i="30"/>
  <c r="I17" i="30" s="1"/>
  <c r="BE16" i="30"/>
  <c r="BF16" i="30" s="1"/>
  <c r="AY16" i="30"/>
  <c r="AZ16" i="30" s="1"/>
  <c r="AS16" i="30"/>
  <c r="AT16" i="30" s="1"/>
  <c r="AM16" i="30"/>
  <c r="AN16" i="30" s="1"/>
  <c r="AG16" i="30"/>
  <c r="AH16" i="30" s="1"/>
  <c r="AA16" i="30"/>
  <c r="AC16" i="30" s="1"/>
  <c r="U16" i="30"/>
  <c r="W16" i="30" s="1"/>
  <c r="O16" i="30"/>
  <c r="P16" i="30" s="1"/>
  <c r="K16" i="30"/>
  <c r="M16" i="30" s="1"/>
  <c r="G16" i="30"/>
  <c r="I16" i="30" s="1"/>
  <c r="BE15" i="30"/>
  <c r="AY15" i="30"/>
  <c r="AZ15" i="30" s="1"/>
  <c r="AS15" i="30"/>
  <c r="AM15" i="30"/>
  <c r="AN15" i="30" s="1"/>
  <c r="AG15" i="30"/>
  <c r="AA15" i="30"/>
  <c r="AC15" i="30" s="1"/>
  <c r="U15" i="30"/>
  <c r="O15" i="30"/>
  <c r="P15" i="30" s="1"/>
  <c r="K15" i="30"/>
  <c r="M15" i="30" s="1"/>
  <c r="G15" i="30"/>
  <c r="I15" i="30" s="1"/>
  <c r="B12" i="30"/>
  <c r="C5" i="30"/>
  <c r="C2" i="30"/>
  <c r="BD123" i="31"/>
  <c r="AX123" i="31"/>
  <c r="AR123" i="31"/>
  <c r="AL123" i="31"/>
  <c r="AF123" i="31"/>
  <c r="Z123" i="31"/>
  <c r="T123" i="31"/>
  <c r="BE118" i="31"/>
  <c r="AS118" i="31"/>
  <c r="AM118" i="31"/>
  <c r="AG118" i="31"/>
  <c r="AA118" i="31"/>
  <c r="U118" i="31"/>
  <c r="O118" i="31"/>
  <c r="K118" i="31"/>
  <c r="G118" i="31"/>
  <c r="BF116" i="31"/>
  <c r="AZ116" i="31"/>
  <c r="AH116" i="31"/>
  <c r="AC116" i="31"/>
  <c r="W116" i="31"/>
  <c r="P116" i="31"/>
  <c r="M116" i="31"/>
  <c r="I116" i="31"/>
  <c r="BF115" i="31"/>
  <c r="AZ115" i="31"/>
  <c r="AH115" i="31"/>
  <c r="AC115" i="31"/>
  <c r="W115" i="31"/>
  <c r="P115" i="31"/>
  <c r="M115" i="31"/>
  <c r="I115" i="31"/>
  <c r="BF114" i="31"/>
  <c r="AZ114" i="31"/>
  <c r="AH114" i="31"/>
  <c r="AC114" i="31"/>
  <c r="W114" i="31"/>
  <c r="P114" i="31"/>
  <c r="M114" i="31"/>
  <c r="I114" i="31"/>
  <c r="BF112" i="31"/>
  <c r="AZ112" i="31"/>
  <c r="AH112" i="31"/>
  <c r="AC112" i="31"/>
  <c r="W112" i="31"/>
  <c r="P112" i="31"/>
  <c r="M112" i="31"/>
  <c r="I112" i="31"/>
  <c r="BF105" i="31"/>
  <c r="AZ105" i="31"/>
  <c r="AT105" i="31"/>
  <c r="AN105" i="31"/>
  <c r="AH105" i="31"/>
  <c r="AC105" i="31"/>
  <c r="W105" i="31"/>
  <c r="P105" i="31"/>
  <c r="M105" i="31"/>
  <c r="I105" i="31"/>
  <c r="BF104" i="31"/>
  <c r="AZ104" i="31"/>
  <c r="AT104" i="31"/>
  <c r="AN104" i="31"/>
  <c r="AH104" i="31"/>
  <c r="AC104" i="31"/>
  <c r="W104" i="31"/>
  <c r="P104" i="31"/>
  <c r="M104" i="31"/>
  <c r="I104" i="31"/>
  <c r="BF103" i="31"/>
  <c r="AZ103" i="31"/>
  <c r="AT103" i="31"/>
  <c r="AN103" i="31"/>
  <c r="AH103" i="31"/>
  <c r="AC103" i="31"/>
  <c r="W103" i="31"/>
  <c r="P103" i="31"/>
  <c r="M103" i="31"/>
  <c r="I103" i="31"/>
  <c r="BF102" i="31"/>
  <c r="AZ102" i="31"/>
  <c r="AT102" i="31"/>
  <c r="AN102" i="31"/>
  <c r="AH102" i="31"/>
  <c r="AC102" i="31"/>
  <c r="W102" i="31"/>
  <c r="P102" i="31"/>
  <c r="M102" i="31"/>
  <c r="I102" i="31"/>
  <c r="BF101" i="31"/>
  <c r="AZ101" i="31"/>
  <c r="AT101" i="31"/>
  <c r="AN101" i="31"/>
  <c r="AH101" i="31"/>
  <c r="AC101" i="31"/>
  <c r="W101" i="31"/>
  <c r="P101" i="31"/>
  <c r="M101" i="31"/>
  <c r="I101" i="31"/>
  <c r="BE87" i="31"/>
  <c r="AY87" i="31"/>
  <c r="AS87" i="31"/>
  <c r="AM87" i="31"/>
  <c r="AG87" i="31"/>
  <c r="AA87" i="31"/>
  <c r="U87" i="31"/>
  <c r="O87" i="31"/>
  <c r="K87" i="31"/>
  <c r="G87" i="31"/>
  <c r="BF85" i="31"/>
  <c r="AZ85" i="31"/>
  <c r="AT85" i="31"/>
  <c r="AN85" i="31"/>
  <c r="AH85" i="31"/>
  <c r="AC85" i="31"/>
  <c r="W85" i="31"/>
  <c r="P85" i="31"/>
  <c r="M85" i="31"/>
  <c r="I85" i="31"/>
  <c r="BF84" i="31"/>
  <c r="AZ84" i="31"/>
  <c r="AT84" i="31"/>
  <c r="AN84" i="31"/>
  <c r="AH84" i="31"/>
  <c r="AC84" i="31"/>
  <c r="W84" i="31"/>
  <c r="P84" i="31"/>
  <c r="M84" i="31"/>
  <c r="I84" i="31"/>
  <c r="BF83" i="31"/>
  <c r="AZ83" i="31"/>
  <c r="AT83" i="31"/>
  <c r="AN83" i="31"/>
  <c r="AH83" i="31"/>
  <c r="AC83" i="31"/>
  <c r="W83" i="31"/>
  <c r="P83" i="31"/>
  <c r="M83" i="31"/>
  <c r="I83" i="31"/>
  <c r="BF82" i="31"/>
  <c r="AZ82" i="31"/>
  <c r="AT82" i="31"/>
  <c r="AN82" i="31"/>
  <c r="AH82" i="31"/>
  <c r="AC82" i="31"/>
  <c r="W82" i="31"/>
  <c r="P82" i="31"/>
  <c r="M82" i="31"/>
  <c r="I82" i="31"/>
  <c r="BF81" i="31"/>
  <c r="AZ81" i="31"/>
  <c r="AT81" i="31"/>
  <c r="AN81" i="31"/>
  <c r="AH81" i="31"/>
  <c r="AC81" i="31"/>
  <c r="W81" i="31"/>
  <c r="P81" i="31"/>
  <c r="M81" i="31"/>
  <c r="I81" i="31"/>
  <c r="BF80" i="31"/>
  <c r="AZ80" i="31"/>
  <c r="AT80" i="31"/>
  <c r="AN80" i="31"/>
  <c r="AH80" i="31"/>
  <c r="AC80" i="31"/>
  <c r="W80" i="31"/>
  <c r="P80" i="31"/>
  <c r="M80" i="31"/>
  <c r="I80" i="31"/>
  <c r="BF79" i="31"/>
  <c r="AZ79" i="31"/>
  <c r="AT79" i="31"/>
  <c r="AN79" i="31"/>
  <c r="AH79" i="31"/>
  <c r="AC79" i="31"/>
  <c r="W79" i="31"/>
  <c r="P79" i="31"/>
  <c r="M79" i="31"/>
  <c r="I79" i="31"/>
  <c r="BF78" i="31"/>
  <c r="AZ78" i="31"/>
  <c r="AT78" i="31"/>
  <c r="AN78" i="31"/>
  <c r="AH78" i="31"/>
  <c r="AC78" i="31"/>
  <c r="W78" i="31"/>
  <c r="P78" i="31"/>
  <c r="M78" i="31"/>
  <c r="I78" i="31"/>
  <c r="BF74" i="31"/>
  <c r="AZ74" i="31"/>
  <c r="AT74" i="31"/>
  <c r="AN74" i="31"/>
  <c r="AH74" i="31"/>
  <c r="AC74" i="31"/>
  <c r="W74" i="31"/>
  <c r="P74" i="31"/>
  <c r="M74" i="31"/>
  <c r="I74" i="31"/>
  <c r="BF73" i="31"/>
  <c r="AZ73" i="31"/>
  <c r="AT73" i="31"/>
  <c r="AN73" i="31"/>
  <c r="AH73" i="31"/>
  <c r="AC73" i="31"/>
  <c r="W73" i="31"/>
  <c r="P73" i="31"/>
  <c r="M73" i="31"/>
  <c r="I73" i="31"/>
  <c r="BD71" i="31"/>
  <c r="BD90" i="31" s="1"/>
  <c r="AX71" i="31"/>
  <c r="AX90" i="31" s="1"/>
  <c r="AR71" i="31"/>
  <c r="AR90" i="31" s="1"/>
  <c r="AL71" i="31"/>
  <c r="AL90" i="31" s="1"/>
  <c r="AF71" i="31"/>
  <c r="AF90" i="31" s="1"/>
  <c r="Z71" i="31"/>
  <c r="Z90" i="31" s="1"/>
  <c r="T71" i="31"/>
  <c r="T90" i="31" s="1"/>
  <c r="BE68" i="31"/>
  <c r="AY68" i="31"/>
  <c r="AS68" i="31"/>
  <c r="AM68" i="31"/>
  <c r="AA68" i="31"/>
  <c r="U68" i="31"/>
  <c r="O68" i="31"/>
  <c r="K68" i="31"/>
  <c r="G68" i="31"/>
  <c r="BF66" i="31"/>
  <c r="AZ66" i="31"/>
  <c r="AT66" i="31"/>
  <c r="AN66" i="31"/>
  <c r="AH66" i="31"/>
  <c r="AC66" i="31"/>
  <c r="W66" i="31"/>
  <c r="P66" i="31"/>
  <c r="M66" i="31"/>
  <c r="I66" i="31"/>
  <c r="BF65" i="31"/>
  <c r="AZ65" i="31"/>
  <c r="AT65" i="31"/>
  <c r="AN65" i="31"/>
  <c r="AH65" i="31"/>
  <c r="AC65" i="31"/>
  <c r="W65" i="31"/>
  <c r="P65" i="31"/>
  <c r="M65" i="31"/>
  <c r="I65" i="31"/>
  <c r="BF64" i="31"/>
  <c r="AZ64" i="31"/>
  <c r="AT64" i="31"/>
  <c r="AN64" i="31"/>
  <c r="AH64" i="31"/>
  <c r="AC64" i="31"/>
  <c r="W64" i="31"/>
  <c r="P64" i="31"/>
  <c r="M64" i="31"/>
  <c r="I64" i="31"/>
  <c r="BF63" i="31"/>
  <c r="AZ63" i="31"/>
  <c r="AT63" i="31"/>
  <c r="AN63" i="31"/>
  <c r="AH63" i="31"/>
  <c r="AC63" i="31"/>
  <c r="W63" i="31"/>
  <c r="P63" i="31"/>
  <c r="M63" i="31"/>
  <c r="I63" i="31"/>
  <c r="BF62" i="31"/>
  <c r="AZ62" i="31"/>
  <c r="AT62" i="31"/>
  <c r="AN62" i="31"/>
  <c r="AH62" i="31"/>
  <c r="AC62" i="31"/>
  <c r="W62" i="31"/>
  <c r="P62" i="31"/>
  <c r="M62" i="31"/>
  <c r="I62" i="31"/>
  <c r="BF61" i="31"/>
  <c r="AZ61" i="31"/>
  <c r="AT61" i="31"/>
  <c r="AN61" i="31"/>
  <c r="AH61" i="31"/>
  <c r="AC61" i="31"/>
  <c r="W61" i="31"/>
  <c r="P61" i="31"/>
  <c r="M61" i="31"/>
  <c r="I61" i="31"/>
  <c r="BF60" i="31"/>
  <c r="AZ60" i="31"/>
  <c r="AT60" i="31"/>
  <c r="AN60" i="31"/>
  <c r="AH60" i="31"/>
  <c r="AC60" i="31"/>
  <c r="W60" i="31"/>
  <c r="P60" i="31"/>
  <c r="M60" i="31"/>
  <c r="I60" i="31"/>
  <c r="BF59" i="31"/>
  <c r="AZ59" i="31"/>
  <c r="AT59" i="31"/>
  <c r="AN59" i="31"/>
  <c r="AH59" i="31"/>
  <c r="AC59" i="31"/>
  <c r="W59" i="31"/>
  <c r="P59" i="31"/>
  <c r="M59" i="31"/>
  <c r="I59" i="31"/>
  <c r="BD57" i="31"/>
  <c r="AX57" i="31"/>
  <c r="AR57" i="31"/>
  <c r="AL57" i="31"/>
  <c r="AF57" i="31"/>
  <c r="Z57" i="31"/>
  <c r="T57" i="31"/>
  <c r="S175" i="31"/>
  <c r="BD38" i="31"/>
  <c r="AX38" i="31"/>
  <c r="AR38" i="31"/>
  <c r="AL38" i="31"/>
  <c r="AF38" i="31"/>
  <c r="Z38" i="31"/>
  <c r="BD34" i="31"/>
  <c r="AX34" i="31"/>
  <c r="AR34" i="31"/>
  <c r="AL34" i="31"/>
  <c r="AF34" i="31"/>
  <c r="Z34" i="31"/>
  <c r="T34" i="31"/>
  <c r="N34" i="31"/>
  <c r="J34" i="31"/>
  <c r="F34" i="31"/>
  <c r="BE31" i="31"/>
  <c r="BF31" i="31" s="1"/>
  <c r="AY31" i="31"/>
  <c r="AZ31" i="31" s="1"/>
  <c r="AS31" i="31"/>
  <c r="AT31" i="31" s="1"/>
  <c r="AM31" i="31"/>
  <c r="AN31" i="31" s="1"/>
  <c r="AG31" i="31"/>
  <c r="AH31" i="31" s="1"/>
  <c r="AA31" i="31"/>
  <c r="AC31" i="31" s="1"/>
  <c r="U31" i="31"/>
  <c r="W31" i="31" s="1"/>
  <c r="O31" i="31"/>
  <c r="P31" i="31" s="1"/>
  <c r="K31" i="31"/>
  <c r="M31" i="31" s="1"/>
  <c r="G31" i="31"/>
  <c r="I31" i="31" s="1"/>
  <c r="BE30" i="31"/>
  <c r="BF30" i="31" s="1"/>
  <c r="AY30" i="31"/>
  <c r="AZ30" i="31" s="1"/>
  <c r="AS30" i="31"/>
  <c r="AT30" i="31" s="1"/>
  <c r="AM30" i="31"/>
  <c r="AN30" i="31" s="1"/>
  <c r="AG30" i="31"/>
  <c r="AH30" i="31" s="1"/>
  <c r="AA30" i="31"/>
  <c r="AC30" i="31" s="1"/>
  <c r="U30" i="31"/>
  <c r="W30" i="31" s="1"/>
  <c r="O30" i="31"/>
  <c r="P30" i="31" s="1"/>
  <c r="K30" i="31"/>
  <c r="M30" i="31" s="1"/>
  <c r="G30" i="31"/>
  <c r="I30" i="31" s="1"/>
  <c r="BE29" i="31"/>
  <c r="BF29" i="31" s="1"/>
  <c r="AY29" i="31"/>
  <c r="AZ29" i="31" s="1"/>
  <c r="AS29" i="31"/>
  <c r="AT29" i="31" s="1"/>
  <c r="AM29" i="31"/>
  <c r="AN29" i="31" s="1"/>
  <c r="AG29" i="31"/>
  <c r="AH29" i="31" s="1"/>
  <c r="AA29" i="31"/>
  <c r="AC29" i="31" s="1"/>
  <c r="U29" i="31"/>
  <c r="W29" i="31" s="1"/>
  <c r="O29" i="31"/>
  <c r="P29" i="31" s="1"/>
  <c r="K29" i="31"/>
  <c r="M29" i="31" s="1"/>
  <c r="G29" i="31"/>
  <c r="I29" i="31" s="1"/>
  <c r="BE26" i="31"/>
  <c r="BF26" i="31" s="1"/>
  <c r="AY26" i="31"/>
  <c r="AZ26" i="31" s="1"/>
  <c r="AS26" i="31"/>
  <c r="AT26" i="31" s="1"/>
  <c r="AM26" i="31"/>
  <c r="AN26" i="31" s="1"/>
  <c r="AG26" i="31"/>
  <c r="AH26" i="31" s="1"/>
  <c r="AA26" i="31"/>
  <c r="AC26" i="31" s="1"/>
  <c r="U26" i="31"/>
  <c r="W26" i="31" s="1"/>
  <c r="O26" i="31"/>
  <c r="P26" i="31" s="1"/>
  <c r="K26" i="31"/>
  <c r="M26" i="31" s="1"/>
  <c r="G26" i="31"/>
  <c r="I26" i="31" s="1"/>
  <c r="BE24" i="31"/>
  <c r="BF24" i="31" s="1"/>
  <c r="AY24" i="31"/>
  <c r="AZ24" i="31" s="1"/>
  <c r="AS24" i="31"/>
  <c r="AT24" i="31" s="1"/>
  <c r="AM24" i="31"/>
  <c r="AN24" i="31" s="1"/>
  <c r="AG24" i="31"/>
  <c r="AH24" i="31" s="1"/>
  <c r="AA24" i="31"/>
  <c r="AC24" i="31" s="1"/>
  <c r="U24" i="31"/>
  <c r="W24" i="31" s="1"/>
  <c r="O24" i="31"/>
  <c r="P24" i="31" s="1"/>
  <c r="K24" i="31"/>
  <c r="M24" i="31" s="1"/>
  <c r="G24" i="31"/>
  <c r="I24" i="31" s="1"/>
  <c r="BE23" i="31"/>
  <c r="BF23" i="31" s="1"/>
  <c r="AY23" i="31"/>
  <c r="AZ23" i="31" s="1"/>
  <c r="AS23" i="31"/>
  <c r="AT23" i="31" s="1"/>
  <c r="AM23" i="31"/>
  <c r="AN23" i="31" s="1"/>
  <c r="AG23" i="31"/>
  <c r="AH23" i="31" s="1"/>
  <c r="AA23" i="31"/>
  <c r="AC23" i="31" s="1"/>
  <c r="U23" i="31"/>
  <c r="W23" i="31" s="1"/>
  <c r="O23" i="31"/>
  <c r="P23" i="31" s="1"/>
  <c r="K23" i="31"/>
  <c r="M23" i="31" s="1"/>
  <c r="G23" i="31"/>
  <c r="I23" i="31" s="1"/>
  <c r="BE22" i="31"/>
  <c r="BF22" i="31" s="1"/>
  <c r="AY22" i="31"/>
  <c r="AZ22" i="31" s="1"/>
  <c r="AS22" i="31"/>
  <c r="AT22" i="31" s="1"/>
  <c r="AM22" i="31"/>
  <c r="AN22" i="31" s="1"/>
  <c r="AG22" i="31"/>
  <c r="AH22" i="31" s="1"/>
  <c r="AA22" i="31"/>
  <c r="AC22" i="31" s="1"/>
  <c r="U22" i="31"/>
  <c r="W22" i="31" s="1"/>
  <c r="O22" i="31"/>
  <c r="P22" i="31" s="1"/>
  <c r="K22" i="31"/>
  <c r="M22" i="31" s="1"/>
  <c r="G22" i="31"/>
  <c r="I22" i="31" s="1"/>
  <c r="BE21" i="31"/>
  <c r="BF21" i="31" s="1"/>
  <c r="AY21" i="31"/>
  <c r="AZ21" i="31" s="1"/>
  <c r="AS21" i="31"/>
  <c r="AT21" i="31" s="1"/>
  <c r="AM21" i="31"/>
  <c r="AN21" i="31" s="1"/>
  <c r="AG21" i="31"/>
  <c r="AH21" i="31" s="1"/>
  <c r="AA21" i="31"/>
  <c r="AC21" i="31" s="1"/>
  <c r="U21" i="31"/>
  <c r="W21" i="31" s="1"/>
  <c r="O21" i="31"/>
  <c r="P21" i="31" s="1"/>
  <c r="K21" i="31"/>
  <c r="M21" i="31" s="1"/>
  <c r="G21" i="31"/>
  <c r="I21" i="31" s="1"/>
  <c r="BE20" i="31"/>
  <c r="BF20" i="31" s="1"/>
  <c r="AY20" i="31"/>
  <c r="AZ20" i="31" s="1"/>
  <c r="AS20" i="31"/>
  <c r="AT20" i="31" s="1"/>
  <c r="AM20" i="31"/>
  <c r="AN20" i="31" s="1"/>
  <c r="AG20" i="31"/>
  <c r="AH20" i="31" s="1"/>
  <c r="AA20" i="31"/>
  <c r="AC20" i="31" s="1"/>
  <c r="U20" i="31"/>
  <c r="W20" i="31" s="1"/>
  <c r="O20" i="31"/>
  <c r="P20" i="31" s="1"/>
  <c r="K20" i="31"/>
  <c r="M20" i="31" s="1"/>
  <c r="G20" i="31"/>
  <c r="I20" i="31" s="1"/>
  <c r="BE19" i="31"/>
  <c r="BF19" i="31" s="1"/>
  <c r="AY19" i="31"/>
  <c r="AZ19" i="31" s="1"/>
  <c r="AS19" i="31"/>
  <c r="AT19" i="31" s="1"/>
  <c r="AM19" i="31"/>
  <c r="AN19" i="31" s="1"/>
  <c r="AG19" i="31"/>
  <c r="AH19" i="31" s="1"/>
  <c r="AA19" i="31"/>
  <c r="AC19" i="31" s="1"/>
  <c r="U19" i="31"/>
  <c r="W19" i="31" s="1"/>
  <c r="O19" i="31"/>
  <c r="P19" i="31" s="1"/>
  <c r="K19" i="31"/>
  <c r="M19" i="31" s="1"/>
  <c r="G19" i="31"/>
  <c r="I19" i="31" s="1"/>
  <c r="BE18" i="31"/>
  <c r="BF18" i="31" s="1"/>
  <c r="AY18" i="31"/>
  <c r="AZ18" i="31" s="1"/>
  <c r="AS18" i="31"/>
  <c r="AT18" i="31" s="1"/>
  <c r="AM18" i="31"/>
  <c r="AN18" i="31" s="1"/>
  <c r="AG18" i="31"/>
  <c r="AH18" i="31" s="1"/>
  <c r="AA18" i="31"/>
  <c r="AC18" i="31" s="1"/>
  <c r="U18" i="31"/>
  <c r="W18" i="31" s="1"/>
  <c r="O18" i="31"/>
  <c r="P18" i="31" s="1"/>
  <c r="K18" i="31"/>
  <c r="M18" i="31" s="1"/>
  <c r="G18" i="31"/>
  <c r="I18" i="31" s="1"/>
  <c r="BE17" i="31"/>
  <c r="BF17" i="31" s="1"/>
  <c r="AY17" i="31"/>
  <c r="AZ17" i="31" s="1"/>
  <c r="AS17" i="31"/>
  <c r="AT17" i="31" s="1"/>
  <c r="AM17" i="31"/>
  <c r="AN17" i="31" s="1"/>
  <c r="AG17" i="31"/>
  <c r="AH17" i="31" s="1"/>
  <c r="AA17" i="31"/>
  <c r="AC17" i="31" s="1"/>
  <c r="U17" i="31"/>
  <c r="W17" i="31" s="1"/>
  <c r="O17" i="31"/>
  <c r="P17" i="31" s="1"/>
  <c r="K17" i="31"/>
  <c r="M17" i="31" s="1"/>
  <c r="G17" i="31"/>
  <c r="I17" i="31" s="1"/>
  <c r="BE16" i="31"/>
  <c r="BF16" i="31" s="1"/>
  <c r="AY16" i="31"/>
  <c r="AZ16" i="31" s="1"/>
  <c r="AS16" i="31"/>
  <c r="AT16" i="31" s="1"/>
  <c r="AM16" i="31"/>
  <c r="AN16" i="31" s="1"/>
  <c r="AG16" i="31"/>
  <c r="AH16" i="31" s="1"/>
  <c r="AA16" i="31"/>
  <c r="AC16" i="31" s="1"/>
  <c r="U16" i="31"/>
  <c r="W16" i="31" s="1"/>
  <c r="O16" i="31"/>
  <c r="P16" i="31" s="1"/>
  <c r="K16" i="31"/>
  <c r="M16" i="31" s="1"/>
  <c r="G16" i="31"/>
  <c r="I16" i="31" s="1"/>
  <c r="BE15" i="31"/>
  <c r="BF15" i="31" s="1"/>
  <c r="AY15" i="31"/>
  <c r="AS15" i="31"/>
  <c r="AM15" i="31"/>
  <c r="AG15" i="31"/>
  <c r="AH15" i="31" s="1"/>
  <c r="AA15" i="31"/>
  <c r="U15" i="31"/>
  <c r="O15" i="31"/>
  <c r="P15" i="31" s="1"/>
  <c r="K15" i="31"/>
  <c r="G15" i="31"/>
  <c r="I15" i="31" s="1"/>
  <c r="B12" i="31"/>
  <c r="C5" i="31"/>
  <c r="C2" i="31"/>
  <c r="BD123" i="32"/>
  <c r="AX123" i="32"/>
  <c r="AR123" i="32"/>
  <c r="AL123" i="32"/>
  <c r="AF123" i="32"/>
  <c r="Z123" i="32"/>
  <c r="T123" i="32"/>
  <c r="AS118" i="32"/>
  <c r="AM118" i="32"/>
  <c r="AG118" i="32"/>
  <c r="AA118" i="32"/>
  <c r="U118" i="32"/>
  <c r="O118" i="32"/>
  <c r="K118" i="32"/>
  <c r="G118" i="32"/>
  <c r="BF116" i="32"/>
  <c r="AZ116" i="32"/>
  <c r="AH116" i="32"/>
  <c r="AC116" i="32"/>
  <c r="W116" i="32"/>
  <c r="P116" i="32"/>
  <c r="M116" i="32"/>
  <c r="I116" i="32"/>
  <c r="BF115" i="32"/>
  <c r="AZ115" i="32"/>
  <c r="AH115" i="32"/>
  <c r="AC115" i="32"/>
  <c r="W115" i="32"/>
  <c r="P115" i="32"/>
  <c r="M115" i="32"/>
  <c r="I115" i="32"/>
  <c r="BF114" i="32"/>
  <c r="AZ114" i="32"/>
  <c r="AH114" i="32"/>
  <c r="AC114" i="32"/>
  <c r="W114" i="32"/>
  <c r="P114" i="32"/>
  <c r="M114" i="32"/>
  <c r="I114" i="32"/>
  <c r="BF112" i="32"/>
  <c r="AZ112" i="32"/>
  <c r="AH112" i="32"/>
  <c r="AC112" i="32"/>
  <c r="W112" i="32"/>
  <c r="P112" i="32"/>
  <c r="M112" i="32"/>
  <c r="I112" i="32"/>
  <c r="BF105" i="32"/>
  <c r="AZ105" i="32"/>
  <c r="AT105" i="32"/>
  <c r="AN105" i="32"/>
  <c r="AH105" i="32"/>
  <c r="AC105" i="32"/>
  <c r="W105" i="32"/>
  <c r="P105" i="32"/>
  <c r="M105" i="32"/>
  <c r="I105" i="32"/>
  <c r="BF104" i="32"/>
  <c r="AZ104" i="32"/>
  <c r="AT104" i="32"/>
  <c r="AN104" i="32"/>
  <c r="AH104" i="32"/>
  <c r="AC104" i="32"/>
  <c r="W104" i="32"/>
  <c r="P104" i="32"/>
  <c r="M104" i="32"/>
  <c r="I104" i="32"/>
  <c r="BF103" i="32"/>
  <c r="AZ103" i="32"/>
  <c r="AT103" i="32"/>
  <c r="AN103" i="32"/>
  <c r="AH103" i="32"/>
  <c r="AC103" i="32"/>
  <c r="W103" i="32"/>
  <c r="P103" i="32"/>
  <c r="M103" i="32"/>
  <c r="I103" i="32"/>
  <c r="BF102" i="32"/>
  <c r="AZ102" i="32"/>
  <c r="AT102" i="32"/>
  <c r="AN102" i="32"/>
  <c r="AH102" i="32"/>
  <c r="AC102" i="32"/>
  <c r="W102" i="32"/>
  <c r="P102" i="32"/>
  <c r="M102" i="32"/>
  <c r="I102" i="32"/>
  <c r="BF101" i="32"/>
  <c r="AZ101" i="32"/>
  <c r="AT101" i="32"/>
  <c r="AN101" i="32"/>
  <c r="AH101" i="32"/>
  <c r="AC101" i="32"/>
  <c r="W101" i="32"/>
  <c r="P101" i="32"/>
  <c r="M101" i="32"/>
  <c r="I101" i="32"/>
  <c r="BE87" i="32"/>
  <c r="AY87" i="32"/>
  <c r="AS87" i="32"/>
  <c r="AM87" i="32"/>
  <c r="AG87" i="32"/>
  <c r="AA87" i="32"/>
  <c r="U87" i="32"/>
  <c r="K87" i="32"/>
  <c r="G87" i="32"/>
  <c r="BF85" i="32"/>
  <c r="AZ85" i="32"/>
  <c r="AT85" i="32"/>
  <c r="AN85" i="32"/>
  <c r="AH85" i="32"/>
  <c r="AC85" i="32"/>
  <c r="W85" i="32"/>
  <c r="P85" i="32"/>
  <c r="M85" i="32"/>
  <c r="I85" i="32"/>
  <c r="BF84" i="32"/>
  <c r="AZ84" i="32"/>
  <c r="AT84" i="32"/>
  <c r="AN84" i="32"/>
  <c r="AH84" i="32"/>
  <c r="AC84" i="32"/>
  <c r="W84" i="32"/>
  <c r="P84" i="32"/>
  <c r="M84" i="32"/>
  <c r="I84" i="32"/>
  <c r="BF83" i="32"/>
  <c r="AZ83" i="32"/>
  <c r="AT83" i="32"/>
  <c r="AN83" i="32"/>
  <c r="AH83" i="32"/>
  <c r="AC83" i="32"/>
  <c r="W83" i="32"/>
  <c r="P83" i="32"/>
  <c r="M83" i="32"/>
  <c r="I83" i="32"/>
  <c r="BF82" i="32"/>
  <c r="AZ82" i="32"/>
  <c r="AT82" i="32"/>
  <c r="AN82" i="32"/>
  <c r="AH82" i="32"/>
  <c r="AC82" i="32"/>
  <c r="W82" i="32"/>
  <c r="P82" i="32"/>
  <c r="M82" i="32"/>
  <c r="I82" i="32"/>
  <c r="BF81" i="32"/>
  <c r="AZ81" i="32"/>
  <c r="AT81" i="32"/>
  <c r="AN81" i="32"/>
  <c r="AH81" i="32"/>
  <c r="AC81" i="32"/>
  <c r="W81" i="32"/>
  <c r="P81" i="32"/>
  <c r="M81" i="32"/>
  <c r="I81" i="32"/>
  <c r="BF80" i="32"/>
  <c r="AZ80" i="32"/>
  <c r="AT80" i="32"/>
  <c r="AN80" i="32"/>
  <c r="AH80" i="32"/>
  <c r="AC80" i="32"/>
  <c r="W80" i="32"/>
  <c r="P80" i="32"/>
  <c r="M80" i="32"/>
  <c r="I80" i="32"/>
  <c r="BF79" i="32"/>
  <c r="AZ79" i="32"/>
  <c r="AT79" i="32"/>
  <c r="AN79" i="32"/>
  <c r="AH79" i="32"/>
  <c r="AC79" i="32"/>
  <c r="W79" i="32"/>
  <c r="P79" i="32"/>
  <c r="M79" i="32"/>
  <c r="I79" i="32"/>
  <c r="BF78" i="32"/>
  <c r="AZ78" i="32"/>
  <c r="AT78" i="32"/>
  <c r="AN78" i="32"/>
  <c r="AH78" i="32"/>
  <c r="AC78" i="32"/>
  <c r="W78" i="32"/>
  <c r="P78" i="32"/>
  <c r="M78" i="32"/>
  <c r="I78" i="32"/>
  <c r="BF74" i="32"/>
  <c r="AZ74" i="32"/>
  <c r="AT74" i="32"/>
  <c r="AN74" i="32"/>
  <c r="AH74" i="32"/>
  <c r="AC74" i="32"/>
  <c r="W74" i="32"/>
  <c r="P74" i="32"/>
  <c r="M74" i="32"/>
  <c r="I74" i="32"/>
  <c r="BF73" i="32"/>
  <c r="AZ73" i="32"/>
  <c r="AT73" i="32"/>
  <c r="AN73" i="32"/>
  <c r="AH73" i="32"/>
  <c r="AC73" i="32"/>
  <c r="W73" i="32"/>
  <c r="P73" i="32"/>
  <c r="M73" i="32"/>
  <c r="I73" i="32"/>
  <c r="BD71" i="32"/>
  <c r="BD90" i="32" s="1"/>
  <c r="AX71" i="32"/>
  <c r="AX90" i="32" s="1"/>
  <c r="AR71" i="32"/>
  <c r="AR90" i="32" s="1"/>
  <c r="AL71" i="32"/>
  <c r="AL90" i="32" s="1"/>
  <c r="AF71" i="32"/>
  <c r="AF90" i="32" s="1"/>
  <c r="Z71" i="32"/>
  <c r="Z90" i="32" s="1"/>
  <c r="T71" i="32"/>
  <c r="T90" i="32" s="1"/>
  <c r="BE68" i="32"/>
  <c r="AY68" i="32"/>
  <c r="AS68" i="32"/>
  <c r="AM68" i="32"/>
  <c r="AA68" i="32"/>
  <c r="U68" i="32"/>
  <c r="O68" i="32"/>
  <c r="K68" i="32"/>
  <c r="G68" i="32"/>
  <c r="BF66" i="32"/>
  <c r="AZ66" i="32"/>
  <c r="AT66" i="32"/>
  <c r="AN66" i="32"/>
  <c r="AH66" i="32"/>
  <c r="AC66" i="32"/>
  <c r="W66" i="32"/>
  <c r="P66" i="32"/>
  <c r="M66" i="32"/>
  <c r="I66" i="32"/>
  <c r="BF65" i="32"/>
  <c r="AZ65" i="32"/>
  <c r="AT65" i="32"/>
  <c r="AN65" i="32"/>
  <c r="AH65" i="32"/>
  <c r="AC65" i="32"/>
  <c r="W65" i="32"/>
  <c r="P65" i="32"/>
  <c r="M65" i="32"/>
  <c r="I65" i="32"/>
  <c r="BF64" i="32"/>
  <c r="AZ64" i="32"/>
  <c r="AT64" i="32"/>
  <c r="AN64" i="32"/>
  <c r="AH64" i="32"/>
  <c r="AC64" i="32"/>
  <c r="W64" i="32"/>
  <c r="P64" i="32"/>
  <c r="M64" i="32"/>
  <c r="I64" i="32"/>
  <c r="BF63" i="32"/>
  <c r="AZ63" i="32"/>
  <c r="AT63" i="32"/>
  <c r="AN63" i="32"/>
  <c r="AH63" i="32"/>
  <c r="AC63" i="32"/>
  <c r="W63" i="32"/>
  <c r="P63" i="32"/>
  <c r="M63" i="32"/>
  <c r="I63" i="32"/>
  <c r="BF62" i="32"/>
  <c r="AZ62" i="32"/>
  <c r="AT62" i="32"/>
  <c r="AN62" i="32"/>
  <c r="AH62" i="32"/>
  <c r="AC62" i="32"/>
  <c r="W62" i="32"/>
  <c r="P62" i="32"/>
  <c r="M62" i="32"/>
  <c r="I62" i="32"/>
  <c r="BF61" i="32"/>
  <c r="AZ61" i="32"/>
  <c r="AT61" i="32"/>
  <c r="AN61" i="32"/>
  <c r="AH61" i="32"/>
  <c r="AC61" i="32"/>
  <c r="W61" i="32"/>
  <c r="P61" i="32"/>
  <c r="M61" i="32"/>
  <c r="I61" i="32"/>
  <c r="BF60" i="32"/>
  <c r="AZ60" i="32"/>
  <c r="AT60" i="32"/>
  <c r="AN60" i="32"/>
  <c r="AH60" i="32"/>
  <c r="AC60" i="32"/>
  <c r="W60" i="32"/>
  <c r="P60" i="32"/>
  <c r="M60" i="32"/>
  <c r="I60" i="32"/>
  <c r="BF59" i="32"/>
  <c r="AZ59" i="32"/>
  <c r="AT59" i="32"/>
  <c r="AN59" i="32"/>
  <c r="AH59" i="32"/>
  <c r="AC59" i="32"/>
  <c r="W59" i="32"/>
  <c r="P59" i="32"/>
  <c r="M59" i="32"/>
  <c r="I59" i="32"/>
  <c r="BD57" i="32"/>
  <c r="AX57" i="32"/>
  <c r="AR57" i="32"/>
  <c r="AL57" i="32"/>
  <c r="AF57" i="32"/>
  <c r="Z57" i="32"/>
  <c r="T57" i="32"/>
  <c r="P50" i="32"/>
  <c r="P49" i="32"/>
  <c r="P48" i="32"/>
  <c r="P47" i="32"/>
  <c r="P46" i="32"/>
  <c r="P45" i="32"/>
  <c r="P44" i="32"/>
  <c r="P43" i="32"/>
  <c r="P42" i="32"/>
  <c r="P41" i="32"/>
  <c r="O54" i="32"/>
  <c r="BD38" i="32"/>
  <c r="AX38" i="32"/>
  <c r="AR38" i="32"/>
  <c r="AL38" i="32"/>
  <c r="AF38" i="32"/>
  <c r="Z38" i="32"/>
  <c r="BE34" i="32"/>
  <c r="BF34" i="32" s="1"/>
  <c r="BD34" i="32"/>
  <c r="AY34" i="32"/>
  <c r="AZ34" i="32" s="1"/>
  <c r="AX34" i="32"/>
  <c r="AS34" i="32"/>
  <c r="AT34" i="32" s="1"/>
  <c r="AR34" i="32"/>
  <c r="AM34" i="32"/>
  <c r="AN34" i="32" s="1"/>
  <c r="AL34" i="32"/>
  <c r="AG34" i="32"/>
  <c r="AH34" i="32" s="1"/>
  <c r="AF34" i="32"/>
  <c r="AA34" i="32"/>
  <c r="Z34" i="32"/>
  <c r="U34" i="32"/>
  <c r="W34" i="32" s="1"/>
  <c r="T34" i="32"/>
  <c r="O34" i="32"/>
  <c r="P34" i="32" s="1"/>
  <c r="N34" i="32"/>
  <c r="K34" i="32"/>
  <c r="M34" i="32" s="1"/>
  <c r="J34" i="32"/>
  <c r="G34" i="32"/>
  <c r="I34" i="32" s="1"/>
  <c r="F34" i="32"/>
  <c r="BE31" i="32"/>
  <c r="BF31" i="32" s="1"/>
  <c r="AY31" i="32"/>
  <c r="AZ31" i="32" s="1"/>
  <c r="AS31" i="32"/>
  <c r="AT31" i="32" s="1"/>
  <c r="AM31" i="32"/>
  <c r="AN31" i="32" s="1"/>
  <c r="AG31" i="32"/>
  <c r="AH31" i="32" s="1"/>
  <c r="AA31" i="32"/>
  <c r="AC31" i="32" s="1"/>
  <c r="U31" i="32"/>
  <c r="W31" i="32" s="1"/>
  <c r="O31" i="32"/>
  <c r="P31" i="32" s="1"/>
  <c r="K31" i="32"/>
  <c r="M31" i="32" s="1"/>
  <c r="G31" i="32"/>
  <c r="I31" i="32" s="1"/>
  <c r="BE30" i="32"/>
  <c r="BF30" i="32" s="1"/>
  <c r="AY30" i="32"/>
  <c r="AZ30" i="32" s="1"/>
  <c r="AS30" i="32"/>
  <c r="AT30" i="32" s="1"/>
  <c r="AM30" i="32"/>
  <c r="AN30" i="32" s="1"/>
  <c r="AG30" i="32"/>
  <c r="AH30" i="32" s="1"/>
  <c r="AA30" i="32"/>
  <c r="AC30" i="32" s="1"/>
  <c r="U30" i="32"/>
  <c r="W30" i="32" s="1"/>
  <c r="O30" i="32"/>
  <c r="P30" i="32" s="1"/>
  <c r="K30" i="32"/>
  <c r="M30" i="32" s="1"/>
  <c r="G30" i="32"/>
  <c r="I30" i="32" s="1"/>
  <c r="BE29" i="32"/>
  <c r="BF29" i="32" s="1"/>
  <c r="AY29" i="32"/>
  <c r="AZ29" i="32" s="1"/>
  <c r="AS29" i="32"/>
  <c r="AT29" i="32" s="1"/>
  <c r="AM29" i="32"/>
  <c r="AN29" i="32" s="1"/>
  <c r="AG29" i="32"/>
  <c r="AH29" i="32" s="1"/>
  <c r="AA29" i="32"/>
  <c r="AC29" i="32" s="1"/>
  <c r="U29" i="32"/>
  <c r="W29" i="32" s="1"/>
  <c r="O29" i="32"/>
  <c r="P29" i="32" s="1"/>
  <c r="K29" i="32"/>
  <c r="M29" i="32" s="1"/>
  <c r="G29" i="32"/>
  <c r="I29" i="32" s="1"/>
  <c r="BE26" i="32"/>
  <c r="BF26" i="32" s="1"/>
  <c r="AY26" i="32"/>
  <c r="AZ26" i="32" s="1"/>
  <c r="AS26" i="32"/>
  <c r="AT26" i="32" s="1"/>
  <c r="AM26" i="32"/>
  <c r="AN26" i="32" s="1"/>
  <c r="AG26" i="32"/>
  <c r="AH26" i="32" s="1"/>
  <c r="AA26" i="32"/>
  <c r="AC26" i="32" s="1"/>
  <c r="U26" i="32"/>
  <c r="W26" i="32" s="1"/>
  <c r="O26" i="32"/>
  <c r="P26" i="32" s="1"/>
  <c r="K26" i="32"/>
  <c r="M26" i="32" s="1"/>
  <c r="G26" i="32"/>
  <c r="I26" i="32" s="1"/>
  <c r="BE24" i="32"/>
  <c r="BF24" i="32" s="1"/>
  <c r="AY24" i="32"/>
  <c r="AZ24" i="32" s="1"/>
  <c r="AS24" i="32"/>
  <c r="AT24" i="32" s="1"/>
  <c r="AM24" i="32"/>
  <c r="AN24" i="32" s="1"/>
  <c r="AG24" i="32"/>
  <c r="AH24" i="32" s="1"/>
  <c r="AA24" i="32"/>
  <c r="AC24" i="32" s="1"/>
  <c r="U24" i="32"/>
  <c r="W24" i="32" s="1"/>
  <c r="O24" i="32"/>
  <c r="P24" i="32" s="1"/>
  <c r="K24" i="32"/>
  <c r="M24" i="32" s="1"/>
  <c r="G24" i="32"/>
  <c r="I24" i="32" s="1"/>
  <c r="BE23" i="32"/>
  <c r="BF23" i="32" s="1"/>
  <c r="AY23" i="32"/>
  <c r="AZ23" i="32" s="1"/>
  <c r="AS23" i="32"/>
  <c r="AT23" i="32" s="1"/>
  <c r="AM23" i="32"/>
  <c r="AN23" i="32" s="1"/>
  <c r="AG23" i="32"/>
  <c r="AH23" i="32" s="1"/>
  <c r="AA23" i="32"/>
  <c r="AC23" i="32" s="1"/>
  <c r="U23" i="32"/>
  <c r="W23" i="32" s="1"/>
  <c r="O23" i="32"/>
  <c r="P23" i="32" s="1"/>
  <c r="K23" i="32"/>
  <c r="M23" i="32" s="1"/>
  <c r="G23" i="32"/>
  <c r="I23" i="32" s="1"/>
  <c r="BE22" i="32"/>
  <c r="BF22" i="32" s="1"/>
  <c r="AY22" i="32"/>
  <c r="AZ22" i="32" s="1"/>
  <c r="AS22" i="32"/>
  <c r="AT22" i="32" s="1"/>
  <c r="AM22" i="32"/>
  <c r="AN22" i="32" s="1"/>
  <c r="AG22" i="32"/>
  <c r="AH22" i="32" s="1"/>
  <c r="AA22" i="32"/>
  <c r="AC22" i="32" s="1"/>
  <c r="U22" i="32"/>
  <c r="W22" i="32" s="1"/>
  <c r="O22" i="32"/>
  <c r="P22" i="32" s="1"/>
  <c r="K22" i="32"/>
  <c r="M22" i="32" s="1"/>
  <c r="G22" i="32"/>
  <c r="I22" i="32" s="1"/>
  <c r="BE21" i="32"/>
  <c r="BF21" i="32" s="1"/>
  <c r="AY21" i="32"/>
  <c r="AZ21" i="32" s="1"/>
  <c r="AS21" i="32"/>
  <c r="AT21" i="32" s="1"/>
  <c r="AM21" i="32"/>
  <c r="AN21" i="32" s="1"/>
  <c r="AG21" i="32"/>
  <c r="AH21" i="32" s="1"/>
  <c r="AA21" i="32"/>
  <c r="AC21" i="32" s="1"/>
  <c r="U21" i="32"/>
  <c r="W21" i="32" s="1"/>
  <c r="O21" i="32"/>
  <c r="P21" i="32" s="1"/>
  <c r="K21" i="32"/>
  <c r="M21" i="32" s="1"/>
  <c r="G21" i="32"/>
  <c r="I21" i="32" s="1"/>
  <c r="BE20" i="32"/>
  <c r="BF20" i="32" s="1"/>
  <c r="AY20" i="32"/>
  <c r="AZ20" i="32" s="1"/>
  <c r="AS20" i="32"/>
  <c r="AT20" i="32" s="1"/>
  <c r="AM20" i="32"/>
  <c r="AN20" i="32" s="1"/>
  <c r="AG20" i="32"/>
  <c r="AH20" i="32" s="1"/>
  <c r="AA20" i="32"/>
  <c r="AC20" i="32" s="1"/>
  <c r="U20" i="32"/>
  <c r="W20" i="32" s="1"/>
  <c r="O20" i="32"/>
  <c r="P20" i="32" s="1"/>
  <c r="K20" i="32"/>
  <c r="M20" i="32" s="1"/>
  <c r="G20" i="32"/>
  <c r="I20" i="32" s="1"/>
  <c r="BE19" i="32"/>
  <c r="BF19" i="32" s="1"/>
  <c r="AY19" i="32"/>
  <c r="AZ19" i="32" s="1"/>
  <c r="AS19" i="32"/>
  <c r="AT19" i="32" s="1"/>
  <c r="AM19" i="32"/>
  <c r="AN19" i="32" s="1"/>
  <c r="AG19" i="32"/>
  <c r="AH19" i="32" s="1"/>
  <c r="AA19" i="32"/>
  <c r="AC19" i="32" s="1"/>
  <c r="U19" i="32"/>
  <c r="W19" i="32" s="1"/>
  <c r="O19" i="32"/>
  <c r="P19" i="32" s="1"/>
  <c r="K19" i="32"/>
  <c r="M19" i="32" s="1"/>
  <c r="G19" i="32"/>
  <c r="I19" i="32" s="1"/>
  <c r="BE18" i="32"/>
  <c r="BF18" i="32" s="1"/>
  <c r="AY18" i="32"/>
  <c r="AZ18" i="32" s="1"/>
  <c r="AS18" i="32"/>
  <c r="AT18" i="32" s="1"/>
  <c r="AM18" i="32"/>
  <c r="AN18" i="32" s="1"/>
  <c r="AG18" i="32"/>
  <c r="AH18" i="32" s="1"/>
  <c r="AA18" i="32"/>
  <c r="AC18" i="32" s="1"/>
  <c r="U18" i="32"/>
  <c r="W18" i="32" s="1"/>
  <c r="O18" i="32"/>
  <c r="P18" i="32" s="1"/>
  <c r="K18" i="32"/>
  <c r="M18" i="32" s="1"/>
  <c r="G18" i="32"/>
  <c r="I18" i="32" s="1"/>
  <c r="BE17" i="32"/>
  <c r="BF17" i="32" s="1"/>
  <c r="AY17" i="32"/>
  <c r="AZ17" i="32" s="1"/>
  <c r="AS17" i="32"/>
  <c r="AT17" i="32" s="1"/>
  <c r="AM17" i="32"/>
  <c r="AN17" i="32" s="1"/>
  <c r="AG17" i="32"/>
  <c r="AH17" i="32" s="1"/>
  <c r="AA17" i="32"/>
  <c r="AC17" i="32" s="1"/>
  <c r="U17" i="32"/>
  <c r="W17" i="32" s="1"/>
  <c r="O17" i="32"/>
  <c r="P17" i="32" s="1"/>
  <c r="K17" i="32"/>
  <c r="M17" i="32" s="1"/>
  <c r="G17" i="32"/>
  <c r="I17" i="32" s="1"/>
  <c r="BE16" i="32"/>
  <c r="BF16" i="32" s="1"/>
  <c r="AY16" i="32"/>
  <c r="AZ16" i="32" s="1"/>
  <c r="AS16" i="32"/>
  <c r="AT16" i="32" s="1"/>
  <c r="AM16" i="32"/>
  <c r="AN16" i="32" s="1"/>
  <c r="AG16" i="32"/>
  <c r="AH16" i="32" s="1"/>
  <c r="AA16" i="32"/>
  <c r="AC16" i="32" s="1"/>
  <c r="U16" i="32"/>
  <c r="W16" i="32" s="1"/>
  <c r="O16" i="32"/>
  <c r="P16" i="32" s="1"/>
  <c r="K16" i="32"/>
  <c r="M16" i="32" s="1"/>
  <c r="G16" i="32"/>
  <c r="I16" i="32" s="1"/>
  <c r="BE15" i="32"/>
  <c r="AY15" i="32"/>
  <c r="AZ15" i="32" s="1"/>
  <c r="AS15" i="32"/>
  <c r="AM15" i="32"/>
  <c r="AG15" i="32"/>
  <c r="AH15" i="32" s="1"/>
  <c r="AA15" i="32"/>
  <c r="AC15" i="32" s="1"/>
  <c r="U15" i="32"/>
  <c r="W15" i="32" s="1"/>
  <c r="O15" i="32"/>
  <c r="K15" i="32"/>
  <c r="G15" i="32"/>
  <c r="B12" i="32"/>
  <c r="C5" i="32"/>
  <c r="C2" i="32"/>
  <c r="BD123" i="33"/>
  <c r="AX123" i="33"/>
  <c r="AR123" i="33"/>
  <c r="AL123" i="33"/>
  <c r="AF123" i="33"/>
  <c r="Z123" i="33"/>
  <c r="T123" i="33"/>
  <c r="BE118" i="33"/>
  <c r="AS118" i="33"/>
  <c r="AM118" i="33"/>
  <c r="AG118" i="33"/>
  <c r="AA118" i="33"/>
  <c r="U118" i="33"/>
  <c r="O118" i="33"/>
  <c r="K118" i="33"/>
  <c r="G118" i="33"/>
  <c r="BF116" i="33"/>
  <c r="AZ116" i="33"/>
  <c r="AH116" i="33"/>
  <c r="AC116" i="33"/>
  <c r="W116" i="33"/>
  <c r="P116" i="33"/>
  <c r="M116" i="33"/>
  <c r="I116" i="33"/>
  <c r="BF115" i="33"/>
  <c r="AZ115" i="33"/>
  <c r="AH115" i="33"/>
  <c r="AC115" i="33"/>
  <c r="W115" i="33"/>
  <c r="P115" i="33"/>
  <c r="M115" i="33"/>
  <c r="I115" i="33"/>
  <c r="BF114" i="33"/>
  <c r="AZ114" i="33"/>
  <c r="AH114" i="33"/>
  <c r="AC114" i="33"/>
  <c r="W114" i="33"/>
  <c r="P114" i="33"/>
  <c r="M114" i="33"/>
  <c r="I114" i="33"/>
  <c r="BF112" i="33"/>
  <c r="AZ112" i="33"/>
  <c r="AH112" i="33"/>
  <c r="AC112" i="33"/>
  <c r="W112" i="33"/>
  <c r="P112" i="33"/>
  <c r="M112" i="33"/>
  <c r="I112" i="33"/>
  <c r="BF105" i="33"/>
  <c r="AZ105" i="33"/>
  <c r="AT105" i="33"/>
  <c r="AN105" i="33"/>
  <c r="AH105" i="33"/>
  <c r="AC105" i="33"/>
  <c r="W105" i="33"/>
  <c r="P105" i="33"/>
  <c r="M105" i="33"/>
  <c r="I105" i="33"/>
  <c r="BF104" i="33"/>
  <c r="AZ104" i="33"/>
  <c r="AT104" i="33"/>
  <c r="AN104" i="33"/>
  <c r="AH104" i="33"/>
  <c r="AC104" i="33"/>
  <c r="W104" i="33"/>
  <c r="P104" i="33"/>
  <c r="M104" i="33"/>
  <c r="I104" i="33"/>
  <c r="BF103" i="33"/>
  <c r="AZ103" i="33"/>
  <c r="AT103" i="33"/>
  <c r="AN103" i="33"/>
  <c r="AH103" i="33"/>
  <c r="AC103" i="33"/>
  <c r="W103" i="33"/>
  <c r="P103" i="33"/>
  <c r="M103" i="33"/>
  <c r="I103" i="33"/>
  <c r="BF102" i="33"/>
  <c r="AZ102" i="33"/>
  <c r="AT102" i="33"/>
  <c r="AN102" i="33"/>
  <c r="AH102" i="33"/>
  <c r="AC102" i="33"/>
  <c r="W102" i="33"/>
  <c r="P102" i="33"/>
  <c r="M102" i="33"/>
  <c r="I102" i="33"/>
  <c r="BF101" i="33"/>
  <c r="AZ101" i="33"/>
  <c r="AT101" i="33"/>
  <c r="AN101" i="33"/>
  <c r="AH101" i="33"/>
  <c r="AC101" i="33"/>
  <c r="W101" i="33"/>
  <c r="P101" i="33"/>
  <c r="M101" i="33"/>
  <c r="I101" i="33"/>
  <c r="AY87" i="33"/>
  <c r="AS87" i="33"/>
  <c r="AM87" i="33"/>
  <c r="AG87" i="33"/>
  <c r="U87" i="33"/>
  <c r="K87" i="33"/>
  <c r="G87" i="33"/>
  <c r="BF85" i="33"/>
  <c r="AZ85" i="33"/>
  <c r="AT85" i="33"/>
  <c r="AN85" i="33"/>
  <c r="AH85" i="33"/>
  <c r="AC85" i="33"/>
  <c r="W85" i="33"/>
  <c r="P85" i="33"/>
  <c r="M85" i="33"/>
  <c r="I85" i="33"/>
  <c r="BF84" i="33"/>
  <c r="AZ84" i="33"/>
  <c r="AT84" i="33"/>
  <c r="AN84" i="33"/>
  <c r="AH84" i="33"/>
  <c r="AC84" i="33"/>
  <c r="W84" i="33"/>
  <c r="P84" i="33"/>
  <c r="M84" i="33"/>
  <c r="I84" i="33"/>
  <c r="BF83" i="33"/>
  <c r="AZ83" i="33"/>
  <c r="AT83" i="33"/>
  <c r="AN83" i="33"/>
  <c r="AH83" i="33"/>
  <c r="AC83" i="33"/>
  <c r="W83" i="33"/>
  <c r="P83" i="33"/>
  <c r="M83" i="33"/>
  <c r="I83" i="33"/>
  <c r="BF82" i="33"/>
  <c r="AZ82" i="33"/>
  <c r="AT82" i="33"/>
  <c r="AN82" i="33"/>
  <c r="AH82" i="33"/>
  <c r="AC82" i="33"/>
  <c r="W82" i="33"/>
  <c r="P82" i="33"/>
  <c r="M82" i="33"/>
  <c r="I82" i="33"/>
  <c r="BF81" i="33"/>
  <c r="AZ81" i="33"/>
  <c r="AT81" i="33"/>
  <c r="AN81" i="33"/>
  <c r="AH81" i="33"/>
  <c r="AC81" i="33"/>
  <c r="W81" i="33"/>
  <c r="P81" i="33"/>
  <c r="M81" i="33"/>
  <c r="I81" i="33"/>
  <c r="BF80" i="33"/>
  <c r="AZ80" i="33"/>
  <c r="AT80" i="33"/>
  <c r="AN80" i="33"/>
  <c r="AH80" i="33"/>
  <c r="AC80" i="33"/>
  <c r="W80" i="33"/>
  <c r="P80" i="33"/>
  <c r="M80" i="33"/>
  <c r="I80" i="33"/>
  <c r="BF79" i="33"/>
  <c r="AZ79" i="33"/>
  <c r="AT79" i="33"/>
  <c r="AN79" i="33"/>
  <c r="AH79" i="33"/>
  <c r="AC79" i="33"/>
  <c r="W79" i="33"/>
  <c r="P79" i="33"/>
  <c r="M79" i="33"/>
  <c r="I79" i="33"/>
  <c r="BF78" i="33"/>
  <c r="AZ78" i="33"/>
  <c r="AT78" i="33"/>
  <c r="AN78" i="33"/>
  <c r="AH78" i="33"/>
  <c r="AC78" i="33"/>
  <c r="W78" i="33"/>
  <c r="P78" i="33"/>
  <c r="M78" i="33"/>
  <c r="I78" i="33"/>
  <c r="BF74" i="33"/>
  <c r="AZ74" i="33"/>
  <c r="AT74" i="33"/>
  <c r="AN74" i="33"/>
  <c r="AH74" i="33"/>
  <c r="AC74" i="33"/>
  <c r="W74" i="33"/>
  <c r="P74" i="33"/>
  <c r="M74" i="33"/>
  <c r="I74" i="33"/>
  <c r="BF73" i="33"/>
  <c r="AZ73" i="33"/>
  <c r="AT73" i="33"/>
  <c r="AN73" i="33"/>
  <c r="AH73" i="33"/>
  <c r="AC73" i="33"/>
  <c r="W73" i="33"/>
  <c r="P73" i="33"/>
  <c r="M73" i="33"/>
  <c r="I73" i="33"/>
  <c r="BD71" i="33"/>
  <c r="BD90" i="33" s="1"/>
  <c r="AX71" i="33"/>
  <c r="AX90" i="33" s="1"/>
  <c r="AR71" i="33"/>
  <c r="AR90" i="33" s="1"/>
  <c r="AL71" i="33"/>
  <c r="AL90" i="33" s="1"/>
  <c r="AF71" i="33"/>
  <c r="AF90" i="33" s="1"/>
  <c r="Z71" i="33"/>
  <c r="Z90" i="33" s="1"/>
  <c r="T71" i="33"/>
  <c r="T90" i="33" s="1"/>
  <c r="BE68" i="33"/>
  <c r="AY68" i="33"/>
  <c r="AS68" i="33"/>
  <c r="AM68" i="33"/>
  <c r="AA68" i="33"/>
  <c r="U68" i="33"/>
  <c r="O68" i="33"/>
  <c r="K68" i="33"/>
  <c r="G68" i="33"/>
  <c r="BF66" i="33"/>
  <c r="AZ66" i="33"/>
  <c r="AT66" i="33"/>
  <c r="AN66" i="33"/>
  <c r="AH66" i="33"/>
  <c r="AC66" i="33"/>
  <c r="W66" i="33"/>
  <c r="P66" i="33"/>
  <c r="M66" i="33"/>
  <c r="I66" i="33"/>
  <c r="BF65" i="33"/>
  <c r="AZ65" i="33"/>
  <c r="AT65" i="33"/>
  <c r="AN65" i="33"/>
  <c r="AH65" i="33"/>
  <c r="AC65" i="33"/>
  <c r="W65" i="33"/>
  <c r="P65" i="33"/>
  <c r="M65" i="33"/>
  <c r="I65" i="33"/>
  <c r="BF64" i="33"/>
  <c r="AZ64" i="33"/>
  <c r="AT64" i="33"/>
  <c r="AN64" i="33"/>
  <c r="AH64" i="33"/>
  <c r="AC64" i="33"/>
  <c r="W64" i="33"/>
  <c r="P64" i="33"/>
  <c r="M64" i="33"/>
  <c r="I64" i="33"/>
  <c r="BF63" i="33"/>
  <c r="AZ63" i="33"/>
  <c r="AT63" i="33"/>
  <c r="AN63" i="33"/>
  <c r="AH63" i="33"/>
  <c r="AC63" i="33"/>
  <c r="W63" i="33"/>
  <c r="P63" i="33"/>
  <c r="M63" i="33"/>
  <c r="I63" i="33"/>
  <c r="BF62" i="33"/>
  <c r="AZ62" i="33"/>
  <c r="AT62" i="33"/>
  <c r="AN62" i="33"/>
  <c r="AH62" i="33"/>
  <c r="AC62" i="33"/>
  <c r="W62" i="33"/>
  <c r="P62" i="33"/>
  <c r="M62" i="33"/>
  <c r="I62" i="33"/>
  <c r="BF61" i="33"/>
  <c r="AZ61" i="33"/>
  <c r="AT61" i="33"/>
  <c r="AN61" i="33"/>
  <c r="AH61" i="33"/>
  <c r="AC61" i="33"/>
  <c r="W61" i="33"/>
  <c r="P61" i="33"/>
  <c r="M61" i="33"/>
  <c r="I61" i="33"/>
  <c r="BF60" i="33"/>
  <c r="AZ60" i="33"/>
  <c r="AT60" i="33"/>
  <c r="AN60" i="33"/>
  <c r="AH60" i="33"/>
  <c r="AC60" i="33"/>
  <c r="W60" i="33"/>
  <c r="P60" i="33"/>
  <c r="M60" i="33"/>
  <c r="I60" i="33"/>
  <c r="BF59" i="33"/>
  <c r="AZ59" i="33"/>
  <c r="AT59" i="33"/>
  <c r="AN59" i="33"/>
  <c r="AG68" i="33"/>
  <c r="AC59" i="33"/>
  <c r="W59" i="33"/>
  <c r="P59" i="33"/>
  <c r="M59" i="33"/>
  <c r="I59" i="33"/>
  <c r="BD57" i="33"/>
  <c r="AX57" i="33"/>
  <c r="AR57" i="33"/>
  <c r="AL57" i="33"/>
  <c r="AF57" i="33"/>
  <c r="Z57" i="33"/>
  <c r="T57" i="33"/>
  <c r="AZ52" i="33"/>
  <c r="AZ50" i="33"/>
  <c r="AZ48" i="33"/>
  <c r="AZ46" i="33"/>
  <c r="AZ44" i="33"/>
  <c r="AZ43" i="33"/>
  <c r="AZ42" i="33"/>
  <c r="AZ41" i="33"/>
  <c r="P40" i="33"/>
  <c r="BD38" i="33"/>
  <c r="AX38" i="33"/>
  <c r="AR38" i="33"/>
  <c r="AL38" i="33"/>
  <c r="AF38" i="33"/>
  <c r="Z38" i="33"/>
  <c r="BE34" i="33"/>
  <c r="BF34" i="33" s="1"/>
  <c r="BD34" i="33"/>
  <c r="AY34" i="33"/>
  <c r="AZ34" i="33" s="1"/>
  <c r="AX34" i="33"/>
  <c r="AS34" i="33"/>
  <c r="AT34" i="33" s="1"/>
  <c r="AR34" i="33"/>
  <c r="AM34" i="33"/>
  <c r="AN34" i="33" s="1"/>
  <c r="AL34" i="33"/>
  <c r="AG34" i="33"/>
  <c r="AH34" i="33" s="1"/>
  <c r="AF34" i="33"/>
  <c r="AA34" i="33"/>
  <c r="Z34" i="33"/>
  <c r="U34" i="33"/>
  <c r="W34" i="33" s="1"/>
  <c r="T34" i="33"/>
  <c r="O34" i="33"/>
  <c r="P34" i="33" s="1"/>
  <c r="N34" i="33"/>
  <c r="K34" i="33"/>
  <c r="M34" i="33" s="1"/>
  <c r="J34" i="33"/>
  <c r="G34" i="33"/>
  <c r="I34" i="33" s="1"/>
  <c r="F34" i="33"/>
  <c r="BE31" i="33"/>
  <c r="BF31" i="33" s="1"/>
  <c r="AY31" i="33"/>
  <c r="AZ31" i="33" s="1"/>
  <c r="AS31" i="33"/>
  <c r="AT31" i="33" s="1"/>
  <c r="AM31" i="33"/>
  <c r="AN31" i="33" s="1"/>
  <c r="AG31" i="33"/>
  <c r="AH31" i="33" s="1"/>
  <c r="AA31" i="33"/>
  <c r="AC31" i="33" s="1"/>
  <c r="U31" i="33"/>
  <c r="W31" i="33" s="1"/>
  <c r="O31" i="33"/>
  <c r="P31" i="33" s="1"/>
  <c r="K31" i="33"/>
  <c r="M31" i="33" s="1"/>
  <c r="G31" i="33"/>
  <c r="I31" i="33" s="1"/>
  <c r="BE30" i="33"/>
  <c r="BF30" i="33" s="1"/>
  <c r="AY30" i="33"/>
  <c r="AZ30" i="33" s="1"/>
  <c r="AS30" i="33"/>
  <c r="AT30" i="33" s="1"/>
  <c r="AM30" i="33"/>
  <c r="AN30" i="33" s="1"/>
  <c r="AG30" i="33"/>
  <c r="AH30" i="33" s="1"/>
  <c r="AA30" i="33"/>
  <c r="AC30" i="33" s="1"/>
  <c r="U30" i="33"/>
  <c r="W30" i="33" s="1"/>
  <c r="O30" i="33"/>
  <c r="P30" i="33" s="1"/>
  <c r="K30" i="33"/>
  <c r="M30" i="33" s="1"/>
  <c r="G30" i="33"/>
  <c r="I30" i="33" s="1"/>
  <c r="BE29" i="33"/>
  <c r="BF29" i="33" s="1"/>
  <c r="AY29" i="33"/>
  <c r="AZ29" i="33" s="1"/>
  <c r="AS29" i="33"/>
  <c r="AT29" i="33" s="1"/>
  <c r="AM29" i="33"/>
  <c r="AN29" i="33" s="1"/>
  <c r="AG29" i="33"/>
  <c r="AH29" i="33" s="1"/>
  <c r="AA29" i="33"/>
  <c r="AC29" i="33" s="1"/>
  <c r="U29" i="33"/>
  <c r="W29" i="33" s="1"/>
  <c r="O29" i="33"/>
  <c r="P29" i="33" s="1"/>
  <c r="K29" i="33"/>
  <c r="M29" i="33" s="1"/>
  <c r="G29" i="33"/>
  <c r="I29" i="33" s="1"/>
  <c r="BE26" i="33"/>
  <c r="BF26" i="33" s="1"/>
  <c r="AY26" i="33"/>
  <c r="AZ26" i="33" s="1"/>
  <c r="AS26" i="33"/>
  <c r="AT26" i="33" s="1"/>
  <c r="AM26" i="33"/>
  <c r="AN26" i="33" s="1"/>
  <c r="AG26" i="33"/>
  <c r="AH26" i="33" s="1"/>
  <c r="AA26" i="33"/>
  <c r="AC26" i="33" s="1"/>
  <c r="U26" i="33"/>
  <c r="W26" i="33" s="1"/>
  <c r="O26" i="33"/>
  <c r="P26" i="33" s="1"/>
  <c r="K26" i="33"/>
  <c r="M26" i="33" s="1"/>
  <c r="G26" i="33"/>
  <c r="I26" i="33" s="1"/>
  <c r="BE24" i="33"/>
  <c r="BF24" i="33" s="1"/>
  <c r="AY24" i="33"/>
  <c r="AZ24" i="33" s="1"/>
  <c r="AS24" i="33"/>
  <c r="AT24" i="33" s="1"/>
  <c r="AM24" i="33"/>
  <c r="AN24" i="33" s="1"/>
  <c r="AG24" i="33"/>
  <c r="AH24" i="33" s="1"/>
  <c r="AA24" i="33"/>
  <c r="AC24" i="33" s="1"/>
  <c r="U24" i="33"/>
  <c r="W24" i="33" s="1"/>
  <c r="O24" i="33"/>
  <c r="P24" i="33" s="1"/>
  <c r="K24" i="33"/>
  <c r="M24" i="33" s="1"/>
  <c r="G24" i="33"/>
  <c r="I24" i="33" s="1"/>
  <c r="BE23" i="33"/>
  <c r="BF23" i="33" s="1"/>
  <c r="AY23" i="33"/>
  <c r="AZ23" i="33" s="1"/>
  <c r="AS23" i="33"/>
  <c r="AT23" i="33" s="1"/>
  <c r="AM23" i="33"/>
  <c r="AN23" i="33" s="1"/>
  <c r="AG23" i="33"/>
  <c r="AH23" i="33" s="1"/>
  <c r="AA23" i="33"/>
  <c r="AC23" i="33" s="1"/>
  <c r="U23" i="33"/>
  <c r="W23" i="33" s="1"/>
  <c r="O23" i="33"/>
  <c r="P23" i="33" s="1"/>
  <c r="K23" i="33"/>
  <c r="M23" i="33" s="1"/>
  <c r="G23" i="33"/>
  <c r="I23" i="33" s="1"/>
  <c r="BE22" i="33"/>
  <c r="BF22" i="33" s="1"/>
  <c r="AY22" i="33"/>
  <c r="AZ22" i="33" s="1"/>
  <c r="AS22" i="33"/>
  <c r="AT22" i="33" s="1"/>
  <c r="AM22" i="33"/>
  <c r="AN22" i="33" s="1"/>
  <c r="AG22" i="33"/>
  <c r="AH22" i="33" s="1"/>
  <c r="AA22" i="33"/>
  <c r="AC22" i="33" s="1"/>
  <c r="U22" i="33"/>
  <c r="W22" i="33" s="1"/>
  <c r="O22" i="33"/>
  <c r="P22" i="33" s="1"/>
  <c r="K22" i="33"/>
  <c r="M22" i="33" s="1"/>
  <c r="G22" i="33"/>
  <c r="I22" i="33" s="1"/>
  <c r="BE21" i="33"/>
  <c r="BF21" i="33" s="1"/>
  <c r="AY21" i="33"/>
  <c r="AZ21" i="33" s="1"/>
  <c r="AS21" i="33"/>
  <c r="AT21" i="33" s="1"/>
  <c r="AM21" i="33"/>
  <c r="AN21" i="33" s="1"/>
  <c r="AG21" i="33"/>
  <c r="AH21" i="33" s="1"/>
  <c r="AA21" i="33"/>
  <c r="AC21" i="33" s="1"/>
  <c r="U21" i="33"/>
  <c r="W21" i="33" s="1"/>
  <c r="O21" i="33"/>
  <c r="P21" i="33" s="1"/>
  <c r="K21" i="33"/>
  <c r="M21" i="33" s="1"/>
  <c r="G21" i="33"/>
  <c r="I21" i="33" s="1"/>
  <c r="BE20" i="33"/>
  <c r="BF20" i="33" s="1"/>
  <c r="AY20" i="33"/>
  <c r="AZ20" i="33" s="1"/>
  <c r="AS20" i="33"/>
  <c r="AT20" i="33" s="1"/>
  <c r="AM20" i="33"/>
  <c r="AN20" i="33" s="1"/>
  <c r="AG20" i="33"/>
  <c r="AH20" i="33" s="1"/>
  <c r="AA20" i="33"/>
  <c r="AC20" i="33" s="1"/>
  <c r="U20" i="33"/>
  <c r="W20" i="33" s="1"/>
  <c r="O20" i="33"/>
  <c r="P20" i="33" s="1"/>
  <c r="K20" i="33"/>
  <c r="M20" i="33" s="1"/>
  <c r="G20" i="33"/>
  <c r="I20" i="33" s="1"/>
  <c r="BE19" i="33"/>
  <c r="BF19" i="33" s="1"/>
  <c r="AY19" i="33"/>
  <c r="AZ19" i="33" s="1"/>
  <c r="AS19" i="33"/>
  <c r="AT19" i="33" s="1"/>
  <c r="AM19" i="33"/>
  <c r="AN19" i="33" s="1"/>
  <c r="AG19" i="33"/>
  <c r="AH19" i="33" s="1"/>
  <c r="AA19" i="33"/>
  <c r="AC19" i="33" s="1"/>
  <c r="U19" i="33"/>
  <c r="W19" i="33" s="1"/>
  <c r="O19" i="33"/>
  <c r="P19" i="33" s="1"/>
  <c r="K19" i="33"/>
  <c r="M19" i="33" s="1"/>
  <c r="G19" i="33"/>
  <c r="I19" i="33" s="1"/>
  <c r="BE18" i="33"/>
  <c r="BF18" i="33" s="1"/>
  <c r="AY18" i="33"/>
  <c r="AZ18" i="33" s="1"/>
  <c r="AS18" i="33"/>
  <c r="AT18" i="33" s="1"/>
  <c r="AM18" i="33"/>
  <c r="AN18" i="33" s="1"/>
  <c r="AG18" i="33"/>
  <c r="AH18" i="33" s="1"/>
  <c r="AA18" i="33"/>
  <c r="AC18" i="33" s="1"/>
  <c r="U18" i="33"/>
  <c r="W18" i="33" s="1"/>
  <c r="O18" i="33"/>
  <c r="P18" i="33" s="1"/>
  <c r="K18" i="33"/>
  <c r="M18" i="33" s="1"/>
  <c r="G18" i="33"/>
  <c r="I18" i="33" s="1"/>
  <c r="BE17" i="33"/>
  <c r="BF17" i="33" s="1"/>
  <c r="AY17" i="33"/>
  <c r="AZ17" i="33" s="1"/>
  <c r="AS17" i="33"/>
  <c r="AT17" i="33" s="1"/>
  <c r="AM17" i="33"/>
  <c r="AN17" i="33" s="1"/>
  <c r="AG17" i="33"/>
  <c r="AH17" i="33" s="1"/>
  <c r="AA17" i="33"/>
  <c r="AC17" i="33" s="1"/>
  <c r="U17" i="33"/>
  <c r="W17" i="33" s="1"/>
  <c r="O17" i="33"/>
  <c r="P17" i="33" s="1"/>
  <c r="K17" i="33"/>
  <c r="M17" i="33" s="1"/>
  <c r="G17" i="33"/>
  <c r="I17" i="33" s="1"/>
  <c r="BE16" i="33"/>
  <c r="BF16" i="33" s="1"/>
  <c r="AY16" i="33"/>
  <c r="AZ16" i="33" s="1"/>
  <c r="AS16" i="33"/>
  <c r="AT16" i="33" s="1"/>
  <c r="AM16" i="33"/>
  <c r="AN16" i="33" s="1"/>
  <c r="AG16" i="33"/>
  <c r="AH16" i="33" s="1"/>
  <c r="AA16" i="33"/>
  <c r="AC16" i="33" s="1"/>
  <c r="U16" i="33"/>
  <c r="W16" i="33" s="1"/>
  <c r="O16" i="33"/>
  <c r="P16" i="33" s="1"/>
  <c r="K16" i="33"/>
  <c r="M16" i="33" s="1"/>
  <c r="G16" i="33"/>
  <c r="I16" i="33" s="1"/>
  <c r="BE15" i="33"/>
  <c r="AY15" i="33"/>
  <c r="AZ15" i="33" s="1"/>
  <c r="AS15" i="33"/>
  <c r="AM15" i="33"/>
  <c r="AN15" i="33" s="1"/>
  <c r="AG15" i="33"/>
  <c r="AH15" i="33" s="1"/>
  <c r="AA15" i="33"/>
  <c r="AC15" i="33" s="1"/>
  <c r="U15" i="33"/>
  <c r="W15" i="33" s="1"/>
  <c r="O15" i="33"/>
  <c r="P15" i="33" s="1"/>
  <c r="K15" i="33"/>
  <c r="M15" i="33" s="1"/>
  <c r="G15" i="33"/>
  <c r="I15" i="33" s="1"/>
  <c r="B12" i="33"/>
  <c r="C5" i="33"/>
  <c r="B137" i="33"/>
  <c r="C2" i="33"/>
  <c r="BD123" i="34"/>
  <c r="AX123" i="34"/>
  <c r="AR123" i="34"/>
  <c r="AL123" i="34"/>
  <c r="AF123" i="34"/>
  <c r="Z123" i="34"/>
  <c r="T123" i="34"/>
  <c r="BE118" i="34"/>
  <c r="AS118" i="34"/>
  <c r="AM118" i="34"/>
  <c r="AG118" i="34"/>
  <c r="AA118" i="34"/>
  <c r="U118" i="34"/>
  <c r="O118" i="34"/>
  <c r="K118" i="34"/>
  <c r="G118" i="34"/>
  <c r="BF116" i="34"/>
  <c r="AZ116" i="34"/>
  <c r="AH116" i="34"/>
  <c r="AC116" i="34"/>
  <c r="W116" i="34"/>
  <c r="P116" i="34"/>
  <c r="M116" i="34"/>
  <c r="I116" i="34"/>
  <c r="BF115" i="34"/>
  <c r="AZ115" i="34"/>
  <c r="AH115" i="34"/>
  <c r="AC115" i="34"/>
  <c r="W115" i="34"/>
  <c r="P115" i="34"/>
  <c r="M115" i="34"/>
  <c r="I115" i="34"/>
  <c r="BF114" i="34"/>
  <c r="AZ114" i="34"/>
  <c r="AH114" i="34"/>
  <c r="AC114" i="34"/>
  <c r="W114" i="34"/>
  <c r="P114" i="34"/>
  <c r="M114" i="34"/>
  <c r="I114" i="34"/>
  <c r="BF112" i="34"/>
  <c r="AZ112" i="34"/>
  <c r="AH112" i="34"/>
  <c r="AC112" i="34"/>
  <c r="W112" i="34"/>
  <c r="P112" i="34"/>
  <c r="M112" i="34"/>
  <c r="I112" i="34"/>
  <c r="BF105" i="34"/>
  <c r="AZ105" i="34"/>
  <c r="AT105" i="34"/>
  <c r="AN105" i="34"/>
  <c r="AH105" i="34"/>
  <c r="AC105" i="34"/>
  <c r="W105" i="34"/>
  <c r="P105" i="34"/>
  <c r="M105" i="34"/>
  <c r="I105" i="34"/>
  <c r="BF104" i="34"/>
  <c r="AZ104" i="34"/>
  <c r="AT104" i="34"/>
  <c r="AN104" i="34"/>
  <c r="AH104" i="34"/>
  <c r="AC104" i="34"/>
  <c r="W104" i="34"/>
  <c r="P104" i="34"/>
  <c r="M104" i="34"/>
  <c r="I104" i="34"/>
  <c r="BF103" i="34"/>
  <c r="AZ103" i="34"/>
  <c r="AT103" i="34"/>
  <c r="AN103" i="34"/>
  <c r="AH103" i="34"/>
  <c r="AC103" i="34"/>
  <c r="W103" i="34"/>
  <c r="P103" i="34"/>
  <c r="M103" i="34"/>
  <c r="I103" i="34"/>
  <c r="BF102" i="34"/>
  <c r="AZ102" i="34"/>
  <c r="AT102" i="34"/>
  <c r="AN102" i="34"/>
  <c r="AH102" i="34"/>
  <c r="AC102" i="34"/>
  <c r="W102" i="34"/>
  <c r="P102" i="34"/>
  <c r="M102" i="34"/>
  <c r="I102" i="34"/>
  <c r="BF101" i="34"/>
  <c r="AZ101" i="34"/>
  <c r="AT101" i="34"/>
  <c r="AN101" i="34"/>
  <c r="AH101" i="34"/>
  <c r="AC101" i="34"/>
  <c r="W101" i="34"/>
  <c r="P101" i="34"/>
  <c r="M101" i="34"/>
  <c r="I101" i="34"/>
  <c r="BE87" i="34"/>
  <c r="AY87" i="34"/>
  <c r="AS87" i="34"/>
  <c r="AM87" i="34"/>
  <c r="AG87" i="34"/>
  <c r="AA87" i="34"/>
  <c r="U87" i="34"/>
  <c r="O87" i="34"/>
  <c r="K87" i="34"/>
  <c r="G87" i="34"/>
  <c r="BF85" i="34"/>
  <c r="AZ85" i="34"/>
  <c r="AT85" i="34"/>
  <c r="AN85" i="34"/>
  <c r="AH85" i="34"/>
  <c r="AC85" i="34"/>
  <c r="W85" i="34"/>
  <c r="P85" i="34"/>
  <c r="M85" i="34"/>
  <c r="I85" i="34"/>
  <c r="BF84" i="34"/>
  <c r="AZ84" i="34"/>
  <c r="AT84" i="34"/>
  <c r="AN84" i="34"/>
  <c r="AH84" i="34"/>
  <c r="AC84" i="34"/>
  <c r="W84" i="34"/>
  <c r="P84" i="34"/>
  <c r="M84" i="34"/>
  <c r="I84" i="34"/>
  <c r="BF83" i="34"/>
  <c r="AZ83" i="34"/>
  <c r="AT83" i="34"/>
  <c r="AN83" i="34"/>
  <c r="AH83" i="34"/>
  <c r="AC83" i="34"/>
  <c r="W83" i="34"/>
  <c r="P83" i="34"/>
  <c r="M83" i="34"/>
  <c r="I83" i="34"/>
  <c r="BF82" i="34"/>
  <c r="AZ82" i="34"/>
  <c r="AT82" i="34"/>
  <c r="AN82" i="34"/>
  <c r="AH82" i="34"/>
  <c r="AC82" i="34"/>
  <c r="W82" i="34"/>
  <c r="P82" i="34"/>
  <c r="M82" i="34"/>
  <c r="I82" i="34"/>
  <c r="BF81" i="34"/>
  <c r="AZ81" i="34"/>
  <c r="AT81" i="34"/>
  <c r="AN81" i="34"/>
  <c r="AH81" i="34"/>
  <c r="AC81" i="34"/>
  <c r="W81" i="34"/>
  <c r="P81" i="34"/>
  <c r="M81" i="34"/>
  <c r="I81" i="34"/>
  <c r="BF80" i="34"/>
  <c r="AZ80" i="34"/>
  <c r="AT80" i="34"/>
  <c r="AN80" i="34"/>
  <c r="AH80" i="34"/>
  <c r="AC80" i="34"/>
  <c r="W80" i="34"/>
  <c r="P80" i="34"/>
  <c r="M80" i="34"/>
  <c r="I80" i="34"/>
  <c r="BF79" i="34"/>
  <c r="AZ79" i="34"/>
  <c r="AT79" i="34"/>
  <c r="AN79" i="34"/>
  <c r="AH79" i="34"/>
  <c r="AC79" i="34"/>
  <c r="W79" i="34"/>
  <c r="P79" i="34"/>
  <c r="M79" i="34"/>
  <c r="I79" i="34"/>
  <c r="BF78" i="34"/>
  <c r="AZ78" i="34"/>
  <c r="AT78" i="34"/>
  <c r="AN78" i="34"/>
  <c r="AH78" i="34"/>
  <c r="AC78" i="34"/>
  <c r="W78" i="34"/>
  <c r="P78" i="34"/>
  <c r="M78" i="34"/>
  <c r="I78" i="34"/>
  <c r="BF74" i="34"/>
  <c r="AZ74" i="34"/>
  <c r="AT74" i="34"/>
  <c r="AN74" i="34"/>
  <c r="AH74" i="34"/>
  <c r="AC74" i="34"/>
  <c r="W74" i="34"/>
  <c r="P74" i="34"/>
  <c r="M74" i="34"/>
  <c r="I74" i="34"/>
  <c r="BF73" i="34"/>
  <c r="AZ73" i="34"/>
  <c r="AT73" i="34"/>
  <c r="AN73" i="34"/>
  <c r="AH73" i="34"/>
  <c r="AC73" i="34"/>
  <c r="W73" i="34"/>
  <c r="P73" i="34"/>
  <c r="M73" i="34"/>
  <c r="I73" i="34"/>
  <c r="BD71" i="34"/>
  <c r="BD90" i="34" s="1"/>
  <c r="AX71" i="34"/>
  <c r="AX90" i="34" s="1"/>
  <c r="AR71" i="34"/>
  <c r="AR90" i="34" s="1"/>
  <c r="AL71" i="34"/>
  <c r="AL90" i="34" s="1"/>
  <c r="AF71" i="34"/>
  <c r="AF90" i="34" s="1"/>
  <c r="Z71" i="34"/>
  <c r="Z90" i="34" s="1"/>
  <c r="T71" i="34"/>
  <c r="T90" i="34" s="1"/>
  <c r="BE68" i="34"/>
  <c r="AY68" i="34"/>
  <c r="AS68" i="34"/>
  <c r="AM68" i="34"/>
  <c r="AA68" i="34"/>
  <c r="U68" i="34"/>
  <c r="O68" i="34"/>
  <c r="K68" i="34"/>
  <c r="G68" i="34"/>
  <c r="BF66" i="34"/>
  <c r="AZ66" i="34"/>
  <c r="AT66" i="34"/>
  <c r="AN66" i="34"/>
  <c r="AH66" i="34"/>
  <c r="AC66" i="34"/>
  <c r="W66" i="34"/>
  <c r="P66" i="34"/>
  <c r="M66" i="34"/>
  <c r="I66" i="34"/>
  <c r="BF65" i="34"/>
  <c r="AZ65" i="34"/>
  <c r="AT65" i="34"/>
  <c r="AN65" i="34"/>
  <c r="AH65" i="34"/>
  <c r="AC65" i="34"/>
  <c r="W65" i="34"/>
  <c r="P65" i="34"/>
  <c r="M65" i="34"/>
  <c r="I65" i="34"/>
  <c r="BF64" i="34"/>
  <c r="AZ64" i="34"/>
  <c r="AT64" i="34"/>
  <c r="AN64" i="34"/>
  <c r="AH64" i="34"/>
  <c r="AC64" i="34"/>
  <c r="W64" i="34"/>
  <c r="P64" i="34"/>
  <c r="M64" i="34"/>
  <c r="I64" i="34"/>
  <c r="BF63" i="34"/>
  <c r="AZ63" i="34"/>
  <c r="AT63" i="34"/>
  <c r="AN63" i="34"/>
  <c r="AH63" i="34"/>
  <c r="AC63" i="34"/>
  <c r="W63" i="34"/>
  <c r="P63" i="34"/>
  <c r="M63" i="34"/>
  <c r="I63" i="34"/>
  <c r="BF62" i="34"/>
  <c r="AZ62" i="34"/>
  <c r="AT62" i="34"/>
  <c r="AN62" i="34"/>
  <c r="AH62" i="34"/>
  <c r="AC62" i="34"/>
  <c r="W62" i="34"/>
  <c r="P62" i="34"/>
  <c r="M62" i="34"/>
  <c r="I62" i="34"/>
  <c r="BF61" i="34"/>
  <c r="AZ61" i="34"/>
  <c r="AT61" i="34"/>
  <c r="AN61" i="34"/>
  <c r="AH61" i="34"/>
  <c r="AC61" i="34"/>
  <c r="W61" i="34"/>
  <c r="P61" i="34"/>
  <c r="M61" i="34"/>
  <c r="I61" i="34"/>
  <c r="BF60" i="34"/>
  <c r="AZ60" i="34"/>
  <c r="AT60" i="34"/>
  <c r="AN60" i="34"/>
  <c r="AH60" i="34"/>
  <c r="AC60" i="34"/>
  <c r="W60" i="34"/>
  <c r="P60" i="34"/>
  <c r="M60" i="34"/>
  <c r="I60" i="34"/>
  <c r="BF59" i="34"/>
  <c r="AZ59" i="34"/>
  <c r="AT59" i="34"/>
  <c r="AN59" i="34"/>
  <c r="AG68" i="34"/>
  <c r="AC59" i="34"/>
  <c r="W59" i="34"/>
  <c r="P59" i="34"/>
  <c r="M59" i="34"/>
  <c r="I59" i="34"/>
  <c r="BD57" i="34"/>
  <c r="AX57" i="34"/>
  <c r="AR57" i="34"/>
  <c r="AL57" i="34"/>
  <c r="AF57" i="34"/>
  <c r="Z57" i="34"/>
  <c r="T57" i="34"/>
  <c r="AZ52" i="34"/>
  <c r="AZ51" i="34"/>
  <c r="AZ50" i="34"/>
  <c r="AZ49" i="34"/>
  <c r="AZ48" i="34"/>
  <c r="AZ47" i="34"/>
  <c r="AZ46" i="34"/>
  <c r="AZ45" i="34"/>
  <c r="AZ44" i="34"/>
  <c r="AT43" i="34"/>
  <c r="AT42" i="34"/>
  <c r="AT41" i="34"/>
  <c r="G54" i="34"/>
  <c r="BD38" i="34"/>
  <c r="AX38" i="34"/>
  <c r="AR38" i="34"/>
  <c r="AL38" i="34"/>
  <c r="AF38" i="34"/>
  <c r="Z38" i="34"/>
  <c r="BE34" i="34"/>
  <c r="BF34" i="34" s="1"/>
  <c r="BD34" i="34"/>
  <c r="AY34" i="34"/>
  <c r="AZ34" i="34" s="1"/>
  <c r="AX34" i="34"/>
  <c r="AS34" i="34"/>
  <c r="AT34" i="34" s="1"/>
  <c r="AR34" i="34"/>
  <c r="AM34" i="34"/>
  <c r="AN34" i="34" s="1"/>
  <c r="AL34" i="34"/>
  <c r="AG34" i="34"/>
  <c r="AH34" i="34" s="1"/>
  <c r="AF34" i="34"/>
  <c r="AA34" i="34"/>
  <c r="Z34" i="34"/>
  <c r="U34" i="34"/>
  <c r="W34" i="34" s="1"/>
  <c r="T34" i="34"/>
  <c r="O34" i="34"/>
  <c r="P34" i="34" s="1"/>
  <c r="N34" i="34"/>
  <c r="K34" i="34"/>
  <c r="M34" i="34" s="1"/>
  <c r="J34" i="34"/>
  <c r="G34" i="34"/>
  <c r="I34" i="34" s="1"/>
  <c r="F34" i="34"/>
  <c r="BE31" i="34"/>
  <c r="BF31" i="34" s="1"/>
  <c r="AY31" i="34"/>
  <c r="AZ31" i="34" s="1"/>
  <c r="AS31" i="34"/>
  <c r="AT31" i="34" s="1"/>
  <c r="AM31" i="34"/>
  <c r="AN31" i="34" s="1"/>
  <c r="AG31" i="34"/>
  <c r="AH31" i="34" s="1"/>
  <c r="AA31" i="34"/>
  <c r="AC31" i="34" s="1"/>
  <c r="U31" i="34"/>
  <c r="W31" i="34" s="1"/>
  <c r="O31" i="34"/>
  <c r="P31" i="34" s="1"/>
  <c r="K31" i="34"/>
  <c r="M31" i="34" s="1"/>
  <c r="G31" i="34"/>
  <c r="I31" i="34" s="1"/>
  <c r="BE30" i="34"/>
  <c r="BF30" i="34" s="1"/>
  <c r="AY30" i="34"/>
  <c r="AZ30" i="34" s="1"/>
  <c r="AS30" i="34"/>
  <c r="AT30" i="34" s="1"/>
  <c r="AM30" i="34"/>
  <c r="AN30" i="34" s="1"/>
  <c r="AG30" i="34"/>
  <c r="AH30" i="34" s="1"/>
  <c r="AA30" i="34"/>
  <c r="AC30" i="34" s="1"/>
  <c r="U30" i="34"/>
  <c r="W30" i="34" s="1"/>
  <c r="O30" i="34"/>
  <c r="P30" i="34" s="1"/>
  <c r="K30" i="34"/>
  <c r="M30" i="34" s="1"/>
  <c r="G30" i="34"/>
  <c r="I30" i="34" s="1"/>
  <c r="BE29" i="34"/>
  <c r="BF29" i="34" s="1"/>
  <c r="AY29" i="34"/>
  <c r="AZ29" i="34" s="1"/>
  <c r="AS29" i="34"/>
  <c r="AT29" i="34" s="1"/>
  <c r="AM29" i="34"/>
  <c r="AN29" i="34" s="1"/>
  <c r="AG29" i="34"/>
  <c r="AH29" i="34" s="1"/>
  <c r="AA29" i="34"/>
  <c r="AC29" i="34" s="1"/>
  <c r="U29" i="34"/>
  <c r="W29" i="34" s="1"/>
  <c r="O29" i="34"/>
  <c r="P29" i="34" s="1"/>
  <c r="K29" i="34"/>
  <c r="M29" i="34" s="1"/>
  <c r="G29" i="34"/>
  <c r="I29" i="34" s="1"/>
  <c r="BE26" i="34"/>
  <c r="BF26" i="34" s="1"/>
  <c r="AY26" i="34"/>
  <c r="AZ26" i="34" s="1"/>
  <c r="AS26" i="34"/>
  <c r="AT26" i="34" s="1"/>
  <c r="AM26" i="34"/>
  <c r="AN26" i="34" s="1"/>
  <c r="AG26" i="34"/>
  <c r="AH26" i="34" s="1"/>
  <c r="AA26" i="34"/>
  <c r="AC26" i="34" s="1"/>
  <c r="U26" i="34"/>
  <c r="W26" i="34" s="1"/>
  <c r="O26" i="34"/>
  <c r="P26" i="34" s="1"/>
  <c r="K26" i="34"/>
  <c r="M26" i="34" s="1"/>
  <c r="G26" i="34"/>
  <c r="I26" i="34" s="1"/>
  <c r="BE24" i="34"/>
  <c r="BF24" i="34" s="1"/>
  <c r="AY24" i="34"/>
  <c r="AZ24" i="34" s="1"/>
  <c r="AS24" i="34"/>
  <c r="AT24" i="34" s="1"/>
  <c r="AM24" i="34"/>
  <c r="AN24" i="34" s="1"/>
  <c r="AG24" i="34"/>
  <c r="AH24" i="34" s="1"/>
  <c r="AA24" i="34"/>
  <c r="AC24" i="34" s="1"/>
  <c r="U24" i="34"/>
  <c r="W24" i="34" s="1"/>
  <c r="O24" i="34"/>
  <c r="P24" i="34" s="1"/>
  <c r="K24" i="34"/>
  <c r="M24" i="34" s="1"/>
  <c r="G24" i="34"/>
  <c r="I24" i="34" s="1"/>
  <c r="BE23" i="34"/>
  <c r="BF23" i="34" s="1"/>
  <c r="AY23" i="34"/>
  <c r="AZ23" i="34" s="1"/>
  <c r="AS23" i="34"/>
  <c r="AT23" i="34" s="1"/>
  <c r="AM23" i="34"/>
  <c r="AN23" i="34" s="1"/>
  <c r="AG23" i="34"/>
  <c r="AH23" i="34" s="1"/>
  <c r="AA23" i="34"/>
  <c r="AC23" i="34" s="1"/>
  <c r="U23" i="34"/>
  <c r="W23" i="34" s="1"/>
  <c r="O23" i="34"/>
  <c r="P23" i="34" s="1"/>
  <c r="K23" i="34"/>
  <c r="M23" i="34" s="1"/>
  <c r="G23" i="34"/>
  <c r="I23" i="34" s="1"/>
  <c r="BE22" i="34"/>
  <c r="BF22" i="34" s="1"/>
  <c r="AY22" i="34"/>
  <c r="AZ22" i="34" s="1"/>
  <c r="AS22" i="34"/>
  <c r="AT22" i="34" s="1"/>
  <c r="AM22" i="34"/>
  <c r="AN22" i="34" s="1"/>
  <c r="AG22" i="34"/>
  <c r="AH22" i="34" s="1"/>
  <c r="AA22" i="34"/>
  <c r="AC22" i="34" s="1"/>
  <c r="U22" i="34"/>
  <c r="W22" i="34" s="1"/>
  <c r="O22" i="34"/>
  <c r="P22" i="34" s="1"/>
  <c r="K22" i="34"/>
  <c r="M22" i="34" s="1"/>
  <c r="G22" i="34"/>
  <c r="I22" i="34" s="1"/>
  <c r="BE21" i="34"/>
  <c r="BF21" i="34" s="1"/>
  <c r="AY21" i="34"/>
  <c r="AZ21" i="34" s="1"/>
  <c r="AS21" i="34"/>
  <c r="AT21" i="34" s="1"/>
  <c r="AM21" i="34"/>
  <c r="AN21" i="34" s="1"/>
  <c r="AG21" i="34"/>
  <c r="AH21" i="34" s="1"/>
  <c r="AA21" i="34"/>
  <c r="AC21" i="34" s="1"/>
  <c r="U21" i="34"/>
  <c r="W21" i="34" s="1"/>
  <c r="O21" i="34"/>
  <c r="P21" i="34" s="1"/>
  <c r="K21" i="34"/>
  <c r="M21" i="34" s="1"/>
  <c r="G21" i="34"/>
  <c r="I21" i="34" s="1"/>
  <c r="BE20" i="34"/>
  <c r="BF20" i="34" s="1"/>
  <c r="AY20" i="34"/>
  <c r="AZ20" i="34" s="1"/>
  <c r="AS20" i="34"/>
  <c r="AT20" i="34" s="1"/>
  <c r="AM20" i="34"/>
  <c r="AN20" i="34" s="1"/>
  <c r="AG20" i="34"/>
  <c r="AH20" i="34" s="1"/>
  <c r="AA20" i="34"/>
  <c r="AC20" i="34" s="1"/>
  <c r="U20" i="34"/>
  <c r="W20" i="34" s="1"/>
  <c r="O20" i="34"/>
  <c r="P20" i="34" s="1"/>
  <c r="K20" i="34"/>
  <c r="M20" i="34" s="1"/>
  <c r="G20" i="34"/>
  <c r="I20" i="34" s="1"/>
  <c r="BE19" i="34"/>
  <c r="BF19" i="34" s="1"/>
  <c r="AY19" i="34"/>
  <c r="AZ19" i="34" s="1"/>
  <c r="AS19" i="34"/>
  <c r="AT19" i="34" s="1"/>
  <c r="AM19" i="34"/>
  <c r="AN19" i="34" s="1"/>
  <c r="AG19" i="34"/>
  <c r="AH19" i="34" s="1"/>
  <c r="AA19" i="34"/>
  <c r="AC19" i="34" s="1"/>
  <c r="U19" i="34"/>
  <c r="W19" i="34" s="1"/>
  <c r="O19" i="34"/>
  <c r="P19" i="34" s="1"/>
  <c r="K19" i="34"/>
  <c r="M19" i="34" s="1"/>
  <c r="G19" i="34"/>
  <c r="I19" i="34" s="1"/>
  <c r="BE18" i="34"/>
  <c r="BF18" i="34" s="1"/>
  <c r="AY18" i="34"/>
  <c r="AZ18" i="34" s="1"/>
  <c r="AS18" i="34"/>
  <c r="AT18" i="34" s="1"/>
  <c r="AM18" i="34"/>
  <c r="AN18" i="34" s="1"/>
  <c r="AG18" i="34"/>
  <c r="AH18" i="34" s="1"/>
  <c r="AA18" i="34"/>
  <c r="AC18" i="34" s="1"/>
  <c r="U18" i="34"/>
  <c r="W18" i="34" s="1"/>
  <c r="O18" i="34"/>
  <c r="P18" i="34" s="1"/>
  <c r="K18" i="34"/>
  <c r="M18" i="34" s="1"/>
  <c r="G18" i="34"/>
  <c r="I18" i="34" s="1"/>
  <c r="BE17" i="34"/>
  <c r="BF17" i="34" s="1"/>
  <c r="AY17" i="34"/>
  <c r="AZ17" i="34" s="1"/>
  <c r="AS17" i="34"/>
  <c r="AT17" i="34" s="1"/>
  <c r="AM17" i="34"/>
  <c r="AN17" i="34" s="1"/>
  <c r="AG17" i="34"/>
  <c r="AH17" i="34" s="1"/>
  <c r="AA17" i="34"/>
  <c r="AC17" i="34" s="1"/>
  <c r="U17" i="34"/>
  <c r="W17" i="34" s="1"/>
  <c r="O17" i="34"/>
  <c r="P17" i="34" s="1"/>
  <c r="K17" i="34"/>
  <c r="M17" i="34" s="1"/>
  <c r="G17" i="34"/>
  <c r="I17" i="34" s="1"/>
  <c r="BE16" i="34"/>
  <c r="BF16" i="34" s="1"/>
  <c r="AY16" i="34"/>
  <c r="AZ16" i="34" s="1"/>
  <c r="AS16" i="34"/>
  <c r="AT16" i="34" s="1"/>
  <c r="AM16" i="34"/>
  <c r="AN16" i="34" s="1"/>
  <c r="AG16" i="34"/>
  <c r="AH16" i="34" s="1"/>
  <c r="AA16" i="34"/>
  <c r="AC16" i="34" s="1"/>
  <c r="U16" i="34"/>
  <c r="W16" i="34" s="1"/>
  <c r="O16" i="34"/>
  <c r="P16" i="34" s="1"/>
  <c r="K16" i="34"/>
  <c r="M16" i="34" s="1"/>
  <c r="G16" i="34"/>
  <c r="I16" i="34" s="1"/>
  <c r="BE15" i="34"/>
  <c r="AY15" i="34"/>
  <c r="AS15" i="34"/>
  <c r="AM15" i="34"/>
  <c r="AG15" i="34"/>
  <c r="AA15" i="34"/>
  <c r="U15" i="34"/>
  <c r="W15" i="34" s="1"/>
  <c r="O15" i="34"/>
  <c r="K15" i="34"/>
  <c r="G15" i="34"/>
  <c r="B12" i="34"/>
  <c r="C5" i="34"/>
  <c r="C2" i="34"/>
  <c r="BD123" i="35"/>
  <c r="AX123" i="35"/>
  <c r="AR123" i="35"/>
  <c r="AL123" i="35"/>
  <c r="AF123" i="35"/>
  <c r="Z123" i="35"/>
  <c r="T123" i="35"/>
  <c r="BE118" i="35"/>
  <c r="AS118" i="35"/>
  <c r="AM118" i="35"/>
  <c r="AG118" i="35"/>
  <c r="AA118" i="35"/>
  <c r="U118" i="35"/>
  <c r="O118" i="35"/>
  <c r="K118" i="35"/>
  <c r="G118" i="35"/>
  <c r="BF116" i="35"/>
  <c r="AZ116" i="35"/>
  <c r="AH116" i="35"/>
  <c r="AC116" i="35"/>
  <c r="W116" i="35"/>
  <c r="P116" i="35"/>
  <c r="M116" i="35"/>
  <c r="I116" i="35"/>
  <c r="BF115" i="35"/>
  <c r="AZ115" i="35"/>
  <c r="AH115" i="35"/>
  <c r="AC115" i="35"/>
  <c r="W115" i="35"/>
  <c r="P115" i="35"/>
  <c r="M115" i="35"/>
  <c r="I115" i="35"/>
  <c r="BF114" i="35"/>
  <c r="AZ114" i="35"/>
  <c r="AH114" i="35"/>
  <c r="AC114" i="35"/>
  <c r="W114" i="35"/>
  <c r="P114" i="35"/>
  <c r="M114" i="35"/>
  <c r="I114" i="35"/>
  <c r="BF112" i="35"/>
  <c r="AZ112" i="35"/>
  <c r="AH112" i="35"/>
  <c r="AC112" i="35"/>
  <c r="W112" i="35"/>
  <c r="P112" i="35"/>
  <c r="M112" i="35"/>
  <c r="I112" i="35"/>
  <c r="BF105" i="35"/>
  <c r="AZ105" i="35"/>
  <c r="AT105" i="35"/>
  <c r="AN105" i="35"/>
  <c r="AH105" i="35"/>
  <c r="AC105" i="35"/>
  <c r="W105" i="35"/>
  <c r="P105" i="35"/>
  <c r="M105" i="35"/>
  <c r="I105" i="35"/>
  <c r="BF104" i="35"/>
  <c r="AZ104" i="35"/>
  <c r="AT104" i="35"/>
  <c r="AN104" i="35"/>
  <c r="AH104" i="35"/>
  <c r="AC104" i="35"/>
  <c r="W104" i="35"/>
  <c r="P104" i="35"/>
  <c r="M104" i="35"/>
  <c r="I104" i="35"/>
  <c r="BF103" i="35"/>
  <c r="AZ103" i="35"/>
  <c r="AT103" i="35"/>
  <c r="AN103" i="35"/>
  <c r="AH103" i="35"/>
  <c r="AC103" i="35"/>
  <c r="W103" i="35"/>
  <c r="P103" i="35"/>
  <c r="M103" i="35"/>
  <c r="I103" i="35"/>
  <c r="BF102" i="35"/>
  <c r="AZ102" i="35"/>
  <c r="AT102" i="35"/>
  <c r="AN102" i="35"/>
  <c r="AH102" i="35"/>
  <c r="AC102" i="35"/>
  <c r="W102" i="35"/>
  <c r="P102" i="35"/>
  <c r="M102" i="35"/>
  <c r="I102" i="35"/>
  <c r="BF101" i="35"/>
  <c r="AZ101" i="35"/>
  <c r="AT101" i="35"/>
  <c r="AN101" i="35"/>
  <c r="AH101" i="35"/>
  <c r="AC101" i="35"/>
  <c r="W101" i="35"/>
  <c r="P101" i="35"/>
  <c r="M101" i="35"/>
  <c r="I101" i="35"/>
  <c r="BE87" i="35"/>
  <c r="AY87" i="35"/>
  <c r="AS87" i="35"/>
  <c r="AM87" i="35"/>
  <c r="AG87" i="35"/>
  <c r="AA87" i="35"/>
  <c r="U87" i="35"/>
  <c r="O87" i="35"/>
  <c r="K87" i="35"/>
  <c r="G87" i="35"/>
  <c r="BF85" i="35"/>
  <c r="AZ85" i="35"/>
  <c r="AT85" i="35"/>
  <c r="AN85" i="35"/>
  <c r="AH85" i="35"/>
  <c r="AC85" i="35"/>
  <c r="W85" i="35"/>
  <c r="P85" i="35"/>
  <c r="M85" i="35"/>
  <c r="I85" i="35"/>
  <c r="BF84" i="35"/>
  <c r="AZ84" i="35"/>
  <c r="AT84" i="35"/>
  <c r="AN84" i="35"/>
  <c r="AH84" i="35"/>
  <c r="AC84" i="35"/>
  <c r="W84" i="35"/>
  <c r="P84" i="35"/>
  <c r="M84" i="35"/>
  <c r="I84" i="35"/>
  <c r="BF83" i="35"/>
  <c r="AZ83" i="35"/>
  <c r="AT83" i="35"/>
  <c r="AN83" i="35"/>
  <c r="AH83" i="35"/>
  <c r="AC83" i="35"/>
  <c r="W83" i="35"/>
  <c r="P83" i="35"/>
  <c r="M83" i="35"/>
  <c r="I83" i="35"/>
  <c r="BF82" i="35"/>
  <c r="AZ82" i="35"/>
  <c r="AT82" i="35"/>
  <c r="AN82" i="35"/>
  <c r="AH82" i="35"/>
  <c r="AC82" i="35"/>
  <c r="W82" i="35"/>
  <c r="P82" i="35"/>
  <c r="M82" i="35"/>
  <c r="I82" i="35"/>
  <c r="BF81" i="35"/>
  <c r="AZ81" i="35"/>
  <c r="AT81" i="35"/>
  <c r="AN81" i="35"/>
  <c r="AH81" i="35"/>
  <c r="AC81" i="35"/>
  <c r="W81" i="35"/>
  <c r="P81" i="35"/>
  <c r="M81" i="35"/>
  <c r="I81" i="35"/>
  <c r="BF80" i="35"/>
  <c r="AZ80" i="35"/>
  <c r="AT80" i="35"/>
  <c r="AN80" i="35"/>
  <c r="AH80" i="35"/>
  <c r="AC80" i="35"/>
  <c r="W80" i="35"/>
  <c r="P80" i="35"/>
  <c r="M80" i="35"/>
  <c r="I80" i="35"/>
  <c r="BF79" i="35"/>
  <c r="AZ79" i="35"/>
  <c r="AT79" i="35"/>
  <c r="AN79" i="35"/>
  <c r="AH79" i="35"/>
  <c r="AC79" i="35"/>
  <c r="W79" i="35"/>
  <c r="P79" i="35"/>
  <c r="M79" i="35"/>
  <c r="I79" i="35"/>
  <c r="BF78" i="35"/>
  <c r="AZ78" i="35"/>
  <c r="AT78" i="35"/>
  <c r="AN78" i="35"/>
  <c r="AH78" i="35"/>
  <c r="AC78" i="35"/>
  <c r="W78" i="35"/>
  <c r="P78" i="35"/>
  <c r="M78" i="35"/>
  <c r="I78" i="35"/>
  <c r="BF74" i="35"/>
  <c r="AZ74" i="35"/>
  <c r="AT74" i="35"/>
  <c r="AN74" i="35"/>
  <c r="AH74" i="35"/>
  <c r="AC74" i="35"/>
  <c r="W74" i="35"/>
  <c r="P74" i="35"/>
  <c r="M74" i="35"/>
  <c r="I74" i="35"/>
  <c r="BF73" i="35"/>
  <c r="AZ73" i="35"/>
  <c r="AT73" i="35"/>
  <c r="AN73" i="35"/>
  <c r="AH73" i="35"/>
  <c r="AC73" i="35"/>
  <c r="W73" i="35"/>
  <c r="P73" i="35"/>
  <c r="M73" i="35"/>
  <c r="I73" i="35"/>
  <c r="BD71" i="35"/>
  <c r="BD90" i="35" s="1"/>
  <c r="AX71" i="35"/>
  <c r="AX90" i="35" s="1"/>
  <c r="AR71" i="35"/>
  <c r="AR90" i="35" s="1"/>
  <c r="AL71" i="35"/>
  <c r="AL90" i="35" s="1"/>
  <c r="AF71" i="35"/>
  <c r="AF90" i="35" s="1"/>
  <c r="Z71" i="35"/>
  <c r="Z90" i="35" s="1"/>
  <c r="T71" i="35"/>
  <c r="T90" i="35" s="1"/>
  <c r="BE68" i="35"/>
  <c r="AY68" i="35"/>
  <c r="AS68" i="35"/>
  <c r="AM68" i="35"/>
  <c r="AA68" i="35"/>
  <c r="U68" i="35"/>
  <c r="O68" i="35"/>
  <c r="K68" i="35"/>
  <c r="G68" i="35"/>
  <c r="BF66" i="35"/>
  <c r="AZ66" i="35"/>
  <c r="AT66" i="35"/>
  <c r="AN66" i="35"/>
  <c r="AH66" i="35"/>
  <c r="AC66" i="35"/>
  <c r="W66" i="35"/>
  <c r="P66" i="35"/>
  <c r="M66" i="35"/>
  <c r="I66" i="35"/>
  <c r="BF65" i="35"/>
  <c r="AZ65" i="35"/>
  <c r="AT65" i="35"/>
  <c r="AN65" i="35"/>
  <c r="AH65" i="35"/>
  <c r="AC65" i="35"/>
  <c r="W65" i="35"/>
  <c r="P65" i="35"/>
  <c r="M65" i="35"/>
  <c r="I65" i="35"/>
  <c r="BF64" i="35"/>
  <c r="AZ64" i="35"/>
  <c r="AT64" i="35"/>
  <c r="AN64" i="35"/>
  <c r="AH64" i="35"/>
  <c r="AC64" i="35"/>
  <c r="W64" i="35"/>
  <c r="P64" i="35"/>
  <c r="M64" i="35"/>
  <c r="I64" i="35"/>
  <c r="BF63" i="35"/>
  <c r="AZ63" i="35"/>
  <c r="AT63" i="35"/>
  <c r="AN63" i="35"/>
  <c r="AH63" i="35"/>
  <c r="AC63" i="35"/>
  <c r="W63" i="35"/>
  <c r="P63" i="35"/>
  <c r="M63" i="35"/>
  <c r="I63" i="35"/>
  <c r="BF62" i="35"/>
  <c r="AZ62" i="35"/>
  <c r="AT62" i="35"/>
  <c r="AN62" i="35"/>
  <c r="AH62" i="35"/>
  <c r="AC62" i="35"/>
  <c r="W62" i="35"/>
  <c r="P62" i="35"/>
  <c r="M62" i="35"/>
  <c r="I62" i="35"/>
  <c r="BF61" i="35"/>
  <c r="AZ61" i="35"/>
  <c r="AT61" i="35"/>
  <c r="AN61" i="35"/>
  <c r="AH61" i="35"/>
  <c r="AC61" i="35"/>
  <c r="W61" i="35"/>
  <c r="P61" i="35"/>
  <c r="M61" i="35"/>
  <c r="I61" i="35"/>
  <c r="BF60" i="35"/>
  <c r="AZ60" i="35"/>
  <c r="AT60" i="35"/>
  <c r="AN60" i="35"/>
  <c r="AC60" i="35"/>
  <c r="W60" i="35"/>
  <c r="P60" i="35"/>
  <c r="M60" i="35"/>
  <c r="I60" i="35"/>
  <c r="BF59" i="35"/>
  <c r="AZ59" i="35"/>
  <c r="AT59" i="35"/>
  <c r="AN59" i="35"/>
  <c r="AH59" i="35"/>
  <c r="AC59" i="35"/>
  <c r="W59" i="35"/>
  <c r="P59" i="35"/>
  <c r="M59" i="35"/>
  <c r="I59" i="35"/>
  <c r="BD57" i="35"/>
  <c r="AX57" i="35"/>
  <c r="AR57" i="35"/>
  <c r="AL57" i="35"/>
  <c r="AF57" i="35"/>
  <c r="Z57" i="35"/>
  <c r="T57" i="35"/>
  <c r="O54" i="35"/>
  <c r="G54" i="35"/>
  <c r="BD38" i="35"/>
  <c r="AX38" i="35"/>
  <c r="AR38" i="35"/>
  <c r="AL38" i="35"/>
  <c r="AF38" i="35"/>
  <c r="Z38" i="35"/>
  <c r="BE34" i="35"/>
  <c r="BF34" i="35" s="1"/>
  <c r="BD34" i="35"/>
  <c r="AY34" i="35"/>
  <c r="AZ34" i="35" s="1"/>
  <c r="AX34" i="35"/>
  <c r="AS34" i="35"/>
  <c r="AT34" i="35" s="1"/>
  <c r="AR34" i="35"/>
  <c r="AM34" i="35"/>
  <c r="AN34" i="35" s="1"/>
  <c r="AL34" i="35"/>
  <c r="AG34" i="35"/>
  <c r="AH34" i="35" s="1"/>
  <c r="AF34" i="35"/>
  <c r="AA34" i="35"/>
  <c r="Z34" i="35"/>
  <c r="U34" i="35"/>
  <c r="W34" i="35" s="1"/>
  <c r="T34" i="35"/>
  <c r="O34" i="35"/>
  <c r="P34" i="35" s="1"/>
  <c r="N34" i="35"/>
  <c r="K34" i="35"/>
  <c r="M34" i="35" s="1"/>
  <c r="J34" i="35"/>
  <c r="G34" i="35"/>
  <c r="I34" i="35" s="1"/>
  <c r="F34" i="35"/>
  <c r="BE31" i="35"/>
  <c r="BF31" i="35" s="1"/>
  <c r="AY31" i="35"/>
  <c r="AZ31" i="35" s="1"/>
  <c r="AS31" i="35"/>
  <c r="AT31" i="35" s="1"/>
  <c r="AM31" i="35"/>
  <c r="AN31" i="35" s="1"/>
  <c r="AG31" i="35"/>
  <c r="AH31" i="35" s="1"/>
  <c r="AA31" i="35"/>
  <c r="AC31" i="35" s="1"/>
  <c r="U31" i="35"/>
  <c r="W31" i="35" s="1"/>
  <c r="O31" i="35"/>
  <c r="P31" i="35" s="1"/>
  <c r="K31" i="35"/>
  <c r="M31" i="35" s="1"/>
  <c r="G31" i="35"/>
  <c r="I31" i="35" s="1"/>
  <c r="BE30" i="35"/>
  <c r="BF30" i="35" s="1"/>
  <c r="AY30" i="35"/>
  <c r="AZ30" i="35" s="1"/>
  <c r="AS30" i="35"/>
  <c r="AT30" i="35" s="1"/>
  <c r="AM30" i="35"/>
  <c r="AN30" i="35" s="1"/>
  <c r="AG30" i="35"/>
  <c r="AH30" i="35" s="1"/>
  <c r="AA30" i="35"/>
  <c r="AC30" i="35" s="1"/>
  <c r="U30" i="35"/>
  <c r="W30" i="35" s="1"/>
  <c r="O30" i="35"/>
  <c r="P30" i="35" s="1"/>
  <c r="K30" i="35"/>
  <c r="M30" i="35" s="1"/>
  <c r="G30" i="35"/>
  <c r="I30" i="35" s="1"/>
  <c r="BE29" i="35"/>
  <c r="BF29" i="35" s="1"/>
  <c r="AY29" i="35"/>
  <c r="AZ29" i="35" s="1"/>
  <c r="AS29" i="35"/>
  <c r="AT29" i="35" s="1"/>
  <c r="AM29" i="35"/>
  <c r="AN29" i="35" s="1"/>
  <c r="AG29" i="35"/>
  <c r="AH29" i="35" s="1"/>
  <c r="AA29" i="35"/>
  <c r="AC29" i="35" s="1"/>
  <c r="U29" i="35"/>
  <c r="W29" i="35" s="1"/>
  <c r="O29" i="35"/>
  <c r="P29" i="35" s="1"/>
  <c r="K29" i="35"/>
  <c r="M29" i="35" s="1"/>
  <c r="G29" i="35"/>
  <c r="I29" i="35" s="1"/>
  <c r="BE26" i="35"/>
  <c r="BF26" i="35" s="1"/>
  <c r="AY26" i="35"/>
  <c r="AZ26" i="35" s="1"/>
  <c r="AS26" i="35"/>
  <c r="AT26" i="35" s="1"/>
  <c r="AM26" i="35"/>
  <c r="AN26" i="35" s="1"/>
  <c r="AG26" i="35"/>
  <c r="AH26" i="35" s="1"/>
  <c r="AA26" i="35"/>
  <c r="AC26" i="35" s="1"/>
  <c r="U26" i="35"/>
  <c r="W26" i="35" s="1"/>
  <c r="O26" i="35"/>
  <c r="P26" i="35" s="1"/>
  <c r="K26" i="35"/>
  <c r="M26" i="35" s="1"/>
  <c r="G26" i="35"/>
  <c r="I26" i="35" s="1"/>
  <c r="BE24" i="35"/>
  <c r="BF24" i="35" s="1"/>
  <c r="AY24" i="35"/>
  <c r="AZ24" i="35" s="1"/>
  <c r="AS24" i="35"/>
  <c r="AT24" i="35" s="1"/>
  <c r="AM24" i="35"/>
  <c r="AN24" i="35" s="1"/>
  <c r="AG24" i="35"/>
  <c r="AH24" i="35" s="1"/>
  <c r="AA24" i="35"/>
  <c r="AC24" i="35" s="1"/>
  <c r="U24" i="35"/>
  <c r="W24" i="35" s="1"/>
  <c r="O24" i="35"/>
  <c r="P24" i="35" s="1"/>
  <c r="K24" i="35"/>
  <c r="M24" i="35" s="1"/>
  <c r="G24" i="35"/>
  <c r="I24" i="35" s="1"/>
  <c r="BE23" i="35"/>
  <c r="BF23" i="35" s="1"/>
  <c r="AY23" i="35"/>
  <c r="AZ23" i="35" s="1"/>
  <c r="AS23" i="35"/>
  <c r="AT23" i="35" s="1"/>
  <c r="AM23" i="35"/>
  <c r="AN23" i="35" s="1"/>
  <c r="AG23" i="35"/>
  <c r="AH23" i="35" s="1"/>
  <c r="AA23" i="35"/>
  <c r="AC23" i="35" s="1"/>
  <c r="U23" i="35"/>
  <c r="W23" i="35" s="1"/>
  <c r="O23" i="35"/>
  <c r="P23" i="35" s="1"/>
  <c r="K23" i="35"/>
  <c r="M23" i="35" s="1"/>
  <c r="G23" i="35"/>
  <c r="I23" i="35" s="1"/>
  <c r="BE22" i="35"/>
  <c r="BF22" i="35" s="1"/>
  <c r="AY22" i="35"/>
  <c r="AZ22" i="35" s="1"/>
  <c r="AS22" i="35"/>
  <c r="AT22" i="35" s="1"/>
  <c r="AM22" i="35"/>
  <c r="AN22" i="35" s="1"/>
  <c r="AG22" i="35"/>
  <c r="AH22" i="35" s="1"/>
  <c r="AA22" i="35"/>
  <c r="AC22" i="35" s="1"/>
  <c r="U22" i="35"/>
  <c r="W22" i="35" s="1"/>
  <c r="O22" i="35"/>
  <c r="P22" i="35" s="1"/>
  <c r="K22" i="35"/>
  <c r="M22" i="35" s="1"/>
  <c r="G22" i="35"/>
  <c r="I22" i="35" s="1"/>
  <c r="BE21" i="35"/>
  <c r="BF21" i="35" s="1"/>
  <c r="AY21" i="35"/>
  <c r="AZ21" i="35" s="1"/>
  <c r="AS21" i="35"/>
  <c r="AT21" i="35" s="1"/>
  <c r="AM21" i="35"/>
  <c r="AN21" i="35" s="1"/>
  <c r="AG21" i="35"/>
  <c r="AH21" i="35" s="1"/>
  <c r="AA21" i="35"/>
  <c r="AC21" i="35" s="1"/>
  <c r="U21" i="35"/>
  <c r="W21" i="35" s="1"/>
  <c r="O21" i="35"/>
  <c r="P21" i="35" s="1"/>
  <c r="K21" i="35"/>
  <c r="M21" i="35" s="1"/>
  <c r="G21" i="35"/>
  <c r="I21" i="35" s="1"/>
  <c r="BE20" i="35"/>
  <c r="BF20" i="35" s="1"/>
  <c r="AY20" i="35"/>
  <c r="AZ20" i="35" s="1"/>
  <c r="AS20" i="35"/>
  <c r="AT20" i="35" s="1"/>
  <c r="AM20" i="35"/>
  <c r="AN20" i="35" s="1"/>
  <c r="AG20" i="35"/>
  <c r="AH20" i="35" s="1"/>
  <c r="AA20" i="35"/>
  <c r="AC20" i="35" s="1"/>
  <c r="U20" i="35"/>
  <c r="W20" i="35" s="1"/>
  <c r="O20" i="35"/>
  <c r="P20" i="35" s="1"/>
  <c r="K20" i="35"/>
  <c r="M20" i="35" s="1"/>
  <c r="G20" i="35"/>
  <c r="I20" i="35" s="1"/>
  <c r="BE19" i="35"/>
  <c r="BF19" i="35" s="1"/>
  <c r="AY19" i="35"/>
  <c r="AZ19" i="35" s="1"/>
  <c r="AS19" i="35"/>
  <c r="AT19" i="35" s="1"/>
  <c r="AM19" i="35"/>
  <c r="AN19" i="35" s="1"/>
  <c r="AG19" i="35"/>
  <c r="AH19" i="35" s="1"/>
  <c r="AA19" i="35"/>
  <c r="AC19" i="35" s="1"/>
  <c r="U19" i="35"/>
  <c r="W19" i="35" s="1"/>
  <c r="O19" i="35"/>
  <c r="P19" i="35" s="1"/>
  <c r="K19" i="35"/>
  <c r="M19" i="35" s="1"/>
  <c r="G19" i="35"/>
  <c r="I19" i="35" s="1"/>
  <c r="BE18" i="35"/>
  <c r="BF18" i="35" s="1"/>
  <c r="AY18" i="35"/>
  <c r="AZ18" i="35" s="1"/>
  <c r="AS18" i="35"/>
  <c r="AT18" i="35" s="1"/>
  <c r="AM18" i="35"/>
  <c r="AN18" i="35" s="1"/>
  <c r="AG18" i="35"/>
  <c r="AH18" i="35" s="1"/>
  <c r="AA18" i="35"/>
  <c r="AC18" i="35" s="1"/>
  <c r="U18" i="35"/>
  <c r="W18" i="35" s="1"/>
  <c r="O18" i="35"/>
  <c r="P18" i="35" s="1"/>
  <c r="K18" i="35"/>
  <c r="M18" i="35" s="1"/>
  <c r="G18" i="35"/>
  <c r="I18" i="35" s="1"/>
  <c r="BE17" i="35"/>
  <c r="BF17" i="35" s="1"/>
  <c r="AY17" i="35"/>
  <c r="AZ17" i="35" s="1"/>
  <c r="AS17" i="35"/>
  <c r="AT17" i="35" s="1"/>
  <c r="AM17" i="35"/>
  <c r="AN17" i="35" s="1"/>
  <c r="AG17" i="35"/>
  <c r="AH17" i="35" s="1"/>
  <c r="AA17" i="35"/>
  <c r="AC17" i="35" s="1"/>
  <c r="U17" i="35"/>
  <c r="W17" i="35" s="1"/>
  <c r="O17" i="35"/>
  <c r="P17" i="35" s="1"/>
  <c r="K17" i="35"/>
  <c r="M17" i="35" s="1"/>
  <c r="G17" i="35"/>
  <c r="I17" i="35" s="1"/>
  <c r="BE16" i="35"/>
  <c r="BF16" i="35" s="1"/>
  <c r="AY16" i="35"/>
  <c r="AZ16" i="35" s="1"/>
  <c r="AS16" i="35"/>
  <c r="AT16" i="35" s="1"/>
  <c r="AM16" i="35"/>
  <c r="AN16" i="35" s="1"/>
  <c r="AG16" i="35"/>
  <c r="AH16" i="35" s="1"/>
  <c r="AA16" i="35"/>
  <c r="AC16" i="35" s="1"/>
  <c r="U16" i="35"/>
  <c r="W16" i="35" s="1"/>
  <c r="O16" i="35"/>
  <c r="P16" i="35" s="1"/>
  <c r="K16" i="35"/>
  <c r="M16" i="35" s="1"/>
  <c r="G16" i="35"/>
  <c r="I16" i="35" s="1"/>
  <c r="BE15" i="35"/>
  <c r="AY15" i="35"/>
  <c r="AS15" i="35"/>
  <c r="AT15" i="35" s="1"/>
  <c r="AM15" i="35"/>
  <c r="AG15" i="35"/>
  <c r="AA15" i="35"/>
  <c r="U15" i="35"/>
  <c r="W15" i="35" s="1"/>
  <c r="O15" i="35"/>
  <c r="K15" i="35"/>
  <c r="G15" i="35"/>
  <c r="B12" i="35"/>
  <c r="C5" i="35"/>
  <c r="B137" i="35"/>
  <c r="C2" i="35"/>
  <c r="BD123" i="36"/>
  <c r="AX123" i="36"/>
  <c r="AR123" i="36"/>
  <c r="AL123" i="36"/>
  <c r="AF123" i="36"/>
  <c r="Z123" i="36"/>
  <c r="T123" i="36"/>
  <c r="AS118" i="36"/>
  <c r="AM118" i="36"/>
  <c r="AG118" i="36"/>
  <c r="AA118" i="36"/>
  <c r="U118" i="36"/>
  <c r="O118" i="36"/>
  <c r="K118" i="36"/>
  <c r="G118" i="36"/>
  <c r="BF116" i="36"/>
  <c r="AZ116" i="36"/>
  <c r="AH116" i="36"/>
  <c r="AC116" i="36"/>
  <c r="W116" i="36"/>
  <c r="P116" i="36"/>
  <c r="M116" i="36"/>
  <c r="I116" i="36"/>
  <c r="BF115" i="36"/>
  <c r="AZ115" i="36"/>
  <c r="AH115" i="36"/>
  <c r="AC115" i="36"/>
  <c r="W115" i="36"/>
  <c r="P115" i="36"/>
  <c r="M115" i="36"/>
  <c r="I115" i="36"/>
  <c r="BF114" i="36"/>
  <c r="AZ114" i="36"/>
  <c r="AH114" i="36"/>
  <c r="AC114" i="36"/>
  <c r="W114" i="36"/>
  <c r="P114" i="36"/>
  <c r="M114" i="36"/>
  <c r="I114" i="36"/>
  <c r="BF112" i="36"/>
  <c r="AZ112" i="36"/>
  <c r="AH112" i="36"/>
  <c r="AC112" i="36"/>
  <c r="W112" i="36"/>
  <c r="P112" i="36"/>
  <c r="M112" i="36"/>
  <c r="I112" i="36"/>
  <c r="BF105" i="36"/>
  <c r="AZ105" i="36"/>
  <c r="AT105" i="36"/>
  <c r="AN105" i="36"/>
  <c r="AH105" i="36"/>
  <c r="AC105" i="36"/>
  <c r="W105" i="36"/>
  <c r="P105" i="36"/>
  <c r="M105" i="36"/>
  <c r="I105" i="36"/>
  <c r="BF104" i="36"/>
  <c r="AZ104" i="36"/>
  <c r="AT104" i="36"/>
  <c r="AN104" i="36"/>
  <c r="AH104" i="36"/>
  <c r="AC104" i="36"/>
  <c r="W104" i="36"/>
  <c r="P104" i="36"/>
  <c r="M104" i="36"/>
  <c r="I104" i="36"/>
  <c r="BF103" i="36"/>
  <c r="AZ103" i="36"/>
  <c r="AT103" i="36"/>
  <c r="AN103" i="36"/>
  <c r="AH103" i="36"/>
  <c r="AC103" i="36"/>
  <c r="W103" i="36"/>
  <c r="P103" i="36"/>
  <c r="M103" i="36"/>
  <c r="I103" i="36"/>
  <c r="BF102" i="36"/>
  <c r="AZ102" i="36"/>
  <c r="AT102" i="36"/>
  <c r="AN102" i="36"/>
  <c r="AH102" i="36"/>
  <c r="AC102" i="36"/>
  <c r="W102" i="36"/>
  <c r="P102" i="36"/>
  <c r="M102" i="36"/>
  <c r="I102" i="36"/>
  <c r="BF101" i="36"/>
  <c r="AZ101" i="36"/>
  <c r="AT101" i="36"/>
  <c r="AN101" i="36"/>
  <c r="AH101" i="36"/>
  <c r="AC101" i="36"/>
  <c r="W101" i="36"/>
  <c r="P101" i="36"/>
  <c r="M101" i="36"/>
  <c r="I101" i="36"/>
  <c r="BE87" i="36"/>
  <c r="AY87" i="36"/>
  <c r="AS87" i="36"/>
  <c r="AM87" i="36"/>
  <c r="AG87" i="36"/>
  <c r="AA87" i="36"/>
  <c r="U87" i="36"/>
  <c r="O87" i="36"/>
  <c r="K87" i="36"/>
  <c r="G87" i="36"/>
  <c r="BF85" i="36"/>
  <c r="AZ85" i="36"/>
  <c r="AT85" i="36"/>
  <c r="AN85" i="36"/>
  <c r="AH85" i="36"/>
  <c r="AC85" i="36"/>
  <c r="W85" i="36"/>
  <c r="P85" i="36"/>
  <c r="M85" i="36"/>
  <c r="I85" i="36"/>
  <c r="BF84" i="36"/>
  <c r="AZ84" i="36"/>
  <c r="AT84" i="36"/>
  <c r="AN84" i="36"/>
  <c r="AH84" i="36"/>
  <c r="AC84" i="36"/>
  <c r="W84" i="36"/>
  <c r="P84" i="36"/>
  <c r="M84" i="36"/>
  <c r="I84" i="36"/>
  <c r="BF83" i="36"/>
  <c r="AZ83" i="36"/>
  <c r="AT83" i="36"/>
  <c r="AN83" i="36"/>
  <c r="AH83" i="36"/>
  <c r="AC83" i="36"/>
  <c r="W83" i="36"/>
  <c r="P83" i="36"/>
  <c r="M83" i="36"/>
  <c r="I83" i="36"/>
  <c r="BF82" i="36"/>
  <c r="AZ82" i="36"/>
  <c r="AT82" i="36"/>
  <c r="AN82" i="36"/>
  <c r="AH82" i="36"/>
  <c r="AC82" i="36"/>
  <c r="W82" i="36"/>
  <c r="P82" i="36"/>
  <c r="M82" i="36"/>
  <c r="I82" i="36"/>
  <c r="BF81" i="36"/>
  <c r="AZ81" i="36"/>
  <c r="AT81" i="36"/>
  <c r="AN81" i="36"/>
  <c r="AH81" i="36"/>
  <c r="AC81" i="36"/>
  <c r="W81" i="36"/>
  <c r="P81" i="36"/>
  <c r="M81" i="36"/>
  <c r="I81" i="36"/>
  <c r="BF80" i="36"/>
  <c r="AZ80" i="36"/>
  <c r="AT80" i="36"/>
  <c r="AN80" i="36"/>
  <c r="AH80" i="36"/>
  <c r="AC80" i="36"/>
  <c r="W80" i="36"/>
  <c r="P80" i="36"/>
  <c r="M80" i="36"/>
  <c r="I80" i="36"/>
  <c r="BF79" i="36"/>
  <c r="AZ79" i="36"/>
  <c r="AT79" i="36"/>
  <c r="AN79" i="36"/>
  <c r="AH79" i="36"/>
  <c r="AC79" i="36"/>
  <c r="W79" i="36"/>
  <c r="P79" i="36"/>
  <c r="M79" i="36"/>
  <c r="I79" i="36"/>
  <c r="BF78" i="36"/>
  <c r="AZ78" i="36"/>
  <c r="AT78" i="36"/>
  <c r="AN78" i="36"/>
  <c r="AH78" i="36"/>
  <c r="AC78" i="36"/>
  <c r="W78" i="36"/>
  <c r="P78" i="36"/>
  <c r="M78" i="36"/>
  <c r="I78" i="36"/>
  <c r="BF74" i="36"/>
  <c r="AZ74" i="36"/>
  <c r="AT74" i="36"/>
  <c r="AN74" i="36"/>
  <c r="AH74" i="36"/>
  <c r="AC74" i="36"/>
  <c r="W74" i="36"/>
  <c r="P74" i="36"/>
  <c r="M74" i="36"/>
  <c r="I74" i="36"/>
  <c r="BF73" i="36"/>
  <c r="AZ73" i="36"/>
  <c r="AT73" i="36"/>
  <c r="AN73" i="36"/>
  <c r="AH73" i="36"/>
  <c r="AC73" i="36"/>
  <c r="W73" i="36"/>
  <c r="P73" i="36"/>
  <c r="M73" i="36"/>
  <c r="I73" i="36"/>
  <c r="BD71" i="36"/>
  <c r="BD90" i="36" s="1"/>
  <c r="AX71" i="36"/>
  <c r="AX90" i="36" s="1"/>
  <c r="AR71" i="36"/>
  <c r="AR90" i="36" s="1"/>
  <c r="AL71" i="36"/>
  <c r="AL90" i="36" s="1"/>
  <c r="AF71" i="36"/>
  <c r="AF90" i="36" s="1"/>
  <c r="Z71" i="36"/>
  <c r="Z90" i="36" s="1"/>
  <c r="T71" i="36"/>
  <c r="T90" i="36" s="1"/>
  <c r="BE68" i="36"/>
  <c r="AY68" i="36"/>
  <c r="AS68" i="36"/>
  <c r="AM68" i="36"/>
  <c r="AA68" i="36"/>
  <c r="O68" i="36"/>
  <c r="BF66" i="36"/>
  <c r="AZ66" i="36"/>
  <c r="AT66" i="36"/>
  <c r="AN66" i="36"/>
  <c r="AH66" i="36"/>
  <c r="AC66" i="36"/>
  <c r="W66" i="36"/>
  <c r="P66" i="36"/>
  <c r="M66" i="36"/>
  <c r="I66" i="36"/>
  <c r="BF65" i="36"/>
  <c r="AZ65" i="36"/>
  <c r="AT65" i="36"/>
  <c r="AN65" i="36"/>
  <c r="AH65" i="36"/>
  <c r="AC65" i="36"/>
  <c r="W65" i="36"/>
  <c r="P65" i="36"/>
  <c r="M65" i="36"/>
  <c r="I65" i="36"/>
  <c r="BF64" i="36"/>
  <c r="AZ64" i="36"/>
  <c r="AT64" i="36"/>
  <c r="AN64" i="36"/>
  <c r="AH64" i="36"/>
  <c r="AC64" i="36"/>
  <c r="W64" i="36"/>
  <c r="P64" i="36"/>
  <c r="M64" i="36"/>
  <c r="I64" i="36"/>
  <c r="BF63" i="36"/>
  <c r="AZ63" i="36"/>
  <c r="AT63" i="36"/>
  <c r="AN63" i="36"/>
  <c r="AH63" i="36"/>
  <c r="AC63" i="36"/>
  <c r="W63" i="36"/>
  <c r="P63" i="36"/>
  <c r="M63" i="36"/>
  <c r="I63" i="36"/>
  <c r="BF62" i="36"/>
  <c r="AZ62" i="36"/>
  <c r="AT62" i="36"/>
  <c r="AN62" i="36"/>
  <c r="AH62" i="36"/>
  <c r="AC62" i="36"/>
  <c r="W62" i="36"/>
  <c r="P62" i="36"/>
  <c r="M62" i="36"/>
  <c r="I62" i="36"/>
  <c r="BF61" i="36"/>
  <c r="AZ61" i="36"/>
  <c r="AT61" i="36"/>
  <c r="AN61" i="36"/>
  <c r="AH61" i="36"/>
  <c r="AC61" i="36"/>
  <c r="W61" i="36"/>
  <c r="P61" i="36"/>
  <c r="M61" i="36"/>
  <c r="I61" i="36"/>
  <c r="BF60" i="36"/>
  <c r="AZ60" i="36"/>
  <c r="AT60" i="36"/>
  <c r="AN60" i="36"/>
  <c r="AC60" i="36"/>
  <c r="W60" i="36"/>
  <c r="P60" i="36"/>
  <c r="M60" i="36"/>
  <c r="I60" i="36"/>
  <c r="BF59" i="36"/>
  <c r="AZ59" i="36"/>
  <c r="AT59" i="36"/>
  <c r="AN59" i="36"/>
  <c r="AH59" i="36"/>
  <c r="AC59" i="36"/>
  <c r="W59" i="36"/>
  <c r="P59" i="36"/>
  <c r="M59" i="36"/>
  <c r="I59" i="36"/>
  <c r="BD57" i="36"/>
  <c r="AX57" i="36"/>
  <c r="AR57" i="36"/>
  <c r="AL57" i="36"/>
  <c r="AF57" i="36"/>
  <c r="Z57" i="36"/>
  <c r="T57" i="36"/>
  <c r="BD38" i="36"/>
  <c r="AX38" i="36"/>
  <c r="AR38" i="36"/>
  <c r="AL38" i="36"/>
  <c r="AF38" i="36"/>
  <c r="Z38" i="36"/>
  <c r="BE34" i="36"/>
  <c r="BF34" i="36" s="1"/>
  <c r="BD34" i="36"/>
  <c r="AY34" i="36"/>
  <c r="AZ34" i="36" s="1"/>
  <c r="AX34" i="36"/>
  <c r="AS34" i="36"/>
  <c r="AT34" i="36" s="1"/>
  <c r="AR34" i="36"/>
  <c r="AM34" i="36"/>
  <c r="AN34" i="36" s="1"/>
  <c r="AL34" i="36"/>
  <c r="AG34" i="36"/>
  <c r="AH34" i="36" s="1"/>
  <c r="AF34" i="36"/>
  <c r="AA34" i="36"/>
  <c r="Z34" i="36"/>
  <c r="U34" i="36"/>
  <c r="W34" i="36" s="1"/>
  <c r="T34" i="36"/>
  <c r="O34" i="36"/>
  <c r="P34" i="36" s="1"/>
  <c r="N34" i="36"/>
  <c r="K34" i="36"/>
  <c r="M34" i="36" s="1"/>
  <c r="J34" i="36"/>
  <c r="G34" i="36"/>
  <c r="I34" i="36" s="1"/>
  <c r="F34" i="36"/>
  <c r="BE31" i="36"/>
  <c r="BF31" i="36" s="1"/>
  <c r="AY31" i="36"/>
  <c r="AZ31" i="36" s="1"/>
  <c r="AS31" i="36"/>
  <c r="AT31" i="36" s="1"/>
  <c r="AM31" i="36"/>
  <c r="AN31" i="36" s="1"/>
  <c r="AG31" i="36"/>
  <c r="AH31" i="36" s="1"/>
  <c r="AA31" i="36"/>
  <c r="AC31" i="36" s="1"/>
  <c r="U31" i="36"/>
  <c r="W31" i="36" s="1"/>
  <c r="O31" i="36"/>
  <c r="P31" i="36" s="1"/>
  <c r="K31" i="36"/>
  <c r="M31" i="36" s="1"/>
  <c r="G31" i="36"/>
  <c r="I31" i="36" s="1"/>
  <c r="BE30" i="36"/>
  <c r="BF30" i="36" s="1"/>
  <c r="AY30" i="36"/>
  <c r="AZ30" i="36" s="1"/>
  <c r="AS30" i="36"/>
  <c r="AT30" i="36" s="1"/>
  <c r="AM30" i="36"/>
  <c r="AN30" i="36" s="1"/>
  <c r="AG30" i="36"/>
  <c r="AH30" i="36" s="1"/>
  <c r="AA30" i="36"/>
  <c r="AC30" i="36" s="1"/>
  <c r="U30" i="36"/>
  <c r="W30" i="36" s="1"/>
  <c r="O30" i="36"/>
  <c r="P30" i="36" s="1"/>
  <c r="K30" i="36"/>
  <c r="M30" i="36" s="1"/>
  <c r="G30" i="36"/>
  <c r="I30" i="36" s="1"/>
  <c r="BE29" i="36"/>
  <c r="BF29" i="36" s="1"/>
  <c r="AY29" i="36"/>
  <c r="AZ29" i="36" s="1"/>
  <c r="AS29" i="36"/>
  <c r="AT29" i="36" s="1"/>
  <c r="AM29" i="36"/>
  <c r="AN29" i="36" s="1"/>
  <c r="AG29" i="36"/>
  <c r="AH29" i="36" s="1"/>
  <c r="AA29" i="36"/>
  <c r="AC29" i="36" s="1"/>
  <c r="U29" i="36"/>
  <c r="W29" i="36" s="1"/>
  <c r="O29" i="36"/>
  <c r="P29" i="36" s="1"/>
  <c r="K29" i="36"/>
  <c r="M29" i="36" s="1"/>
  <c r="G29" i="36"/>
  <c r="I29" i="36" s="1"/>
  <c r="BE26" i="36"/>
  <c r="BF26" i="36" s="1"/>
  <c r="AY26" i="36"/>
  <c r="AZ26" i="36" s="1"/>
  <c r="AS26" i="36"/>
  <c r="AT26" i="36" s="1"/>
  <c r="AM26" i="36"/>
  <c r="AN26" i="36" s="1"/>
  <c r="AG26" i="36"/>
  <c r="AH26" i="36" s="1"/>
  <c r="AA26" i="36"/>
  <c r="AC26" i="36" s="1"/>
  <c r="U26" i="36"/>
  <c r="W26" i="36" s="1"/>
  <c r="O26" i="36"/>
  <c r="P26" i="36" s="1"/>
  <c r="K26" i="36"/>
  <c r="M26" i="36" s="1"/>
  <c r="G26" i="36"/>
  <c r="I26" i="36" s="1"/>
  <c r="BE24" i="36"/>
  <c r="BF24" i="36" s="1"/>
  <c r="AY24" i="36"/>
  <c r="AZ24" i="36" s="1"/>
  <c r="AS24" i="36"/>
  <c r="AT24" i="36" s="1"/>
  <c r="AM24" i="36"/>
  <c r="AN24" i="36" s="1"/>
  <c r="AG24" i="36"/>
  <c r="AH24" i="36" s="1"/>
  <c r="AA24" i="36"/>
  <c r="AC24" i="36" s="1"/>
  <c r="U24" i="36"/>
  <c r="W24" i="36" s="1"/>
  <c r="O24" i="36"/>
  <c r="P24" i="36" s="1"/>
  <c r="K24" i="36"/>
  <c r="M24" i="36" s="1"/>
  <c r="G24" i="36"/>
  <c r="I24" i="36" s="1"/>
  <c r="BE23" i="36"/>
  <c r="BF23" i="36" s="1"/>
  <c r="AY23" i="36"/>
  <c r="AZ23" i="36" s="1"/>
  <c r="AS23" i="36"/>
  <c r="AT23" i="36" s="1"/>
  <c r="AM23" i="36"/>
  <c r="AN23" i="36" s="1"/>
  <c r="AG23" i="36"/>
  <c r="AH23" i="36" s="1"/>
  <c r="AA23" i="36"/>
  <c r="AC23" i="36" s="1"/>
  <c r="U23" i="36"/>
  <c r="W23" i="36" s="1"/>
  <c r="O23" i="36"/>
  <c r="P23" i="36" s="1"/>
  <c r="K23" i="36"/>
  <c r="M23" i="36" s="1"/>
  <c r="G23" i="36"/>
  <c r="I23" i="36" s="1"/>
  <c r="BE22" i="36"/>
  <c r="BF22" i="36" s="1"/>
  <c r="AY22" i="36"/>
  <c r="AZ22" i="36" s="1"/>
  <c r="AS22" i="36"/>
  <c r="AT22" i="36" s="1"/>
  <c r="AM22" i="36"/>
  <c r="AN22" i="36" s="1"/>
  <c r="AG22" i="36"/>
  <c r="AH22" i="36" s="1"/>
  <c r="AA22" i="36"/>
  <c r="AC22" i="36" s="1"/>
  <c r="U22" i="36"/>
  <c r="W22" i="36" s="1"/>
  <c r="O22" i="36"/>
  <c r="P22" i="36" s="1"/>
  <c r="K22" i="36"/>
  <c r="M22" i="36" s="1"/>
  <c r="G22" i="36"/>
  <c r="I22" i="36" s="1"/>
  <c r="BE21" i="36"/>
  <c r="BF21" i="36" s="1"/>
  <c r="AY21" i="36"/>
  <c r="AZ21" i="36" s="1"/>
  <c r="AS21" i="36"/>
  <c r="AT21" i="36" s="1"/>
  <c r="AM21" i="36"/>
  <c r="AN21" i="36" s="1"/>
  <c r="AG21" i="36"/>
  <c r="AH21" i="36" s="1"/>
  <c r="AA21" i="36"/>
  <c r="AC21" i="36" s="1"/>
  <c r="U21" i="36"/>
  <c r="W21" i="36" s="1"/>
  <c r="O21" i="36"/>
  <c r="P21" i="36" s="1"/>
  <c r="K21" i="36"/>
  <c r="M21" i="36" s="1"/>
  <c r="G21" i="36"/>
  <c r="I21" i="36" s="1"/>
  <c r="BE20" i="36"/>
  <c r="BF20" i="36" s="1"/>
  <c r="AY20" i="36"/>
  <c r="AZ20" i="36" s="1"/>
  <c r="AS20" i="36"/>
  <c r="AT20" i="36" s="1"/>
  <c r="AM20" i="36"/>
  <c r="AN20" i="36" s="1"/>
  <c r="AG20" i="36"/>
  <c r="AH20" i="36" s="1"/>
  <c r="AA20" i="36"/>
  <c r="AC20" i="36" s="1"/>
  <c r="U20" i="36"/>
  <c r="W20" i="36" s="1"/>
  <c r="O20" i="36"/>
  <c r="P20" i="36" s="1"/>
  <c r="K20" i="36"/>
  <c r="M20" i="36" s="1"/>
  <c r="G20" i="36"/>
  <c r="I20" i="36" s="1"/>
  <c r="BE19" i="36"/>
  <c r="BF19" i="36" s="1"/>
  <c r="AY19" i="36"/>
  <c r="AZ19" i="36" s="1"/>
  <c r="AS19" i="36"/>
  <c r="AT19" i="36" s="1"/>
  <c r="AM19" i="36"/>
  <c r="AN19" i="36" s="1"/>
  <c r="AG19" i="36"/>
  <c r="AH19" i="36" s="1"/>
  <c r="AA19" i="36"/>
  <c r="AC19" i="36" s="1"/>
  <c r="U19" i="36"/>
  <c r="W19" i="36" s="1"/>
  <c r="O19" i="36"/>
  <c r="P19" i="36" s="1"/>
  <c r="K19" i="36"/>
  <c r="M19" i="36" s="1"/>
  <c r="G19" i="36"/>
  <c r="I19" i="36" s="1"/>
  <c r="BE18" i="36"/>
  <c r="BF18" i="36" s="1"/>
  <c r="AY18" i="36"/>
  <c r="AZ18" i="36" s="1"/>
  <c r="AS18" i="36"/>
  <c r="AT18" i="36" s="1"/>
  <c r="AM18" i="36"/>
  <c r="AN18" i="36" s="1"/>
  <c r="AG18" i="36"/>
  <c r="AH18" i="36" s="1"/>
  <c r="AA18" i="36"/>
  <c r="AC18" i="36" s="1"/>
  <c r="U18" i="36"/>
  <c r="W18" i="36" s="1"/>
  <c r="O18" i="36"/>
  <c r="P18" i="36" s="1"/>
  <c r="K18" i="36"/>
  <c r="M18" i="36" s="1"/>
  <c r="G18" i="36"/>
  <c r="I18" i="36" s="1"/>
  <c r="BE17" i="36"/>
  <c r="BF17" i="36" s="1"/>
  <c r="AY17" i="36"/>
  <c r="AZ17" i="36" s="1"/>
  <c r="AS17" i="36"/>
  <c r="AT17" i="36" s="1"/>
  <c r="AM17" i="36"/>
  <c r="AN17" i="36" s="1"/>
  <c r="AG17" i="36"/>
  <c r="AH17" i="36" s="1"/>
  <c r="AA17" i="36"/>
  <c r="AC17" i="36" s="1"/>
  <c r="U17" i="36"/>
  <c r="W17" i="36" s="1"/>
  <c r="O17" i="36"/>
  <c r="P17" i="36" s="1"/>
  <c r="K17" i="36"/>
  <c r="M17" i="36" s="1"/>
  <c r="G17" i="36"/>
  <c r="I17" i="36" s="1"/>
  <c r="BE16" i="36"/>
  <c r="BF16" i="36" s="1"/>
  <c r="AY16" i="36"/>
  <c r="AZ16" i="36" s="1"/>
  <c r="AS16" i="36"/>
  <c r="AT16" i="36" s="1"/>
  <c r="AM16" i="36"/>
  <c r="AN16" i="36" s="1"/>
  <c r="AG16" i="36"/>
  <c r="AH16" i="36" s="1"/>
  <c r="AA16" i="36"/>
  <c r="AC16" i="36" s="1"/>
  <c r="U16" i="36"/>
  <c r="W16" i="36" s="1"/>
  <c r="O16" i="36"/>
  <c r="P16" i="36" s="1"/>
  <c r="K16" i="36"/>
  <c r="M16" i="36" s="1"/>
  <c r="G16" i="36"/>
  <c r="I16" i="36" s="1"/>
  <c r="BE15" i="36"/>
  <c r="BF15" i="36" s="1"/>
  <c r="AY15" i="36"/>
  <c r="AS15" i="36"/>
  <c r="AT15" i="36" s="1"/>
  <c r="AM15" i="36"/>
  <c r="AG15" i="36"/>
  <c r="AH15" i="36" s="1"/>
  <c r="AA15" i="36"/>
  <c r="U15" i="36"/>
  <c r="O15" i="36"/>
  <c r="P15" i="36" s="1"/>
  <c r="K15" i="36"/>
  <c r="G15" i="36"/>
  <c r="I15" i="36" s="1"/>
  <c r="B12" i="36"/>
  <c r="C5" i="36"/>
  <c r="C2" i="36"/>
  <c r="BD123" i="28"/>
  <c r="AX123" i="28"/>
  <c r="AR123" i="28"/>
  <c r="AL123" i="28"/>
  <c r="AF123" i="28"/>
  <c r="Z123" i="28"/>
  <c r="T123" i="28"/>
  <c r="BE118" i="28"/>
  <c r="AS118" i="28"/>
  <c r="AM118" i="28"/>
  <c r="AG118" i="28"/>
  <c r="AA118" i="28"/>
  <c r="U118" i="28"/>
  <c r="O118" i="28"/>
  <c r="K118" i="28"/>
  <c r="G118" i="28"/>
  <c r="BF116" i="28"/>
  <c r="AZ116" i="28"/>
  <c r="AH116" i="28"/>
  <c r="AC116" i="28"/>
  <c r="W116" i="28"/>
  <c r="P116" i="28"/>
  <c r="M116" i="28"/>
  <c r="I116" i="28"/>
  <c r="BF115" i="28"/>
  <c r="AZ115" i="28"/>
  <c r="AH115" i="28"/>
  <c r="AC115" i="28"/>
  <c r="W115" i="28"/>
  <c r="P115" i="28"/>
  <c r="M115" i="28"/>
  <c r="I115" i="28"/>
  <c r="BF114" i="28"/>
  <c r="AZ114" i="28"/>
  <c r="AH114" i="28"/>
  <c r="AC114" i="28"/>
  <c r="W114" i="28"/>
  <c r="P114" i="28"/>
  <c r="M114" i="28"/>
  <c r="I114" i="28"/>
  <c r="BF112" i="28"/>
  <c r="AZ112" i="28"/>
  <c r="AH112" i="28"/>
  <c r="AC112" i="28"/>
  <c r="W112" i="28"/>
  <c r="P112" i="28"/>
  <c r="M112" i="28"/>
  <c r="I112" i="28"/>
  <c r="BF105" i="28"/>
  <c r="AZ105" i="28"/>
  <c r="AT105" i="28"/>
  <c r="AN105" i="28"/>
  <c r="AH105" i="28"/>
  <c r="AC105" i="28"/>
  <c r="W105" i="28"/>
  <c r="P105" i="28"/>
  <c r="M105" i="28"/>
  <c r="I105" i="28"/>
  <c r="BF104" i="28"/>
  <c r="AZ104" i="28"/>
  <c r="AT104" i="28"/>
  <c r="AN104" i="28"/>
  <c r="AH104" i="28"/>
  <c r="AC104" i="28"/>
  <c r="W104" i="28"/>
  <c r="P104" i="28"/>
  <c r="M104" i="28"/>
  <c r="I104" i="28"/>
  <c r="BF103" i="28"/>
  <c r="AZ103" i="28"/>
  <c r="AT103" i="28"/>
  <c r="AN103" i="28"/>
  <c r="AH103" i="28"/>
  <c r="AC103" i="28"/>
  <c r="W103" i="28"/>
  <c r="P103" i="28"/>
  <c r="M103" i="28"/>
  <c r="I103" i="28"/>
  <c r="BF99" i="28"/>
  <c r="AZ99" i="28"/>
  <c r="AT99" i="28"/>
  <c r="AN99" i="28"/>
  <c r="AH99" i="28"/>
  <c r="AC99" i="28"/>
  <c r="W99" i="28"/>
  <c r="P99" i="28"/>
  <c r="M99" i="28"/>
  <c r="I99" i="28"/>
  <c r="BE87" i="28"/>
  <c r="AY87" i="28"/>
  <c r="AS87" i="28"/>
  <c r="AM87" i="28"/>
  <c r="AG87" i="28"/>
  <c r="AA87" i="28"/>
  <c r="U87" i="28"/>
  <c r="O87" i="28"/>
  <c r="K87" i="28"/>
  <c r="G87" i="28"/>
  <c r="BF85" i="28"/>
  <c r="AZ85" i="28"/>
  <c r="AT85" i="28"/>
  <c r="AN85" i="28"/>
  <c r="AH85" i="28"/>
  <c r="AC85" i="28"/>
  <c r="W85" i="28"/>
  <c r="P85" i="28"/>
  <c r="M85" i="28"/>
  <c r="I85" i="28"/>
  <c r="BF84" i="28"/>
  <c r="AZ84" i="28"/>
  <c r="AT84" i="28"/>
  <c r="AN84" i="28"/>
  <c r="AH84" i="28"/>
  <c r="AC84" i="28"/>
  <c r="W84" i="28"/>
  <c r="P84" i="28"/>
  <c r="M84" i="28"/>
  <c r="I84" i="28"/>
  <c r="BF83" i="28"/>
  <c r="AZ83" i="28"/>
  <c r="AT83" i="28"/>
  <c r="AN83" i="28"/>
  <c r="AH83" i="28"/>
  <c r="AC83" i="28"/>
  <c r="W83" i="28"/>
  <c r="P83" i="28"/>
  <c r="M83" i="28"/>
  <c r="I83" i="28"/>
  <c r="BF82" i="28"/>
  <c r="AZ82" i="28"/>
  <c r="AT82" i="28"/>
  <c r="AN82" i="28"/>
  <c r="AH82" i="28"/>
  <c r="AC82" i="28"/>
  <c r="W82" i="28"/>
  <c r="P82" i="28"/>
  <c r="M82" i="28"/>
  <c r="I82" i="28"/>
  <c r="BF81" i="28"/>
  <c r="AZ81" i="28"/>
  <c r="AT81" i="28"/>
  <c r="AN81" i="28"/>
  <c r="AH81" i="28"/>
  <c r="AC81" i="28"/>
  <c r="W81" i="28"/>
  <c r="P81" i="28"/>
  <c r="M81" i="28"/>
  <c r="I81" i="28"/>
  <c r="BF80" i="28"/>
  <c r="AZ80" i="28"/>
  <c r="AT80" i="28"/>
  <c r="AN80" i="28"/>
  <c r="AH80" i="28"/>
  <c r="AC80" i="28"/>
  <c r="W80" i="28"/>
  <c r="P80" i="28"/>
  <c r="M80" i="28"/>
  <c r="I80" i="28"/>
  <c r="BF79" i="28"/>
  <c r="AZ79" i="28"/>
  <c r="AT79" i="28"/>
  <c r="AN79" i="28"/>
  <c r="AH79" i="28"/>
  <c r="AC79" i="28"/>
  <c r="W79" i="28"/>
  <c r="P79" i="28"/>
  <c r="M79" i="28"/>
  <c r="I79" i="28"/>
  <c r="BF75" i="28"/>
  <c r="AZ75" i="28"/>
  <c r="AT75" i="28"/>
  <c r="AN75" i="28"/>
  <c r="AH75" i="28"/>
  <c r="AC75" i="28"/>
  <c r="W75" i="28"/>
  <c r="P75" i="28"/>
  <c r="M75" i="28"/>
  <c r="I75" i="28"/>
  <c r="BF74" i="28"/>
  <c r="AZ74" i="28"/>
  <c r="AT74" i="28"/>
  <c r="AN74" i="28"/>
  <c r="AH74" i="28"/>
  <c r="AC74" i="28"/>
  <c r="W74" i="28"/>
  <c r="P74" i="28"/>
  <c r="M74" i="28"/>
  <c r="I74" i="28"/>
  <c r="BF73" i="28"/>
  <c r="AZ73" i="28"/>
  <c r="AT73" i="28"/>
  <c r="AN73" i="28"/>
  <c r="AH73" i="28"/>
  <c r="AC73" i="28"/>
  <c r="W73" i="28"/>
  <c r="P73" i="28"/>
  <c r="M73" i="28"/>
  <c r="I73" i="28"/>
  <c r="BD71" i="28"/>
  <c r="BD90" i="28" s="1"/>
  <c r="AX71" i="28"/>
  <c r="AX90" i="28" s="1"/>
  <c r="AR71" i="28"/>
  <c r="AR90" i="28" s="1"/>
  <c r="AL71" i="28"/>
  <c r="AL90" i="28" s="1"/>
  <c r="AF71" i="28"/>
  <c r="AF90" i="28" s="1"/>
  <c r="Z71" i="28"/>
  <c r="Z90" i="28" s="1"/>
  <c r="T71" i="28"/>
  <c r="T90" i="28" s="1"/>
  <c r="BE68" i="28"/>
  <c r="AY68" i="28"/>
  <c r="AS68" i="28"/>
  <c r="AM68" i="28"/>
  <c r="AA68" i="28"/>
  <c r="U68" i="28"/>
  <c r="O68" i="28"/>
  <c r="K68" i="28"/>
  <c r="G68" i="28"/>
  <c r="BF66" i="28"/>
  <c r="AZ66" i="28"/>
  <c r="AT66" i="28"/>
  <c r="AN66" i="28"/>
  <c r="AH66" i="28"/>
  <c r="AC66" i="28"/>
  <c r="W66" i="28"/>
  <c r="P66" i="28"/>
  <c r="M66" i="28"/>
  <c r="I66" i="28"/>
  <c r="BF63" i="28"/>
  <c r="AZ63" i="28"/>
  <c r="AT63" i="28"/>
  <c r="AN63" i="28"/>
  <c r="AH63" i="28"/>
  <c r="AC63" i="28"/>
  <c r="W63" i="28"/>
  <c r="P63" i="28"/>
  <c r="M63" i="28"/>
  <c r="I63" i="28"/>
  <c r="BF62" i="28"/>
  <c r="AZ62" i="28"/>
  <c r="AT62" i="28"/>
  <c r="AN62" i="28"/>
  <c r="AH62" i="28"/>
  <c r="AC62" i="28"/>
  <c r="W62" i="28"/>
  <c r="P62" i="28"/>
  <c r="M62" i="28"/>
  <c r="I62" i="28"/>
  <c r="BF61" i="28"/>
  <c r="AZ61" i="28"/>
  <c r="AT61" i="28"/>
  <c r="AN61" i="28"/>
  <c r="AH61" i="28"/>
  <c r="AC61" i="28"/>
  <c r="W61" i="28"/>
  <c r="P61" i="28"/>
  <c r="M61" i="28"/>
  <c r="I61" i="28"/>
  <c r="BF60" i="28"/>
  <c r="AZ60" i="28"/>
  <c r="AT60" i="28"/>
  <c r="AN60" i="28"/>
  <c r="AH60" i="28"/>
  <c r="AC60" i="28"/>
  <c r="W60" i="28"/>
  <c r="P60" i="28"/>
  <c r="M60" i="28"/>
  <c r="I60" i="28"/>
  <c r="BF59" i="28"/>
  <c r="AZ59" i="28"/>
  <c r="AT59" i="28"/>
  <c r="AN59" i="28"/>
  <c r="AG68" i="28"/>
  <c r="AC59" i="28"/>
  <c r="W59" i="28"/>
  <c r="P59" i="28"/>
  <c r="M59" i="28"/>
  <c r="I59" i="28"/>
  <c r="BD57" i="28"/>
  <c r="AX57" i="28"/>
  <c r="AR57" i="28"/>
  <c r="AL57" i="28"/>
  <c r="AF57" i="28"/>
  <c r="Z57" i="28"/>
  <c r="T57" i="28"/>
  <c r="BD38" i="28"/>
  <c r="AX38" i="28"/>
  <c r="AR38" i="28"/>
  <c r="AL38" i="28"/>
  <c r="AF38" i="28"/>
  <c r="Z38" i="28"/>
  <c r="BE34" i="28"/>
  <c r="BF34" i="28" s="1"/>
  <c r="BD34" i="28"/>
  <c r="AY34" i="28"/>
  <c r="AZ34" i="28" s="1"/>
  <c r="AX34" i="28"/>
  <c r="AS34" i="28"/>
  <c r="AT34" i="28" s="1"/>
  <c r="AR34" i="28"/>
  <c r="AM34" i="28"/>
  <c r="AN34" i="28" s="1"/>
  <c r="AL34" i="28"/>
  <c r="AG34" i="28"/>
  <c r="AH34" i="28" s="1"/>
  <c r="AF34" i="28"/>
  <c r="AA34" i="28"/>
  <c r="Z34" i="28"/>
  <c r="U34" i="28"/>
  <c r="W34" i="28" s="1"/>
  <c r="T34" i="28"/>
  <c r="O34" i="28"/>
  <c r="P34" i="28" s="1"/>
  <c r="N34" i="28"/>
  <c r="K34" i="28"/>
  <c r="M34" i="28" s="1"/>
  <c r="J34" i="28"/>
  <c r="G34" i="28"/>
  <c r="I34" i="28" s="1"/>
  <c r="F34" i="28"/>
  <c r="BE31" i="28"/>
  <c r="BF31" i="28" s="1"/>
  <c r="AY31" i="28"/>
  <c r="AZ31" i="28" s="1"/>
  <c r="AS31" i="28"/>
  <c r="AT31" i="28" s="1"/>
  <c r="AM31" i="28"/>
  <c r="AN31" i="28" s="1"/>
  <c r="AG31" i="28"/>
  <c r="AH31" i="28" s="1"/>
  <c r="AA31" i="28"/>
  <c r="AC31" i="28" s="1"/>
  <c r="U31" i="28"/>
  <c r="W31" i="28" s="1"/>
  <c r="O31" i="28"/>
  <c r="P31" i="28" s="1"/>
  <c r="K31" i="28"/>
  <c r="M31" i="28" s="1"/>
  <c r="G31" i="28"/>
  <c r="I31" i="28" s="1"/>
  <c r="BE30" i="28"/>
  <c r="BF30" i="28" s="1"/>
  <c r="AY30" i="28"/>
  <c r="AZ30" i="28" s="1"/>
  <c r="AS30" i="28"/>
  <c r="AT30" i="28" s="1"/>
  <c r="AM30" i="28"/>
  <c r="AN30" i="28" s="1"/>
  <c r="AG30" i="28"/>
  <c r="AH30" i="28" s="1"/>
  <c r="AA30" i="28"/>
  <c r="AC30" i="28" s="1"/>
  <c r="U30" i="28"/>
  <c r="W30" i="28" s="1"/>
  <c r="O30" i="28"/>
  <c r="P30" i="28" s="1"/>
  <c r="K30" i="28"/>
  <c r="M30" i="28" s="1"/>
  <c r="G30" i="28"/>
  <c r="I30" i="28" s="1"/>
  <c r="BE29" i="28"/>
  <c r="BF29" i="28" s="1"/>
  <c r="AY29" i="28"/>
  <c r="AZ29" i="28" s="1"/>
  <c r="AS29" i="28"/>
  <c r="AT29" i="28" s="1"/>
  <c r="AM29" i="28"/>
  <c r="AN29" i="28" s="1"/>
  <c r="AG29" i="28"/>
  <c r="AH29" i="28" s="1"/>
  <c r="AA29" i="28"/>
  <c r="AC29" i="28" s="1"/>
  <c r="U29" i="28"/>
  <c r="W29" i="28" s="1"/>
  <c r="O29" i="28"/>
  <c r="P29" i="28" s="1"/>
  <c r="K29" i="28"/>
  <c r="M29" i="28" s="1"/>
  <c r="G29" i="28"/>
  <c r="I29" i="28" s="1"/>
  <c r="BE26" i="28"/>
  <c r="BF26" i="28" s="1"/>
  <c r="AY26" i="28"/>
  <c r="AZ26" i="28" s="1"/>
  <c r="AS26" i="28"/>
  <c r="AT26" i="28" s="1"/>
  <c r="AM26" i="28"/>
  <c r="AN26" i="28" s="1"/>
  <c r="AG26" i="28"/>
  <c r="AH26" i="28" s="1"/>
  <c r="AA26" i="28"/>
  <c r="AC26" i="28" s="1"/>
  <c r="U26" i="28"/>
  <c r="W26" i="28" s="1"/>
  <c r="O26" i="28"/>
  <c r="P26" i="28" s="1"/>
  <c r="K26" i="28"/>
  <c r="M26" i="28" s="1"/>
  <c r="G26" i="28"/>
  <c r="I26" i="28" s="1"/>
  <c r="BE24" i="28"/>
  <c r="BF24" i="28" s="1"/>
  <c r="AY24" i="28"/>
  <c r="AZ24" i="28" s="1"/>
  <c r="AS24" i="28"/>
  <c r="AT24" i="28" s="1"/>
  <c r="AM24" i="28"/>
  <c r="AN24" i="28" s="1"/>
  <c r="AG24" i="28"/>
  <c r="AH24" i="28" s="1"/>
  <c r="AA24" i="28"/>
  <c r="AC24" i="28" s="1"/>
  <c r="U24" i="28"/>
  <c r="W24" i="28" s="1"/>
  <c r="O24" i="28"/>
  <c r="P24" i="28" s="1"/>
  <c r="K24" i="28"/>
  <c r="M24" i="28" s="1"/>
  <c r="G24" i="28"/>
  <c r="I24" i="28" s="1"/>
  <c r="BE23" i="28"/>
  <c r="BF23" i="28" s="1"/>
  <c r="AY23" i="28"/>
  <c r="AZ23" i="28" s="1"/>
  <c r="AS23" i="28"/>
  <c r="AT23" i="28" s="1"/>
  <c r="AM23" i="28"/>
  <c r="AN23" i="28" s="1"/>
  <c r="AG23" i="28"/>
  <c r="AH23" i="28" s="1"/>
  <c r="AA23" i="28"/>
  <c r="AC23" i="28" s="1"/>
  <c r="U23" i="28"/>
  <c r="W23" i="28" s="1"/>
  <c r="O23" i="28"/>
  <c r="P23" i="28" s="1"/>
  <c r="K23" i="28"/>
  <c r="M23" i="28" s="1"/>
  <c r="G23" i="28"/>
  <c r="I23" i="28" s="1"/>
  <c r="BE22" i="28"/>
  <c r="BF22" i="28" s="1"/>
  <c r="AY22" i="28"/>
  <c r="AZ22" i="28" s="1"/>
  <c r="AS22" i="28"/>
  <c r="AT22" i="28" s="1"/>
  <c r="AM22" i="28"/>
  <c r="AN22" i="28" s="1"/>
  <c r="AG22" i="28"/>
  <c r="AH22" i="28" s="1"/>
  <c r="AA22" i="28"/>
  <c r="AC22" i="28" s="1"/>
  <c r="U22" i="28"/>
  <c r="W22" i="28" s="1"/>
  <c r="O22" i="28"/>
  <c r="P22" i="28" s="1"/>
  <c r="K22" i="28"/>
  <c r="M22" i="28" s="1"/>
  <c r="G22" i="28"/>
  <c r="I22" i="28" s="1"/>
  <c r="BE21" i="28"/>
  <c r="BF21" i="28" s="1"/>
  <c r="AY21" i="28"/>
  <c r="AZ21" i="28" s="1"/>
  <c r="AS21" i="28"/>
  <c r="AT21" i="28" s="1"/>
  <c r="AM21" i="28"/>
  <c r="AN21" i="28" s="1"/>
  <c r="AG21" i="28"/>
  <c r="AH21" i="28" s="1"/>
  <c r="AA21" i="28"/>
  <c r="AC21" i="28" s="1"/>
  <c r="U21" i="28"/>
  <c r="W21" i="28" s="1"/>
  <c r="O21" i="28"/>
  <c r="P21" i="28" s="1"/>
  <c r="K21" i="28"/>
  <c r="M21" i="28" s="1"/>
  <c r="G21" i="28"/>
  <c r="I21" i="28" s="1"/>
  <c r="BE20" i="28"/>
  <c r="BF20" i="28" s="1"/>
  <c r="AY20" i="28"/>
  <c r="AZ20" i="28" s="1"/>
  <c r="AS20" i="28"/>
  <c r="AT20" i="28" s="1"/>
  <c r="AM20" i="28"/>
  <c r="AN20" i="28" s="1"/>
  <c r="AG20" i="28"/>
  <c r="AH20" i="28" s="1"/>
  <c r="AA20" i="28"/>
  <c r="AC20" i="28" s="1"/>
  <c r="U20" i="28"/>
  <c r="W20" i="28" s="1"/>
  <c r="O20" i="28"/>
  <c r="P20" i="28" s="1"/>
  <c r="K20" i="28"/>
  <c r="M20" i="28" s="1"/>
  <c r="G20" i="28"/>
  <c r="I20" i="28" s="1"/>
  <c r="BE19" i="28"/>
  <c r="BF19" i="28" s="1"/>
  <c r="AY19" i="28"/>
  <c r="AZ19" i="28" s="1"/>
  <c r="AS19" i="28"/>
  <c r="AT19" i="28" s="1"/>
  <c r="AM19" i="28"/>
  <c r="AN19" i="28" s="1"/>
  <c r="AG19" i="28"/>
  <c r="AH19" i="28" s="1"/>
  <c r="AA19" i="28"/>
  <c r="AC19" i="28" s="1"/>
  <c r="U19" i="28"/>
  <c r="W19" i="28" s="1"/>
  <c r="O19" i="28"/>
  <c r="P19" i="28" s="1"/>
  <c r="K19" i="28"/>
  <c r="M19" i="28" s="1"/>
  <c r="G19" i="28"/>
  <c r="I19" i="28" s="1"/>
  <c r="BE18" i="28"/>
  <c r="BF18" i="28" s="1"/>
  <c r="AY18" i="28"/>
  <c r="AZ18" i="28" s="1"/>
  <c r="AS18" i="28"/>
  <c r="AT18" i="28" s="1"/>
  <c r="AM18" i="28"/>
  <c r="AN18" i="28" s="1"/>
  <c r="AG18" i="28"/>
  <c r="AH18" i="28" s="1"/>
  <c r="AA18" i="28"/>
  <c r="AC18" i="28" s="1"/>
  <c r="U18" i="28"/>
  <c r="W18" i="28" s="1"/>
  <c r="O18" i="28"/>
  <c r="P18" i="28" s="1"/>
  <c r="K18" i="28"/>
  <c r="M18" i="28" s="1"/>
  <c r="G18" i="28"/>
  <c r="I18" i="28" s="1"/>
  <c r="BE17" i="28"/>
  <c r="BF17" i="28" s="1"/>
  <c r="AY17" i="28"/>
  <c r="AZ17" i="28" s="1"/>
  <c r="AS17" i="28"/>
  <c r="AT17" i="28" s="1"/>
  <c r="AM17" i="28"/>
  <c r="AN17" i="28" s="1"/>
  <c r="AG17" i="28"/>
  <c r="AH17" i="28" s="1"/>
  <c r="AA17" i="28"/>
  <c r="AC17" i="28" s="1"/>
  <c r="U17" i="28"/>
  <c r="W17" i="28" s="1"/>
  <c r="O17" i="28"/>
  <c r="P17" i="28" s="1"/>
  <c r="K17" i="28"/>
  <c r="M17" i="28" s="1"/>
  <c r="G17" i="28"/>
  <c r="I17" i="28" s="1"/>
  <c r="BE16" i="28"/>
  <c r="BF16" i="28" s="1"/>
  <c r="AY16" i="28"/>
  <c r="AZ16" i="28" s="1"/>
  <c r="AS16" i="28"/>
  <c r="AT16" i="28" s="1"/>
  <c r="AM16" i="28"/>
  <c r="AN16" i="28" s="1"/>
  <c r="AG16" i="28"/>
  <c r="AH16" i="28" s="1"/>
  <c r="AA16" i="28"/>
  <c r="AC16" i="28" s="1"/>
  <c r="U16" i="28"/>
  <c r="W16" i="28" s="1"/>
  <c r="O16" i="28"/>
  <c r="P16" i="28" s="1"/>
  <c r="K16" i="28"/>
  <c r="M16" i="28" s="1"/>
  <c r="G16" i="28"/>
  <c r="I16" i="28" s="1"/>
  <c r="BE15" i="28"/>
  <c r="BF15" i="28" s="1"/>
  <c r="AY15" i="28"/>
  <c r="AS15" i="28"/>
  <c r="AM15" i="28"/>
  <c r="AG15" i="28"/>
  <c r="AH15" i="28" s="1"/>
  <c r="AA15" i="28"/>
  <c r="U15" i="28"/>
  <c r="O15" i="28"/>
  <c r="P15" i="28" s="1"/>
  <c r="K15" i="28"/>
  <c r="G15" i="28"/>
  <c r="I15" i="28" s="1"/>
  <c r="B12" i="28"/>
  <c r="C5" i="28"/>
  <c r="C2" i="28"/>
  <c r="BD123" i="27"/>
  <c r="AX123" i="27"/>
  <c r="AR123" i="27"/>
  <c r="AL123" i="27"/>
  <c r="AF123" i="27"/>
  <c r="Z123" i="27"/>
  <c r="T123" i="27"/>
  <c r="BE118" i="27"/>
  <c r="AY118" i="27"/>
  <c r="AS118" i="27"/>
  <c r="AM118" i="27"/>
  <c r="AG118" i="27"/>
  <c r="AA118" i="27"/>
  <c r="U118" i="27"/>
  <c r="O118" i="27"/>
  <c r="K118" i="27"/>
  <c r="G118" i="27"/>
  <c r="BF116" i="27"/>
  <c r="AZ116" i="27"/>
  <c r="AH116" i="27"/>
  <c r="AC116" i="27"/>
  <c r="W116" i="27"/>
  <c r="P116" i="27"/>
  <c r="M116" i="27"/>
  <c r="I116" i="27"/>
  <c r="BF115" i="27"/>
  <c r="AZ115" i="27"/>
  <c r="AH115" i="27"/>
  <c r="AC115" i="27"/>
  <c r="W115" i="27"/>
  <c r="P115" i="27"/>
  <c r="M115" i="27"/>
  <c r="I115" i="27"/>
  <c r="BF113" i="27"/>
  <c r="AZ113" i="27"/>
  <c r="AH113" i="27"/>
  <c r="AC113" i="27"/>
  <c r="W113" i="27"/>
  <c r="P113" i="27"/>
  <c r="M113" i="27"/>
  <c r="I113" i="27"/>
  <c r="AZ112" i="27"/>
  <c r="AT112" i="27"/>
  <c r="AN112" i="27"/>
  <c r="AH112" i="27"/>
  <c r="AC112" i="27"/>
  <c r="W112" i="27"/>
  <c r="P112" i="27"/>
  <c r="M112" i="27"/>
  <c r="I112" i="27"/>
  <c r="BD110" i="27"/>
  <c r="AX110" i="27"/>
  <c r="AR110" i="27"/>
  <c r="AL110" i="27"/>
  <c r="AF110" i="27"/>
  <c r="Z110" i="27"/>
  <c r="T110" i="27"/>
  <c r="AY107" i="27"/>
  <c r="AS107" i="27"/>
  <c r="AM107" i="27"/>
  <c r="U107" i="27"/>
  <c r="O107" i="27"/>
  <c r="K107" i="27"/>
  <c r="G107" i="27"/>
  <c r="AZ105" i="27"/>
  <c r="AT105" i="27"/>
  <c r="AN105" i="27"/>
  <c r="AH105" i="27"/>
  <c r="AC105" i="27"/>
  <c r="W105" i="27"/>
  <c r="P105" i="27"/>
  <c r="M105" i="27"/>
  <c r="I105" i="27"/>
  <c r="AZ104" i="27"/>
  <c r="AT104" i="27"/>
  <c r="AN104" i="27"/>
  <c r="AH104" i="27"/>
  <c r="AC104" i="27"/>
  <c r="W104" i="27"/>
  <c r="P104" i="27"/>
  <c r="M104" i="27"/>
  <c r="I104" i="27"/>
  <c r="BF94" i="27"/>
  <c r="AZ94" i="27"/>
  <c r="AT94" i="27"/>
  <c r="AN94" i="27"/>
  <c r="AH94" i="27"/>
  <c r="AC94" i="27"/>
  <c r="W94" i="27"/>
  <c r="P94" i="27"/>
  <c r="M94" i="27"/>
  <c r="I94" i="27"/>
  <c r="BF93" i="27"/>
  <c r="AZ93" i="27"/>
  <c r="AT93" i="27"/>
  <c r="AN93" i="27"/>
  <c r="AH93" i="27"/>
  <c r="AC93" i="27"/>
  <c r="W93" i="27"/>
  <c r="P93" i="27"/>
  <c r="M93" i="27"/>
  <c r="I93" i="27"/>
  <c r="BF92" i="27"/>
  <c r="AZ92" i="27"/>
  <c r="AT92" i="27"/>
  <c r="AN92" i="27"/>
  <c r="AH92" i="27"/>
  <c r="AC92" i="27"/>
  <c r="W92" i="27"/>
  <c r="P92" i="27"/>
  <c r="M92" i="27"/>
  <c r="I92" i="27"/>
  <c r="BE87" i="27"/>
  <c r="AY87" i="27"/>
  <c r="AS87" i="27"/>
  <c r="AM87" i="27"/>
  <c r="AG87" i="27"/>
  <c r="AA87" i="27"/>
  <c r="U87" i="27"/>
  <c r="O87" i="27"/>
  <c r="K87" i="27"/>
  <c r="G87" i="27"/>
  <c r="BF85" i="27"/>
  <c r="AZ85" i="27"/>
  <c r="AT85" i="27"/>
  <c r="AN85" i="27"/>
  <c r="AH85" i="27"/>
  <c r="AC85" i="27"/>
  <c r="W85" i="27"/>
  <c r="P85" i="27"/>
  <c r="M85" i="27"/>
  <c r="I85" i="27"/>
  <c r="BF84" i="27"/>
  <c r="AZ84" i="27"/>
  <c r="AT84" i="27"/>
  <c r="AN84" i="27"/>
  <c r="AH84" i="27"/>
  <c r="AC84" i="27"/>
  <c r="W84" i="27"/>
  <c r="P84" i="27"/>
  <c r="M84" i="27"/>
  <c r="I84" i="27"/>
  <c r="BF83" i="27"/>
  <c r="AZ83" i="27"/>
  <c r="AT83" i="27"/>
  <c r="AN83" i="27"/>
  <c r="AH83" i="27"/>
  <c r="AC83" i="27"/>
  <c r="W83" i="27"/>
  <c r="P83" i="27"/>
  <c r="M83" i="27"/>
  <c r="I83" i="27"/>
  <c r="BF82" i="27"/>
  <c r="AZ82" i="27"/>
  <c r="AT82" i="27"/>
  <c r="AN82" i="27"/>
  <c r="AH82" i="27"/>
  <c r="AC82" i="27"/>
  <c r="W82" i="27"/>
  <c r="P82" i="27"/>
  <c r="M82" i="27"/>
  <c r="I82" i="27"/>
  <c r="BF81" i="27"/>
  <c r="AZ81" i="27"/>
  <c r="AT81" i="27"/>
  <c r="AN81" i="27"/>
  <c r="AH81" i="27"/>
  <c r="AC81" i="27"/>
  <c r="W81" i="27"/>
  <c r="P81" i="27"/>
  <c r="M81" i="27"/>
  <c r="I81" i="27"/>
  <c r="BF80" i="27"/>
  <c r="AZ80" i="27"/>
  <c r="AT80" i="27"/>
  <c r="AN80" i="27"/>
  <c r="AH80" i="27"/>
  <c r="AC80" i="27"/>
  <c r="W80" i="27"/>
  <c r="P80" i="27"/>
  <c r="M80" i="27"/>
  <c r="I80" i="27"/>
  <c r="BF79" i="27"/>
  <c r="AZ79" i="27"/>
  <c r="AT79" i="27"/>
  <c r="AN79" i="27"/>
  <c r="AH79" i="27"/>
  <c r="AC79" i="27"/>
  <c r="W79" i="27"/>
  <c r="P79" i="27"/>
  <c r="M79" i="27"/>
  <c r="I79" i="27"/>
  <c r="BF78" i="27"/>
  <c r="AZ78" i="27"/>
  <c r="AT78" i="27"/>
  <c r="AN78" i="27"/>
  <c r="AH78" i="27"/>
  <c r="AC78" i="27"/>
  <c r="W78" i="27"/>
  <c r="P78" i="27"/>
  <c r="M78" i="27"/>
  <c r="I78" i="27"/>
  <c r="BF77" i="27"/>
  <c r="AZ77" i="27"/>
  <c r="AT77" i="27"/>
  <c r="AN77" i="27"/>
  <c r="AH77" i="27"/>
  <c r="AC77" i="27"/>
  <c r="W77" i="27"/>
  <c r="P77" i="27"/>
  <c r="M77" i="27"/>
  <c r="I77" i="27"/>
  <c r="BF76" i="27"/>
  <c r="AZ76" i="27"/>
  <c r="AT76" i="27"/>
  <c r="AN76" i="27"/>
  <c r="AH76" i="27"/>
  <c r="AC76" i="27"/>
  <c r="W76" i="27"/>
  <c r="P76" i="27"/>
  <c r="M76" i="27"/>
  <c r="I76" i="27"/>
  <c r="BF75" i="27"/>
  <c r="AZ75" i="27"/>
  <c r="AT75" i="27"/>
  <c r="AN75" i="27"/>
  <c r="AH75" i="27"/>
  <c r="AC75" i="27"/>
  <c r="W75" i="27"/>
  <c r="P75" i="27"/>
  <c r="M75" i="27"/>
  <c r="I75" i="27"/>
  <c r="BF74" i="27"/>
  <c r="AZ74" i="27"/>
  <c r="AT74" i="27"/>
  <c r="AN74" i="27"/>
  <c r="AH74" i="27"/>
  <c r="AC74" i="27"/>
  <c r="W74" i="27"/>
  <c r="P74" i="27"/>
  <c r="M74" i="27"/>
  <c r="I74" i="27"/>
  <c r="BF73" i="27"/>
  <c r="AZ73" i="27"/>
  <c r="AT73" i="27"/>
  <c r="AN73" i="27"/>
  <c r="AH73" i="27"/>
  <c r="AC73" i="27"/>
  <c r="W73" i="27"/>
  <c r="P73" i="27"/>
  <c r="M73" i="27"/>
  <c r="I73" i="27"/>
  <c r="BD71" i="27"/>
  <c r="BD90" i="27" s="1"/>
  <c r="AX71" i="27"/>
  <c r="AX90" i="27" s="1"/>
  <c r="AR71" i="27"/>
  <c r="AR90" i="27" s="1"/>
  <c r="AL71" i="27"/>
  <c r="AL90" i="27" s="1"/>
  <c r="AF71" i="27"/>
  <c r="AF90" i="27" s="1"/>
  <c r="Z71" i="27"/>
  <c r="Z90" i="27" s="1"/>
  <c r="T71" i="27"/>
  <c r="T90" i="27" s="1"/>
  <c r="BE68" i="27"/>
  <c r="AY68" i="27"/>
  <c r="AS68" i="27"/>
  <c r="AM68" i="27"/>
  <c r="AA68" i="27"/>
  <c r="U68" i="27"/>
  <c r="O68" i="27"/>
  <c r="K68" i="27"/>
  <c r="G68" i="27"/>
  <c r="BF66" i="27"/>
  <c r="BF65" i="27"/>
  <c r="BF64" i="27"/>
  <c r="BF63" i="27"/>
  <c r="AZ63" i="27"/>
  <c r="AT63" i="27"/>
  <c r="AN63" i="27"/>
  <c r="AH63" i="27"/>
  <c r="AC63" i="27"/>
  <c r="W63" i="27"/>
  <c r="P63" i="27"/>
  <c r="M63" i="27"/>
  <c r="I63" i="27"/>
  <c r="BF62" i="27"/>
  <c r="AZ62" i="27"/>
  <c r="AT62" i="27"/>
  <c r="AN62" i="27"/>
  <c r="AH62" i="27"/>
  <c r="AC62" i="27"/>
  <c r="W62" i="27"/>
  <c r="P62" i="27"/>
  <c r="M62" i="27"/>
  <c r="I62" i="27"/>
  <c r="BF61" i="27"/>
  <c r="AZ61" i="27"/>
  <c r="AT61" i="27"/>
  <c r="AN61" i="27"/>
  <c r="AH61" i="27"/>
  <c r="AC61" i="27"/>
  <c r="W61" i="27"/>
  <c r="P61" i="27"/>
  <c r="M61" i="27"/>
  <c r="I61" i="27"/>
  <c r="BF60" i="27"/>
  <c r="AZ60" i="27"/>
  <c r="AT60" i="27"/>
  <c r="AN60" i="27"/>
  <c r="AH60" i="27"/>
  <c r="AC60" i="27"/>
  <c r="W60" i="27"/>
  <c r="P60" i="27"/>
  <c r="M60" i="27"/>
  <c r="I60" i="27"/>
  <c r="BF59" i="27"/>
  <c r="AZ59" i="27"/>
  <c r="AT59" i="27"/>
  <c r="AN59" i="27"/>
  <c r="AH59" i="27"/>
  <c r="AC59" i="27"/>
  <c r="W59" i="27"/>
  <c r="P59" i="27"/>
  <c r="M59" i="27"/>
  <c r="I59" i="27"/>
  <c r="BD57" i="27"/>
  <c r="AX57" i="27"/>
  <c r="AR57" i="27"/>
  <c r="AL57" i="27"/>
  <c r="AF57" i="27"/>
  <c r="Z57" i="27"/>
  <c r="T57" i="27"/>
  <c r="AZ47" i="27"/>
  <c r="AZ45" i="27"/>
  <c r="AZ43" i="27"/>
  <c r="AZ41" i="27"/>
  <c r="P40" i="27"/>
  <c r="BD38" i="27"/>
  <c r="AX38" i="27"/>
  <c r="AR38" i="27"/>
  <c r="AL38" i="27"/>
  <c r="AF38" i="27"/>
  <c r="Z38" i="27"/>
  <c r="BE34" i="27"/>
  <c r="BF34" i="27" s="1"/>
  <c r="BD34" i="27"/>
  <c r="AY34" i="27"/>
  <c r="AZ34" i="27" s="1"/>
  <c r="AX34" i="27"/>
  <c r="AS34" i="27"/>
  <c r="AT34" i="27" s="1"/>
  <c r="AR34" i="27"/>
  <c r="AM34" i="27"/>
  <c r="AN34" i="27" s="1"/>
  <c r="AL34" i="27"/>
  <c r="AG34" i="27"/>
  <c r="AH34" i="27" s="1"/>
  <c r="AF34" i="27"/>
  <c r="AA34" i="27"/>
  <c r="Z34" i="27"/>
  <c r="U34" i="27"/>
  <c r="W34" i="27" s="1"/>
  <c r="T34" i="27"/>
  <c r="O34" i="27"/>
  <c r="P34" i="27" s="1"/>
  <c r="N34" i="27"/>
  <c r="K34" i="27"/>
  <c r="M34" i="27" s="1"/>
  <c r="J34" i="27"/>
  <c r="G34" i="27"/>
  <c r="I34" i="27" s="1"/>
  <c r="F34" i="27"/>
  <c r="BE31" i="27"/>
  <c r="BF31" i="27" s="1"/>
  <c r="AY31" i="27"/>
  <c r="AZ31" i="27" s="1"/>
  <c r="AS31" i="27"/>
  <c r="AT31" i="27" s="1"/>
  <c r="AM31" i="27"/>
  <c r="AN31" i="27" s="1"/>
  <c r="AG31" i="27"/>
  <c r="AH31" i="27" s="1"/>
  <c r="AA31" i="27"/>
  <c r="AC31" i="27" s="1"/>
  <c r="U31" i="27"/>
  <c r="W31" i="27" s="1"/>
  <c r="O31" i="27"/>
  <c r="P31" i="27" s="1"/>
  <c r="K31" i="27"/>
  <c r="M31" i="27" s="1"/>
  <c r="G31" i="27"/>
  <c r="I31" i="27" s="1"/>
  <c r="BE30" i="27"/>
  <c r="BF30" i="27" s="1"/>
  <c r="AY30" i="27"/>
  <c r="AZ30" i="27" s="1"/>
  <c r="AS30" i="27"/>
  <c r="AT30" i="27" s="1"/>
  <c r="AM30" i="27"/>
  <c r="AN30" i="27" s="1"/>
  <c r="AG30" i="27"/>
  <c r="AH30" i="27" s="1"/>
  <c r="AA30" i="27"/>
  <c r="AC30" i="27" s="1"/>
  <c r="U30" i="27"/>
  <c r="W30" i="27" s="1"/>
  <c r="O30" i="27"/>
  <c r="P30" i="27" s="1"/>
  <c r="K30" i="27"/>
  <c r="M30" i="27" s="1"/>
  <c r="G30" i="27"/>
  <c r="I30" i="27" s="1"/>
  <c r="BE29" i="27"/>
  <c r="BF29" i="27" s="1"/>
  <c r="AY29" i="27"/>
  <c r="AZ29" i="27" s="1"/>
  <c r="AS29" i="27"/>
  <c r="AT29" i="27" s="1"/>
  <c r="AM29" i="27"/>
  <c r="AN29" i="27" s="1"/>
  <c r="AG29" i="27"/>
  <c r="AH29" i="27" s="1"/>
  <c r="AA29" i="27"/>
  <c r="AC29" i="27" s="1"/>
  <c r="U29" i="27"/>
  <c r="W29" i="27" s="1"/>
  <c r="O29" i="27"/>
  <c r="P29" i="27" s="1"/>
  <c r="K29" i="27"/>
  <c r="M29" i="27" s="1"/>
  <c r="G29" i="27"/>
  <c r="I29" i="27" s="1"/>
  <c r="BE26" i="27"/>
  <c r="BF26" i="27" s="1"/>
  <c r="AY26" i="27"/>
  <c r="AZ26" i="27" s="1"/>
  <c r="AS26" i="27"/>
  <c r="AT26" i="27" s="1"/>
  <c r="AM26" i="27"/>
  <c r="AN26" i="27" s="1"/>
  <c r="AG26" i="27"/>
  <c r="AH26" i="27" s="1"/>
  <c r="AA26" i="27"/>
  <c r="AC26" i="27" s="1"/>
  <c r="U26" i="27"/>
  <c r="W26" i="27" s="1"/>
  <c r="O26" i="27"/>
  <c r="P26" i="27" s="1"/>
  <c r="K26" i="27"/>
  <c r="M26" i="27" s="1"/>
  <c r="G26" i="27"/>
  <c r="I26" i="27" s="1"/>
  <c r="BE24" i="27"/>
  <c r="BF24" i="27" s="1"/>
  <c r="AY24" i="27"/>
  <c r="AZ24" i="27" s="1"/>
  <c r="AS24" i="27"/>
  <c r="AT24" i="27" s="1"/>
  <c r="AM24" i="27"/>
  <c r="AN24" i="27" s="1"/>
  <c r="AG24" i="27"/>
  <c r="AH24" i="27" s="1"/>
  <c r="AA24" i="27"/>
  <c r="AC24" i="27" s="1"/>
  <c r="U24" i="27"/>
  <c r="W24" i="27" s="1"/>
  <c r="O24" i="27"/>
  <c r="P24" i="27" s="1"/>
  <c r="K24" i="27"/>
  <c r="M24" i="27" s="1"/>
  <c r="G24" i="27"/>
  <c r="I24" i="27" s="1"/>
  <c r="BE23" i="27"/>
  <c r="BF23" i="27" s="1"/>
  <c r="AY23" i="27"/>
  <c r="AZ23" i="27" s="1"/>
  <c r="AS23" i="27"/>
  <c r="AT23" i="27" s="1"/>
  <c r="AM23" i="27"/>
  <c r="AN23" i="27" s="1"/>
  <c r="AG23" i="27"/>
  <c r="AH23" i="27" s="1"/>
  <c r="AA23" i="27"/>
  <c r="AC23" i="27" s="1"/>
  <c r="U23" i="27"/>
  <c r="W23" i="27" s="1"/>
  <c r="O23" i="27"/>
  <c r="P23" i="27" s="1"/>
  <c r="K23" i="27"/>
  <c r="M23" i="27" s="1"/>
  <c r="G23" i="27"/>
  <c r="I23" i="27" s="1"/>
  <c r="BE22" i="27"/>
  <c r="BF22" i="27" s="1"/>
  <c r="AY22" i="27"/>
  <c r="AZ22" i="27" s="1"/>
  <c r="AS22" i="27"/>
  <c r="AT22" i="27" s="1"/>
  <c r="AM22" i="27"/>
  <c r="AN22" i="27" s="1"/>
  <c r="AG22" i="27"/>
  <c r="AH22" i="27" s="1"/>
  <c r="AA22" i="27"/>
  <c r="AC22" i="27" s="1"/>
  <c r="U22" i="27"/>
  <c r="W22" i="27" s="1"/>
  <c r="O22" i="27"/>
  <c r="P22" i="27" s="1"/>
  <c r="K22" i="27"/>
  <c r="M22" i="27" s="1"/>
  <c r="G22" i="27"/>
  <c r="I22" i="27" s="1"/>
  <c r="BE21" i="27"/>
  <c r="BF21" i="27" s="1"/>
  <c r="AY21" i="27"/>
  <c r="AZ21" i="27" s="1"/>
  <c r="AS21" i="27"/>
  <c r="AT21" i="27" s="1"/>
  <c r="AM21" i="27"/>
  <c r="AN21" i="27" s="1"/>
  <c r="AG21" i="27"/>
  <c r="AH21" i="27" s="1"/>
  <c r="AA21" i="27"/>
  <c r="AC21" i="27" s="1"/>
  <c r="U21" i="27"/>
  <c r="W21" i="27" s="1"/>
  <c r="O21" i="27"/>
  <c r="P21" i="27" s="1"/>
  <c r="K21" i="27"/>
  <c r="M21" i="27" s="1"/>
  <c r="G21" i="27"/>
  <c r="I21" i="27" s="1"/>
  <c r="BE20" i="27"/>
  <c r="BF20" i="27" s="1"/>
  <c r="AY20" i="27"/>
  <c r="AZ20" i="27" s="1"/>
  <c r="AS20" i="27"/>
  <c r="AT20" i="27" s="1"/>
  <c r="AM20" i="27"/>
  <c r="AN20" i="27" s="1"/>
  <c r="AG20" i="27"/>
  <c r="AH20" i="27" s="1"/>
  <c r="AA20" i="27"/>
  <c r="AC20" i="27" s="1"/>
  <c r="U20" i="27"/>
  <c r="W20" i="27" s="1"/>
  <c r="O20" i="27"/>
  <c r="P20" i="27" s="1"/>
  <c r="K20" i="27"/>
  <c r="M20" i="27" s="1"/>
  <c r="G20" i="27"/>
  <c r="I20" i="27" s="1"/>
  <c r="BE19" i="27"/>
  <c r="BF19" i="27" s="1"/>
  <c r="AY19" i="27"/>
  <c r="AZ19" i="27" s="1"/>
  <c r="AS19" i="27"/>
  <c r="AT19" i="27" s="1"/>
  <c r="AM19" i="27"/>
  <c r="AN19" i="27" s="1"/>
  <c r="AG19" i="27"/>
  <c r="AH19" i="27" s="1"/>
  <c r="AA19" i="27"/>
  <c r="AC19" i="27" s="1"/>
  <c r="U19" i="27"/>
  <c r="W19" i="27" s="1"/>
  <c r="O19" i="27"/>
  <c r="P19" i="27" s="1"/>
  <c r="K19" i="27"/>
  <c r="M19" i="27" s="1"/>
  <c r="G19" i="27"/>
  <c r="I19" i="27" s="1"/>
  <c r="BE18" i="27"/>
  <c r="BF18" i="27" s="1"/>
  <c r="AY18" i="27"/>
  <c r="AZ18" i="27" s="1"/>
  <c r="AS18" i="27"/>
  <c r="AT18" i="27" s="1"/>
  <c r="AM18" i="27"/>
  <c r="AN18" i="27" s="1"/>
  <c r="AG18" i="27"/>
  <c r="AH18" i="27" s="1"/>
  <c r="AA18" i="27"/>
  <c r="AC18" i="27" s="1"/>
  <c r="U18" i="27"/>
  <c r="W18" i="27" s="1"/>
  <c r="O18" i="27"/>
  <c r="P18" i="27" s="1"/>
  <c r="K18" i="27"/>
  <c r="M18" i="27" s="1"/>
  <c r="G18" i="27"/>
  <c r="I18" i="27" s="1"/>
  <c r="BE17" i="27"/>
  <c r="BF17" i="27" s="1"/>
  <c r="AY17" i="27"/>
  <c r="AZ17" i="27" s="1"/>
  <c r="AS17" i="27"/>
  <c r="AT17" i="27" s="1"/>
  <c r="AM17" i="27"/>
  <c r="AN17" i="27" s="1"/>
  <c r="AG17" i="27"/>
  <c r="AH17" i="27" s="1"/>
  <c r="AA17" i="27"/>
  <c r="AC17" i="27" s="1"/>
  <c r="U17" i="27"/>
  <c r="W17" i="27" s="1"/>
  <c r="O17" i="27"/>
  <c r="P17" i="27" s="1"/>
  <c r="K17" i="27"/>
  <c r="M17" i="27" s="1"/>
  <c r="G17" i="27"/>
  <c r="I17" i="27" s="1"/>
  <c r="BE16" i="27"/>
  <c r="BF16" i="27" s="1"/>
  <c r="AY16" i="27"/>
  <c r="AZ16" i="27" s="1"/>
  <c r="AS16" i="27"/>
  <c r="AT16" i="27" s="1"/>
  <c r="AM16" i="27"/>
  <c r="AN16" i="27" s="1"/>
  <c r="AG16" i="27"/>
  <c r="AH16" i="27" s="1"/>
  <c r="AA16" i="27"/>
  <c r="AC16" i="27" s="1"/>
  <c r="U16" i="27"/>
  <c r="W16" i="27" s="1"/>
  <c r="O16" i="27"/>
  <c r="P16" i="27" s="1"/>
  <c r="K16" i="27"/>
  <c r="M16" i="27" s="1"/>
  <c r="G16" i="27"/>
  <c r="I16" i="27" s="1"/>
  <c r="BE15" i="27"/>
  <c r="AY15" i="27"/>
  <c r="AZ15" i="27" s="1"/>
  <c r="AS15" i="27"/>
  <c r="AM15" i="27"/>
  <c r="AG15" i="27"/>
  <c r="AA15" i="27"/>
  <c r="AC15" i="27" s="1"/>
  <c r="U15" i="27"/>
  <c r="O15" i="27"/>
  <c r="P15" i="27" s="1"/>
  <c r="K15" i="27"/>
  <c r="G15" i="27"/>
  <c r="I15" i="27" s="1"/>
  <c r="B12" i="27"/>
  <c r="C5" i="27"/>
  <c r="C2" i="27"/>
  <c r="BD123" i="26"/>
  <c r="AX123" i="26"/>
  <c r="AR123" i="26"/>
  <c r="AL123" i="26"/>
  <c r="AF123" i="26"/>
  <c r="Z123" i="26"/>
  <c r="T123" i="26"/>
  <c r="BE118" i="26"/>
  <c r="AY118" i="26"/>
  <c r="AS118" i="26"/>
  <c r="AM118" i="26"/>
  <c r="AG118" i="26"/>
  <c r="AA118" i="26"/>
  <c r="U118" i="26"/>
  <c r="O118" i="26"/>
  <c r="K118" i="26"/>
  <c r="G118" i="26"/>
  <c r="BF116" i="26"/>
  <c r="AZ116" i="26"/>
  <c r="AH116" i="26"/>
  <c r="AC116" i="26"/>
  <c r="W116" i="26"/>
  <c r="P116" i="26"/>
  <c r="M116" i="26"/>
  <c r="I116" i="26"/>
  <c r="BF115" i="26"/>
  <c r="AZ115" i="26"/>
  <c r="AH115" i="26"/>
  <c r="AC115" i="26"/>
  <c r="W115" i="26"/>
  <c r="P115" i="26"/>
  <c r="M115" i="26"/>
  <c r="I115" i="26"/>
  <c r="BF113" i="26"/>
  <c r="AZ113" i="26"/>
  <c r="AH113" i="26"/>
  <c r="AC113" i="26"/>
  <c r="W113" i="26"/>
  <c r="P113" i="26"/>
  <c r="M113" i="26"/>
  <c r="I113" i="26"/>
  <c r="AZ112" i="26"/>
  <c r="AT112" i="26"/>
  <c r="AN112" i="26"/>
  <c r="AH112" i="26"/>
  <c r="AC112" i="26"/>
  <c r="W112" i="26"/>
  <c r="P112" i="26"/>
  <c r="M112" i="26"/>
  <c r="I112" i="26"/>
  <c r="BD110" i="26"/>
  <c r="AX110" i="26"/>
  <c r="AR110" i="26"/>
  <c r="AL110" i="26"/>
  <c r="AF110" i="26"/>
  <c r="Z110" i="26"/>
  <c r="T110" i="26"/>
  <c r="AY107" i="26"/>
  <c r="AS107" i="26"/>
  <c r="AM107" i="26"/>
  <c r="AG107" i="26"/>
  <c r="U107" i="26"/>
  <c r="O107" i="26"/>
  <c r="K107" i="26"/>
  <c r="G107" i="26"/>
  <c r="AZ105" i="26"/>
  <c r="AT105" i="26"/>
  <c r="AN105" i="26"/>
  <c r="AH105" i="26"/>
  <c r="AC105" i="26"/>
  <c r="W105" i="26"/>
  <c r="P105" i="26"/>
  <c r="M105" i="26"/>
  <c r="I105" i="26"/>
  <c r="AZ104" i="26"/>
  <c r="AT104" i="26"/>
  <c r="AN104" i="26"/>
  <c r="AH104" i="26"/>
  <c r="AC104" i="26"/>
  <c r="W104" i="26"/>
  <c r="P104" i="26"/>
  <c r="M104" i="26"/>
  <c r="I104" i="26"/>
  <c r="BF94" i="26"/>
  <c r="AZ94" i="26"/>
  <c r="AT94" i="26"/>
  <c r="AN94" i="26"/>
  <c r="AH94" i="26"/>
  <c r="AC94" i="26"/>
  <c r="W94" i="26"/>
  <c r="P94" i="26"/>
  <c r="M94" i="26"/>
  <c r="I94" i="26"/>
  <c r="BF93" i="26"/>
  <c r="AZ93" i="26"/>
  <c r="AT93" i="26"/>
  <c r="AN93" i="26"/>
  <c r="AH93" i="26"/>
  <c r="AC93" i="26"/>
  <c r="W93" i="26"/>
  <c r="P93" i="26"/>
  <c r="M93" i="26"/>
  <c r="I93" i="26"/>
  <c r="BF92" i="26"/>
  <c r="AZ92" i="26"/>
  <c r="AT92" i="26"/>
  <c r="AN92" i="26"/>
  <c r="AH92" i="26"/>
  <c r="AC92" i="26"/>
  <c r="W92" i="26"/>
  <c r="P92" i="26"/>
  <c r="M92" i="26"/>
  <c r="I92" i="26"/>
  <c r="BE87" i="26"/>
  <c r="AY87" i="26"/>
  <c r="AS87" i="26"/>
  <c r="AM87" i="26"/>
  <c r="AG87" i="26"/>
  <c r="AA87" i="26"/>
  <c r="U87" i="26"/>
  <c r="O87" i="26"/>
  <c r="K87" i="26"/>
  <c r="G87" i="26"/>
  <c r="BF85" i="26"/>
  <c r="AZ85" i="26"/>
  <c r="AT85" i="26"/>
  <c r="AN85" i="26"/>
  <c r="AH85" i="26"/>
  <c r="AC85" i="26"/>
  <c r="W85" i="26"/>
  <c r="P85" i="26"/>
  <c r="M85" i="26"/>
  <c r="I85" i="26"/>
  <c r="BF84" i="26"/>
  <c r="AZ84" i="26"/>
  <c r="AT84" i="26"/>
  <c r="AN84" i="26"/>
  <c r="AH84" i="26"/>
  <c r="AC84" i="26"/>
  <c r="W84" i="26"/>
  <c r="P84" i="26"/>
  <c r="M84" i="26"/>
  <c r="I84" i="26"/>
  <c r="BF83" i="26"/>
  <c r="AZ83" i="26"/>
  <c r="AT83" i="26"/>
  <c r="AN83" i="26"/>
  <c r="AH83" i="26"/>
  <c r="AC83" i="26"/>
  <c r="W83" i="26"/>
  <c r="P83" i="26"/>
  <c r="M83" i="26"/>
  <c r="I83" i="26"/>
  <c r="BF82" i="26"/>
  <c r="AZ82" i="26"/>
  <c r="AT82" i="26"/>
  <c r="AN82" i="26"/>
  <c r="AH82" i="26"/>
  <c r="AC82" i="26"/>
  <c r="W82" i="26"/>
  <c r="P82" i="26"/>
  <c r="M82" i="26"/>
  <c r="I82" i="26"/>
  <c r="BF81" i="26"/>
  <c r="AZ81" i="26"/>
  <c r="AT81" i="26"/>
  <c r="AN81" i="26"/>
  <c r="AH81" i="26"/>
  <c r="AC81" i="26"/>
  <c r="W81" i="26"/>
  <c r="P81" i="26"/>
  <c r="M81" i="26"/>
  <c r="I81" i="26"/>
  <c r="BF80" i="26"/>
  <c r="AZ80" i="26"/>
  <c r="AT80" i="26"/>
  <c r="AN80" i="26"/>
  <c r="AH80" i="26"/>
  <c r="AC80" i="26"/>
  <c r="W80" i="26"/>
  <c r="P80" i="26"/>
  <c r="M80" i="26"/>
  <c r="I80" i="26"/>
  <c r="BF79" i="26"/>
  <c r="AZ79" i="26"/>
  <c r="AT79" i="26"/>
  <c r="AN79" i="26"/>
  <c r="AH79" i="26"/>
  <c r="AC79" i="26"/>
  <c r="W79" i="26"/>
  <c r="P79" i="26"/>
  <c r="M79" i="26"/>
  <c r="I79" i="26"/>
  <c r="BF78" i="26"/>
  <c r="AZ78" i="26"/>
  <c r="AT78" i="26"/>
  <c r="AN78" i="26"/>
  <c r="AH78" i="26"/>
  <c r="AC78" i="26"/>
  <c r="W78" i="26"/>
  <c r="P78" i="26"/>
  <c r="M78" i="26"/>
  <c r="I78" i="26"/>
  <c r="BF77" i="26"/>
  <c r="AZ77" i="26"/>
  <c r="AT77" i="26"/>
  <c r="AN77" i="26"/>
  <c r="AH77" i="26"/>
  <c r="AC77" i="26"/>
  <c r="W77" i="26"/>
  <c r="P77" i="26"/>
  <c r="M77" i="26"/>
  <c r="I77" i="26"/>
  <c r="BF76" i="26"/>
  <c r="AZ76" i="26"/>
  <c r="AT76" i="26"/>
  <c r="AN76" i="26"/>
  <c r="AH76" i="26"/>
  <c r="AC76" i="26"/>
  <c r="W76" i="26"/>
  <c r="P76" i="26"/>
  <c r="M76" i="26"/>
  <c r="I76" i="26"/>
  <c r="BF75" i="26"/>
  <c r="AZ75" i="26"/>
  <c r="AT75" i="26"/>
  <c r="AN75" i="26"/>
  <c r="AH75" i="26"/>
  <c r="AC75" i="26"/>
  <c r="W75" i="26"/>
  <c r="P75" i="26"/>
  <c r="M75" i="26"/>
  <c r="I75" i="26"/>
  <c r="BF74" i="26"/>
  <c r="AZ74" i="26"/>
  <c r="AT74" i="26"/>
  <c r="AN74" i="26"/>
  <c r="AH74" i="26"/>
  <c r="AC74" i="26"/>
  <c r="W74" i="26"/>
  <c r="P74" i="26"/>
  <c r="M74" i="26"/>
  <c r="I74" i="26"/>
  <c r="BF73" i="26"/>
  <c r="AZ73" i="26"/>
  <c r="AT73" i="26"/>
  <c r="AN73" i="26"/>
  <c r="AH73" i="26"/>
  <c r="AC73" i="26"/>
  <c r="W73" i="26"/>
  <c r="P73" i="26"/>
  <c r="M73" i="26"/>
  <c r="I73" i="26"/>
  <c r="BD71" i="26"/>
  <c r="BD90" i="26" s="1"/>
  <c r="AX71" i="26"/>
  <c r="AX90" i="26" s="1"/>
  <c r="AR71" i="26"/>
  <c r="AR90" i="26" s="1"/>
  <c r="AL71" i="26"/>
  <c r="AL90" i="26" s="1"/>
  <c r="AF71" i="26"/>
  <c r="AF90" i="26" s="1"/>
  <c r="Z71" i="26"/>
  <c r="Z90" i="26" s="1"/>
  <c r="T71" i="26"/>
  <c r="T90" i="26" s="1"/>
  <c r="BE68" i="26"/>
  <c r="AY68" i="26"/>
  <c r="AS68" i="26"/>
  <c r="AM68" i="26"/>
  <c r="AA68" i="26"/>
  <c r="U68" i="26"/>
  <c r="O68" i="26"/>
  <c r="K68" i="26"/>
  <c r="G68" i="26"/>
  <c r="BF66" i="26"/>
  <c r="BF65" i="26"/>
  <c r="BF64" i="26"/>
  <c r="BF63" i="26"/>
  <c r="AZ63" i="26"/>
  <c r="AT63" i="26"/>
  <c r="AN63" i="26"/>
  <c r="AH63" i="26"/>
  <c r="AC63" i="26"/>
  <c r="W63" i="26"/>
  <c r="P63" i="26"/>
  <c r="M63" i="26"/>
  <c r="I63" i="26"/>
  <c r="BF62" i="26"/>
  <c r="AZ62" i="26"/>
  <c r="AT62" i="26"/>
  <c r="AN62" i="26"/>
  <c r="AH62" i="26"/>
  <c r="AC62" i="26"/>
  <c r="W62" i="26"/>
  <c r="P62" i="26"/>
  <c r="M62" i="26"/>
  <c r="I62" i="26"/>
  <c r="BF61" i="26"/>
  <c r="AZ61" i="26"/>
  <c r="AT61" i="26"/>
  <c r="AN61" i="26"/>
  <c r="AH61" i="26"/>
  <c r="AC61" i="26"/>
  <c r="W61" i="26"/>
  <c r="P61" i="26"/>
  <c r="M61" i="26"/>
  <c r="I61" i="26"/>
  <c r="BF60" i="26"/>
  <c r="AZ60" i="26"/>
  <c r="AT60" i="26"/>
  <c r="AN60" i="26"/>
  <c r="AC60" i="26"/>
  <c r="W60" i="26"/>
  <c r="P60" i="26"/>
  <c r="M60" i="26"/>
  <c r="I60" i="26"/>
  <c r="BF59" i="26"/>
  <c r="AZ59" i="26"/>
  <c r="AT59" i="26"/>
  <c r="AN59" i="26"/>
  <c r="AH59" i="26"/>
  <c r="AC59" i="26"/>
  <c r="W59" i="26"/>
  <c r="P59" i="26"/>
  <c r="M59" i="26"/>
  <c r="I59" i="26"/>
  <c r="BD57" i="26"/>
  <c r="AX57" i="26"/>
  <c r="AR57" i="26"/>
  <c r="AL57" i="26"/>
  <c r="AF57" i="26"/>
  <c r="Z57" i="26"/>
  <c r="T57" i="26"/>
  <c r="AZ48" i="26"/>
  <c r="AZ47" i="26"/>
  <c r="AZ46" i="26"/>
  <c r="AZ45" i="26"/>
  <c r="AZ44" i="26"/>
  <c r="AZ43" i="26"/>
  <c r="AZ42" i="26"/>
  <c r="AZ41" i="26"/>
  <c r="O54" i="26"/>
  <c r="BD38" i="26"/>
  <c r="AX38" i="26"/>
  <c r="AR38" i="26"/>
  <c r="AL38" i="26"/>
  <c r="AF38" i="26"/>
  <c r="Z38" i="26"/>
  <c r="BE34" i="26"/>
  <c r="BF34" i="26" s="1"/>
  <c r="BD34" i="26"/>
  <c r="AY34" i="26"/>
  <c r="AZ34" i="26" s="1"/>
  <c r="AX34" i="26"/>
  <c r="AS34" i="26"/>
  <c r="AT34" i="26" s="1"/>
  <c r="AR34" i="26"/>
  <c r="AM34" i="26"/>
  <c r="AN34" i="26" s="1"/>
  <c r="AL34" i="26"/>
  <c r="AG34" i="26"/>
  <c r="AH34" i="26" s="1"/>
  <c r="AF34" i="26"/>
  <c r="AA34" i="26"/>
  <c r="Z34" i="26"/>
  <c r="U34" i="26"/>
  <c r="W34" i="26" s="1"/>
  <c r="T34" i="26"/>
  <c r="O34" i="26"/>
  <c r="P34" i="26" s="1"/>
  <c r="N34" i="26"/>
  <c r="K34" i="26"/>
  <c r="M34" i="26" s="1"/>
  <c r="J34" i="26"/>
  <c r="G34" i="26"/>
  <c r="I34" i="26" s="1"/>
  <c r="F34" i="26"/>
  <c r="BE31" i="26"/>
  <c r="BF31" i="26" s="1"/>
  <c r="AY31" i="26"/>
  <c r="AZ31" i="26" s="1"/>
  <c r="AS31" i="26"/>
  <c r="AT31" i="26" s="1"/>
  <c r="AM31" i="26"/>
  <c r="AN31" i="26" s="1"/>
  <c r="AG31" i="26"/>
  <c r="AH31" i="26" s="1"/>
  <c r="AA31" i="26"/>
  <c r="AC31" i="26" s="1"/>
  <c r="U31" i="26"/>
  <c r="W31" i="26" s="1"/>
  <c r="O31" i="26"/>
  <c r="P31" i="26" s="1"/>
  <c r="K31" i="26"/>
  <c r="M31" i="26" s="1"/>
  <c r="G31" i="26"/>
  <c r="I31" i="26" s="1"/>
  <c r="BE30" i="26"/>
  <c r="BF30" i="26" s="1"/>
  <c r="AY30" i="26"/>
  <c r="AZ30" i="26" s="1"/>
  <c r="AS30" i="26"/>
  <c r="AT30" i="26" s="1"/>
  <c r="AM30" i="26"/>
  <c r="AN30" i="26" s="1"/>
  <c r="AG30" i="26"/>
  <c r="AH30" i="26" s="1"/>
  <c r="AA30" i="26"/>
  <c r="AC30" i="26" s="1"/>
  <c r="U30" i="26"/>
  <c r="W30" i="26" s="1"/>
  <c r="O30" i="26"/>
  <c r="P30" i="26" s="1"/>
  <c r="K30" i="26"/>
  <c r="M30" i="26" s="1"/>
  <c r="G30" i="26"/>
  <c r="I30" i="26" s="1"/>
  <c r="BE29" i="26"/>
  <c r="BF29" i="26" s="1"/>
  <c r="AY29" i="26"/>
  <c r="AZ29" i="26" s="1"/>
  <c r="AS29" i="26"/>
  <c r="AT29" i="26" s="1"/>
  <c r="AM29" i="26"/>
  <c r="AN29" i="26" s="1"/>
  <c r="AG29" i="26"/>
  <c r="AH29" i="26" s="1"/>
  <c r="AA29" i="26"/>
  <c r="AC29" i="26" s="1"/>
  <c r="U29" i="26"/>
  <c r="W29" i="26" s="1"/>
  <c r="O29" i="26"/>
  <c r="P29" i="26" s="1"/>
  <c r="K29" i="26"/>
  <c r="M29" i="26" s="1"/>
  <c r="G29" i="26"/>
  <c r="I29" i="26" s="1"/>
  <c r="BE26" i="26"/>
  <c r="BF26" i="26" s="1"/>
  <c r="AY26" i="26"/>
  <c r="AZ26" i="26" s="1"/>
  <c r="AS26" i="26"/>
  <c r="AT26" i="26" s="1"/>
  <c r="AM26" i="26"/>
  <c r="AN26" i="26" s="1"/>
  <c r="AG26" i="26"/>
  <c r="AH26" i="26" s="1"/>
  <c r="AA26" i="26"/>
  <c r="AC26" i="26" s="1"/>
  <c r="U26" i="26"/>
  <c r="W26" i="26" s="1"/>
  <c r="O26" i="26"/>
  <c r="P26" i="26" s="1"/>
  <c r="K26" i="26"/>
  <c r="M26" i="26" s="1"/>
  <c r="G26" i="26"/>
  <c r="I26" i="26" s="1"/>
  <c r="BE24" i="26"/>
  <c r="BF24" i="26" s="1"/>
  <c r="AY24" i="26"/>
  <c r="AZ24" i="26" s="1"/>
  <c r="AS24" i="26"/>
  <c r="AT24" i="26" s="1"/>
  <c r="AM24" i="26"/>
  <c r="AN24" i="26" s="1"/>
  <c r="AG24" i="26"/>
  <c r="AH24" i="26" s="1"/>
  <c r="AA24" i="26"/>
  <c r="AC24" i="26" s="1"/>
  <c r="U24" i="26"/>
  <c r="W24" i="26" s="1"/>
  <c r="O24" i="26"/>
  <c r="P24" i="26" s="1"/>
  <c r="K24" i="26"/>
  <c r="M24" i="26" s="1"/>
  <c r="G24" i="26"/>
  <c r="I24" i="26" s="1"/>
  <c r="BE23" i="26"/>
  <c r="BF23" i="26" s="1"/>
  <c r="AY23" i="26"/>
  <c r="AZ23" i="26" s="1"/>
  <c r="AS23" i="26"/>
  <c r="AT23" i="26" s="1"/>
  <c r="AM23" i="26"/>
  <c r="AN23" i="26" s="1"/>
  <c r="AG23" i="26"/>
  <c r="AH23" i="26" s="1"/>
  <c r="AA23" i="26"/>
  <c r="AC23" i="26" s="1"/>
  <c r="U23" i="26"/>
  <c r="W23" i="26" s="1"/>
  <c r="O23" i="26"/>
  <c r="P23" i="26" s="1"/>
  <c r="K23" i="26"/>
  <c r="M23" i="26" s="1"/>
  <c r="G23" i="26"/>
  <c r="I23" i="26" s="1"/>
  <c r="BE22" i="26"/>
  <c r="BF22" i="26" s="1"/>
  <c r="AY22" i="26"/>
  <c r="AZ22" i="26" s="1"/>
  <c r="AS22" i="26"/>
  <c r="AT22" i="26" s="1"/>
  <c r="AM22" i="26"/>
  <c r="AN22" i="26" s="1"/>
  <c r="AG22" i="26"/>
  <c r="AH22" i="26" s="1"/>
  <c r="AA22" i="26"/>
  <c r="AC22" i="26" s="1"/>
  <c r="U22" i="26"/>
  <c r="W22" i="26" s="1"/>
  <c r="O22" i="26"/>
  <c r="P22" i="26" s="1"/>
  <c r="K22" i="26"/>
  <c r="M22" i="26" s="1"/>
  <c r="G22" i="26"/>
  <c r="I22" i="26" s="1"/>
  <c r="BE21" i="26"/>
  <c r="BF21" i="26" s="1"/>
  <c r="AY21" i="26"/>
  <c r="AZ21" i="26" s="1"/>
  <c r="AS21" i="26"/>
  <c r="AT21" i="26" s="1"/>
  <c r="AM21" i="26"/>
  <c r="AN21" i="26" s="1"/>
  <c r="AG21" i="26"/>
  <c r="AH21" i="26" s="1"/>
  <c r="AA21" i="26"/>
  <c r="AC21" i="26" s="1"/>
  <c r="U21" i="26"/>
  <c r="W21" i="26" s="1"/>
  <c r="O21" i="26"/>
  <c r="P21" i="26" s="1"/>
  <c r="K21" i="26"/>
  <c r="M21" i="26" s="1"/>
  <c r="G21" i="26"/>
  <c r="I21" i="26" s="1"/>
  <c r="BE20" i="26"/>
  <c r="BF20" i="26" s="1"/>
  <c r="AY20" i="26"/>
  <c r="AZ20" i="26" s="1"/>
  <c r="AS20" i="26"/>
  <c r="AT20" i="26" s="1"/>
  <c r="AM20" i="26"/>
  <c r="AN20" i="26" s="1"/>
  <c r="AG20" i="26"/>
  <c r="AH20" i="26" s="1"/>
  <c r="AA20" i="26"/>
  <c r="AC20" i="26" s="1"/>
  <c r="U20" i="26"/>
  <c r="W20" i="26" s="1"/>
  <c r="O20" i="26"/>
  <c r="P20" i="26" s="1"/>
  <c r="K20" i="26"/>
  <c r="M20" i="26" s="1"/>
  <c r="G20" i="26"/>
  <c r="I20" i="26" s="1"/>
  <c r="BE19" i="26"/>
  <c r="BF19" i="26" s="1"/>
  <c r="AY19" i="26"/>
  <c r="AZ19" i="26" s="1"/>
  <c r="AS19" i="26"/>
  <c r="AT19" i="26" s="1"/>
  <c r="AM19" i="26"/>
  <c r="AN19" i="26" s="1"/>
  <c r="AG19" i="26"/>
  <c r="AH19" i="26" s="1"/>
  <c r="AA19" i="26"/>
  <c r="AC19" i="26" s="1"/>
  <c r="U19" i="26"/>
  <c r="W19" i="26" s="1"/>
  <c r="O19" i="26"/>
  <c r="P19" i="26" s="1"/>
  <c r="K19" i="26"/>
  <c r="M19" i="26" s="1"/>
  <c r="G19" i="26"/>
  <c r="I19" i="26" s="1"/>
  <c r="BE18" i="26"/>
  <c r="BF18" i="26" s="1"/>
  <c r="AY18" i="26"/>
  <c r="AZ18" i="26" s="1"/>
  <c r="AS18" i="26"/>
  <c r="AT18" i="26" s="1"/>
  <c r="AM18" i="26"/>
  <c r="AN18" i="26" s="1"/>
  <c r="AG18" i="26"/>
  <c r="AH18" i="26" s="1"/>
  <c r="AA18" i="26"/>
  <c r="AC18" i="26" s="1"/>
  <c r="U18" i="26"/>
  <c r="W18" i="26" s="1"/>
  <c r="O18" i="26"/>
  <c r="P18" i="26" s="1"/>
  <c r="K18" i="26"/>
  <c r="M18" i="26" s="1"/>
  <c r="G18" i="26"/>
  <c r="I18" i="26" s="1"/>
  <c r="BE17" i="26"/>
  <c r="BF17" i="26" s="1"/>
  <c r="AY17" i="26"/>
  <c r="AZ17" i="26" s="1"/>
  <c r="AS17" i="26"/>
  <c r="AT17" i="26" s="1"/>
  <c r="AM17" i="26"/>
  <c r="AN17" i="26" s="1"/>
  <c r="AG17" i="26"/>
  <c r="AH17" i="26" s="1"/>
  <c r="AA17" i="26"/>
  <c r="AC17" i="26" s="1"/>
  <c r="U17" i="26"/>
  <c r="W17" i="26" s="1"/>
  <c r="O17" i="26"/>
  <c r="P17" i="26" s="1"/>
  <c r="K17" i="26"/>
  <c r="M17" i="26" s="1"/>
  <c r="G17" i="26"/>
  <c r="I17" i="26" s="1"/>
  <c r="BE16" i="26"/>
  <c r="BF16" i="26" s="1"/>
  <c r="AY16" i="26"/>
  <c r="AZ16" i="26" s="1"/>
  <c r="AS16" i="26"/>
  <c r="AT16" i="26" s="1"/>
  <c r="AM16" i="26"/>
  <c r="AN16" i="26" s="1"/>
  <c r="AG16" i="26"/>
  <c r="AH16" i="26" s="1"/>
  <c r="AA16" i="26"/>
  <c r="AC16" i="26" s="1"/>
  <c r="U16" i="26"/>
  <c r="W16" i="26" s="1"/>
  <c r="O16" i="26"/>
  <c r="P16" i="26" s="1"/>
  <c r="K16" i="26"/>
  <c r="M16" i="26" s="1"/>
  <c r="G16" i="26"/>
  <c r="I16" i="26" s="1"/>
  <c r="BE15" i="26"/>
  <c r="AY15" i="26"/>
  <c r="AS15" i="26"/>
  <c r="AM15" i="26"/>
  <c r="AN15" i="26" s="1"/>
  <c r="AG15" i="26"/>
  <c r="AA15" i="26"/>
  <c r="U15" i="26"/>
  <c r="O15" i="26"/>
  <c r="P15" i="26" s="1"/>
  <c r="K15" i="26"/>
  <c r="G15" i="26"/>
  <c r="I15" i="26" s="1"/>
  <c r="B12" i="26"/>
  <c r="C5" i="26"/>
  <c r="C2" i="26"/>
  <c r="BD123" i="25"/>
  <c r="AX123" i="25"/>
  <c r="AR123" i="25"/>
  <c r="AL123" i="25"/>
  <c r="AF123" i="25"/>
  <c r="Z123" i="25"/>
  <c r="T123" i="25"/>
  <c r="BE118" i="25"/>
  <c r="AY118" i="25"/>
  <c r="AS118" i="25"/>
  <c r="AM118" i="25"/>
  <c r="AG118" i="25"/>
  <c r="AA118" i="25"/>
  <c r="U118" i="25"/>
  <c r="O118" i="25"/>
  <c r="K118" i="25"/>
  <c r="G118" i="25"/>
  <c r="BF116" i="25"/>
  <c r="AZ116" i="25"/>
  <c r="AH116" i="25"/>
  <c r="AC116" i="25"/>
  <c r="W116" i="25"/>
  <c r="P116" i="25"/>
  <c r="M116" i="25"/>
  <c r="I116" i="25"/>
  <c r="BF115" i="25"/>
  <c r="AZ115" i="25"/>
  <c r="AH115" i="25"/>
  <c r="AC115" i="25"/>
  <c r="W115" i="25"/>
  <c r="P115" i="25"/>
  <c r="M115" i="25"/>
  <c r="I115" i="25"/>
  <c r="BF113" i="25"/>
  <c r="AZ113" i="25"/>
  <c r="AH113" i="25"/>
  <c r="AC113" i="25"/>
  <c r="W113" i="25"/>
  <c r="P113" i="25"/>
  <c r="M113" i="25"/>
  <c r="I113" i="25"/>
  <c r="AZ112" i="25"/>
  <c r="AT112" i="25"/>
  <c r="AN112" i="25"/>
  <c r="AH112" i="25"/>
  <c r="AC112" i="25"/>
  <c r="W112" i="25"/>
  <c r="P112" i="25"/>
  <c r="M112" i="25"/>
  <c r="I112" i="25"/>
  <c r="BD110" i="25"/>
  <c r="AX110" i="25"/>
  <c r="AR110" i="25"/>
  <c r="AL110" i="25"/>
  <c r="AF110" i="25"/>
  <c r="Z110" i="25"/>
  <c r="T110" i="25"/>
  <c r="AY107" i="25"/>
  <c r="AS107" i="25"/>
  <c r="AM107" i="25"/>
  <c r="AG107" i="25"/>
  <c r="U107" i="25"/>
  <c r="O107" i="25"/>
  <c r="K107" i="25"/>
  <c r="G107" i="25"/>
  <c r="AZ105" i="25"/>
  <c r="AT105" i="25"/>
  <c r="AN105" i="25"/>
  <c r="AH105" i="25"/>
  <c r="AC105" i="25"/>
  <c r="W105" i="25"/>
  <c r="P105" i="25"/>
  <c r="M105" i="25"/>
  <c r="I105" i="25"/>
  <c r="AZ104" i="25"/>
  <c r="AT104" i="25"/>
  <c r="AN104" i="25"/>
  <c r="AH104" i="25"/>
  <c r="AC104" i="25"/>
  <c r="W104" i="25"/>
  <c r="P104" i="25"/>
  <c r="M104" i="25"/>
  <c r="I104" i="25"/>
  <c r="BF94" i="25"/>
  <c r="AZ94" i="25"/>
  <c r="AT94" i="25"/>
  <c r="AN94" i="25"/>
  <c r="AH94" i="25"/>
  <c r="AC94" i="25"/>
  <c r="W94" i="25"/>
  <c r="P94" i="25"/>
  <c r="M94" i="25"/>
  <c r="I94" i="25"/>
  <c r="BF93" i="25"/>
  <c r="AZ93" i="25"/>
  <c r="AT93" i="25"/>
  <c r="AN93" i="25"/>
  <c r="AH93" i="25"/>
  <c r="AC93" i="25"/>
  <c r="W93" i="25"/>
  <c r="P93" i="25"/>
  <c r="M93" i="25"/>
  <c r="I93" i="25"/>
  <c r="BF92" i="25"/>
  <c r="AZ92" i="25"/>
  <c r="AT92" i="25"/>
  <c r="AN92" i="25"/>
  <c r="AH92" i="25"/>
  <c r="AC92" i="25"/>
  <c r="W92" i="25"/>
  <c r="P92" i="25"/>
  <c r="M92" i="25"/>
  <c r="I92" i="25"/>
  <c r="BE87" i="25"/>
  <c r="AY87" i="25"/>
  <c r="AS87" i="25"/>
  <c r="AM87" i="25"/>
  <c r="AG87" i="25"/>
  <c r="AA87" i="25"/>
  <c r="U87" i="25"/>
  <c r="O87" i="25"/>
  <c r="K87" i="25"/>
  <c r="G87" i="25"/>
  <c r="BF85" i="25"/>
  <c r="AZ85" i="25"/>
  <c r="AT85" i="25"/>
  <c r="AN85" i="25"/>
  <c r="AH85" i="25"/>
  <c r="AC85" i="25"/>
  <c r="W85" i="25"/>
  <c r="P85" i="25"/>
  <c r="M85" i="25"/>
  <c r="I85" i="25"/>
  <c r="BF84" i="25"/>
  <c r="AZ84" i="25"/>
  <c r="AT84" i="25"/>
  <c r="AN84" i="25"/>
  <c r="AH84" i="25"/>
  <c r="AC84" i="25"/>
  <c r="W84" i="25"/>
  <c r="P84" i="25"/>
  <c r="M84" i="25"/>
  <c r="I84" i="25"/>
  <c r="BF83" i="25"/>
  <c r="AZ83" i="25"/>
  <c r="AT83" i="25"/>
  <c r="AN83" i="25"/>
  <c r="AH83" i="25"/>
  <c r="AC83" i="25"/>
  <c r="W83" i="25"/>
  <c r="P83" i="25"/>
  <c r="M83" i="25"/>
  <c r="I83" i="25"/>
  <c r="BF82" i="25"/>
  <c r="AZ82" i="25"/>
  <c r="AT82" i="25"/>
  <c r="AN82" i="25"/>
  <c r="AH82" i="25"/>
  <c r="AC82" i="25"/>
  <c r="W82" i="25"/>
  <c r="P82" i="25"/>
  <c r="M82" i="25"/>
  <c r="I82" i="25"/>
  <c r="BF81" i="25"/>
  <c r="AZ81" i="25"/>
  <c r="AT81" i="25"/>
  <c r="AN81" i="25"/>
  <c r="AH81" i="25"/>
  <c r="AC81" i="25"/>
  <c r="W81" i="25"/>
  <c r="P81" i="25"/>
  <c r="M81" i="25"/>
  <c r="I81" i="25"/>
  <c r="BF80" i="25"/>
  <c r="AZ80" i="25"/>
  <c r="AT80" i="25"/>
  <c r="AN80" i="25"/>
  <c r="AH80" i="25"/>
  <c r="AC80" i="25"/>
  <c r="W80" i="25"/>
  <c r="P80" i="25"/>
  <c r="M80" i="25"/>
  <c r="I80" i="25"/>
  <c r="BF79" i="25"/>
  <c r="AZ79" i="25"/>
  <c r="AT79" i="25"/>
  <c r="AN79" i="25"/>
  <c r="AH79" i="25"/>
  <c r="AC79" i="25"/>
  <c r="W79" i="25"/>
  <c r="P79" i="25"/>
  <c r="M79" i="25"/>
  <c r="I79" i="25"/>
  <c r="BF78" i="25"/>
  <c r="AZ78" i="25"/>
  <c r="AT78" i="25"/>
  <c r="AN78" i="25"/>
  <c r="AH78" i="25"/>
  <c r="AC78" i="25"/>
  <c r="W78" i="25"/>
  <c r="P78" i="25"/>
  <c r="M78" i="25"/>
  <c r="I78" i="25"/>
  <c r="BF77" i="25"/>
  <c r="AZ77" i="25"/>
  <c r="AT77" i="25"/>
  <c r="AN77" i="25"/>
  <c r="AH77" i="25"/>
  <c r="AC77" i="25"/>
  <c r="W77" i="25"/>
  <c r="P77" i="25"/>
  <c r="M77" i="25"/>
  <c r="I77" i="25"/>
  <c r="BF76" i="25"/>
  <c r="AZ76" i="25"/>
  <c r="AT76" i="25"/>
  <c r="AN76" i="25"/>
  <c r="AH76" i="25"/>
  <c r="AC76" i="25"/>
  <c r="W76" i="25"/>
  <c r="P76" i="25"/>
  <c r="M76" i="25"/>
  <c r="I76" i="25"/>
  <c r="BF75" i="25"/>
  <c r="AZ75" i="25"/>
  <c r="AT75" i="25"/>
  <c r="AN75" i="25"/>
  <c r="AH75" i="25"/>
  <c r="AC75" i="25"/>
  <c r="W75" i="25"/>
  <c r="P75" i="25"/>
  <c r="M75" i="25"/>
  <c r="I75" i="25"/>
  <c r="BF74" i="25"/>
  <c r="AZ74" i="25"/>
  <c r="AT74" i="25"/>
  <c r="AN74" i="25"/>
  <c r="AH74" i="25"/>
  <c r="AC74" i="25"/>
  <c r="W74" i="25"/>
  <c r="P74" i="25"/>
  <c r="M74" i="25"/>
  <c r="I74" i="25"/>
  <c r="BF73" i="25"/>
  <c r="AZ73" i="25"/>
  <c r="AT73" i="25"/>
  <c r="AN73" i="25"/>
  <c r="AH73" i="25"/>
  <c r="AC73" i="25"/>
  <c r="W73" i="25"/>
  <c r="P73" i="25"/>
  <c r="M73" i="25"/>
  <c r="I73" i="25"/>
  <c r="BD71" i="25"/>
  <c r="BD90" i="25" s="1"/>
  <c r="AX71" i="25"/>
  <c r="AX90" i="25" s="1"/>
  <c r="AR71" i="25"/>
  <c r="AR90" i="25" s="1"/>
  <c r="AL71" i="25"/>
  <c r="AL90" i="25" s="1"/>
  <c r="AF71" i="25"/>
  <c r="AF90" i="25" s="1"/>
  <c r="Z71" i="25"/>
  <c r="Z90" i="25" s="1"/>
  <c r="T71" i="25"/>
  <c r="T90" i="25" s="1"/>
  <c r="BE68" i="25"/>
  <c r="AY68" i="25"/>
  <c r="AS68" i="25"/>
  <c r="AM68" i="25"/>
  <c r="AA68" i="25"/>
  <c r="U68" i="25"/>
  <c r="O68" i="25"/>
  <c r="K68" i="25"/>
  <c r="G68" i="25"/>
  <c r="BF66" i="25"/>
  <c r="BF65" i="25"/>
  <c r="BF64" i="25"/>
  <c r="BF63" i="25"/>
  <c r="AZ63" i="25"/>
  <c r="AT63" i="25"/>
  <c r="AN63" i="25"/>
  <c r="AH63" i="25"/>
  <c r="AC63" i="25"/>
  <c r="W63" i="25"/>
  <c r="P63" i="25"/>
  <c r="M63" i="25"/>
  <c r="I63" i="25"/>
  <c r="BF62" i="25"/>
  <c r="AZ62" i="25"/>
  <c r="AT62" i="25"/>
  <c r="AN62" i="25"/>
  <c r="AH62" i="25"/>
  <c r="AC62" i="25"/>
  <c r="W62" i="25"/>
  <c r="P62" i="25"/>
  <c r="M62" i="25"/>
  <c r="I62" i="25"/>
  <c r="BF61" i="25"/>
  <c r="AZ61" i="25"/>
  <c r="AT61" i="25"/>
  <c r="AN61" i="25"/>
  <c r="AH61" i="25"/>
  <c r="AC61" i="25"/>
  <c r="W61" i="25"/>
  <c r="P61" i="25"/>
  <c r="M61" i="25"/>
  <c r="I61" i="25"/>
  <c r="BF60" i="25"/>
  <c r="AZ60" i="25"/>
  <c r="AT60" i="25"/>
  <c r="AN60" i="25"/>
  <c r="AH60" i="25"/>
  <c r="AC60" i="25"/>
  <c r="W60" i="25"/>
  <c r="P60" i="25"/>
  <c r="M60" i="25"/>
  <c r="I60" i="25"/>
  <c r="BF59" i="25"/>
  <c r="AZ59" i="25"/>
  <c r="AT59" i="25"/>
  <c r="AN59" i="25"/>
  <c r="AC59" i="25"/>
  <c r="W59" i="25"/>
  <c r="P59" i="25"/>
  <c r="M59" i="25"/>
  <c r="I59" i="25"/>
  <c r="BD57" i="25"/>
  <c r="AX57" i="25"/>
  <c r="AR57" i="25"/>
  <c r="AL57" i="25"/>
  <c r="AF57" i="25"/>
  <c r="Z57" i="25"/>
  <c r="T57" i="25"/>
  <c r="AZ48" i="25"/>
  <c r="AZ47" i="25"/>
  <c r="AZ46" i="25"/>
  <c r="AZ45" i="25"/>
  <c r="AZ44" i="25"/>
  <c r="AZ43" i="25"/>
  <c r="AZ42" i="25"/>
  <c r="AZ41" i="25"/>
  <c r="P40" i="25"/>
  <c r="BD38" i="25"/>
  <c r="AX38" i="25"/>
  <c r="AR38" i="25"/>
  <c r="AL38" i="25"/>
  <c r="AF38" i="25"/>
  <c r="Z38" i="25"/>
  <c r="BE34" i="25"/>
  <c r="BF34" i="25" s="1"/>
  <c r="BD34" i="25"/>
  <c r="AY34" i="25"/>
  <c r="AZ34" i="25" s="1"/>
  <c r="AX34" i="25"/>
  <c r="AS34" i="25"/>
  <c r="AT34" i="25" s="1"/>
  <c r="AR34" i="25"/>
  <c r="AM34" i="25"/>
  <c r="AN34" i="25" s="1"/>
  <c r="AL34" i="25"/>
  <c r="AG34" i="25"/>
  <c r="AH34" i="25" s="1"/>
  <c r="AF34" i="25"/>
  <c r="AA34" i="25"/>
  <c r="Z34" i="25"/>
  <c r="U34" i="25"/>
  <c r="W34" i="25" s="1"/>
  <c r="T34" i="25"/>
  <c r="O34" i="25"/>
  <c r="P34" i="25" s="1"/>
  <c r="N34" i="25"/>
  <c r="K34" i="25"/>
  <c r="M34" i="25" s="1"/>
  <c r="J34" i="25"/>
  <c r="G34" i="25"/>
  <c r="I34" i="25" s="1"/>
  <c r="F34" i="25"/>
  <c r="BE31" i="25"/>
  <c r="BF31" i="25" s="1"/>
  <c r="AY31" i="25"/>
  <c r="AZ31" i="25" s="1"/>
  <c r="AS31" i="25"/>
  <c r="AT31" i="25" s="1"/>
  <c r="AM31" i="25"/>
  <c r="AN31" i="25" s="1"/>
  <c r="AG31" i="25"/>
  <c r="AH31" i="25" s="1"/>
  <c r="AA31" i="25"/>
  <c r="AC31" i="25" s="1"/>
  <c r="U31" i="25"/>
  <c r="W31" i="25" s="1"/>
  <c r="O31" i="25"/>
  <c r="P31" i="25" s="1"/>
  <c r="K31" i="25"/>
  <c r="M31" i="25" s="1"/>
  <c r="G31" i="25"/>
  <c r="I31" i="25" s="1"/>
  <c r="BE30" i="25"/>
  <c r="BF30" i="25" s="1"/>
  <c r="AY30" i="25"/>
  <c r="AZ30" i="25" s="1"/>
  <c r="AS30" i="25"/>
  <c r="AT30" i="25" s="1"/>
  <c r="AM30" i="25"/>
  <c r="AN30" i="25" s="1"/>
  <c r="AG30" i="25"/>
  <c r="AH30" i="25" s="1"/>
  <c r="AA30" i="25"/>
  <c r="AC30" i="25" s="1"/>
  <c r="U30" i="25"/>
  <c r="W30" i="25" s="1"/>
  <c r="O30" i="25"/>
  <c r="P30" i="25" s="1"/>
  <c r="K30" i="25"/>
  <c r="M30" i="25" s="1"/>
  <c r="G30" i="25"/>
  <c r="I30" i="25" s="1"/>
  <c r="BE29" i="25"/>
  <c r="BF29" i="25" s="1"/>
  <c r="AY29" i="25"/>
  <c r="AZ29" i="25" s="1"/>
  <c r="AS29" i="25"/>
  <c r="AT29" i="25" s="1"/>
  <c r="AM29" i="25"/>
  <c r="AN29" i="25" s="1"/>
  <c r="AG29" i="25"/>
  <c r="AH29" i="25" s="1"/>
  <c r="AA29" i="25"/>
  <c r="AC29" i="25" s="1"/>
  <c r="U29" i="25"/>
  <c r="W29" i="25" s="1"/>
  <c r="O29" i="25"/>
  <c r="P29" i="25" s="1"/>
  <c r="K29" i="25"/>
  <c r="M29" i="25" s="1"/>
  <c r="G29" i="25"/>
  <c r="I29" i="25" s="1"/>
  <c r="BE26" i="25"/>
  <c r="BF26" i="25" s="1"/>
  <c r="AY26" i="25"/>
  <c r="AZ26" i="25" s="1"/>
  <c r="AS26" i="25"/>
  <c r="AT26" i="25" s="1"/>
  <c r="AM26" i="25"/>
  <c r="AN26" i="25" s="1"/>
  <c r="AG26" i="25"/>
  <c r="AH26" i="25" s="1"/>
  <c r="AA26" i="25"/>
  <c r="AC26" i="25" s="1"/>
  <c r="U26" i="25"/>
  <c r="W26" i="25" s="1"/>
  <c r="O26" i="25"/>
  <c r="P26" i="25" s="1"/>
  <c r="K26" i="25"/>
  <c r="M26" i="25" s="1"/>
  <c r="G26" i="25"/>
  <c r="I26" i="25" s="1"/>
  <c r="BE24" i="25"/>
  <c r="BF24" i="25" s="1"/>
  <c r="AY24" i="25"/>
  <c r="AZ24" i="25" s="1"/>
  <c r="AS24" i="25"/>
  <c r="AT24" i="25" s="1"/>
  <c r="AM24" i="25"/>
  <c r="AN24" i="25" s="1"/>
  <c r="AG24" i="25"/>
  <c r="AH24" i="25" s="1"/>
  <c r="AA24" i="25"/>
  <c r="AC24" i="25" s="1"/>
  <c r="U24" i="25"/>
  <c r="W24" i="25" s="1"/>
  <c r="O24" i="25"/>
  <c r="P24" i="25" s="1"/>
  <c r="K24" i="25"/>
  <c r="M24" i="25" s="1"/>
  <c r="G24" i="25"/>
  <c r="I24" i="25" s="1"/>
  <c r="BE23" i="25"/>
  <c r="BF23" i="25" s="1"/>
  <c r="AY23" i="25"/>
  <c r="AZ23" i="25" s="1"/>
  <c r="AS23" i="25"/>
  <c r="AT23" i="25" s="1"/>
  <c r="AM23" i="25"/>
  <c r="AN23" i="25" s="1"/>
  <c r="AG23" i="25"/>
  <c r="AH23" i="25" s="1"/>
  <c r="AA23" i="25"/>
  <c r="AC23" i="25" s="1"/>
  <c r="U23" i="25"/>
  <c r="W23" i="25" s="1"/>
  <c r="O23" i="25"/>
  <c r="P23" i="25" s="1"/>
  <c r="K23" i="25"/>
  <c r="M23" i="25" s="1"/>
  <c r="G23" i="25"/>
  <c r="I23" i="25" s="1"/>
  <c r="BE22" i="25"/>
  <c r="BF22" i="25" s="1"/>
  <c r="AY22" i="25"/>
  <c r="AZ22" i="25" s="1"/>
  <c r="AS22" i="25"/>
  <c r="AT22" i="25" s="1"/>
  <c r="AM22" i="25"/>
  <c r="AN22" i="25" s="1"/>
  <c r="AG22" i="25"/>
  <c r="AH22" i="25" s="1"/>
  <c r="AA22" i="25"/>
  <c r="AC22" i="25" s="1"/>
  <c r="U22" i="25"/>
  <c r="W22" i="25" s="1"/>
  <c r="O22" i="25"/>
  <c r="P22" i="25" s="1"/>
  <c r="K22" i="25"/>
  <c r="M22" i="25" s="1"/>
  <c r="G22" i="25"/>
  <c r="I22" i="25" s="1"/>
  <c r="BE21" i="25"/>
  <c r="BF21" i="25" s="1"/>
  <c r="AY21" i="25"/>
  <c r="AZ21" i="25" s="1"/>
  <c r="AS21" i="25"/>
  <c r="AT21" i="25" s="1"/>
  <c r="AM21" i="25"/>
  <c r="AN21" i="25" s="1"/>
  <c r="AG21" i="25"/>
  <c r="AH21" i="25" s="1"/>
  <c r="AA21" i="25"/>
  <c r="AC21" i="25" s="1"/>
  <c r="U21" i="25"/>
  <c r="W21" i="25" s="1"/>
  <c r="O21" i="25"/>
  <c r="P21" i="25" s="1"/>
  <c r="K21" i="25"/>
  <c r="M21" i="25" s="1"/>
  <c r="G21" i="25"/>
  <c r="I21" i="25" s="1"/>
  <c r="BE20" i="25"/>
  <c r="BF20" i="25" s="1"/>
  <c r="AY20" i="25"/>
  <c r="AZ20" i="25" s="1"/>
  <c r="AS20" i="25"/>
  <c r="AT20" i="25" s="1"/>
  <c r="AM20" i="25"/>
  <c r="AN20" i="25" s="1"/>
  <c r="AG20" i="25"/>
  <c r="AH20" i="25" s="1"/>
  <c r="AA20" i="25"/>
  <c r="AC20" i="25" s="1"/>
  <c r="U20" i="25"/>
  <c r="W20" i="25" s="1"/>
  <c r="O20" i="25"/>
  <c r="P20" i="25" s="1"/>
  <c r="K20" i="25"/>
  <c r="M20" i="25" s="1"/>
  <c r="G20" i="25"/>
  <c r="I20" i="25" s="1"/>
  <c r="BE19" i="25"/>
  <c r="BF19" i="25" s="1"/>
  <c r="AY19" i="25"/>
  <c r="AZ19" i="25" s="1"/>
  <c r="AS19" i="25"/>
  <c r="AT19" i="25" s="1"/>
  <c r="AM19" i="25"/>
  <c r="AN19" i="25" s="1"/>
  <c r="AG19" i="25"/>
  <c r="AH19" i="25" s="1"/>
  <c r="AA19" i="25"/>
  <c r="AC19" i="25" s="1"/>
  <c r="U19" i="25"/>
  <c r="W19" i="25" s="1"/>
  <c r="O19" i="25"/>
  <c r="P19" i="25" s="1"/>
  <c r="K19" i="25"/>
  <c r="M19" i="25" s="1"/>
  <c r="G19" i="25"/>
  <c r="I19" i="25" s="1"/>
  <c r="BE18" i="25"/>
  <c r="BF18" i="25" s="1"/>
  <c r="AY18" i="25"/>
  <c r="AZ18" i="25" s="1"/>
  <c r="AS18" i="25"/>
  <c r="AT18" i="25" s="1"/>
  <c r="AM18" i="25"/>
  <c r="AN18" i="25" s="1"/>
  <c r="AG18" i="25"/>
  <c r="AH18" i="25" s="1"/>
  <c r="AA18" i="25"/>
  <c r="AC18" i="25" s="1"/>
  <c r="U18" i="25"/>
  <c r="W18" i="25" s="1"/>
  <c r="O18" i="25"/>
  <c r="P18" i="25" s="1"/>
  <c r="K18" i="25"/>
  <c r="M18" i="25" s="1"/>
  <c r="G18" i="25"/>
  <c r="I18" i="25" s="1"/>
  <c r="BE17" i="25"/>
  <c r="BF17" i="25" s="1"/>
  <c r="AY17" i="25"/>
  <c r="AZ17" i="25" s="1"/>
  <c r="AS17" i="25"/>
  <c r="AT17" i="25" s="1"/>
  <c r="AM17" i="25"/>
  <c r="AN17" i="25" s="1"/>
  <c r="AG17" i="25"/>
  <c r="AH17" i="25" s="1"/>
  <c r="AA17" i="25"/>
  <c r="AC17" i="25" s="1"/>
  <c r="U17" i="25"/>
  <c r="W17" i="25" s="1"/>
  <c r="O17" i="25"/>
  <c r="P17" i="25" s="1"/>
  <c r="K17" i="25"/>
  <c r="M17" i="25" s="1"/>
  <c r="G17" i="25"/>
  <c r="I17" i="25" s="1"/>
  <c r="BE16" i="25"/>
  <c r="BF16" i="25" s="1"/>
  <c r="AY16" i="25"/>
  <c r="AZ16" i="25" s="1"/>
  <c r="AS16" i="25"/>
  <c r="AT16" i="25" s="1"/>
  <c r="AM16" i="25"/>
  <c r="AN16" i="25" s="1"/>
  <c r="AG16" i="25"/>
  <c r="AH16" i="25" s="1"/>
  <c r="AA16" i="25"/>
  <c r="AC16" i="25" s="1"/>
  <c r="U16" i="25"/>
  <c r="W16" i="25" s="1"/>
  <c r="O16" i="25"/>
  <c r="P16" i="25" s="1"/>
  <c r="K16" i="25"/>
  <c r="M16" i="25" s="1"/>
  <c r="G16" i="25"/>
  <c r="I16" i="25" s="1"/>
  <c r="BE15" i="25"/>
  <c r="AY15" i="25"/>
  <c r="AZ15" i="25" s="1"/>
  <c r="AS15" i="25"/>
  <c r="AM15" i="25"/>
  <c r="AN15" i="25" s="1"/>
  <c r="AG15" i="25"/>
  <c r="AH15" i="25" s="1"/>
  <c r="AA15" i="25"/>
  <c r="AC15" i="25" s="1"/>
  <c r="U15" i="25"/>
  <c r="W15" i="25" s="1"/>
  <c r="O15" i="25"/>
  <c r="K15" i="25"/>
  <c r="M15" i="25" s="1"/>
  <c r="G15" i="25"/>
  <c r="B12" i="25"/>
  <c r="C5" i="25"/>
  <c r="C2" i="25"/>
  <c r="BD123" i="24"/>
  <c r="AX123" i="24"/>
  <c r="AR123" i="24"/>
  <c r="AL123" i="24"/>
  <c r="AF123" i="24"/>
  <c r="Z123" i="24"/>
  <c r="T123" i="24"/>
  <c r="BE118" i="24"/>
  <c r="AY118" i="24"/>
  <c r="AS118" i="24"/>
  <c r="AM118" i="24"/>
  <c r="AG118" i="24"/>
  <c r="AA118" i="24"/>
  <c r="U118" i="24"/>
  <c r="O118" i="24"/>
  <c r="K118" i="24"/>
  <c r="G118" i="24"/>
  <c r="BF116" i="24"/>
  <c r="AZ116" i="24"/>
  <c r="AH116" i="24"/>
  <c r="AC116" i="24"/>
  <c r="W116" i="24"/>
  <c r="P116" i="24"/>
  <c r="M116" i="24"/>
  <c r="I116" i="24"/>
  <c r="BF115" i="24"/>
  <c r="AZ115" i="24"/>
  <c r="AH115" i="24"/>
  <c r="AC115" i="24"/>
  <c r="W115" i="24"/>
  <c r="P115" i="24"/>
  <c r="M115" i="24"/>
  <c r="I115" i="24"/>
  <c r="BF113" i="24"/>
  <c r="AZ113" i="24"/>
  <c r="AH113" i="24"/>
  <c r="AC113" i="24"/>
  <c r="W113" i="24"/>
  <c r="P113" i="24"/>
  <c r="M113" i="24"/>
  <c r="I113" i="24"/>
  <c r="AZ112" i="24"/>
  <c r="AT112" i="24"/>
  <c r="AN112" i="24"/>
  <c r="AH112" i="24"/>
  <c r="AC112" i="24"/>
  <c r="W112" i="24"/>
  <c r="P112" i="24"/>
  <c r="M112" i="24"/>
  <c r="I112" i="24"/>
  <c r="BD110" i="24"/>
  <c r="AX110" i="24"/>
  <c r="AR110" i="24"/>
  <c r="AL110" i="24"/>
  <c r="AF110" i="24"/>
  <c r="Z110" i="24"/>
  <c r="T110" i="24"/>
  <c r="AY107" i="24"/>
  <c r="AS107" i="24"/>
  <c r="AM107" i="24"/>
  <c r="AG107" i="24"/>
  <c r="U107" i="24"/>
  <c r="O107" i="24"/>
  <c r="K107" i="24"/>
  <c r="G107" i="24"/>
  <c r="P105" i="24"/>
  <c r="M105" i="24"/>
  <c r="I105" i="24"/>
  <c r="P104" i="24"/>
  <c r="M104" i="24"/>
  <c r="I104" i="24"/>
  <c r="BF94" i="24"/>
  <c r="AZ94" i="24"/>
  <c r="AT94" i="24"/>
  <c r="AN94" i="24"/>
  <c r="AH94" i="24"/>
  <c r="AC94" i="24"/>
  <c r="W94" i="24"/>
  <c r="P94" i="24"/>
  <c r="M94" i="24"/>
  <c r="I94" i="24"/>
  <c r="BF93" i="24"/>
  <c r="AZ93" i="24"/>
  <c r="AT93" i="24"/>
  <c r="AN93" i="24"/>
  <c r="AH93" i="24"/>
  <c r="AC93" i="24"/>
  <c r="W93" i="24"/>
  <c r="P93" i="24"/>
  <c r="M93" i="24"/>
  <c r="I93" i="24"/>
  <c r="BF92" i="24"/>
  <c r="AZ92" i="24"/>
  <c r="AT92" i="24"/>
  <c r="AN92" i="24"/>
  <c r="AH92" i="24"/>
  <c r="AC92" i="24"/>
  <c r="W92" i="24"/>
  <c r="P92" i="24"/>
  <c r="M92" i="24"/>
  <c r="I92" i="24"/>
  <c r="BE87" i="24"/>
  <c r="AY87" i="24"/>
  <c r="AS87" i="24"/>
  <c r="AM87" i="24"/>
  <c r="AG87" i="24"/>
  <c r="AA87" i="24"/>
  <c r="U87" i="24"/>
  <c r="O87" i="24"/>
  <c r="K87" i="24"/>
  <c r="G87" i="24"/>
  <c r="BF85" i="24"/>
  <c r="AZ85" i="24"/>
  <c r="AT85" i="24"/>
  <c r="AN85" i="24"/>
  <c r="AH85" i="24"/>
  <c r="AC85" i="24"/>
  <c r="W85" i="24"/>
  <c r="P85" i="24"/>
  <c r="M85" i="24"/>
  <c r="I85" i="24"/>
  <c r="BF84" i="24"/>
  <c r="AZ84" i="24"/>
  <c r="AT84" i="24"/>
  <c r="AN84" i="24"/>
  <c r="AH84" i="24"/>
  <c r="AC84" i="24"/>
  <c r="W84" i="24"/>
  <c r="P84" i="24"/>
  <c r="M84" i="24"/>
  <c r="I84" i="24"/>
  <c r="BF83" i="24"/>
  <c r="AZ83" i="24"/>
  <c r="AT83" i="24"/>
  <c r="AN83" i="24"/>
  <c r="AH83" i="24"/>
  <c r="AC83" i="24"/>
  <c r="W83" i="24"/>
  <c r="P83" i="24"/>
  <c r="M83" i="24"/>
  <c r="I83" i="24"/>
  <c r="BF82" i="24"/>
  <c r="AZ82" i="24"/>
  <c r="AT82" i="24"/>
  <c r="AN82" i="24"/>
  <c r="AH82" i="24"/>
  <c r="AC82" i="24"/>
  <c r="W82" i="24"/>
  <c r="P82" i="24"/>
  <c r="M82" i="24"/>
  <c r="I82" i="24"/>
  <c r="BF81" i="24"/>
  <c r="AZ81" i="24"/>
  <c r="AT81" i="24"/>
  <c r="AN81" i="24"/>
  <c r="AH81" i="24"/>
  <c r="AC81" i="24"/>
  <c r="W81" i="24"/>
  <c r="P81" i="24"/>
  <c r="M81" i="24"/>
  <c r="I81" i="24"/>
  <c r="BF80" i="24"/>
  <c r="AZ80" i="24"/>
  <c r="AT80" i="24"/>
  <c r="AN80" i="24"/>
  <c r="AH80" i="24"/>
  <c r="AC80" i="24"/>
  <c r="W80" i="24"/>
  <c r="P80" i="24"/>
  <c r="M80" i="24"/>
  <c r="I80" i="24"/>
  <c r="BF79" i="24"/>
  <c r="AZ79" i="24"/>
  <c r="AT79" i="24"/>
  <c r="AN79" i="24"/>
  <c r="AH79" i="24"/>
  <c r="AC79" i="24"/>
  <c r="W79" i="24"/>
  <c r="P79" i="24"/>
  <c r="M79" i="24"/>
  <c r="I79" i="24"/>
  <c r="BF78" i="24"/>
  <c r="AZ78" i="24"/>
  <c r="AT78" i="24"/>
  <c r="AN78" i="24"/>
  <c r="AH78" i="24"/>
  <c r="AC78" i="24"/>
  <c r="W78" i="24"/>
  <c r="P78" i="24"/>
  <c r="M78" i="24"/>
  <c r="I78" i="24"/>
  <c r="BF77" i="24"/>
  <c r="AZ77" i="24"/>
  <c r="AT77" i="24"/>
  <c r="AN77" i="24"/>
  <c r="AH77" i="24"/>
  <c r="AC77" i="24"/>
  <c r="W77" i="24"/>
  <c r="P77" i="24"/>
  <c r="M77" i="24"/>
  <c r="I77" i="24"/>
  <c r="BF76" i="24"/>
  <c r="AZ76" i="24"/>
  <c r="AT76" i="24"/>
  <c r="AN76" i="24"/>
  <c r="AH76" i="24"/>
  <c r="AC76" i="24"/>
  <c r="W76" i="24"/>
  <c r="P76" i="24"/>
  <c r="M76" i="24"/>
  <c r="I76" i="24"/>
  <c r="BF75" i="24"/>
  <c r="AZ75" i="24"/>
  <c r="AT75" i="24"/>
  <c r="AN75" i="24"/>
  <c r="AH75" i="24"/>
  <c r="AC75" i="24"/>
  <c r="W75" i="24"/>
  <c r="P75" i="24"/>
  <c r="M75" i="24"/>
  <c r="I75" i="24"/>
  <c r="BF74" i="24"/>
  <c r="AZ74" i="24"/>
  <c r="AT74" i="24"/>
  <c r="AN74" i="24"/>
  <c r="AH74" i="24"/>
  <c r="AC74" i="24"/>
  <c r="W74" i="24"/>
  <c r="P74" i="24"/>
  <c r="M74" i="24"/>
  <c r="I74" i="24"/>
  <c r="BF73" i="24"/>
  <c r="AZ73" i="24"/>
  <c r="AT73" i="24"/>
  <c r="AN73" i="24"/>
  <c r="AH73" i="24"/>
  <c r="AC73" i="24"/>
  <c r="W73" i="24"/>
  <c r="P73" i="24"/>
  <c r="M73" i="24"/>
  <c r="I73" i="24"/>
  <c r="BD71" i="24"/>
  <c r="BD90" i="24" s="1"/>
  <c r="AX71" i="24"/>
  <c r="AX90" i="24" s="1"/>
  <c r="AR71" i="24"/>
  <c r="AR90" i="24" s="1"/>
  <c r="AL71" i="24"/>
  <c r="AL90" i="24" s="1"/>
  <c r="AF71" i="24"/>
  <c r="AF90" i="24" s="1"/>
  <c r="Z71" i="24"/>
  <c r="Z90" i="24" s="1"/>
  <c r="T71" i="24"/>
  <c r="T90" i="24" s="1"/>
  <c r="BE68" i="24"/>
  <c r="AY68" i="24"/>
  <c r="AS68" i="24"/>
  <c r="AM68" i="24"/>
  <c r="AA68" i="24"/>
  <c r="U68" i="24"/>
  <c r="O68" i="24"/>
  <c r="K68" i="24"/>
  <c r="G68" i="24"/>
  <c r="BF66" i="24"/>
  <c r="BF65" i="24"/>
  <c r="BF64" i="24"/>
  <c r="BF63" i="24"/>
  <c r="AZ63" i="24"/>
  <c r="AT63" i="24"/>
  <c r="AN63" i="24"/>
  <c r="AH63" i="24"/>
  <c r="AC63" i="24"/>
  <c r="W63" i="24"/>
  <c r="P63" i="24"/>
  <c r="M63" i="24"/>
  <c r="I63" i="24"/>
  <c r="BF62" i="24"/>
  <c r="AZ62" i="24"/>
  <c r="AT62" i="24"/>
  <c r="AN62" i="24"/>
  <c r="AH62" i="24"/>
  <c r="AC62" i="24"/>
  <c r="W62" i="24"/>
  <c r="P62" i="24"/>
  <c r="M62" i="24"/>
  <c r="I62" i="24"/>
  <c r="BF61" i="24"/>
  <c r="AZ61" i="24"/>
  <c r="AT61" i="24"/>
  <c r="AN61" i="24"/>
  <c r="AH61" i="24"/>
  <c r="AC61" i="24"/>
  <c r="W61" i="24"/>
  <c r="P61" i="24"/>
  <c r="M61" i="24"/>
  <c r="I61" i="24"/>
  <c r="BF60" i="24"/>
  <c r="AZ60" i="24"/>
  <c r="AT60" i="24"/>
  <c r="AN60" i="24"/>
  <c r="AC60" i="24"/>
  <c r="W60" i="24"/>
  <c r="P60" i="24"/>
  <c r="M60" i="24"/>
  <c r="I60" i="24"/>
  <c r="BF59" i="24"/>
  <c r="AZ59" i="24"/>
  <c r="AT59" i="24"/>
  <c r="AN59" i="24"/>
  <c r="AH59" i="24"/>
  <c r="AC59" i="24"/>
  <c r="W59" i="24"/>
  <c r="P59" i="24"/>
  <c r="M59" i="24"/>
  <c r="I59" i="24"/>
  <c r="BD57" i="24"/>
  <c r="AX57" i="24"/>
  <c r="AR57" i="24"/>
  <c r="AL57" i="24"/>
  <c r="AF57" i="24"/>
  <c r="Z57" i="24"/>
  <c r="T57" i="24"/>
  <c r="AZ48" i="24"/>
  <c r="AZ47" i="24"/>
  <c r="AZ46" i="24"/>
  <c r="AZ45" i="24"/>
  <c r="AZ44" i="24"/>
  <c r="AZ43" i="24"/>
  <c r="AZ42" i="24"/>
  <c r="AZ41" i="24"/>
  <c r="P40" i="24"/>
  <c r="BD38" i="24"/>
  <c r="AX38" i="24"/>
  <c r="AR38" i="24"/>
  <c r="AL38" i="24"/>
  <c r="AF38" i="24"/>
  <c r="Z38" i="24"/>
  <c r="BE34" i="24"/>
  <c r="BF34" i="24" s="1"/>
  <c r="BD34" i="24"/>
  <c r="AY34" i="24"/>
  <c r="AZ34" i="24" s="1"/>
  <c r="AX34" i="24"/>
  <c r="AS34" i="24"/>
  <c r="AT34" i="24" s="1"/>
  <c r="AR34" i="24"/>
  <c r="AM34" i="24"/>
  <c r="AN34" i="24" s="1"/>
  <c r="AL34" i="24"/>
  <c r="AG34" i="24"/>
  <c r="AH34" i="24" s="1"/>
  <c r="AF34" i="24"/>
  <c r="AA34" i="24"/>
  <c r="Z34" i="24"/>
  <c r="U34" i="24"/>
  <c r="W34" i="24" s="1"/>
  <c r="T34" i="24"/>
  <c r="O34" i="24"/>
  <c r="P34" i="24" s="1"/>
  <c r="N34" i="24"/>
  <c r="K34" i="24"/>
  <c r="M34" i="24" s="1"/>
  <c r="J34" i="24"/>
  <c r="G34" i="24"/>
  <c r="I34" i="24" s="1"/>
  <c r="F34" i="24"/>
  <c r="BE31" i="24"/>
  <c r="BF31" i="24" s="1"/>
  <c r="AY31" i="24"/>
  <c r="AZ31" i="24" s="1"/>
  <c r="AS31" i="24"/>
  <c r="AT31" i="24" s="1"/>
  <c r="AM31" i="24"/>
  <c r="AN31" i="24" s="1"/>
  <c r="AG31" i="24"/>
  <c r="AH31" i="24" s="1"/>
  <c r="AA31" i="24"/>
  <c r="AC31" i="24" s="1"/>
  <c r="U31" i="24"/>
  <c r="W31" i="24" s="1"/>
  <c r="O31" i="24"/>
  <c r="P31" i="24" s="1"/>
  <c r="K31" i="24"/>
  <c r="M31" i="24" s="1"/>
  <c r="G31" i="24"/>
  <c r="I31" i="24" s="1"/>
  <c r="BE30" i="24"/>
  <c r="BF30" i="24" s="1"/>
  <c r="AY30" i="24"/>
  <c r="AZ30" i="24" s="1"/>
  <c r="AS30" i="24"/>
  <c r="AT30" i="24" s="1"/>
  <c r="AM30" i="24"/>
  <c r="AN30" i="24" s="1"/>
  <c r="AG30" i="24"/>
  <c r="AH30" i="24" s="1"/>
  <c r="AA30" i="24"/>
  <c r="AC30" i="24" s="1"/>
  <c r="U30" i="24"/>
  <c r="W30" i="24" s="1"/>
  <c r="O30" i="24"/>
  <c r="P30" i="24" s="1"/>
  <c r="K30" i="24"/>
  <c r="M30" i="24" s="1"/>
  <c r="G30" i="24"/>
  <c r="I30" i="24" s="1"/>
  <c r="BE29" i="24"/>
  <c r="BF29" i="24" s="1"/>
  <c r="AY29" i="24"/>
  <c r="AZ29" i="24" s="1"/>
  <c r="AS29" i="24"/>
  <c r="AT29" i="24" s="1"/>
  <c r="AM29" i="24"/>
  <c r="AN29" i="24" s="1"/>
  <c r="AG29" i="24"/>
  <c r="AH29" i="24" s="1"/>
  <c r="AA29" i="24"/>
  <c r="AC29" i="24" s="1"/>
  <c r="U29" i="24"/>
  <c r="W29" i="24" s="1"/>
  <c r="O29" i="24"/>
  <c r="P29" i="24" s="1"/>
  <c r="K29" i="24"/>
  <c r="M29" i="24" s="1"/>
  <c r="G29" i="24"/>
  <c r="I29" i="24" s="1"/>
  <c r="BE26" i="24"/>
  <c r="BF26" i="24" s="1"/>
  <c r="AY26" i="24"/>
  <c r="AZ26" i="24" s="1"/>
  <c r="AS26" i="24"/>
  <c r="AT26" i="24" s="1"/>
  <c r="AM26" i="24"/>
  <c r="AN26" i="24" s="1"/>
  <c r="AG26" i="24"/>
  <c r="AH26" i="24" s="1"/>
  <c r="AA26" i="24"/>
  <c r="AC26" i="24" s="1"/>
  <c r="U26" i="24"/>
  <c r="W26" i="24" s="1"/>
  <c r="O26" i="24"/>
  <c r="P26" i="24" s="1"/>
  <c r="K26" i="24"/>
  <c r="M26" i="24" s="1"/>
  <c r="G26" i="24"/>
  <c r="I26" i="24" s="1"/>
  <c r="BE24" i="24"/>
  <c r="BF24" i="24" s="1"/>
  <c r="AY24" i="24"/>
  <c r="AZ24" i="24" s="1"/>
  <c r="AS24" i="24"/>
  <c r="AT24" i="24" s="1"/>
  <c r="AM24" i="24"/>
  <c r="AN24" i="24" s="1"/>
  <c r="AG24" i="24"/>
  <c r="AH24" i="24" s="1"/>
  <c r="AA24" i="24"/>
  <c r="AC24" i="24" s="1"/>
  <c r="U24" i="24"/>
  <c r="W24" i="24" s="1"/>
  <c r="O24" i="24"/>
  <c r="P24" i="24" s="1"/>
  <c r="K24" i="24"/>
  <c r="M24" i="24" s="1"/>
  <c r="G24" i="24"/>
  <c r="I24" i="24" s="1"/>
  <c r="BE23" i="24"/>
  <c r="BF23" i="24" s="1"/>
  <c r="AY23" i="24"/>
  <c r="AZ23" i="24" s="1"/>
  <c r="AS23" i="24"/>
  <c r="AT23" i="24" s="1"/>
  <c r="AM23" i="24"/>
  <c r="AN23" i="24" s="1"/>
  <c r="AG23" i="24"/>
  <c r="AH23" i="24" s="1"/>
  <c r="AA23" i="24"/>
  <c r="AC23" i="24" s="1"/>
  <c r="U23" i="24"/>
  <c r="W23" i="24" s="1"/>
  <c r="O23" i="24"/>
  <c r="P23" i="24" s="1"/>
  <c r="K23" i="24"/>
  <c r="M23" i="24" s="1"/>
  <c r="G23" i="24"/>
  <c r="I23" i="24" s="1"/>
  <c r="BE22" i="24"/>
  <c r="BF22" i="24" s="1"/>
  <c r="AY22" i="24"/>
  <c r="AZ22" i="24" s="1"/>
  <c r="AS22" i="24"/>
  <c r="AT22" i="24" s="1"/>
  <c r="AM22" i="24"/>
  <c r="AN22" i="24" s="1"/>
  <c r="AG22" i="24"/>
  <c r="AH22" i="24" s="1"/>
  <c r="AA22" i="24"/>
  <c r="AC22" i="24" s="1"/>
  <c r="U22" i="24"/>
  <c r="W22" i="24" s="1"/>
  <c r="O22" i="24"/>
  <c r="P22" i="24" s="1"/>
  <c r="K22" i="24"/>
  <c r="M22" i="24" s="1"/>
  <c r="G22" i="24"/>
  <c r="I22" i="24" s="1"/>
  <c r="BE21" i="24"/>
  <c r="BF21" i="24" s="1"/>
  <c r="AY21" i="24"/>
  <c r="AZ21" i="24" s="1"/>
  <c r="AS21" i="24"/>
  <c r="AT21" i="24" s="1"/>
  <c r="AM21" i="24"/>
  <c r="AN21" i="24" s="1"/>
  <c r="AG21" i="24"/>
  <c r="AH21" i="24" s="1"/>
  <c r="AA21" i="24"/>
  <c r="AC21" i="24" s="1"/>
  <c r="U21" i="24"/>
  <c r="W21" i="24" s="1"/>
  <c r="O21" i="24"/>
  <c r="P21" i="24" s="1"/>
  <c r="K21" i="24"/>
  <c r="M21" i="24" s="1"/>
  <c r="G21" i="24"/>
  <c r="I21" i="24" s="1"/>
  <c r="BE20" i="24"/>
  <c r="BF20" i="24" s="1"/>
  <c r="AY20" i="24"/>
  <c r="AZ20" i="24" s="1"/>
  <c r="AS20" i="24"/>
  <c r="AT20" i="24" s="1"/>
  <c r="AM20" i="24"/>
  <c r="AN20" i="24" s="1"/>
  <c r="AG20" i="24"/>
  <c r="AH20" i="24" s="1"/>
  <c r="AA20" i="24"/>
  <c r="AC20" i="24" s="1"/>
  <c r="U20" i="24"/>
  <c r="W20" i="24" s="1"/>
  <c r="O20" i="24"/>
  <c r="P20" i="24" s="1"/>
  <c r="K20" i="24"/>
  <c r="M20" i="24" s="1"/>
  <c r="G20" i="24"/>
  <c r="I20" i="24" s="1"/>
  <c r="BE19" i="24"/>
  <c r="BF19" i="24" s="1"/>
  <c r="AY19" i="24"/>
  <c r="AZ19" i="24" s="1"/>
  <c r="AS19" i="24"/>
  <c r="AT19" i="24" s="1"/>
  <c r="AM19" i="24"/>
  <c r="AN19" i="24" s="1"/>
  <c r="AG19" i="24"/>
  <c r="AH19" i="24" s="1"/>
  <c r="AA19" i="24"/>
  <c r="AC19" i="24" s="1"/>
  <c r="U19" i="24"/>
  <c r="W19" i="24" s="1"/>
  <c r="O19" i="24"/>
  <c r="P19" i="24" s="1"/>
  <c r="K19" i="24"/>
  <c r="M19" i="24" s="1"/>
  <c r="G19" i="24"/>
  <c r="I19" i="24" s="1"/>
  <c r="BE18" i="24"/>
  <c r="BF18" i="24" s="1"/>
  <c r="AY18" i="24"/>
  <c r="AZ18" i="24" s="1"/>
  <c r="AS18" i="24"/>
  <c r="AT18" i="24" s="1"/>
  <c r="AM18" i="24"/>
  <c r="AN18" i="24" s="1"/>
  <c r="AG18" i="24"/>
  <c r="AH18" i="24" s="1"/>
  <c r="AA18" i="24"/>
  <c r="AC18" i="24" s="1"/>
  <c r="U18" i="24"/>
  <c r="W18" i="24" s="1"/>
  <c r="O18" i="24"/>
  <c r="P18" i="24" s="1"/>
  <c r="K18" i="24"/>
  <c r="M18" i="24" s="1"/>
  <c r="G18" i="24"/>
  <c r="I18" i="24" s="1"/>
  <c r="BE17" i="24"/>
  <c r="BF17" i="24" s="1"/>
  <c r="AY17" i="24"/>
  <c r="AZ17" i="24" s="1"/>
  <c r="AS17" i="24"/>
  <c r="AT17" i="24" s="1"/>
  <c r="AM17" i="24"/>
  <c r="AN17" i="24" s="1"/>
  <c r="AG17" i="24"/>
  <c r="AH17" i="24" s="1"/>
  <c r="AA17" i="24"/>
  <c r="AC17" i="24" s="1"/>
  <c r="U17" i="24"/>
  <c r="W17" i="24" s="1"/>
  <c r="O17" i="24"/>
  <c r="P17" i="24" s="1"/>
  <c r="K17" i="24"/>
  <c r="M17" i="24" s="1"/>
  <c r="G17" i="24"/>
  <c r="I17" i="24" s="1"/>
  <c r="BE16" i="24"/>
  <c r="BF16" i="24" s="1"/>
  <c r="AY16" i="24"/>
  <c r="AZ16" i="24" s="1"/>
  <c r="AS16" i="24"/>
  <c r="AT16" i="24" s="1"/>
  <c r="AM16" i="24"/>
  <c r="AN16" i="24" s="1"/>
  <c r="AG16" i="24"/>
  <c r="AH16" i="24" s="1"/>
  <c r="AA16" i="24"/>
  <c r="AC16" i="24" s="1"/>
  <c r="U16" i="24"/>
  <c r="W16" i="24" s="1"/>
  <c r="O16" i="24"/>
  <c r="P16" i="24" s="1"/>
  <c r="K16" i="24"/>
  <c r="M16" i="24" s="1"/>
  <c r="G16" i="24"/>
  <c r="I16" i="24" s="1"/>
  <c r="BE15" i="24"/>
  <c r="AY15" i="24"/>
  <c r="AS15" i="24"/>
  <c r="AM15" i="24"/>
  <c r="AN15" i="24" s="1"/>
  <c r="AG15" i="24"/>
  <c r="AH15" i="24" s="1"/>
  <c r="AA15" i="24"/>
  <c r="U15" i="24"/>
  <c r="W15" i="24" s="1"/>
  <c r="O15" i="24"/>
  <c r="P15" i="24" s="1"/>
  <c r="K15" i="24"/>
  <c r="M15" i="24" s="1"/>
  <c r="G15" i="24"/>
  <c r="I15" i="24" s="1"/>
  <c r="B12" i="24"/>
  <c r="C5" i="24"/>
  <c r="C2" i="24"/>
  <c r="BD123" i="23"/>
  <c r="AX123" i="23"/>
  <c r="AR123" i="23"/>
  <c r="AL123" i="23"/>
  <c r="AF123" i="23"/>
  <c r="Z123" i="23"/>
  <c r="T123" i="23"/>
  <c r="BE118" i="23"/>
  <c r="AY118" i="23"/>
  <c r="AS118" i="23"/>
  <c r="AM118" i="23"/>
  <c r="AG118" i="23"/>
  <c r="AA118" i="23"/>
  <c r="U118" i="23"/>
  <c r="O118" i="23"/>
  <c r="K118" i="23"/>
  <c r="G118" i="23"/>
  <c r="BF116" i="23"/>
  <c r="AZ116" i="23"/>
  <c r="AH116" i="23"/>
  <c r="AC116" i="23"/>
  <c r="W116" i="23"/>
  <c r="P116" i="23"/>
  <c r="M116" i="23"/>
  <c r="I116" i="23"/>
  <c r="BF115" i="23"/>
  <c r="AZ115" i="23"/>
  <c r="AH115" i="23"/>
  <c r="AC115" i="23"/>
  <c r="W115" i="23"/>
  <c r="P115" i="23"/>
  <c r="M115" i="23"/>
  <c r="I115" i="23"/>
  <c r="BF113" i="23"/>
  <c r="AZ113" i="23"/>
  <c r="AH113" i="23"/>
  <c r="AC113" i="23"/>
  <c r="W113" i="23"/>
  <c r="P113" i="23"/>
  <c r="M113" i="23"/>
  <c r="I113" i="23"/>
  <c r="AZ112" i="23"/>
  <c r="AT112" i="23"/>
  <c r="AN112" i="23"/>
  <c r="AH112" i="23"/>
  <c r="AC112" i="23"/>
  <c r="W112" i="23"/>
  <c r="P112" i="23"/>
  <c r="M112" i="23"/>
  <c r="I112" i="23"/>
  <c r="BD110" i="23"/>
  <c r="AX110" i="23"/>
  <c r="AR110" i="23"/>
  <c r="AL110" i="23"/>
  <c r="AF110" i="23"/>
  <c r="Z110" i="23"/>
  <c r="T110" i="23"/>
  <c r="AY107" i="23"/>
  <c r="AS107" i="23"/>
  <c r="AM107" i="23"/>
  <c r="AG107" i="23"/>
  <c r="U107" i="23"/>
  <c r="O107" i="23"/>
  <c r="K107" i="23"/>
  <c r="G107" i="23"/>
  <c r="P105" i="23"/>
  <c r="M105" i="23"/>
  <c r="I105" i="23"/>
  <c r="P104" i="23"/>
  <c r="M104" i="23"/>
  <c r="I104" i="23"/>
  <c r="BF94" i="23"/>
  <c r="AZ94" i="23"/>
  <c r="AT94" i="23"/>
  <c r="AN94" i="23"/>
  <c r="AH94" i="23"/>
  <c r="AC94" i="23"/>
  <c r="W94" i="23"/>
  <c r="P94" i="23"/>
  <c r="M94" i="23"/>
  <c r="I94" i="23"/>
  <c r="BF93" i="23"/>
  <c r="AZ93" i="23"/>
  <c r="AT93" i="23"/>
  <c r="AN93" i="23"/>
  <c r="AH93" i="23"/>
  <c r="AC93" i="23"/>
  <c r="W93" i="23"/>
  <c r="P93" i="23"/>
  <c r="M93" i="23"/>
  <c r="I93" i="23"/>
  <c r="BF92" i="23"/>
  <c r="AZ92" i="23"/>
  <c r="AT92" i="23"/>
  <c r="AN92" i="23"/>
  <c r="AH92" i="23"/>
  <c r="AC92" i="23"/>
  <c r="W92" i="23"/>
  <c r="P92" i="23"/>
  <c r="M92" i="23"/>
  <c r="I92" i="23"/>
  <c r="BE87" i="23"/>
  <c r="AY87" i="23"/>
  <c r="AS87" i="23"/>
  <c r="AM87" i="23"/>
  <c r="AG87" i="23"/>
  <c r="AA87" i="23"/>
  <c r="U87" i="23"/>
  <c r="O87" i="23"/>
  <c r="K87" i="23"/>
  <c r="G87" i="23"/>
  <c r="BF85" i="23"/>
  <c r="AZ85" i="23"/>
  <c r="AT85" i="23"/>
  <c r="AN85" i="23"/>
  <c r="AH85" i="23"/>
  <c r="AC85" i="23"/>
  <c r="W85" i="23"/>
  <c r="P85" i="23"/>
  <c r="M85" i="23"/>
  <c r="I85" i="23"/>
  <c r="BF84" i="23"/>
  <c r="AZ84" i="23"/>
  <c r="AT84" i="23"/>
  <c r="AN84" i="23"/>
  <c r="AH84" i="23"/>
  <c r="AC84" i="23"/>
  <c r="W84" i="23"/>
  <c r="P84" i="23"/>
  <c r="M84" i="23"/>
  <c r="I84" i="23"/>
  <c r="BF83" i="23"/>
  <c r="AZ83" i="23"/>
  <c r="AT83" i="23"/>
  <c r="AN83" i="23"/>
  <c r="AH83" i="23"/>
  <c r="AC83" i="23"/>
  <c r="W83" i="23"/>
  <c r="P83" i="23"/>
  <c r="M83" i="23"/>
  <c r="I83" i="23"/>
  <c r="BF82" i="23"/>
  <c r="AZ82" i="23"/>
  <c r="AT82" i="23"/>
  <c r="AN82" i="23"/>
  <c r="AH82" i="23"/>
  <c r="AC82" i="23"/>
  <c r="W82" i="23"/>
  <c r="P82" i="23"/>
  <c r="M82" i="23"/>
  <c r="I82" i="23"/>
  <c r="BF81" i="23"/>
  <c r="AZ81" i="23"/>
  <c r="AT81" i="23"/>
  <c r="AN81" i="23"/>
  <c r="AH81" i="23"/>
  <c r="AC81" i="23"/>
  <c r="W81" i="23"/>
  <c r="P81" i="23"/>
  <c r="M81" i="23"/>
  <c r="I81" i="23"/>
  <c r="BF80" i="23"/>
  <c r="AZ80" i="23"/>
  <c r="AT80" i="23"/>
  <c r="AN80" i="23"/>
  <c r="AH80" i="23"/>
  <c r="AC80" i="23"/>
  <c r="W80" i="23"/>
  <c r="P80" i="23"/>
  <c r="M80" i="23"/>
  <c r="I80" i="23"/>
  <c r="BF79" i="23"/>
  <c r="AZ79" i="23"/>
  <c r="AT79" i="23"/>
  <c r="AN79" i="23"/>
  <c r="AH79" i="23"/>
  <c r="AC79" i="23"/>
  <c r="W79" i="23"/>
  <c r="P79" i="23"/>
  <c r="M79" i="23"/>
  <c r="I79" i="23"/>
  <c r="BF78" i="23"/>
  <c r="AZ78" i="23"/>
  <c r="AT78" i="23"/>
  <c r="AN78" i="23"/>
  <c r="AH78" i="23"/>
  <c r="AC78" i="23"/>
  <c r="W78" i="23"/>
  <c r="P78" i="23"/>
  <c r="M78" i="23"/>
  <c r="I78" i="23"/>
  <c r="BF77" i="23"/>
  <c r="AZ77" i="23"/>
  <c r="AT77" i="23"/>
  <c r="AN77" i="23"/>
  <c r="AH77" i="23"/>
  <c r="AC77" i="23"/>
  <c r="W77" i="23"/>
  <c r="P77" i="23"/>
  <c r="M77" i="23"/>
  <c r="I77" i="23"/>
  <c r="BF76" i="23"/>
  <c r="AZ76" i="23"/>
  <c r="AT76" i="23"/>
  <c r="AN76" i="23"/>
  <c r="AH76" i="23"/>
  <c r="AC76" i="23"/>
  <c r="W76" i="23"/>
  <c r="P76" i="23"/>
  <c r="M76" i="23"/>
  <c r="I76" i="23"/>
  <c r="BF75" i="23"/>
  <c r="AZ75" i="23"/>
  <c r="AT75" i="23"/>
  <c r="AN75" i="23"/>
  <c r="AH75" i="23"/>
  <c r="AC75" i="23"/>
  <c r="W75" i="23"/>
  <c r="P75" i="23"/>
  <c r="M75" i="23"/>
  <c r="I75" i="23"/>
  <c r="BF74" i="23"/>
  <c r="AZ74" i="23"/>
  <c r="AT74" i="23"/>
  <c r="AN74" i="23"/>
  <c r="AH74" i="23"/>
  <c r="AC74" i="23"/>
  <c r="W74" i="23"/>
  <c r="P74" i="23"/>
  <c r="M74" i="23"/>
  <c r="I74" i="23"/>
  <c r="BF73" i="23"/>
  <c r="AZ73" i="23"/>
  <c r="AT73" i="23"/>
  <c r="AN73" i="23"/>
  <c r="AH73" i="23"/>
  <c r="AC73" i="23"/>
  <c r="W73" i="23"/>
  <c r="P73" i="23"/>
  <c r="M73" i="23"/>
  <c r="I73" i="23"/>
  <c r="BD71" i="23"/>
  <c r="BD90" i="23" s="1"/>
  <c r="AX71" i="23"/>
  <c r="AX90" i="23" s="1"/>
  <c r="AR71" i="23"/>
  <c r="AR90" i="23" s="1"/>
  <c r="AL71" i="23"/>
  <c r="AL90" i="23" s="1"/>
  <c r="AF71" i="23"/>
  <c r="AF90" i="23" s="1"/>
  <c r="Z71" i="23"/>
  <c r="Z90" i="23" s="1"/>
  <c r="T71" i="23"/>
  <c r="T90" i="23" s="1"/>
  <c r="BE68" i="23"/>
  <c r="AY68" i="23"/>
  <c r="AS68" i="23"/>
  <c r="AM68" i="23"/>
  <c r="AA68" i="23"/>
  <c r="U68" i="23"/>
  <c r="O68" i="23"/>
  <c r="K68" i="23"/>
  <c r="G68" i="23"/>
  <c r="BF66" i="23"/>
  <c r="BF65" i="23"/>
  <c r="BF64" i="23"/>
  <c r="BF63" i="23"/>
  <c r="AZ63" i="23"/>
  <c r="AT63" i="23"/>
  <c r="AN63" i="23"/>
  <c r="AH63" i="23"/>
  <c r="AC63" i="23"/>
  <c r="W63" i="23"/>
  <c r="P63" i="23"/>
  <c r="M63" i="23"/>
  <c r="I63" i="23"/>
  <c r="BF62" i="23"/>
  <c r="AZ62" i="23"/>
  <c r="AT62" i="23"/>
  <c r="AN62" i="23"/>
  <c r="AH62" i="23"/>
  <c r="AC62" i="23"/>
  <c r="W62" i="23"/>
  <c r="P62" i="23"/>
  <c r="M62" i="23"/>
  <c r="I62" i="23"/>
  <c r="BF61" i="23"/>
  <c r="AZ61" i="23"/>
  <c r="AT61" i="23"/>
  <c r="AN61" i="23"/>
  <c r="AH61" i="23"/>
  <c r="AC61" i="23"/>
  <c r="W61" i="23"/>
  <c r="P61" i="23"/>
  <c r="M61" i="23"/>
  <c r="I61" i="23"/>
  <c r="BF60" i="23"/>
  <c r="AZ60" i="23"/>
  <c r="AT60" i="23"/>
  <c r="AN60" i="23"/>
  <c r="AH60" i="23"/>
  <c r="AC60" i="23"/>
  <c r="W60" i="23"/>
  <c r="P60" i="23"/>
  <c r="M60" i="23"/>
  <c r="I60" i="23"/>
  <c r="BF59" i="23"/>
  <c r="AZ59" i="23"/>
  <c r="AT59" i="23"/>
  <c r="AN59" i="23"/>
  <c r="AC59" i="23"/>
  <c r="W59" i="23"/>
  <c r="P59" i="23"/>
  <c r="M59" i="23"/>
  <c r="I59" i="23"/>
  <c r="BD57" i="23"/>
  <c r="AX57" i="23"/>
  <c r="AR57" i="23"/>
  <c r="AL57" i="23"/>
  <c r="AF57" i="23"/>
  <c r="Z57" i="23"/>
  <c r="T57" i="23"/>
  <c r="AZ48" i="23"/>
  <c r="AZ47" i="23"/>
  <c r="AZ46" i="23"/>
  <c r="AZ45" i="23"/>
  <c r="AZ44" i="23"/>
  <c r="AZ43" i="23"/>
  <c r="AZ42" i="23"/>
  <c r="AZ41" i="23"/>
  <c r="P40" i="23"/>
  <c r="BD38" i="23"/>
  <c r="AX38" i="23"/>
  <c r="AR38" i="23"/>
  <c r="AL38" i="23"/>
  <c r="AF38" i="23"/>
  <c r="Z38" i="23"/>
  <c r="BE34" i="23"/>
  <c r="BF34" i="23" s="1"/>
  <c r="BD34" i="23"/>
  <c r="AY34" i="23"/>
  <c r="AZ34" i="23" s="1"/>
  <c r="AX34" i="23"/>
  <c r="AS34" i="23"/>
  <c r="AT34" i="23" s="1"/>
  <c r="AR34" i="23"/>
  <c r="AM34" i="23"/>
  <c r="AN34" i="23" s="1"/>
  <c r="AL34" i="23"/>
  <c r="AG34" i="23"/>
  <c r="AH34" i="23" s="1"/>
  <c r="AF34" i="23"/>
  <c r="AA34" i="23"/>
  <c r="Z34" i="23"/>
  <c r="U34" i="23"/>
  <c r="W34" i="23" s="1"/>
  <c r="T34" i="23"/>
  <c r="O34" i="23"/>
  <c r="P34" i="23" s="1"/>
  <c r="N34" i="23"/>
  <c r="K34" i="23"/>
  <c r="M34" i="23" s="1"/>
  <c r="J34" i="23"/>
  <c r="G34" i="23"/>
  <c r="I34" i="23" s="1"/>
  <c r="F34" i="23"/>
  <c r="BE31" i="23"/>
  <c r="BF31" i="23" s="1"/>
  <c r="AY31" i="23"/>
  <c r="AZ31" i="23" s="1"/>
  <c r="AS31" i="23"/>
  <c r="AT31" i="23" s="1"/>
  <c r="AM31" i="23"/>
  <c r="AN31" i="23" s="1"/>
  <c r="AG31" i="23"/>
  <c r="AH31" i="23" s="1"/>
  <c r="AA31" i="23"/>
  <c r="AC31" i="23" s="1"/>
  <c r="U31" i="23"/>
  <c r="W31" i="23" s="1"/>
  <c r="O31" i="23"/>
  <c r="P31" i="23" s="1"/>
  <c r="K31" i="23"/>
  <c r="M31" i="23" s="1"/>
  <c r="G31" i="23"/>
  <c r="I31" i="23" s="1"/>
  <c r="BE30" i="23"/>
  <c r="BF30" i="23" s="1"/>
  <c r="AY30" i="23"/>
  <c r="AZ30" i="23" s="1"/>
  <c r="AS30" i="23"/>
  <c r="AT30" i="23" s="1"/>
  <c r="AM30" i="23"/>
  <c r="AN30" i="23" s="1"/>
  <c r="AG30" i="23"/>
  <c r="AH30" i="23" s="1"/>
  <c r="AA30" i="23"/>
  <c r="AC30" i="23" s="1"/>
  <c r="U30" i="23"/>
  <c r="W30" i="23" s="1"/>
  <c r="O30" i="23"/>
  <c r="P30" i="23" s="1"/>
  <c r="K30" i="23"/>
  <c r="M30" i="23" s="1"/>
  <c r="G30" i="23"/>
  <c r="I30" i="23" s="1"/>
  <c r="BE29" i="23"/>
  <c r="BF29" i="23" s="1"/>
  <c r="AY29" i="23"/>
  <c r="AZ29" i="23" s="1"/>
  <c r="AS29" i="23"/>
  <c r="AT29" i="23" s="1"/>
  <c r="AM29" i="23"/>
  <c r="AN29" i="23" s="1"/>
  <c r="AG29" i="23"/>
  <c r="AH29" i="23" s="1"/>
  <c r="AA29" i="23"/>
  <c r="AC29" i="23" s="1"/>
  <c r="U29" i="23"/>
  <c r="W29" i="23" s="1"/>
  <c r="O29" i="23"/>
  <c r="P29" i="23" s="1"/>
  <c r="K29" i="23"/>
  <c r="M29" i="23" s="1"/>
  <c r="G29" i="23"/>
  <c r="I29" i="23" s="1"/>
  <c r="BE26" i="23"/>
  <c r="BF26" i="23" s="1"/>
  <c r="AY26" i="23"/>
  <c r="AZ26" i="23" s="1"/>
  <c r="AS26" i="23"/>
  <c r="AT26" i="23" s="1"/>
  <c r="AM26" i="23"/>
  <c r="AN26" i="23" s="1"/>
  <c r="AG26" i="23"/>
  <c r="AH26" i="23" s="1"/>
  <c r="AA26" i="23"/>
  <c r="AC26" i="23" s="1"/>
  <c r="U26" i="23"/>
  <c r="W26" i="23" s="1"/>
  <c r="O26" i="23"/>
  <c r="P26" i="23" s="1"/>
  <c r="K26" i="23"/>
  <c r="M26" i="23" s="1"/>
  <c r="G26" i="23"/>
  <c r="I26" i="23" s="1"/>
  <c r="BE24" i="23"/>
  <c r="BF24" i="23" s="1"/>
  <c r="AY24" i="23"/>
  <c r="AZ24" i="23" s="1"/>
  <c r="AS24" i="23"/>
  <c r="AT24" i="23" s="1"/>
  <c r="AM24" i="23"/>
  <c r="AN24" i="23" s="1"/>
  <c r="AG24" i="23"/>
  <c r="AH24" i="23" s="1"/>
  <c r="AA24" i="23"/>
  <c r="AC24" i="23" s="1"/>
  <c r="U24" i="23"/>
  <c r="W24" i="23" s="1"/>
  <c r="O24" i="23"/>
  <c r="P24" i="23" s="1"/>
  <c r="K24" i="23"/>
  <c r="M24" i="23" s="1"/>
  <c r="G24" i="23"/>
  <c r="I24" i="23" s="1"/>
  <c r="BE23" i="23"/>
  <c r="BF23" i="23" s="1"/>
  <c r="AY23" i="23"/>
  <c r="AZ23" i="23" s="1"/>
  <c r="AS23" i="23"/>
  <c r="AT23" i="23" s="1"/>
  <c r="AM23" i="23"/>
  <c r="AN23" i="23" s="1"/>
  <c r="AG23" i="23"/>
  <c r="AH23" i="23" s="1"/>
  <c r="AA23" i="23"/>
  <c r="AC23" i="23" s="1"/>
  <c r="U23" i="23"/>
  <c r="W23" i="23" s="1"/>
  <c r="O23" i="23"/>
  <c r="P23" i="23" s="1"/>
  <c r="K23" i="23"/>
  <c r="M23" i="23" s="1"/>
  <c r="G23" i="23"/>
  <c r="I23" i="23" s="1"/>
  <c r="BE22" i="23"/>
  <c r="BF22" i="23" s="1"/>
  <c r="AY22" i="23"/>
  <c r="AZ22" i="23" s="1"/>
  <c r="AS22" i="23"/>
  <c r="AT22" i="23" s="1"/>
  <c r="AM22" i="23"/>
  <c r="AN22" i="23" s="1"/>
  <c r="AG22" i="23"/>
  <c r="AH22" i="23" s="1"/>
  <c r="AA22" i="23"/>
  <c r="AC22" i="23" s="1"/>
  <c r="U22" i="23"/>
  <c r="W22" i="23" s="1"/>
  <c r="O22" i="23"/>
  <c r="P22" i="23" s="1"/>
  <c r="K22" i="23"/>
  <c r="M22" i="23" s="1"/>
  <c r="G22" i="23"/>
  <c r="I22" i="23" s="1"/>
  <c r="BE21" i="23"/>
  <c r="BF21" i="23" s="1"/>
  <c r="AY21" i="23"/>
  <c r="AZ21" i="23" s="1"/>
  <c r="AS21" i="23"/>
  <c r="AT21" i="23" s="1"/>
  <c r="AM21" i="23"/>
  <c r="AN21" i="23" s="1"/>
  <c r="AG21" i="23"/>
  <c r="AH21" i="23" s="1"/>
  <c r="AA21" i="23"/>
  <c r="AC21" i="23" s="1"/>
  <c r="U21" i="23"/>
  <c r="W21" i="23" s="1"/>
  <c r="O21" i="23"/>
  <c r="P21" i="23" s="1"/>
  <c r="K21" i="23"/>
  <c r="M21" i="23" s="1"/>
  <c r="G21" i="23"/>
  <c r="I21" i="23" s="1"/>
  <c r="BE20" i="23"/>
  <c r="BF20" i="23" s="1"/>
  <c r="AY20" i="23"/>
  <c r="AZ20" i="23" s="1"/>
  <c r="AS20" i="23"/>
  <c r="AT20" i="23" s="1"/>
  <c r="AM20" i="23"/>
  <c r="AN20" i="23" s="1"/>
  <c r="AG20" i="23"/>
  <c r="AH20" i="23" s="1"/>
  <c r="AA20" i="23"/>
  <c r="AC20" i="23" s="1"/>
  <c r="U20" i="23"/>
  <c r="W20" i="23" s="1"/>
  <c r="O20" i="23"/>
  <c r="P20" i="23" s="1"/>
  <c r="K20" i="23"/>
  <c r="M20" i="23" s="1"/>
  <c r="G20" i="23"/>
  <c r="I20" i="23" s="1"/>
  <c r="BE19" i="23"/>
  <c r="BF19" i="23" s="1"/>
  <c r="AY19" i="23"/>
  <c r="AZ19" i="23" s="1"/>
  <c r="AS19" i="23"/>
  <c r="AT19" i="23" s="1"/>
  <c r="AM19" i="23"/>
  <c r="AN19" i="23" s="1"/>
  <c r="AG19" i="23"/>
  <c r="AH19" i="23" s="1"/>
  <c r="AA19" i="23"/>
  <c r="AC19" i="23" s="1"/>
  <c r="U19" i="23"/>
  <c r="W19" i="23" s="1"/>
  <c r="O19" i="23"/>
  <c r="P19" i="23" s="1"/>
  <c r="K19" i="23"/>
  <c r="M19" i="23" s="1"/>
  <c r="G19" i="23"/>
  <c r="I19" i="23" s="1"/>
  <c r="BE18" i="23"/>
  <c r="BF18" i="23" s="1"/>
  <c r="AY18" i="23"/>
  <c r="AZ18" i="23" s="1"/>
  <c r="AS18" i="23"/>
  <c r="AT18" i="23" s="1"/>
  <c r="AM18" i="23"/>
  <c r="AN18" i="23" s="1"/>
  <c r="AG18" i="23"/>
  <c r="AH18" i="23" s="1"/>
  <c r="AA18" i="23"/>
  <c r="AC18" i="23" s="1"/>
  <c r="U18" i="23"/>
  <c r="W18" i="23" s="1"/>
  <c r="O18" i="23"/>
  <c r="P18" i="23" s="1"/>
  <c r="K18" i="23"/>
  <c r="M18" i="23" s="1"/>
  <c r="G18" i="23"/>
  <c r="I18" i="23" s="1"/>
  <c r="BE17" i="23"/>
  <c r="BF17" i="23" s="1"/>
  <c r="AY17" i="23"/>
  <c r="AZ17" i="23" s="1"/>
  <c r="AS17" i="23"/>
  <c r="AT17" i="23" s="1"/>
  <c r="AM17" i="23"/>
  <c r="AN17" i="23" s="1"/>
  <c r="AG17" i="23"/>
  <c r="AH17" i="23" s="1"/>
  <c r="AA17" i="23"/>
  <c r="AC17" i="23" s="1"/>
  <c r="U17" i="23"/>
  <c r="W17" i="23" s="1"/>
  <c r="O17" i="23"/>
  <c r="P17" i="23" s="1"/>
  <c r="K17" i="23"/>
  <c r="M17" i="23" s="1"/>
  <c r="G17" i="23"/>
  <c r="I17" i="23" s="1"/>
  <c r="BE16" i="23"/>
  <c r="BF16" i="23" s="1"/>
  <c r="AY16" i="23"/>
  <c r="AZ16" i="23" s="1"/>
  <c r="AS16" i="23"/>
  <c r="AT16" i="23" s="1"/>
  <c r="AM16" i="23"/>
  <c r="AN16" i="23" s="1"/>
  <c r="AG16" i="23"/>
  <c r="AH16" i="23" s="1"/>
  <c r="AA16" i="23"/>
  <c r="AC16" i="23" s="1"/>
  <c r="U16" i="23"/>
  <c r="W16" i="23" s="1"/>
  <c r="O16" i="23"/>
  <c r="P16" i="23" s="1"/>
  <c r="K16" i="23"/>
  <c r="M16" i="23" s="1"/>
  <c r="G16" i="23"/>
  <c r="I16" i="23" s="1"/>
  <c r="BE15" i="23"/>
  <c r="AY15" i="23"/>
  <c r="AZ15" i="23" s="1"/>
  <c r="AS15" i="23"/>
  <c r="AM15" i="23"/>
  <c r="AG15" i="23"/>
  <c r="AH15" i="23" s="1"/>
  <c r="AA15" i="23"/>
  <c r="AC15" i="23" s="1"/>
  <c r="U15" i="23"/>
  <c r="W15" i="23" s="1"/>
  <c r="O15" i="23"/>
  <c r="K15" i="23"/>
  <c r="G15" i="23"/>
  <c r="B12" i="23"/>
  <c r="C5" i="23"/>
  <c r="C2" i="23"/>
  <c r="BD123" i="22"/>
  <c r="AX123" i="22"/>
  <c r="AR123" i="22"/>
  <c r="AL123" i="22"/>
  <c r="AF123" i="22"/>
  <c r="Z123" i="22"/>
  <c r="T123" i="22"/>
  <c r="BE118" i="22"/>
  <c r="AY118" i="22"/>
  <c r="AS118" i="22"/>
  <c r="AM118" i="22"/>
  <c r="AA118" i="22"/>
  <c r="O118" i="22"/>
  <c r="K118" i="22"/>
  <c r="G118" i="22"/>
  <c r="BF116" i="22"/>
  <c r="AZ116" i="22"/>
  <c r="AH116" i="22"/>
  <c r="AC116" i="22"/>
  <c r="W116" i="22"/>
  <c r="P116" i="22"/>
  <c r="M116" i="22"/>
  <c r="I116" i="22"/>
  <c r="BF115" i="22"/>
  <c r="AZ115" i="22"/>
  <c r="AH115" i="22"/>
  <c r="AC115" i="22"/>
  <c r="W115" i="22"/>
  <c r="P115" i="22"/>
  <c r="M115" i="22"/>
  <c r="I115" i="22"/>
  <c r="BF113" i="22"/>
  <c r="AZ113" i="22"/>
  <c r="AH113" i="22"/>
  <c r="AC113" i="22"/>
  <c r="W113" i="22"/>
  <c r="P113" i="22"/>
  <c r="M113" i="22"/>
  <c r="I113" i="22"/>
  <c r="AZ112" i="22"/>
  <c r="AT112" i="22"/>
  <c r="AN112" i="22"/>
  <c r="AH112" i="22"/>
  <c r="AC112" i="22"/>
  <c r="W112" i="22"/>
  <c r="P112" i="22"/>
  <c r="M112" i="22"/>
  <c r="I112" i="22"/>
  <c r="BD110" i="22"/>
  <c r="AX110" i="22"/>
  <c r="AR110" i="22"/>
  <c r="AL110" i="22"/>
  <c r="AF110" i="22"/>
  <c r="Z110" i="22"/>
  <c r="T110" i="22"/>
  <c r="BE107" i="22"/>
  <c r="AY107" i="22"/>
  <c r="AS107" i="22"/>
  <c r="AM107" i="22"/>
  <c r="AG107" i="22"/>
  <c r="U107" i="22"/>
  <c r="O107" i="22"/>
  <c r="K107" i="22"/>
  <c r="G107" i="22"/>
  <c r="P105" i="22"/>
  <c r="M105" i="22"/>
  <c r="I105" i="22"/>
  <c r="P104" i="22"/>
  <c r="M104" i="22"/>
  <c r="I104" i="22"/>
  <c r="BF94" i="22"/>
  <c r="AZ94" i="22"/>
  <c r="AT94" i="22"/>
  <c r="AN94" i="22"/>
  <c r="AH94" i="22"/>
  <c r="AC94" i="22"/>
  <c r="W94" i="22"/>
  <c r="P94" i="22"/>
  <c r="M94" i="22"/>
  <c r="I94" i="22"/>
  <c r="BF93" i="22"/>
  <c r="AZ93" i="22"/>
  <c r="AT93" i="22"/>
  <c r="AN93" i="22"/>
  <c r="AH93" i="22"/>
  <c r="AC93" i="22"/>
  <c r="W93" i="22"/>
  <c r="P93" i="22"/>
  <c r="M93" i="22"/>
  <c r="I93" i="22"/>
  <c r="BF92" i="22"/>
  <c r="AZ92" i="22"/>
  <c r="AT92" i="22"/>
  <c r="AN92" i="22"/>
  <c r="AH92" i="22"/>
  <c r="AC92" i="22"/>
  <c r="W92" i="22"/>
  <c r="P92" i="22"/>
  <c r="M92" i="22"/>
  <c r="I92" i="22"/>
  <c r="BE87" i="22"/>
  <c r="AY87" i="22"/>
  <c r="AS87" i="22"/>
  <c r="AM87" i="22"/>
  <c r="AG87" i="22"/>
  <c r="AA87" i="22"/>
  <c r="U87" i="22"/>
  <c r="O87" i="22"/>
  <c r="K87" i="22"/>
  <c r="G87" i="22"/>
  <c r="BF85" i="22"/>
  <c r="AZ85" i="22"/>
  <c r="AT85" i="22"/>
  <c r="AN85" i="22"/>
  <c r="AH85" i="22"/>
  <c r="AC85" i="22"/>
  <c r="W85" i="22"/>
  <c r="P85" i="22"/>
  <c r="M85" i="22"/>
  <c r="I85" i="22"/>
  <c r="BF84" i="22"/>
  <c r="AZ84" i="22"/>
  <c r="AT84" i="22"/>
  <c r="AN84" i="22"/>
  <c r="AH84" i="22"/>
  <c r="AC84" i="22"/>
  <c r="W84" i="22"/>
  <c r="P84" i="22"/>
  <c r="M84" i="22"/>
  <c r="I84" i="22"/>
  <c r="BF83" i="22"/>
  <c r="AZ83" i="22"/>
  <c r="AT83" i="22"/>
  <c r="AN83" i="22"/>
  <c r="AH83" i="22"/>
  <c r="AC83" i="22"/>
  <c r="W83" i="22"/>
  <c r="P83" i="22"/>
  <c r="M83" i="22"/>
  <c r="I83" i="22"/>
  <c r="BF82" i="22"/>
  <c r="AZ82" i="22"/>
  <c r="AT82" i="22"/>
  <c r="AN82" i="22"/>
  <c r="AH82" i="22"/>
  <c r="AC82" i="22"/>
  <c r="W82" i="22"/>
  <c r="P82" i="22"/>
  <c r="M82" i="22"/>
  <c r="I82" i="22"/>
  <c r="BF81" i="22"/>
  <c r="AZ81" i="22"/>
  <c r="AT81" i="22"/>
  <c r="AN81" i="22"/>
  <c r="AH81" i="22"/>
  <c r="AC81" i="22"/>
  <c r="W81" i="22"/>
  <c r="P81" i="22"/>
  <c r="M81" i="22"/>
  <c r="I81" i="22"/>
  <c r="BF80" i="22"/>
  <c r="AZ80" i="22"/>
  <c r="AT80" i="22"/>
  <c r="AN80" i="22"/>
  <c r="AH80" i="22"/>
  <c r="AC80" i="22"/>
  <c r="W80" i="22"/>
  <c r="P80" i="22"/>
  <c r="M80" i="22"/>
  <c r="I80" i="22"/>
  <c r="BF79" i="22"/>
  <c r="AZ79" i="22"/>
  <c r="AT79" i="22"/>
  <c r="AN79" i="22"/>
  <c r="AH79" i="22"/>
  <c r="AC79" i="22"/>
  <c r="W79" i="22"/>
  <c r="P79" i="22"/>
  <c r="M79" i="22"/>
  <c r="I79" i="22"/>
  <c r="BF78" i="22"/>
  <c r="AZ78" i="22"/>
  <c r="AT78" i="22"/>
  <c r="AN78" i="22"/>
  <c r="AH78" i="22"/>
  <c r="AC78" i="22"/>
  <c r="W78" i="22"/>
  <c r="P78" i="22"/>
  <c r="M78" i="22"/>
  <c r="I78" i="22"/>
  <c r="BF77" i="22"/>
  <c r="AZ77" i="22"/>
  <c r="AT77" i="22"/>
  <c r="AN77" i="22"/>
  <c r="AH77" i="22"/>
  <c r="AC77" i="22"/>
  <c r="W77" i="22"/>
  <c r="P77" i="22"/>
  <c r="M77" i="22"/>
  <c r="I77" i="22"/>
  <c r="BF76" i="22"/>
  <c r="AZ76" i="22"/>
  <c r="AT76" i="22"/>
  <c r="AN76" i="22"/>
  <c r="AH76" i="22"/>
  <c r="AC76" i="22"/>
  <c r="W76" i="22"/>
  <c r="P76" i="22"/>
  <c r="M76" i="22"/>
  <c r="I76" i="22"/>
  <c r="BF75" i="22"/>
  <c r="AZ75" i="22"/>
  <c r="AT75" i="22"/>
  <c r="AN75" i="22"/>
  <c r="AH75" i="22"/>
  <c r="AC75" i="22"/>
  <c r="W75" i="22"/>
  <c r="P75" i="22"/>
  <c r="M75" i="22"/>
  <c r="I75" i="22"/>
  <c r="BF74" i="22"/>
  <c r="AZ74" i="22"/>
  <c r="AT74" i="22"/>
  <c r="AN74" i="22"/>
  <c r="AH74" i="22"/>
  <c r="AC74" i="22"/>
  <c r="W74" i="22"/>
  <c r="P74" i="22"/>
  <c r="M74" i="22"/>
  <c r="I74" i="22"/>
  <c r="BF73" i="22"/>
  <c r="AZ73" i="22"/>
  <c r="AT73" i="22"/>
  <c r="AN73" i="22"/>
  <c r="AH73" i="22"/>
  <c r="AC73" i="22"/>
  <c r="W73" i="22"/>
  <c r="P73" i="22"/>
  <c r="M73" i="22"/>
  <c r="I73" i="22"/>
  <c r="BD71" i="22"/>
  <c r="BD90" i="22" s="1"/>
  <c r="AX71" i="22"/>
  <c r="AX90" i="22" s="1"/>
  <c r="AR71" i="22"/>
  <c r="AR90" i="22" s="1"/>
  <c r="AL71" i="22"/>
  <c r="AL90" i="22" s="1"/>
  <c r="AF71" i="22"/>
  <c r="AF90" i="22" s="1"/>
  <c r="Z71" i="22"/>
  <c r="Z90" i="22" s="1"/>
  <c r="T71" i="22"/>
  <c r="T90" i="22" s="1"/>
  <c r="BE68" i="22"/>
  <c r="AY68" i="22"/>
  <c r="AS68" i="22"/>
  <c r="AM68" i="22"/>
  <c r="AA68" i="22"/>
  <c r="U68" i="22"/>
  <c r="O68" i="22"/>
  <c r="K68" i="22"/>
  <c r="G68" i="22"/>
  <c r="BF66" i="22"/>
  <c r="AZ66" i="22"/>
  <c r="AT66" i="22"/>
  <c r="AN66" i="22"/>
  <c r="AH66" i="22"/>
  <c r="AC66" i="22"/>
  <c r="W66" i="22"/>
  <c r="P66" i="22"/>
  <c r="M66" i="22"/>
  <c r="I66" i="22"/>
  <c r="BF65" i="22"/>
  <c r="AZ65" i="22"/>
  <c r="AT65" i="22"/>
  <c r="AN65" i="22"/>
  <c r="AH65" i="22"/>
  <c r="AC65" i="22"/>
  <c r="W65" i="22"/>
  <c r="P65" i="22"/>
  <c r="M65" i="22"/>
  <c r="I65" i="22"/>
  <c r="BF64" i="22"/>
  <c r="AZ64" i="22"/>
  <c r="AT64" i="22"/>
  <c r="AN64" i="22"/>
  <c r="AH64" i="22"/>
  <c r="AC64" i="22"/>
  <c r="W64" i="22"/>
  <c r="P64" i="22"/>
  <c r="M64" i="22"/>
  <c r="I64" i="22"/>
  <c r="BF63" i="22"/>
  <c r="AZ63" i="22"/>
  <c r="AT63" i="22"/>
  <c r="AN63" i="22"/>
  <c r="AH63" i="22"/>
  <c r="AC63" i="22"/>
  <c r="W63" i="22"/>
  <c r="P63" i="22"/>
  <c r="M63" i="22"/>
  <c r="I63" i="22"/>
  <c r="BF62" i="22"/>
  <c r="AZ62" i="22"/>
  <c r="AT62" i="22"/>
  <c r="AN62" i="22"/>
  <c r="AH62" i="22"/>
  <c r="AC62" i="22"/>
  <c r="W62" i="22"/>
  <c r="P62" i="22"/>
  <c r="M62" i="22"/>
  <c r="I62" i="22"/>
  <c r="BF61" i="22"/>
  <c r="AZ61" i="22"/>
  <c r="AT61" i="22"/>
  <c r="AN61" i="22"/>
  <c r="AH61" i="22"/>
  <c r="AC61" i="22"/>
  <c r="W61" i="22"/>
  <c r="P61" i="22"/>
  <c r="M61" i="22"/>
  <c r="I61" i="22"/>
  <c r="BF60" i="22"/>
  <c r="AZ60" i="22"/>
  <c r="AT60" i="22"/>
  <c r="AN60" i="22"/>
  <c r="AC60" i="22"/>
  <c r="W60" i="22"/>
  <c r="P60" i="22"/>
  <c r="M60" i="22"/>
  <c r="I60" i="22"/>
  <c r="BF59" i="22"/>
  <c r="AZ59" i="22"/>
  <c r="AT59" i="22"/>
  <c r="AN59" i="22"/>
  <c r="AH59" i="22"/>
  <c r="AC59" i="22"/>
  <c r="W59" i="22"/>
  <c r="P59" i="22"/>
  <c r="M59" i="22"/>
  <c r="I59" i="22"/>
  <c r="BD57" i="22"/>
  <c r="AX57" i="22"/>
  <c r="AR57" i="22"/>
  <c r="AL57" i="22"/>
  <c r="AF57" i="22"/>
  <c r="Z57" i="22"/>
  <c r="T57" i="22"/>
  <c r="P48" i="22"/>
  <c r="P47" i="22"/>
  <c r="P46" i="22"/>
  <c r="P45" i="22"/>
  <c r="P44" i="22"/>
  <c r="P43" i="22"/>
  <c r="P42" i="22"/>
  <c r="P41" i="22"/>
  <c r="BD38" i="22"/>
  <c r="AX38" i="22"/>
  <c r="AR38" i="22"/>
  <c r="AL38" i="22"/>
  <c r="AF38" i="22"/>
  <c r="Z38" i="22"/>
  <c r="BE34" i="22"/>
  <c r="BF34" i="22" s="1"/>
  <c r="BD34" i="22"/>
  <c r="AY34" i="22"/>
  <c r="AZ34" i="22" s="1"/>
  <c r="AX34" i="22"/>
  <c r="AS34" i="22"/>
  <c r="AT34" i="22" s="1"/>
  <c r="AR34" i="22"/>
  <c r="AM34" i="22"/>
  <c r="AN34" i="22" s="1"/>
  <c r="AL34" i="22"/>
  <c r="AG34" i="22"/>
  <c r="AH34" i="22" s="1"/>
  <c r="AF34" i="22"/>
  <c r="AA34" i="22"/>
  <c r="Z34" i="22"/>
  <c r="U34" i="22"/>
  <c r="W34" i="22" s="1"/>
  <c r="T34" i="22"/>
  <c r="O34" i="22"/>
  <c r="P34" i="22" s="1"/>
  <c r="N34" i="22"/>
  <c r="K34" i="22"/>
  <c r="M34" i="22" s="1"/>
  <c r="J34" i="22"/>
  <c r="G34" i="22"/>
  <c r="I34" i="22" s="1"/>
  <c r="F34" i="22"/>
  <c r="BE31" i="22"/>
  <c r="BF31" i="22" s="1"/>
  <c r="AY31" i="22"/>
  <c r="AZ31" i="22" s="1"/>
  <c r="AS31" i="22"/>
  <c r="AT31" i="22" s="1"/>
  <c r="AM31" i="22"/>
  <c r="AN31" i="22" s="1"/>
  <c r="AG31" i="22"/>
  <c r="AH31" i="22" s="1"/>
  <c r="AA31" i="22"/>
  <c r="AC31" i="22" s="1"/>
  <c r="U31" i="22"/>
  <c r="W31" i="22" s="1"/>
  <c r="O31" i="22"/>
  <c r="P31" i="22" s="1"/>
  <c r="K31" i="22"/>
  <c r="M31" i="22" s="1"/>
  <c r="G31" i="22"/>
  <c r="I31" i="22" s="1"/>
  <c r="BE30" i="22"/>
  <c r="BF30" i="22" s="1"/>
  <c r="AY30" i="22"/>
  <c r="AZ30" i="22" s="1"/>
  <c r="AS30" i="22"/>
  <c r="AT30" i="22" s="1"/>
  <c r="AM30" i="22"/>
  <c r="AN30" i="22" s="1"/>
  <c r="AG30" i="22"/>
  <c r="AH30" i="22" s="1"/>
  <c r="AA30" i="22"/>
  <c r="AC30" i="22" s="1"/>
  <c r="U30" i="22"/>
  <c r="W30" i="22" s="1"/>
  <c r="O30" i="22"/>
  <c r="P30" i="22" s="1"/>
  <c r="K30" i="22"/>
  <c r="M30" i="22" s="1"/>
  <c r="G30" i="22"/>
  <c r="I30" i="22" s="1"/>
  <c r="BE29" i="22"/>
  <c r="BF29" i="22" s="1"/>
  <c r="AY29" i="22"/>
  <c r="AZ29" i="22" s="1"/>
  <c r="AS29" i="22"/>
  <c r="AT29" i="22" s="1"/>
  <c r="AM29" i="22"/>
  <c r="AN29" i="22" s="1"/>
  <c r="AG29" i="22"/>
  <c r="AH29" i="22" s="1"/>
  <c r="AA29" i="22"/>
  <c r="AC29" i="22" s="1"/>
  <c r="U29" i="22"/>
  <c r="W29" i="22" s="1"/>
  <c r="O29" i="22"/>
  <c r="P29" i="22" s="1"/>
  <c r="K29" i="22"/>
  <c r="M29" i="22" s="1"/>
  <c r="G29" i="22"/>
  <c r="I29" i="22" s="1"/>
  <c r="BE26" i="22"/>
  <c r="BF26" i="22" s="1"/>
  <c r="AY26" i="22"/>
  <c r="AZ26" i="22" s="1"/>
  <c r="AS26" i="22"/>
  <c r="AT26" i="22" s="1"/>
  <c r="AM26" i="22"/>
  <c r="AN26" i="22" s="1"/>
  <c r="AG26" i="22"/>
  <c r="AH26" i="22" s="1"/>
  <c r="AA26" i="22"/>
  <c r="AC26" i="22" s="1"/>
  <c r="U26" i="22"/>
  <c r="W26" i="22" s="1"/>
  <c r="O26" i="22"/>
  <c r="P26" i="22" s="1"/>
  <c r="K26" i="22"/>
  <c r="M26" i="22" s="1"/>
  <c r="G26" i="22"/>
  <c r="I26" i="22" s="1"/>
  <c r="BE24" i="22"/>
  <c r="BF24" i="22" s="1"/>
  <c r="AY24" i="22"/>
  <c r="AZ24" i="22" s="1"/>
  <c r="AS24" i="22"/>
  <c r="AT24" i="22" s="1"/>
  <c r="AM24" i="22"/>
  <c r="AN24" i="22" s="1"/>
  <c r="AG24" i="22"/>
  <c r="AH24" i="22" s="1"/>
  <c r="AA24" i="22"/>
  <c r="AC24" i="22" s="1"/>
  <c r="U24" i="22"/>
  <c r="W24" i="22" s="1"/>
  <c r="O24" i="22"/>
  <c r="P24" i="22" s="1"/>
  <c r="K24" i="22"/>
  <c r="M24" i="22" s="1"/>
  <c r="G24" i="22"/>
  <c r="I24" i="22" s="1"/>
  <c r="BE23" i="22"/>
  <c r="BF23" i="22" s="1"/>
  <c r="AY23" i="22"/>
  <c r="AZ23" i="22" s="1"/>
  <c r="AS23" i="22"/>
  <c r="AT23" i="22" s="1"/>
  <c r="AM23" i="22"/>
  <c r="AN23" i="22" s="1"/>
  <c r="AG23" i="22"/>
  <c r="AH23" i="22" s="1"/>
  <c r="AA23" i="22"/>
  <c r="AC23" i="22" s="1"/>
  <c r="U23" i="22"/>
  <c r="W23" i="22" s="1"/>
  <c r="O23" i="22"/>
  <c r="P23" i="22" s="1"/>
  <c r="K23" i="22"/>
  <c r="M23" i="22" s="1"/>
  <c r="G23" i="22"/>
  <c r="I23" i="22" s="1"/>
  <c r="BE22" i="22"/>
  <c r="BF22" i="22" s="1"/>
  <c r="AY22" i="22"/>
  <c r="AZ22" i="22" s="1"/>
  <c r="AS22" i="22"/>
  <c r="AT22" i="22" s="1"/>
  <c r="AM22" i="22"/>
  <c r="AN22" i="22" s="1"/>
  <c r="AG22" i="22"/>
  <c r="AH22" i="22" s="1"/>
  <c r="AA22" i="22"/>
  <c r="AC22" i="22" s="1"/>
  <c r="U22" i="22"/>
  <c r="W22" i="22" s="1"/>
  <c r="O22" i="22"/>
  <c r="P22" i="22" s="1"/>
  <c r="K22" i="22"/>
  <c r="M22" i="22" s="1"/>
  <c r="G22" i="22"/>
  <c r="I22" i="22" s="1"/>
  <c r="BE21" i="22"/>
  <c r="BF21" i="22" s="1"/>
  <c r="AY21" i="22"/>
  <c r="AZ21" i="22" s="1"/>
  <c r="AS21" i="22"/>
  <c r="AT21" i="22" s="1"/>
  <c r="AM21" i="22"/>
  <c r="AN21" i="22" s="1"/>
  <c r="AG21" i="22"/>
  <c r="AH21" i="22" s="1"/>
  <c r="AA21" i="22"/>
  <c r="AC21" i="22" s="1"/>
  <c r="U21" i="22"/>
  <c r="W21" i="22" s="1"/>
  <c r="O21" i="22"/>
  <c r="P21" i="22" s="1"/>
  <c r="K21" i="22"/>
  <c r="M21" i="22" s="1"/>
  <c r="G21" i="22"/>
  <c r="I21" i="22" s="1"/>
  <c r="BE20" i="22"/>
  <c r="BF20" i="22" s="1"/>
  <c r="AY20" i="22"/>
  <c r="AZ20" i="22" s="1"/>
  <c r="AS20" i="22"/>
  <c r="AT20" i="22" s="1"/>
  <c r="AM20" i="22"/>
  <c r="AN20" i="22" s="1"/>
  <c r="AG20" i="22"/>
  <c r="AH20" i="22" s="1"/>
  <c r="AA20" i="22"/>
  <c r="AC20" i="22" s="1"/>
  <c r="U20" i="22"/>
  <c r="W20" i="22" s="1"/>
  <c r="O20" i="22"/>
  <c r="P20" i="22" s="1"/>
  <c r="K20" i="22"/>
  <c r="M20" i="22" s="1"/>
  <c r="G20" i="22"/>
  <c r="I20" i="22" s="1"/>
  <c r="BE19" i="22"/>
  <c r="BF19" i="22" s="1"/>
  <c r="AY19" i="22"/>
  <c r="AZ19" i="22" s="1"/>
  <c r="AS19" i="22"/>
  <c r="AT19" i="22" s="1"/>
  <c r="AM19" i="22"/>
  <c r="AN19" i="22" s="1"/>
  <c r="AG19" i="22"/>
  <c r="AH19" i="22" s="1"/>
  <c r="AA19" i="22"/>
  <c r="AC19" i="22" s="1"/>
  <c r="U19" i="22"/>
  <c r="W19" i="22" s="1"/>
  <c r="O19" i="22"/>
  <c r="P19" i="22" s="1"/>
  <c r="K19" i="22"/>
  <c r="M19" i="22" s="1"/>
  <c r="G19" i="22"/>
  <c r="I19" i="22" s="1"/>
  <c r="BE18" i="22"/>
  <c r="BF18" i="22" s="1"/>
  <c r="AY18" i="22"/>
  <c r="AZ18" i="22" s="1"/>
  <c r="AS18" i="22"/>
  <c r="AT18" i="22" s="1"/>
  <c r="AM18" i="22"/>
  <c r="AN18" i="22" s="1"/>
  <c r="AG18" i="22"/>
  <c r="AH18" i="22" s="1"/>
  <c r="AA18" i="22"/>
  <c r="AC18" i="22" s="1"/>
  <c r="U18" i="22"/>
  <c r="W18" i="22" s="1"/>
  <c r="O18" i="22"/>
  <c r="P18" i="22" s="1"/>
  <c r="K18" i="22"/>
  <c r="M18" i="22" s="1"/>
  <c r="G18" i="22"/>
  <c r="I18" i="22" s="1"/>
  <c r="BE17" i="22"/>
  <c r="BF17" i="22" s="1"/>
  <c r="AY17" i="22"/>
  <c r="AZ17" i="22" s="1"/>
  <c r="AS17" i="22"/>
  <c r="AT17" i="22" s="1"/>
  <c r="AM17" i="22"/>
  <c r="AN17" i="22" s="1"/>
  <c r="AG17" i="22"/>
  <c r="AH17" i="22" s="1"/>
  <c r="AA17" i="22"/>
  <c r="AC17" i="22" s="1"/>
  <c r="U17" i="22"/>
  <c r="W17" i="22" s="1"/>
  <c r="O17" i="22"/>
  <c r="P17" i="22" s="1"/>
  <c r="K17" i="22"/>
  <c r="M17" i="22" s="1"/>
  <c r="G17" i="22"/>
  <c r="I17" i="22" s="1"/>
  <c r="BE16" i="22"/>
  <c r="BF16" i="22" s="1"/>
  <c r="AY16" i="22"/>
  <c r="AZ16" i="22" s="1"/>
  <c r="AS16" i="22"/>
  <c r="AT16" i="22" s="1"/>
  <c r="AM16" i="22"/>
  <c r="AN16" i="22" s="1"/>
  <c r="AG16" i="22"/>
  <c r="AH16" i="22" s="1"/>
  <c r="AA16" i="22"/>
  <c r="AC16" i="22" s="1"/>
  <c r="U16" i="22"/>
  <c r="W16" i="22" s="1"/>
  <c r="O16" i="22"/>
  <c r="P16" i="22" s="1"/>
  <c r="K16" i="22"/>
  <c r="M16" i="22" s="1"/>
  <c r="G16" i="22"/>
  <c r="I16" i="22" s="1"/>
  <c r="BE15" i="22"/>
  <c r="AY15" i="22"/>
  <c r="AS15" i="22"/>
  <c r="AM15" i="22"/>
  <c r="AN15" i="22" s="1"/>
  <c r="AG15" i="22"/>
  <c r="AH15" i="22" s="1"/>
  <c r="AA15" i="22"/>
  <c r="U15" i="22"/>
  <c r="W15" i="22" s="1"/>
  <c r="O15" i="22"/>
  <c r="P15" i="22" s="1"/>
  <c r="K15" i="22"/>
  <c r="G15" i="22"/>
  <c r="I15" i="22" s="1"/>
  <c r="B12" i="22"/>
  <c r="C5" i="22"/>
  <c r="C2" i="22"/>
  <c r="BD123" i="21"/>
  <c r="AX123" i="21"/>
  <c r="AR123" i="21"/>
  <c r="AL123" i="21"/>
  <c r="AF123" i="21"/>
  <c r="Z123" i="21"/>
  <c r="T123" i="21"/>
  <c r="BE118" i="21"/>
  <c r="AY118" i="21"/>
  <c r="AS118" i="21"/>
  <c r="AM118" i="21"/>
  <c r="AG118" i="21"/>
  <c r="AA118" i="21"/>
  <c r="U118" i="21"/>
  <c r="O118" i="21"/>
  <c r="K118" i="21"/>
  <c r="G118" i="21"/>
  <c r="BF116" i="21"/>
  <c r="AZ116" i="21"/>
  <c r="AH116" i="21"/>
  <c r="AC116" i="21"/>
  <c r="W116" i="21"/>
  <c r="P116" i="21"/>
  <c r="M116" i="21"/>
  <c r="I116" i="21"/>
  <c r="BF115" i="21"/>
  <c r="AZ115" i="21"/>
  <c r="AH115" i="21"/>
  <c r="AC115" i="21"/>
  <c r="W115" i="21"/>
  <c r="P115" i="21"/>
  <c r="M115" i="21"/>
  <c r="I115" i="21"/>
  <c r="BF113" i="21"/>
  <c r="AZ113" i="21"/>
  <c r="AH113" i="21"/>
  <c r="AC113" i="21"/>
  <c r="W113" i="21"/>
  <c r="P113" i="21"/>
  <c r="M113" i="21"/>
  <c r="I113" i="21"/>
  <c r="AZ112" i="21"/>
  <c r="AT112" i="21"/>
  <c r="AN112" i="21"/>
  <c r="AH112" i="21"/>
  <c r="AC112" i="21"/>
  <c r="W112" i="21"/>
  <c r="P112" i="21"/>
  <c r="M112" i="21"/>
  <c r="I112" i="21"/>
  <c r="BD110" i="21"/>
  <c r="AX110" i="21"/>
  <c r="AR110" i="21"/>
  <c r="AL110" i="21"/>
  <c r="AF110" i="21"/>
  <c r="Z110" i="21"/>
  <c r="T110" i="21"/>
  <c r="BE107" i="21"/>
  <c r="AY107" i="21"/>
  <c r="AS107" i="21"/>
  <c r="AM107" i="21"/>
  <c r="AG107" i="21"/>
  <c r="U107" i="21"/>
  <c r="O107" i="21"/>
  <c r="K107" i="21"/>
  <c r="G107" i="21"/>
  <c r="P105" i="21"/>
  <c r="M105" i="21"/>
  <c r="I105" i="21"/>
  <c r="P104" i="21"/>
  <c r="M104" i="21"/>
  <c r="I104" i="21"/>
  <c r="BF94" i="21"/>
  <c r="AZ94" i="21"/>
  <c r="AT94" i="21"/>
  <c r="AN94" i="21"/>
  <c r="AH94" i="21"/>
  <c r="AC94" i="21"/>
  <c r="W94" i="21"/>
  <c r="P94" i="21"/>
  <c r="M94" i="21"/>
  <c r="I94" i="21"/>
  <c r="BF93" i="21"/>
  <c r="AZ93" i="21"/>
  <c r="AT93" i="21"/>
  <c r="AN93" i="21"/>
  <c r="AH93" i="21"/>
  <c r="AC93" i="21"/>
  <c r="W93" i="21"/>
  <c r="P93" i="21"/>
  <c r="M93" i="21"/>
  <c r="I93" i="21"/>
  <c r="BF92" i="21"/>
  <c r="AZ92" i="21"/>
  <c r="AT92" i="21"/>
  <c r="AN92" i="21"/>
  <c r="AH92" i="21"/>
  <c r="AC92" i="21"/>
  <c r="W92" i="21"/>
  <c r="P92" i="21"/>
  <c r="M92" i="21"/>
  <c r="I92" i="21"/>
  <c r="BE87" i="21"/>
  <c r="AY87" i="21"/>
  <c r="AS87" i="21"/>
  <c r="AM87" i="21"/>
  <c r="AG87" i="21"/>
  <c r="AA87" i="21"/>
  <c r="U87" i="21"/>
  <c r="O87" i="21"/>
  <c r="K87" i="21"/>
  <c r="G87" i="21"/>
  <c r="BF85" i="21"/>
  <c r="AZ85" i="21"/>
  <c r="AT85" i="21"/>
  <c r="AN85" i="21"/>
  <c r="AH85" i="21"/>
  <c r="AC85" i="21"/>
  <c r="W85" i="21"/>
  <c r="P85" i="21"/>
  <c r="M85" i="21"/>
  <c r="I85" i="21"/>
  <c r="BF84" i="21"/>
  <c r="AZ84" i="21"/>
  <c r="AT84" i="21"/>
  <c r="AN84" i="21"/>
  <c r="AH84" i="21"/>
  <c r="AC84" i="21"/>
  <c r="W84" i="21"/>
  <c r="P84" i="21"/>
  <c r="M84" i="21"/>
  <c r="I84" i="21"/>
  <c r="BF83" i="21"/>
  <c r="AZ83" i="21"/>
  <c r="AT83" i="21"/>
  <c r="AN83" i="21"/>
  <c r="AH83" i="21"/>
  <c r="AC83" i="21"/>
  <c r="W83" i="21"/>
  <c r="P83" i="21"/>
  <c r="M83" i="21"/>
  <c r="I83" i="21"/>
  <c r="BF82" i="21"/>
  <c r="AZ82" i="21"/>
  <c r="AT82" i="21"/>
  <c r="AN82" i="21"/>
  <c r="AH82" i="21"/>
  <c r="AC82" i="21"/>
  <c r="W82" i="21"/>
  <c r="P82" i="21"/>
  <c r="M82" i="21"/>
  <c r="I82" i="21"/>
  <c r="BF81" i="21"/>
  <c r="AZ81" i="21"/>
  <c r="AT81" i="21"/>
  <c r="AN81" i="21"/>
  <c r="AH81" i="21"/>
  <c r="AC81" i="21"/>
  <c r="W81" i="21"/>
  <c r="P81" i="21"/>
  <c r="M81" i="21"/>
  <c r="I81" i="21"/>
  <c r="BF80" i="21"/>
  <c r="AZ80" i="21"/>
  <c r="AT80" i="21"/>
  <c r="AN80" i="21"/>
  <c r="AH80" i="21"/>
  <c r="AC80" i="21"/>
  <c r="W80" i="21"/>
  <c r="P80" i="21"/>
  <c r="M80" i="21"/>
  <c r="I80" i="21"/>
  <c r="BF79" i="21"/>
  <c r="AZ79" i="21"/>
  <c r="AT79" i="21"/>
  <c r="AN79" i="21"/>
  <c r="AH79" i="21"/>
  <c r="AC79" i="21"/>
  <c r="W79" i="21"/>
  <c r="P79" i="21"/>
  <c r="M79" i="21"/>
  <c r="I79" i="21"/>
  <c r="BF78" i="21"/>
  <c r="AZ78" i="21"/>
  <c r="AT78" i="21"/>
  <c r="AN78" i="21"/>
  <c r="AH78" i="21"/>
  <c r="AC78" i="21"/>
  <c r="W78" i="21"/>
  <c r="P78" i="21"/>
  <c r="M78" i="21"/>
  <c r="I78" i="21"/>
  <c r="BF77" i="21"/>
  <c r="AZ77" i="21"/>
  <c r="AT77" i="21"/>
  <c r="AN77" i="21"/>
  <c r="AH77" i="21"/>
  <c r="AC77" i="21"/>
  <c r="W77" i="21"/>
  <c r="P77" i="21"/>
  <c r="M77" i="21"/>
  <c r="I77" i="21"/>
  <c r="BF76" i="21"/>
  <c r="AZ76" i="21"/>
  <c r="AT76" i="21"/>
  <c r="AN76" i="21"/>
  <c r="AH76" i="21"/>
  <c r="AC76" i="21"/>
  <c r="W76" i="21"/>
  <c r="P76" i="21"/>
  <c r="M76" i="21"/>
  <c r="I76" i="21"/>
  <c r="BF75" i="21"/>
  <c r="AZ75" i="21"/>
  <c r="AT75" i="21"/>
  <c r="AN75" i="21"/>
  <c r="AH75" i="21"/>
  <c r="AC75" i="21"/>
  <c r="W75" i="21"/>
  <c r="P75" i="21"/>
  <c r="M75" i="21"/>
  <c r="I75" i="21"/>
  <c r="BF74" i="21"/>
  <c r="AZ74" i="21"/>
  <c r="AT74" i="21"/>
  <c r="AN74" i="21"/>
  <c r="AH74" i="21"/>
  <c r="AC74" i="21"/>
  <c r="W74" i="21"/>
  <c r="P74" i="21"/>
  <c r="M74" i="21"/>
  <c r="I74" i="21"/>
  <c r="BF73" i="21"/>
  <c r="AZ73" i="21"/>
  <c r="AT73" i="21"/>
  <c r="AN73" i="21"/>
  <c r="AH73" i="21"/>
  <c r="AC73" i="21"/>
  <c r="W73" i="21"/>
  <c r="P73" i="21"/>
  <c r="M73" i="21"/>
  <c r="I73" i="21"/>
  <c r="BD71" i="21"/>
  <c r="BD90" i="21" s="1"/>
  <c r="AX71" i="21"/>
  <c r="AX90" i="21" s="1"/>
  <c r="AR71" i="21"/>
  <c r="AR90" i="21" s="1"/>
  <c r="AL71" i="21"/>
  <c r="AL90" i="21" s="1"/>
  <c r="AF71" i="21"/>
  <c r="AF90" i="21" s="1"/>
  <c r="Z71" i="21"/>
  <c r="Z90" i="21" s="1"/>
  <c r="T71" i="21"/>
  <c r="T90" i="21" s="1"/>
  <c r="BE68" i="21"/>
  <c r="AY68" i="21"/>
  <c r="AS68" i="21"/>
  <c r="AM68" i="21"/>
  <c r="AA68" i="21"/>
  <c r="U68" i="21"/>
  <c r="O68" i="21"/>
  <c r="K68" i="21"/>
  <c r="G68" i="21"/>
  <c r="BF66" i="21"/>
  <c r="AZ66" i="21"/>
  <c r="AT66" i="21"/>
  <c r="AN66" i="21"/>
  <c r="AH66" i="21"/>
  <c r="AC66" i="21"/>
  <c r="W66" i="21"/>
  <c r="P66" i="21"/>
  <c r="M66" i="21"/>
  <c r="I66" i="21"/>
  <c r="BF65" i="21"/>
  <c r="AZ65" i="21"/>
  <c r="AT65" i="21"/>
  <c r="AN65" i="21"/>
  <c r="AH65" i="21"/>
  <c r="AC65" i="21"/>
  <c r="W65" i="21"/>
  <c r="P65" i="21"/>
  <c r="M65" i="21"/>
  <c r="I65" i="21"/>
  <c r="BF64" i="21"/>
  <c r="AZ64" i="21"/>
  <c r="AT64" i="21"/>
  <c r="AN64" i="21"/>
  <c r="AH64" i="21"/>
  <c r="AC64" i="21"/>
  <c r="W64" i="21"/>
  <c r="P64" i="21"/>
  <c r="M64" i="21"/>
  <c r="I64" i="21"/>
  <c r="BF63" i="21"/>
  <c r="AZ63" i="21"/>
  <c r="AT63" i="21"/>
  <c r="AN63" i="21"/>
  <c r="AH63" i="21"/>
  <c r="AC63" i="21"/>
  <c r="W63" i="21"/>
  <c r="P63" i="21"/>
  <c r="M63" i="21"/>
  <c r="I63" i="21"/>
  <c r="BF62" i="21"/>
  <c r="AZ62" i="21"/>
  <c r="AT62" i="21"/>
  <c r="AN62" i="21"/>
  <c r="AH62" i="21"/>
  <c r="AC62" i="21"/>
  <c r="W62" i="21"/>
  <c r="P62" i="21"/>
  <c r="M62" i="21"/>
  <c r="I62" i="21"/>
  <c r="BF61" i="21"/>
  <c r="AZ61" i="21"/>
  <c r="AT61" i="21"/>
  <c r="AN61" i="21"/>
  <c r="AH61" i="21"/>
  <c r="AC61" i="21"/>
  <c r="W61" i="21"/>
  <c r="P61" i="21"/>
  <c r="M61" i="21"/>
  <c r="I61" i="21"/>
  <c r="BF60" i="21"/>
  <c r="AZ60" i="21"/>
  <c r="AT60" i="21"/>
  <c r="AN60" i="21"/>
  <c r="AC60" i="21"/>
  <c r="W60" i="21"/>
  <c r="P60" i="21"/>
  <c r="M60" i="21"/>
  <c r="I60" i="21"/>
  <c r="BF59" i="21"/>
  <c r="AZ59" i="21"/>
  <c r="AT59" i="21"/>
  <c r="AN59" i="21"/>
  <c r="AH59" i="21"/>
  <c r="AC59" i="21"/>
  <c r="W59" i="21"/>
  <c r="P59" i="21"/>
  <c r="M59" i="21"/>
  <c r="I59" i="21"/>
  <c r="BD57" i="21"/>
  <c r="AX57" i="21"/>
  <c r="AR57" i="21"/>
  <c r="AL57" i="21"/>
  <c r="AF57" i="21"/>
  <c r="Z57" i="21"/>
  <c r="T57" i="21"/>
  <c r="AZ48" i="21"/>
  <c r="AZ47" i="21"/>
  <c r="AZ46" i="21"/>
  <c r="AZ45" i="21"/>
  <c r="AZ44" i="21"/>
  <c r="AZ43" i="21"/>
  <c r="AZ42" i="21"/>
  <c r="AZ41" i="21"/>
  <c r="P40" i="21"/>
  <c r="BD38" i="21"/>
  <c r="AX38" i="21"/>
  <c r="AR38" i="21"/>
  <c r="AL38" i="21"/>
  <c r="AF38" i="21"/>
  <c r="Z38" i="21"/>
  <c r="BE34" i="21"/>
  <c r="BF34" i="21" s="1"/>
  <c r="BD34" i="21"/>
  <c r="AY34" i="21"/>
  <c r="AZ34" i="21" s="1"/>
  <c r="AX34" i="21"/>
  <c r="AS34" i="21"/>
  <c r="AT34" i="21" s="1"/>
  <c r="AR34" i="21"/>
  <c r="AM34" i="21"/>
  <c r="AN34" i="21" s="1"/>
  <c r="AL34" i="21"/>
  <c r="AG34" i="21"/>
  <c r="AH34" i="21" s="1"/>
  <c r="AF34" i="21"/>
  <c r="AA34" i="21"/>
  <c r="Z34" i="21"/>
  <c r="U34" i="21"/>
  <c r="W34" i="21" s="1"/>
  <c r="T34" i="21"/>
  <c r="O34" i="21"/>
  <c r="P34" i="21" s="1"/>
  <c r="N34" i="21"/>
  <c r="K34" i="21"/>
  <c r="M34" i="21" s="1"/>
  <c r="J34" i="21"/>
  <c r="G34" i="21"/>
  <c r="I34" i="21" s="1"/>
  <c r="F34" i="21"/>
  <c r="BE31" i="21"/>
  <c r="BF31" i="21" s="1"/>
  <c r="AY31" i="21"/>
  <c r="AZ31" i="21" s="1"/>
  <c r="AS31" i="21"/>
  <c r="AT31" i="21" s="1"/>
  <c r="AM31" i="21"/>
  <c r="AN31" i="21" s="1"/>
  <c r="AG31" i="21"/>
  <c r="AH31" i="21" s="1"/>
  <c r="AA31" i="21"/>
  <c r="AC31" i="21" s="1"/>
  <c r="U31" i="21"/>
  <c r="W31" i="21" s="1"/>
  <c r="O31" i="21"/>
  <c r="P31" i="21" s="1"/>
  <c r="K31" i="21"/>
  <c r="M31" i="21" s="1"/>
  <c r="G31" i="21"/>
  <c r="I31" i="21" s="1"/>
  <c r="BE30" i="21"/>
  <c r="BF30" i="21" s="1"/>
  <c r="AY30" i="21"/>
  <c r="AZ30" i="21" s="1"/>
  <c r="AS30" i="21"/>
  <c r="AT30" i="21" s="1"/>
  <c r="AM30" i="21"/>
  <c r="AN30" i="21" s="1"/>
  <c r="AG30" i="21"/>
  <c r="AH30" i="21" s="1"/>
  <c r="AA30" i="21"/>
  <c r="AC30" i="21" s="1"/>
  <c r="U30" i="21"/>
  <c r="W30" i="21" s="1"/>
  <c r="O30" i="21"/>
  <c r="P30" i="21" s="1"/>
  <c r="K30" i="21"/>
  <c r="M30" i="21" s="1"/>
  <c r="G30" i="21"/>
  <c r="I30" i="21" s="1"/>
  <c r="BE29" i="21"/>
  <c r="BF29" i="21" s="1"/>
  <c r="AY29" i="21"/>
  <c r="AZ29" i="21" s="1"/>
  <c r="AS29" i="21"/>
  <c r="AT29" i="21" s="1"/>
  <c r="AM29" i="21"/>
  <c r="AN29" i="21" s="1"/>
  <c r="AG29" i="21"/>
  <c r="AH29" i="21" s="1"/>
  <c r="AA29" i="21"/>
  <c r="AC29" i="21" s="1"/>
  <c r="U29" i="21"/>
  <c r="W29" i="21" s="1"/>
  <c r="O29" i="21"/>
  <c r="P29" i="21" s="1"/>
  <c r="K29" i="21"/>
  <c r="M29" i="21" s="1"/>
  <c r="G29" i="21"/>
  <c r="I29" i="21" s="1"/>
  <c r="BE26" i="21"/>
  <c r="BF26" i="21" s="1"/>
  <c r="AY26" i="21"/>
  <c r="AZ26" i="21" s="1"/>
  <c r="AS26" i="21"/>
  <c r="AT26" i="21" s="1"/>
  <c r="AM26" i="21"/>
  <c r="AN26" i="21" s="1"/>
  <c r="AG26" i="21"/>
  <c r="AH26" i="21" s="1"/>
  <c r="AA26" i="21"/>
  <c r="AC26" i="21" s="1"/>
  <c r="U26" i="21"/>
  <c r="W26" i="21" s="1"/>
  <c r="O26" i="21"/>
  <c r="P26" i="21" s="1"/>
  <c r="K26" i="21"/>
  <c r="M26" i="21" s="1"/>
  <c r="G26" i="21"/>
  <c r="I26" i="21" s="1"/>
  <c r="BE24" i="21"/>
  <c r="BF24" i="21" s="1"/>
  <c r="AY24" i="21"/>
  <c r="AZ24" i="21" s="1"/>
  <c r="AS24" i="21"/>
  <c r="AT24" i="21" s="1"/>
  <c r="AM24" i="21"/>
  <c r="AN24" i="21" s="1"/>
  <c r="AG24" i="21"/>
  <c r="AH24" i="21" s="1"/>
  <c r="AA24" i="21"/>
  <c r="AC24" i="21" s="1"/>
  <c r="U24" i="21"/>
  <c r="W24" i="21" s="1"/>
  <c r="O24" i="21"/>
  <c r="P24" i="21" s="1"/>
  <c r="K24" i="21"/>
  <c r="M24" i="21" s="1"/>
  <c r="G24" i="21"/>
  <c r="I24" i="21" s="1"/>
  <c r="BE23" i="21"/>
  <c r="BF23" i="21" s="1"/>
  <c r="AY23" i="21"/>
  <c r="AZ23" i="21" s="1"/>
  <c r="AS23" i="21"/>
  <c r="AT23" i="21" s="1"/>
  <c r="AM23" i="21"/>
  <c r="AN23" i="21" s="1"/>
  <c r="AG23" i="21"/>
  <c r="AH23" i="21" s="1"/>
  <c r="AA23" i="21"/>
  <c r="AC23" i="21" s="1"/>
  <c r="U23" i="21"/>
  <c r="W23" i="21" s="1"/>
  <c r="O23" i="21"/>
  <c r="P23" i="21" s="1"/>
  <c r="K23" i="21"/>
  <c r="M23" i="21" s="1"/>
  <c r="G23" i="21"/>
  <c r="I23" i="21" s="1"/>
  <c r="BE22" i="21"/>
  <c r="BF22" i="21" s="1"/>
  <c r="AY22" i="21"/>
  <c r="AZ22" i="21" s="1"/>
  <c r="AS22" i="21"/>
  <c r="AT22" i="21" s="1"/>
  <c r="AM22" i="21"/>
  <c r="AN22" i="21" s="1"/>
  <c r="AG22" i="21"/>
  <c r="AH22" i="21" s="1"/>
  <c r="AA22" i="21"/>
  <c r="AC22" i="21" s="1"/>
  <c r="U22" i="21"/>
  <c r="W22" i="21" s="1"/>
  <c r="O22" i="21"/>
  <c r="P22" i="21" s="1"/>
  <c r="K22" i="21"/>
  <c r="M22" i="21" s="1"/>
  <c r="G22" i="21"/>
  <c r="I22" i="21" s="1"/>
  <c r="BE21" i="21"/>
  <c r="BF21" i="21" s="1"/>
  <c r="AY21" i="21"/>
  <c r="AZ21" i="21" s="1"/>
  <c r="AS21" i="21"/>
  <c r="AT21" i="21" s="1"/>
  <c r="AM21" i="21"/>
  <c r="AN21" i="21" s="1"/>
  <c r="AG21" i="21"/>
  <c r="AH21" i="21" s="1"/>
  <c r="AA21" i="21"/>
  <c r="AC21" i="21" s="1"/>
  <c r="U21" i="21"/>
  <c r="W21" i="21" s="1"/>
  <c r="O21" i="21"/>
  <c r="P21" i="21" s="1"/>
  <c r="K21" i="21"/>
  <c r="M21" i="21" s="1"/>
  <c r="G21" i="21"/>
  <c r="I21" i="21" s="1"/>
  <c r="BE20" i="21"/>
  <c r="BF20" i="21" s="1"/>
  <c r="AY20" i="21"/>
  <c r="AZ20" i="21" s="1"/>
  <c r="AS20" i="21"/>
  <c r="AT20" i="21" s="1"/>
  <c r="AM20" i="21"/>
  <c r="AN20" i="21" s="1"/>
  <c r="AG20" i="21"/>
  <c r="AH20" i="21" s="1"/>
  <c r="AA20" i="21"/>
  <c r="AC20" i="21" s="1"/>
  <c r="U20" i="21"/>
  <c r="W20" i="21" s="1"/>
  <c r="O20" i="21"/>
  <c r="P20" i="21" s="1"/>
  <c r="K20" i="21"/>
  <c r="M20" i="21" s="1"/>
  <c r="G20" i="21"/>
  <c r="I20" i="21" s="1"/>
  <c r="BE19" i="21"/>
  <c r="BF19" i="21" s="1"/>
  <c r="AY19" i="21"/>
  <c r="AZ19" i="21" s="1"/>
  <c r="AS19" i="21"/>
  <c r="AT19" i="21" s="1"/>
  <c r="AM19" i="21"/>
  <c r="AN19" i="21" s="1"/>
  <c r="AG19" i="21"/>
  <c r="AH19" i="21" s="1"/>
  <c r="AA19" i="21"/>
  <c r="AC19" i="21" s="1"/>
  <c r="U19" i="21"/>
  <c r="W19" i="21" s="1"/>
  <c r="O19" i="21"/>
  <c r="P19" i="21" s="1"/>
  <c r="K19" i="21"/>
  <c r="M19" i="21" s="1"/>
  <c r="G19" i="21"/>
  <c r="I19" i="21" s="1"/>
  <c r="BE18" i="21"/>
  <c r="BF18" i="21" s="1"/>
  <c r="AY18" i="21"/>
  <c r="AZ18" i="21" s="1"/>
  <c r="AS18" i="21"/>
  <c r="AT18" i="21" s="1"/>
  <c r="AM18" i="21"/>
  <c r="AN18" i="21" s="1"/>
  <c r="AG18" i="21"/>
  <c r="AH18" i="21" s="1"/>
  <c r="AA18" i="21"/>
  <c r="AC18" i="21" s="1"/>
  <c r="U18" i="21"/>
  <c r="W18" i="21" s="1"/>
  <c r="O18" i="21"/>
  <c r="P18" i="21" s="1"/>
  <c r="K18" i="21"/>
  <c r="M18" i="21" s="1"/>
  <c r="G18" i="21"/>
  <c r="I18" i="21" s="1"/>
  <c r="BE17" i="21"/>
  <c r="BF17" i="21" s="1"/>
  <c r="AY17" i="21"/>
  <c r="AZ17" i="21" s="1"/>
  <c r="AS17" i="21"/>
  <c r="AT17" i="21" s="1"/>
  <c r="AM17" i="21"/>
  <c r="AN17" i="21" s="1"/>
  <c r="AG17" i="21"/>
  <c r="AH17" i="21" s="1"/>
  <c r="AA17" i="21"/>
  <c r="AC17" i="21" s="1"/>
  <c r="U17" i="21"/>
  <c r="W17" i="21" s="1"/>
  <c r="O17" i="21"/>
  <c r="P17" i="21" s="1"/>
  <c r="K17" i="21"/>
  <c r="M17" i="21" s="1"/>
  <c r="G17" i="21"/>
  <c r="I17" i="21" s="1"/>
  <c r="BE16" i="21"/>
  <c r="BF16" i="21" s="1"/>
  <c r="AY16" i="21"/>
  <c r="AZ16" i="21" s="1"/>
  <c r="AS16" i="21"/>
  <c r="AT16" i="21" s="1"/>
  <c r="AM16" i="21"/>
  <c r="AN16" i="21" s="1"/>
  <c r="AG16" i="21"/>
  <c r="AH16" i="21" s="1"/>
  <c r="AA16" i="21"/>
  <c r="AC16" i="21" s="1"/>
  <c r="U16" i="21"/>
  <c r="W16" i="21" s="1"/>
  <c r="O16" i="21"/>
  <c r="P16" i="21" s="1"/>
  <c r="K16" i="21"/>
  <c r="M16" i="21" s="1"/>
  <c r="G16" i="21"/>
  <c r="I16" i="21" s="1"/>
  <c r="BE15" i="21"/>
  <c r="AY15" i="21"/>
  <c r="AS15" i="21"/>
  <c r="AM15" i="21"/>
  <c r="AN15" i="21" s="1"/>
  <c r="AG15" i="21"/>
  <c r="AA15" i="21"/>
  <c r="U15" i="21"/>
  <c r="O15" i="21"/>
  <c r="P15" i="21" s="1"/>
  <c r="K15" i="21"/>
  <c r="M15" i="21" s="1"/>
  <c r="G15" i="21"/>
  <c r="I15" i="21" s="1"/>
  <c r="B12" i="21"/>
  <c r="C5" i="21"/>
  <c r="C2" i="21"/>
  <c r="BD123" i="20"/>
  <c r="AX123" i="20"/>
  <c r="AR123" i="20"/>
  <c r="AL123" i="20"/>
  <c r="AF123" i="20"/>
  <c r="Z123" i="20"/>
  <c r="T123" i="20"/>
  <c r="BE118" i="20"/>
  <c r="AY118" i="20"/>
  <c r="AS118" i="20"/>
  <c r="AM118" i="20"/>
  <c r="AG118" i="20"/>
  <c r="AA118" i="20"/>
  <c r="U118" i="20"/>
  <c r="O118" i="20"/>
  <c r="K118" i="20"/>
  <c r="G118" i="20"/>
  <c r="BF116" i="20"/>
  <c r="AZ116" i="20"/>
  <c r="AH116" i="20"/>
  <c r="AC116" i="20"/>
  <c r="W116" i="20"/>
  <c r="P116" i="20"/>
  <c r="M116" i="20"/>
  <c r="I116" i="20"/>
  <c r="BF115" i="20"/>
  <c r="AZ115" i="20"/>
  <c r="AH115" i="20"/>
  <c r="AC115" i="20"/>
  <c r="W115" i="20"/>
  <c r="P115" i="20"/>
  <c r="M115" i="20"/>
  <c r="I115" i="20"/>
  <c r="BF113" i="20"/>
  <c r="AZ113" i="20"/>
  <c r="AH113" i="20"/>
  <c r="AC113" i="20"/>
  <c r="W113" i="20"/>
  <c r="P113" i="20"/>
  <c r="M113" i="20"/>
  <c r="I113" i="20"/>
  <c r="AZ112" i="20"/>
  <c r="AT112" i="20"/>
  <c r="AN112" i="20"/>
  <c r="AH112" i="20"/>
  <c r="AC112" i="20"/>
  <c r="W112" i="20"/>
  <c r="P112" i="20"/>
  <c r="M112" i="20"/>
  <c r="I112" i="20"/>
  <c r="BD110" i="20"/>
  <c r="AX110" i="20"/>
  <c r="AR110" i="20"/>
  <c r="AL110" i="20"/>
  <c r="AF110" i="20"/>
  <c r="Z110" i="20"/>
  <c r="T110" i="20"/>
  <c r="BE107" i="20"/>
  <c r="AY107" i="20"/>
  <c r="AS107" i="20"/>
  <c r="AM107" i="20"/>
  <c r="AG107" i="20"/>
  <c r="U107" i="20"/>
  <c r="O107" i="20"/>
  <c r="K107" i="20"/>
  <c r="G107" i="20"/>
  <c r="P105" i="20"/>
  <c r="M105" i="20"/>
  <c r="I105" i="20"/>
  <c r="P104" i="20"/>
  <c r="M104" i="20"/>
  <c r="I104" i="20"/>
  <c r="BF94" i="20"/>
  <c r="AZ94" i="20"/>
  <c r="AT94" i="20"/>
  <c r="AN94" i="20"/>
  <c r="AH94" i="20"/>
  <c r="AC94" i="20"/>
  <c r="W94" i="20"/>
  <c r="P94" i="20"/>
  <c r="M94" i="20"/>
  <c r="I94" i="20"/>
  <c r="BF93" i="20"/>
  <c r="AZ93" i="20"/>
  <c r="AT93" i="20"/>
  <c r="AN93" i="20"/>
  <c r="AH93" i="20"/>
  <c r="AC93" i="20"/>
  <c r="W93" i="20"/>
  <c r="P93" i="20"/>
  <c r="M93" i="20"/>
  <c r="I93" i="20"/>
  <c r="BF92" i="20"/>
  <c r="AZ92" i="20"/>
  <c r="AT92" i="20"/>
  <c r="AN92" i="20"/>
  <c r="AH92" i="20"/>
  <c r="AC92" i="20"/>
  <c r="W92" i="20"/>
  <c r="P92" i="20"/>
  <c r="M92" i="20"/>
  <c r="I92" i="20"/>
  <c r="BE87" i="20"/>
  <c r="AY87" i="20"/>
  <c r="AS87" i="20"/>
  <c r="AM87" i="20"/>
  <c r="AG87" i="20"/>
  <c r="AA87" i="20"/>
  <c r="U87" i="20"/>
  <c r="O87" i="20"/>
  <c r="K87" i="20"/>
  <c r="G87" i="20"/>
  <c r="BF85" i="20"/>
  <c r="AZ85" i="20"/>
  <c r="AT85" i="20"/>
  <c r="AN85" i="20"/>
  <c r="AH85" i="20"/>
  <c r="AC85" i="20"/>
  <c r="W85" i="20"/>
  <c r="P85" i="20"/>
  <c r="M85" i="20"/>
  <c r="I85" i="20"/>
  <c r="BF84" i="20"/>
  <c r="AZ84" i="20"/>
  <c r="AT84" i="20"/>
  <c r="AN84" i="20"/>
  <c r="AH84" i="20"/>
  <c r="AC84" i="20"/>
  <c r="W84" i="20"/>
  <c r="P84" i="20"/>
  <c r="M84" i="20"/>
  <c r="I84" i="20"/>
  <c r="BF83" i="20"/>
  <c r="AZ83" i="20"/>
  <c r="AT83" i="20"/>
  <c r="AN83" i="20"/>
  <c r="AH83" i="20"/>
  <c r="AC83" i="20"/>
  <c r="W83" i="20"/>
  <c r="P83" i="20"/>
  <c r="M83" i="20"/>
  <c r="I83" i="20"/>
  <c r="BF82" i="20"/>
  <c r="AZ82" i="20"/>
  <c r="AT82" i="20"/>
  <c r="AN82" i="20"/>
  <c r="AH82" i="20"/>
  <c r="AC82" i="20"/>
  <c r="W82" i="20"/>
  <c r="P82" i="20"/>
  <c r="M82" i="20"/>
  <c r="I82" i="20"/>
  <c r="BF81" i="20"/>
  <c r="AZ81" i="20"/>
  <c r="AT81" i="20"/>
  <c r="AN81" i="20"/>
  <c r="AH81" i="20"/>
  <c r="AC81" i="20"/>
  <c r="W81" i="20"/>
  <c r="P81" i="20"/>
  <c r="M81" i="20"/>
  <c r="I81" i="20"/>
  <c r="BF80" i="20"/>
  <c r="AZ80" i="20"/>
  <c r="AT80" i="20"/>
  <c r="AN80" i="20"/>
  <c r="AH80" i="20"/>
  <c r="AC80" i="20"/>
  <c r="W80" i="20"/>
  <c r="P80" i="20"/>
  <c r="M80" i="20"/>
  <c r="I80" i="20"/>
  <c r="BF79" i="20"/>
  <c r="AZ79" i="20"/>
  <c r="AT79" i="20"/>
  <c r="AN79" i="20"/>
  <c r="AH79" i="20"/>
  <c r="AC79" i="20"/>
  <c r="W79" i="20"/>
  <c r="P79" i="20"/>
  <c r="M79" i="20"/>
  <c r="I79" i="20"/>
  <c r="BF78" i="20"/>
  <c r="AZ78" i="20"/>
  <c r="AT78" i="20"/>
  <c r="AN78" i="20"/>
  <c r="AH78" i="20"/>
  <c r="AC78" i="20"/>
  <c r="W78" i="20"/>
  <c r="P78" i="20"/>
  <c r="M78" i="20"/>
  <c r="I78" i="20"/>
  <c r="BF77" i="20"/>
  <c r="AZ77" i="20"/>
  <c r="AT77" i="20"/>
  <c r="AN77" i="20"/>
  <c r="AH77" i="20"/>
  <c r="AC77" i="20"/>
  <c r="W77" i="20"/>
  <c r="P77" i="20"/>
  <c r="M77" i="20"/>
  <c r="I77" i="20"/>
  <c r="BF76" i="20"/>
  <c r="AZ76" i="20"/>
  <c r="AT76" i="20"/>
  <c r="AN76" i="20"/>
  <c r="AH76" i="20"/>
  <c r="AC76" i="20"/>
  <c r="W76" i="20"/>
  <c r="P76" i="20"/>
  <c r="M76" i="20"/>
  <c r="I76" i="20"/>
  <c r="BF75" i="20"/>
  <c r="AZ75" i="20"/>
  <c r="AT75" i="20"/>
  <c r="AN75" i="20"/>
  <c r="AH75" i="20"/>
  <c r="AC75" i="20"/>
  <c r="W75" i="20"/>
  <c r="P75" i="20"/>
  <c r="M75" i="20"/>
  <c r="I75" i="20"/>
  <c r="BF74" i="20"/>
  <c r="AZ74" i="20"/>
  <c r="AT74" i="20"/>
  <c r="AN74" i="20"/>
  <c r="AH74" i="20"/>
  <c r="AC74" i="20"/>
  <c r="W74" i="20"/>
  <c r="P74" i="20"/>
  <c r="M74" i="20"/>
  <c r="I74" i="20"/>
  <c r="BF73" i="20"/>
  <c r="AZ73" i="20"/>
  <c r="AT73" i="20"/>
  <c r="AN73" i="20"/>
  <c r="AH73" i="20"/>
  <c r="AC73" i="20"/>
  <c r="W73" i="20"/>
  <c r="P73" i="20"/>
  <c r="M73" i="20"/>
  <c r="I73" i="20"/>
  <c r="BD71" i="20"/>
  <c r="BD90" i="20" s="1"/>
  <c r="AX71" i="20"/>
  <c r="AX90" i="20" s="1"/>
  <c r="AR71" i="20"/>
  <c r="AR90" i="20" s="1"/>
  <c r="AL71" i="20"/>
  <c r="AL90" i="20" s="1"/>
  <c r="AF71" i="20"/>
  <c r="AF90" i="20" s="1"/>
  <c r="Z71" i="20"/>
  <c r="Z90" i="20" s="1"/>
  <c r="T71" i="20"/>
  <c r="T90" i="20" s="1"/>
  <c r="BE68" i="20"/>
  <c r="AY68" i="20"/>
  <c r="AS68" i="20"/>
  <c r="AM68" i="20"/>
  <c r="AA68" i="20"/>
  <c r="U68" i="20"/>
  <c r="O68" i="20"/>
  <c r="K68" i="20"/>
  <c r="G68" i="20"/>
  <c r="BF66" i="20"/>
  <c r="AZ66" i="20"/>
  <c r="AT66" i="20"/>
  <c r="AN66" i="20"/>
  <c r="AH66" i="20"/>
  <c r="AC66" i="20"/>
  <c r="W66" i="20"/>
  <c r="P66" i="20"/>
  <c r="M66" i="20"/>
  <c r="I66" i="20"/>
  <c r="BF65" i="20"/>
  <c r="AZ65" i="20"/>
  <c r="AT65" i="20"/>
  <c r="AN65" i="20"/>
  <c r="AH65" i="20"/>
  <c r="AC65" i="20"/>
  <c r="W65" i="20"/>
  <c r="P65" i="20"/>
  <c r="M65" i="20"/>
  <c r="I65" i="20"/>
  <c r="BF64" i="20"/>
  <c r="AZ64" i="20"/>
  <c r="AT64" i="20"/>
  <c r="AN64" i="20"/>
  <c r="AH64" i="20"/>
  <c r="AC64" i="20"/>
  <c r="W64" i="20"/>
  <c r="P64" i="20"/>
  <c r="M64" i="20"/>
  <c r="I64" i="20"/>
  <c r="BF63" i="20"/>
  <c r="AZ63" i="20"/>
  <c r="AT63" i="20"/>
  <c r="AN63" i="20"/>
  <c r="AH63" i="20"/>
  <c r="AC63" i="20"/>
  <c r="W63" i="20"/>
  <c r="P63" i="20"/>
  <c r="M63" i="20"/>
  <c r="I63" i="20"/>
  <c r="BF62" i="20"/>
  <c r="AZ62" i="20"/>
  <c r="AT62" i="20"/>
  <c r="AN62" i="20"/>
  <c r="AH62" i="20"/>
  <c r="AC62" i="20"/>
  <c r="W62" i="20"/>
  <c r="P62" i="20"/>
  <c r="M62" i="20"/>
  <c r="I62" i="20"/>
  <c r="BF61" i="20"/>
  <c r="AZ61" i="20"/>
  <c r="AT61" i="20"/>
  <c r="AN61" i="20"/>
  <c r="AH61" i="20"/>
  <c r="AC61" i="20"/>
  <c r="W61" i="20"/>
  <c r="P61" i="20"/>
  <c r="M61" i="20"/>
  <c r="I61" i="20"/>
  <c r="BF60" i="20"/>
  <c r="AZ60" i="20"/>
  <c r="AT60" i="20"/>
  <c r="AN60" i="20"/>
  <c r="AC60" i="20"/>
  <c r="W60" i="20"/>
  <c r="P60" i="20"/>
  <c r="M60" i="20"/>
  <c r="I60" i="20"/>
  <c r="BF59" i="20"/>
  <c r="AZ59" i="20"/>
  <c r="AT59" i="20"/>
  <c r="AN59" i="20"/>
  <c r="AH59" i="20"/>
  <c r="AC59" i="20"/>
  <c r="W59" i="20"/>
  <c r="P59" i="20"/>
  <c r="M59" i="20"/>
  <c r="I59" i="20"/>
  <c r="BD57" i="20"/>
  <c r="AX57" i="20"/>
  <c r="AR57" i="20"/>
  <c r="AL57" i="20"/>
  <c r="AF57" i="20"/>
  <c r="Z57" i="20"/>
  <c r="T57" i="20"/>
  <c r="BD38" i="20"/>
  <c r="AX38" i="20"/>
  <c r="AR38" i="20"/>
  <c r="AL38" i="20"/>
  <c r="AF38" i="20"/>
  <c r="Z38" i="20"/>
  <c r="BE34" i="20"/>
  <c r="BF34" i="20" s="1"/>
  <c r="BD34" i="20"/>
  <c r="AY34" i="20"/>
  <c r="AZ34" i="20" s="1"/>
  <c r="AX34" i="20"/>
  <c r="AS34" i="20"/>
  <c r="AT34" i="20" s="1"/>
  <c r="AR34" i="20"/>
  <c r="AM34" i="20"/>
  <c r="AN34" i="20" s="1"/>
  <c r="AL34" i="20"/>
  <c r="AG34" i="20"/>
  <c r="AH34" i="20" s="1"/>
  <c r="AF34" i="20"/>
  <c r="AA34" i="20"/>
  <c r="Z34" i="20"/>
  <c r="U34" i="20"/>
  <c r="W34" i="20" s="1"/>
  <c r="T34" i="20"/>
  <c r="O34" i="20"/>
  <c r="P34" i="20" s="1"/>
  <c r="N34" i="20"/>
  <c r="K34" i="20"/>
  <c r="M34" i="20" s="1"/>
  <c r="J34" i="20"/>
  <c r="G34" i="20"/>
  <c r="I34" i="20" s="1"/>
  <c r="F34" i="20"/>
  <c r="BE31" i="20"/>
  <c r="BF31" i="20" s="1"/>
  <c r="AY31" i="20"/>
  <c r="AZ31" i="20" s="1"/>
  <c r="AS31" i="20"/>
  <c r="AT31" i="20" s="1"/>
  <c r="AM31" i="20"/>
  <c r="AN31" i="20" s="1"/>
  <c r="AG31" i="20"/>
  <c r="AH31" i="20" s="1"/>
  <c r="AA31" i="20"/>
  <c r="AC31" i="20" s="1"/>
  <c r="U31" i="20"/>
  <c r="W31" i="20" s="1"/>
  <c r="O31" i="20"/>
  <c r="P31" i="20" s="1"/>
  <c r="K31" i="20"/>
  <c r="M31" i="20" s="1"/>
  <c r="G31" i="20"/>
  <c r="I31" i="20" s="1"/>
  <c r="BE30" i="20"/>
  <c r="BF30" i="20" s="1"/>
  <c r="AY30" i="20"/>
  <c r="AZ30" i="20" s="1"/>
  <c r="AS30" i="20"/>
  <c r="AT30" i="20" s="1"/>
  <c r="AM30" i="20"/>
  <c r="AN30" i="20" s="1"/>
  <c r="AG30" i="20"/>
  <c r="AH30" i="20" s="1"/>
  <c r="AA30" i="20"/>
  <c r="AC30" i="20" s="1"/>
  <c r="U30" i="20"/>
  <c r="W30" i="20" s="1"/>
  <c r="O30" i="20"/>
  <c r="P30" i="20" s="1"/>
  <c r="K30" i="20"/>
  <c r="M30" i="20" s="1"/>
  <c r="G30" i="20"/>
  <c r="I30" i="20" s="1"/>
  <c r="BE29" i="20"/>
  <c r="BF29" i="20" s="1"/>
  <c r="AY29" i="20"/>
  <c r="AZ29" i="20" s="1"/>
  <c r="AS29" i="20"/>
  <c r="AT29" i="20" s="1"/>
  <c r="AM29" i="20"/>
  <c r="AN29" i="20" s="1"/>
  <c r="AG29" i="20"/>
  <c r="AH29" i="20" s="1"/>
  <c r="AA29" i="20"/>
  <c r="AC29" i="20" s="1"/>
  <c r="U29" i="20"/>
  <c r="W29" i="20" s="1"/>
  <c r="O29" i="20"/>
  <c r="P29" i="20" s="1"/>
  <c r="K29" i="20"/>
  <c r="M29" i="20" s="1"/>
  <c r="G29" i="20"/>
  <c r="I29" i="20" s="1"/>
  <c r="BE26" i="20"/>
  <c r="BF26" i="20" s="1"/>
  <c r="AY26" i="20"/>
  <c r="AZ26" i="20" s="1"/>
  <c r="AS26" i="20"/>
  <c r="AT26" i="20" s="1"/>
  <c r="AM26" i="20"/>
  <c r="AN26" i="20" s="1"/>
  <c r="AG26" i="20"/>
  <c r="AH26" i="20" s="1"/>
  <c r="AA26" i="20"/>
  <c r="AC26" i="20" s="1"/>
  <c r="U26" i="20"/>
  <c r="W26" i="20" s="1"/>
  <c r="O26" i="20"/>
  <c r="P26" i="20" s="1"/>
  <c r="K26" i="20"/>
  <c r="M26" i="20" s="1"/>
  <c r="G26" i="20"/>
  <c r="I26" i="20" s="1"/>
  <c r="BE24" i="20"/>
  <c r="BF24" i="20" s="1"/>
  <c r="AY24" i="20"/>
  <c r="AZ24" i="20" s="1"/>
  <c r="AS24" i="20"/>
  <c r="AT24" i="20" s="1"/>
  <c r="AM24" i="20"/>
  <c r="AN24" i="20" s="1"/>
  <c r="AG24" i="20"/>
  <c r="AH24" i="20" s="1"/>
  <c r="AA24" i="20"/>
  <c r="AC24" i="20" s="1"/>
  <c r="U24" i="20"/>
  <c r="W24" i="20" s="1"/>
  <c r="O24" i="20"/>
  <c r="P24" i="20" s="1"/>
  <c r="K24" i="20"/>
  <c r="M24" i="20" s="1"/>
  <c r="G24" i="20"/>
  <c r="I24" i="20" s="1"/>
  <c r="BE23" i="20"/>
  <c r="BF23" i="20" s="1"/>
  <c r="AY23" i="20"/>
  <c r="AZ23" i="20" s="1"/>
  <c r="AS23" i="20"/>
  <c r="AT23" i="20" s="1"/>
  <c r="AM23" i="20"/>
  <c r="AN23" i="20" s="1"/>
  <c r="AG23" i="20"/>
  <c r="AH23" i="20" s="1"/>
  <c r="AA23" i="20"/>
  <c r="AC23" i="20" s="1"/>
  <c r="U23" i="20"/>
  <c r="W23" i="20" s="1"/>
  <c r="O23" i="20"/>
  <c r="P23" i="20" s="1"/>
  <c r="K23" i="20"/>
  <c r="M23" i="20" s="1"/>
  <c r="G23" i="20"/>
  <c r="I23" i="20" s="1"/>
  <c r="BE22" i="20"/>
  <c r="BF22" i="20" s="1"/>
  <c r="AY22" i="20"/>
  <c r="AZ22" i="20" s="1"/>
  <c r="AS22" i="20"/>
  <c r="AT22" i="20" s="1"/>
  <c r="AM22" i="20"/>
  <c r="AN22" i="20" s="1"/>
  <c r="AG22" i="20"/>
  <c r="AH22" i="20" s="1"/>
  <c r="AA22" i="20"/>
  <c r="AC22" i="20" s="1"/>
  <c r="U22" i="20"/>
  <c r="W22" i="20" s="1"/>
  <c r="O22" i="20"/>
  <c r="P22" i="20" s="1"/>
  <c r="K22" i="20"/>
  <c r="M22" i="20" s="1"/>
  <c r="G22" i="20"/>
  <c r="I22" i="20" s="1"/>
  <c r="BE21" i="20"/>
  <c r="BF21" i="20" s="1"/>
  <c r="AY21" i="20"/>
  <c r="AZ21" i="20" s="1"/>
  <c r="AS21" i="20"/>
  <c r="AT21" i="20" s="1"/>
  <c r="AM21" i="20"/>
  <c r="AN21" i="20" s="1"/>
  <c r="AG21" i="20"/>
  <c r="AH21" i="20" s="1"/>
  <c r="AA21" i="20"/>
  <c r="AC21" i="20" s="1"/>
  <c r="U21" i="20"/>
  <c r="W21" i="20" s="1"/>
  <c r="O21" i="20"/>
  <c r="P21" i="20" s="1"/>
  <c r="K21" i="20"/>
  <c r="M21" i="20" s="1"/>
  <c r="G21" i="20"/>
  <c r="I21" i="20" s="1"/>
  <c r="BE20" i="20"/>
  <c r="BF20" i="20" s="1"/>
  <c r="AY20" i="20"/>
  <c r="AZ20" i="20" s="1"/>
  <c r="AS20" i="20"/>
  <c r="AT20" i="20" s="1"/>
  <c r="AM20" i="20"/>
  <c r="AN20" i="20" s="1"/>
  <c r="AG20" i="20"/>
  <c r="AH20" i="20" s="1"/>
  <c r="AA20" i="20"/>
  <c r="AC20" i="20" s="1"/>
  <c r="U20" i="20"/>
  <c r="W20" i="20" s="1"/>
  <c r="O20" i="20"/>
  <c r="P20" i="20" s="1"/>
  <c r="K20" i="20"/>
  <c r="M20" i="20" s="1"/>
  <c r="G20" i="20"/>
  <c r="I20" i="20" s="1"/>
  <c r="BE19" i="20"/>
  <c r="BF19" i="20" s="1"/>
  <c r="AY19" i="20"/>
  <c r="AZ19" i="20" s="1"/>
  <c r="AS19" i="20"/>
  <c r="AT19" i="20" s="1"/>
  <c r="AM19" i="20"/>
  <c r="AN19" i="20" s="1"/>
  <c r="AG19" i="20"/>
  <c r="AH19" i="20" s="1"/>
  <c r="AA19" i="20"/>
  <c r="AC19" i="20" s="1"/>
  <c r="U19" i="20"/>
  <c r="W19" i="20" s="1"/>
  <c r="O19" i="20"/>
  <c r="P19" i="20" s="1"/>
  <c r="K19" i="20"/>
  <c r="M19" i="20" s="1"/>
  <c r="G19" i="20"/>
  <c r="I19" i="20" s="1"/>
  <c r="BE18" i="20"/>
  <c r="BF18" i="20" s="1"/>
  <c r="AY18" i="20"/>
  <c r="AZ18" i="20" s="1"/>
  <c r="AS18" i="20"/>
  <c r="AT18" i="20" s="1"/>
  <c r="AM18" i="20"/>
  <c r="AN18" i="20" s="1"/>
  <c r="AG18" i="20"/>
  <c r="AH18" i="20" s="1"/>
  <c r="AA18" i="20"/>
  <c r="AC18" i="20" s="1"/>
  <c r="U18" i="20"/>
  <c r="W18" i="20" s="1"/>
  <c r="O18" i="20"/>
  <c r="P18" i="20" s="1"/>
  <c r="K18" i="20"/>
  <c r="M18" i="20" s="1"/>
  <c r="G18" i="20"/>
  <c r="I18" i="20" s="1"/>
  <c r="BE17" i="20"/>
  <c r="BF17" i="20" s="1"/>
  <c r="AY17" i="20"/>
  <c r="AZ17" i="20" s="1"/>
  <c r="AS17" i="20"/>
  <c r="AT17" i="20" s="1"/>
  <c r="AM17" i="20"/>
  <c r="AN17" i="20" s="1"/>
  <c r="AG17" i="20"/>
  <c r="AH17" i="20" s="1"/>
  <c r="AA17" i="20"/>
  <c r="AC17" i="20" s="1"/>
  <c r="U17" i="20"/>
  <c r="W17" i="20" s="1"/>
  <c r="O17" i="20"/>
  <c r="P17" i="20" s="1"/>
  <c r="K17" i="20"/>
  <c r="M17" i="20" s="1"/>
  <c r="G17" i="20"/>
  <c r="I17" i="20" s="1"/>
  <c r="BE16" i="20"/>
  <c r="BF16" i="20" s="1"/>
  <c r="AY16" i="20"/>
  <c r="AZ16" i="20" s="1"/>
  <c r="AS16" i="20"/>
  <c r="AT16" i="20" s="1"/>
  <c r="AM16" i="20"/>
  <c r="AN16" i="20" s="1"/>
  <c r="AG16" i="20"/>
  <c r="AH16" i="20" s="1"/>
  <c r="AA16" i="20"/>
  <c r="AC16" i="20" s="1"/>
  <c r="U16" i="20"/>
  <c r="W16" i="20" s="1"/>
  <c r="O16" i="20"/>
  <c r="P16" i="20" s="1"/>
  <c r="K16" i="20"/>
  <c r="M16" i="20" s="1"/>
  <c r="G16" i="20"/>
  <c r="I16" i="20" s="1"/>
  <c r="BE15" i="20"/>
  <c r="AY15" i="20"/>
  <c r="AZ15" i="20" s="1"/>
  <c r="AS15" i="20"/>
  <c r="AM15" i="20"/>
  <c r="AN15" i="20" s="1"/>
  <c r="AG15" i="20"/>
  <c r="AA15" i="20"/>
  <c r="AC15" i="20" s="1"/>
  <c r="U15" i="20"/>
  <c r="O15" i="20"/>
  <c r="K15" i="20"/>
  <c r="M15" i="20" s="1"/>
  <c r="G15" i="20"/>
  <c r="B12" i="20"/>
  <c r="C5" i="20"/>
  <c r="C2" i="20"/>
  <c r="BD123" i="19"/>
  <c r="AX123" i="19"/>
  <c r="AR123" i="19"/>
  <c r="AL123" i="19"/>
  <c r="AF123" i="19"/>
  <c r="Z123" i="19"/>
  <c r="T123" i="19"/>
  <c r="BE118" i="19"/>
  <c r="AY118" i="19"/>
  <c r="AS118" i="19"/>
  <c r="AM118" i="19"/>
  <c r="AG118" i="19"/>
  <c r="AA118" i="19"/>
  <c r="O118" i="19"/>
  <c r="K118" i="19"/>
  <c r="G118" i="19"/>
  <c r="BF116" i="19"/>
  <c r="AZ116" i="19"/>
  <c r="AH116" i="19"/>
  <c r="AC116" i="19"/>
  <c r="W116" i="19"/>
  <c r="P116" i="19"/>
  <c r="M116" i="19"/>
  <c r="I116" i="19"/>
  <c r="BF115" i="19"/>
  <c r="AZ115" i="19"/>
  <c r="AH115" i="19"/>
  <c r="AC115" i="19"/>
  <c r="W115" i="19"/>
  <c r="P115" i="19"/>
  <c r="M115" i="19"/>
  <c r="I115" i="19"/>
  <c r="BF113" i="19"/>
  <c r="AZ113" i="19"/>
  <c r="AH113" i="19"/>
  <c r="AC113" i="19"/>
  <c r="W113" i="19"/>
  <c r="P113" i="19"/>
  <c r="M113" i="19"/>
  <c r="I113" i="19"/>
  <c r="AZ112" i="19"/>
  <c r="AT112" i="19"/>
  <c r="AN112" i="19"/>
  <c r="AH112" i="19"/>
  <c r="AC112" i="19"/>
  <c r="W112" i="19"/>
  <c r="P112" i="19"/>
  <c r="M112" i="19"/>
  <c r="I112" i="19"/>
  <c r="BD110" i="19"/>
  <c r="AX110" i="19"/>
  <c r="AR110" i="19"/>
  <c r="AL110" i="19"/>
  <c r="AF110" i="19"/>
  <c r="Z110" i="19"/>
  <c r="T110" i="19"/>
  <c r="BE107" i="19"/>
  <c r="AY107" i="19"/>
  <c r="AS107" i="19"/>
  <c r="AM107" i="19"/>
  <c r="AG107" i="19"/>
  <c r="O107" i="19"/>
  <c r="K107" i="19"/>
  <c r="G107" i="19"/>
  <c r="BF105" i="19"/>
  <c r="AZ105" i="19"/>
  <c r="AT105" i="19"/>
  <c r="AN105" i="19"/>
  <c r="AH105" i="19"/>
  <c r="AC105" i="19"/>
  <c r="W105" i="19"/>
  <c r="P105" i="19"/>
  <c r="M105" i="19"/>
  <c r="I105" i="19"/>
  <c r="BF104" i="19"/>
  <c r="AZ104" i="19"/>
  <c r="AT104" i="19"/>
  <c r="AN104" i="19"/>
  <c r="AH104" i="19"/>
  <c r="AC104" i="19"/>
  <c r="W104" i="19"/>
  <c r="P104" i="19"/>
  <c r="M104" i="19"/>
  <c r="I104" i="19"/>
  <c r="BF94" i="19"/>
  <c r="AZ94" i="19"/>
  <c r="AT94" i="19"/>
  <c r="AN94" i="19"/>
  <c r="AH94" i="19"/>
  <c r="AC94" i="19"/>
  <c r="W94" i="19"/>
  <c r="P94" i="19"/>
  <c r="M94" i="19"/>
  <c r="I94" i="19"/>
  <c r="BF93" i="19"/>
  <c r="AZ93" i="19"/>
  <c r="AT93" i="19"/>
  <c r="AN93" i="19"/>
  <c r="AH93" i="19"/>
  <c r="AC93" i="19"/>
  <c r="W93" i="19"/>
  <c r="P93" i="19"/>
  <c r="M93" i="19"/>
  <c r="I93" i="19"/>
  <c r="BF92" i="19"/>
  <c r="AZ92" i="19"/>
  <c r="AT92" i="19"/>
  <c r="AN92" i="19"/>
  <c r="AH92" i="19"/>
  <c r="AC92" i="19"/>
  <c r="W92" i="19"/>
  <c r="P92" i="19"/>
  <c r="M92" i="19"/>
  <c r="I92" i="19"/>
  <c r="BE87" i="19"/>
  <c r="AY87" i="19"/>
  <c r="AS87" i="19"/>
  <c r="AM87" i="19"/>
  <c r="AG87" i="19"/>
  <c r="O87" i="19"/>
  <c r="K87" i="19"/>
  <c r="G87" i="19"/>
  <c r="BF85" i="19"/>
  <c r="AZ85" i="19"/>
  <c r="AT85" i="19"/>
  <c r="AN85" i="19"/>
  <c r="AH85" i="19"/>
  <c r="AC85" i="19"/>
  <c r="W85" i="19"/>
  <c r="P85" i="19"/>
  <c r="M85" i="19"/>
  <c r="I85" i="19"/>
  <c r="BF84" i="19"/>
  <c r="AZ84" i="19"/>
  <c r="AT84" i="19"/>
  <c r="AN84" i="19"/>
  <c r="AH84" i="19"/>
  <c r="AC84" i="19"/>
  <c r="W84" i="19"/>
  <c r="P84" i="19"/>
  <c r="M84" i="19"/>
  <c r="I84" i="19"/>
  <c r="BF83" i="19"/>
  <c r="AZ83" i="19"/>
  <c r="AT83" i="19"/>
  <c r="AN83" i="19"/>
  <c r="AH83" i="19"/>
  <c r="AC83" i="19"/>
  <c r="W83" i="19"/>
  <c r="P83" i="19"/>
  <c r="M83" i="19"/>
  <c r="I83" i="19"/>
  <c r="BF82" i="19"/>
  <c r="AZ82" i="19"/>
  <c r="AT82" i="19"/>
  <c r="AN82" i="19"/>
  <c r="AH82" i="19"/>
  <c r="AC82" i="19"/>
  <c r="W82" i="19"/>
  <c r="P82" i="19"/>
  <c r="M82" i="19"/>
  <c r="I82" i="19"/>
  <c r="BF81" i="19"/>
  <c r="AZ81" i="19"/>
  <c r="AT81" i="19"/>
  <c r="AN81" i="19"/>
  <c r="AH81" i="19"/>
  <c r="AC81" i="19"/>
  <c r="W81" i="19"/>
  <c r="P81" i="19"/>
  <c r="M81" i="19"/>
  <c r="I81" i="19"/>
  <c r="BF80" i="19"/>
  <c r="AZ80" i="19"/>
  <c r="AT80" i="19"/>
  <c r="AN80" i="19"/>
  <c r="AH80" i="19"/>
  <c r="AC80" i="19"/>
  <c r="W80" i="19"/>
  <c r="P80" i="19"/>
  <c r="M80" i="19"/>
  <c r="I80" i="19"/>
  <c r="BF79" i="19"/>
  <c r="AZ79" i="19"/>
  <c r="AT79" i="19"/>
  <c r="AN79" i="19"/>
  <c r="AH79" i="19"/>
  <c r="AC79" i="19"/>
  <c r="W79" i="19"/>
  <c r="P79" i="19"/>
  <c r="M79" i="19"/>
  <c r="I79" i="19"/>
  <c r="BF78" i="19"/>
  <c r="AZ78" i="19"/>
  <c r="AT78" i="19"/>
  <c r="AN78" i="19"/>
  <c r="AH78" i="19"/>
  <c r="AC78" i="19"/>
  <c r="W78" i="19"/>
  <c r="P78" i="19"/>
  <c r="M78" i="19"/>
  <c r="I78" i="19"/>
  <c r="BF77" i="19"/>
  <c r="AZ77" i="19"/>
  <c r="AT77" i="19"/>
  <c r="AN77" i="19"/>
  <c r="AH77" i="19"/>
  <c r="AC77" i="19"/>
  <c r="W77" i="19"/>
  <c r="P77" i="19"/>
  <c r="M77" i="19"/>
  <c r="I77" i="19"/>
  <c r="BF76" i="19"/>
  <c r="AZ76" i="19"/>
  <c r="AT76" i="19"/>
  <c r="AN76" i="19"/>
  <c r="AH76" i="19"/>
  <c r="AC76" i="19"/>
  <c r="W76" i="19"/>
  <c r="P76" i="19"/>
  <c r="M76" i="19"/>
  <c r="I76" i="19"/>
  <c r="BF75" i="19"/>
  <c r="AZ75" i="19"/>
  <c r="AT75" i="19"/>
  <c r="AN75" i="19"/>
  <c r="AH75" i="19"/>
  <c r="AC75" i="19"/>
  <c r="W75" i="19"/>
  <c r="P75" i="19"/>
  <c r="M75" i="19"/>
  <c r="I75" i="19"/>
  <c r="BF74" i="19"/>
  <c r="AZ74" i="19"/>
  <c r="AT74" i="19"/>
  <c r="AN74" i="19"/>
  <c r="AH74" i="19"/>
  <c r="AC74" i="19"/>
  <c r="W74" i="19"/>
  <c r="P74" i="19"/>
  <c r="M74" i="19"/>
  <c r="I74" i="19"/>
  <c r="BF73" i="19"/>
  <c r="AZ73" i="19"/>
  <c r="AT73" i="19"/>
  <c r="AN73" i="19"/>
  <c r="AH73" i="19"/>
  <c r="AC73" i="19"/>
  <c r="W73" i="19"/>
  <c r="P73" i="19"/>
  <c r="M73" i="19"/>
  <c r="I73" i="19"/>
  <c r="BD71" i="19"/>
  <c r="BD90" i="19" s="1"/>
  <c r="AX71" i="19"/>
  <c r="AX90" i="19" s="1"/>
  <c r="AR71" i="19"/>
  <c r="AR90" i="19" s="1"/>
  <c r="AL71" i="19"/>
  <c r="AL90" i="19" s="1"/>
  <c r="AF71" i="19"/>
  <c r="AF90" i="19" s="1"/>
  <c r="Z71" i="19"/>
  <c r="Z90" i="19" s="1"/>
  <c r="T71" i="19"/>
  <c r="T90" i="19" s="1"/>
  <c r="BE68" i="19"/>
  <c r="AY68" i="19"/>
  <c r="AS68" i="19"/>
  <c r="AM68" i="19"/>
  <c r="AA68" i="19"/>
  <c r="U68" i="19"/>
  <c r="O68" i="19"/>
  <c r="K68" i="19"/>
  <c r="G68" i="19"/>
  <c r="BF66" i="19"/>
  <c r="AZ66" i="19"/>
  <c r="AT66" i="19"/>
  <c r="AN66" i="19"/>
  <c r="AH66" i="19"/>
  <c r="AC66" i="19"/>
  <c r="W66" i="19"/>
  <c r="P66" i="19"/>
  <c r="M66" i="19"/>
  <c r="I66" i="19"/>
  <c r="BF65" i="19"/>
  <c r="AZ65" i="19"/>
  <c r="AT65" i="19"/>
  <c r="AN65" i="19"/>
  <c r="AH65" i="19"/>
  <c r="AC65" i="19"/>
  <c r="W65" i="19"/>
  <c r="P65" i="19"/>
  <c r="M65" i="19"/>
  <c r="I65" i="19"/>
  <c r="BF64" i="19"/>
  <c r="AZ64" i="19"/>
  <c r="AT64" i="19"/>
  <c r="AN64" i="19"/>
  <c r="AH64" i="19"/>
  <c r="AC64" i="19"/>
  <c r="W64" i="19"/>
  <c r="P64" i="19"/>
  <c r="M64" i="19"/>
  <c r="I64" i="19"/>
  <c r="BF63" i="19"/>
  <c r="AZ63" i="19"/>
  <c r="AT63" i="19"/>
  <c r="AN63" i="19"/>
  <c r="AH63" i="19"/>
  <c r="AC63" i="19"/>
  <c r="W63" i="19"/>
  <c r="P63" i="19"/>
  <c r="M63" i="19"/>
  <c r="I63" i="19"/>
  <c r="BF62" i="19"/>
  <c r="AZ62" i="19"/>
  <c r="AT62" i="19"/>
  <c r="AN62" i="19"/>
  <c r="AH62" i="19"/>
  <c r="AC62" i="19"/>
  <c r="W62" i="19"/>
  <c r="P62" i="19"/>
  <c r="M62" i="19"/>
  <c r="I62" i="19"/>
  <c r="BF61" i="19"/>
  <c r="AZ61" i="19"/>
  <c r="AT61" i="19"/>
  <c r="AN61" i="19"/>
  <c r="AH61" i="19"/>
  <c r="AC61" i="19"/>
  <c r="W61" i="19"/>
  <c r="P61" i="19"/>
  <c r="M61" i="19"/>
  <c r="I61" i="19"/>
  <c r="BF60" i="19"/>
  <c r="AZ60" i="19"/>
  <c r="AT60" i="19"/>
  <c r="AN60" i="19"/>
  <c r="AC60" i="19"/>
  <c r="W60" i="19"/>
  <c r="P60" i="19"/>
  <c r="M60" i="19"/>
  <c r="I60" i="19"/>
  <c r="BF59" i="19"/>
  <c r="AZ59" i="19"/>
  <c r="AT59" i="19"/>
  <c r="AN59" i="19"/>
  <c r="AH59" i="19"/>
  <c r="AC59" i="19"/>
  <c r="W59" i="19"/>
  <c r="P59" i="19"/>
  <c r="M59" i="19"/>
  <c r="I59" i="19"/>
  <c r="BD57" i="19"/>
  <c r="AX57" i="19"/>
  <c r="AR57" i="19"/>
  <c r="AL57" i="19"/>
  <c r="AF57" i="19"/>
  <c r="Z57" i="19"/>
  <c r="T57" i="19"/>
  <c r="AZ48" i="19"/>
  <c r="AZ47" i="19"/>
  <c r="AZ45" i="19"/>
  <c r="AZ44" i="19"/>
  <c r="AZ43" i="19"/>
  <c r="AZ41" i="19"/>
  <c r="P40" i="19"/>
  <c r="BD38" i="19"/>
  <c r="AX38" i="19"/>
  <c r="AR38" i="19"/>
  <c r="AL38" i="19"/>
  <c r="AF38" i="19"/>
  <c r="Z38" i="19"/>
  <c r="BE34" i="19"/>
  <c r="BF34" i="19" s="1"/>
  <c r="BD34" i="19"/>
  <c r="AY34" i="19"/>
  <c r="AZ34" i="19" s="1"/>
  <c r="AX34" i="19"/>
  <c r="AS34" i="19"/>
  <c r="AT34" i="19" s="1"/>
  <c r="AR34" i="19"/>
  <c r="AM34" i="19"/>
  <c r="AN34" i="19" s="1"/>
  <c r="AL34" i="19"/>
  <c r="AG34" i="19"/>
  <c r="AH34" i="19" s="1"/>
  <c r="AF34" i="19"/>
  <c r="AA34" i="19"/>
  <c r="Z34" i="19"/>
  <c r="U34" i="19"/>
  <c r="W34" i="19" s="1"/>
  <c r="T34" i="19"/>
  <c r="O34" i="19"/>
  <c r="P34" i="19" s="1"/>
  <c r="N34" i="19"/>
  <c r="K34" i="19"/>
  <c r="M34" i="19" s="1"/>
  <c r="J34" i="19"/>
  <c r="G34" i="19"/>
  <c r="I34" i="19" s="1"/>
  <c r="F34" i="19"/>
  <c r="BE31" i="19"/>
  <c r="BF31" i="19" s="1"/>
  <c r="AY31" i="19"/>
  <c r="AZ31" i="19" s="1"/>
  <c r="AS31" i="19"/>
  <c r="AT31" i="19" s="1"/>
  <c r="AM31" i="19"/>
  <c r="AN31" i="19" s="1"/>
  <c r="AG31" i="19"/>
  <c r="AH31" i="19" s="1"/>
  <c r="AA31" i="19"/>
  <c r="AC31" i="19" s="1"/>
  <c r="U31" i="19"/>
  <c r="W31" i="19" s="1"/>
  <c r="O31" i="19"/>
  <c r="P31" i="19" s="1"/>
  <c r="K31" i="19"/>
  <c r="M31" i="19" s="1"/>
  <c r="G31" i="19"/>
  <c r="I31" i="19" s="1"/>
  <c r="BE30" i="19"/>
  <c r="BF30" i="19" s="1"/>
  <c r="AY30" i="19"/>
  <c r="AZ30" i="19" s="1"/>
  <c r="AS30" i="19"/>
  <c r="AT30" i="19" s="1"/>
  <c r="AM30" i="19"/>
  <c r="AN30" i="19" s="1"/>
  <c r="AG30" i="19"/>
  <c r="AH30" i="19" s="1"/>
  <c r="AA30" i="19"/>
  <c r="AC30" i="19" s="1"/>
  <c r="U30" i="19"/>
  <c r="W30" i="19" s="1"/>
  <c r="O30" i="19"/>
  <c r="P30" i="19" s="1"/>
  <c r="K30" i="19"/>
  <c r="M30" i="19" s="1"/>
  <c r="G30" i="19"/>
  <c r="I30" i="19" s="1"/>
  <c r="BE29" i="19"/>
  <c r="BF29" i="19" s="1"/>
  <c r="AY29" i="19"/>
  <c r="AZ29" i="19" s="1"/>
  <c r="AS29" i="19"/>
  <c r="AT29" i="19" s="1"/>
  <c r="AM29" i="19"/>
  <c r="AN29" i="19" s="1"/>
  <c r="AG29" i="19"/>
  <c r="AH29" i="19" s="1"/>
  <c r="AA29" i="19"/>
  <c r="AC29" i="19" s="1"/>
  <c r="U29" i="19"/>
  <c r="W29" i="19" s="1"/>
  <c r="O29" i="19"/>
  <c r="P29" i="19" s="1"/>
  <c r="K29" i="19"/>
  <c r="M29" i="19" s="1"/>
  <c r="G29" i="19"/>
  <c r="I29" i="19" s="1"/>
  <c r="BE26" i="19"/>
  <c r="BF26" i="19" s="1"/>
  <c r="AY26" i="19"/>
  <c r="AZ26" i="19" s="1"/>
  <c r="AS26" i="19"/>
  <c r="AT26" i="19" s="1"/>
  <c r="AM26" i="19"/>
  <c r="AN26" i="19" s="1"/>
  <c r="AG26" i="19"/>
  <c r="AH26" i="19" s="1"/>
  <c r="AA26" i="19"/>
  <c r="AC26" i="19" s="1"/>
  <c r="U26" i="19"/>
  <c r="W26" i="19" s="1"/>
  <c r="O26" i="19"/>
  <c r="P26" i="19" s="1"/>
  <c r="K26" i="19"/>
  <c r="M26" i="19" s="1"/>
  <c r="G26" i="19"/>
  <c r="I26" i="19" s="1"/>
  <c r="BE24" i="19"/>
  <c r="BF24" i="19" s="1"/>
  <c r="AY24" i="19"/>
  <c r="AZ24" i="19" s="1"/>
  <c r="AS24" i="19"/>
  <c r="AT24" i="19" s="1"/>
  <c r="AM24" i="19"/>
  <c r="AN24" i="19" s="1"/>
  <c r="AG24" i="19"/>
  <c r="AH24" i="19" s="1"/>
  <c r="AA24" i="19"/>
  <c r="AC24" i="19" s="1"/>
  <c r="U24" i="19"/>
  <c r="W24" i="19" s="1"/>
  <c r="O24" i="19"/>
  <c r="P24" i="19" s="1"/>
  <c r="K24" i="19"/>
  <c r="M24" i="19" s="1"/>
  <c r="G24" i="19"/>
  <c r="I24" i="19" s="1"/>
  <c r="BE23" i="19"/>
  <c r="BF23" i="19" s="1"/>
  <c r="AY23" i="19"/>
  <c r="AZ23" i="19" s="1"/>
  <c r="AS23" i="19"/>
  <c r="AT23" i="19" s="1"/>
  <c r="AM23" i="19"/>
  <c r="AN23" i="19" s="1"/>
  <c r="AG23" i="19"/>
  <c r="AH23" i="19" s="1"/>
  <c r="AA23" i="19"/>
  <c r="AC23" i="19" s="1"/>
  <c r="U23" i="19"/>
  <c r="W23" i="19" s="1"/>
  <c r="O23" i="19"/>
  <c r="P23" i="19" s="1"/>
  <c r="K23" i="19"/>
  <c r="M23" i="19" s="1"/>
  <c r="G23" i="19"/>
  <c r="I23" i="19" s="1"/>
  <c r="BE22" i="19"/>
  <c r="BF22" i="19" s="1"/>
  <c r="AY22" i="19"/>
  <c r="AZ22" i="19" s="1"/>
  <c r="AS22" i="19"/>
  <c r="AT22" i="19" s="1"/>
  <c r="AM22" i="19"/>
  <c r="AN22" i="19" s="1"/>
  <c r="AG22" i="19"/>
  <c r="AH22" i="19" s="1"/>
  <c r="AA22" i="19"/>
  <c r="AC22" i="19" s="1"/>
  <c r="U22" i="19"/>
  <c r="W22" i="19" s="1"/>
  <c r="O22" i="19"/>
  <c r="P22" i="19" s="1"/>
  <c r="K22" i="19"/>
  <c r="M22" i="19" s="1"/>
  <c r="G22" i="19"/>
  <c r="I22" i="19" s="1"/>
  <c r="BE21" i="19"/>
  <c r="BF21" i="19" s="1"/>
  <c r="AY21" i="19"/>
  <c r="AZ21" i="19" s="1"/>
  <c r="AS21" i="19"/>
  <c r="AT21" i="19" s="1"/>
  <c r="AM21" i="19"/>
  <c r="AN21" i="19" s="1"/>
  <c r="AG21" i="19"/>
  <c r="AH21" i="19" s="1"/>
  <c r="AA21" i="19"/>
  <c r="AC21" i="19" s="1"/>
  <c r="U21" i="19"/>
  <c r="W21" i="19" s="1"/>
  <c r="O21" i="19"/>
  <c r="P21" i="19" s="1"/>
  <c r="K21" i="19"/>
  <c r="M21" i="19" s="1"/>
  <c r="G21" i="19"/>
  <c r="I21" i="19" s="1"/>
  <c r="BE20" i="19"/>
  <c r="BF20" i="19" s="1"/>
  <c r="AY20" i="19"/>
  <c r="AZ20" i="19" s="1"/>
  <c r="AS20" i="19"/>
  <c r="AT20" i="19" s="1"/>
  <c r="AM20" i="19"/>
  <c r="AN20" i="19" s="1"/>
  <c r="AG20" i="19"/>
  <c r="AH20" i="19" s="1"/>
  <c r="AA20" i="19"/>
  <c r="AC20" i="19" s="1"/>
  <c r="U20" i="19"/>
  <c r="W20" i="19" s="1"/>
  <c r="O20" i="19"/>
  <c r="P20" i="19" s="1"/>
  <c r="K20" i="19"/>
  <c r="M20" i="19" s="1"/>
  <c r="I20" i="19"/>
  <c r="BE19" i="19"/>
  <c r="BF19" i="19" s="1"/>
  <c r="AY19" i="19"/>
  <c r="AZ19" i="19" s="1"/>
  <c r="AS19" i="19"/>
  <c r="AT19" i="19" s="1"/>
  <c r="AM19" i="19"/>
  <c r="AN19" i="19" s="1"/>
  <c r="AG19" i="19"/>
  <c r="AH19" i="19" s="1"/>
  <c r="AA19" i="19"/>
  <c r="AC19" i="19" s="1"/>
  <c r="U19" i="19"/>
  <c r="W19" i="19" s="1"/>
  <c r="O19" i="19"/>
  <c r="P19" i="19" s="1"/>
  <c r="K19" i="19"/>
  <c r="M19" i="19" s="1"/>
  <c r="G19" i="19"/>
  <c r="I19" i="19" s="1"/>
  <c r="BE18" i="19"/>
  <c r="BF18" i="19" s="1"/>
  <c r="AY18" i="19"/>
  <c r="AZ18" i="19" s="1"/>
  <c r="AS18" i="19"/>
  <c r="AT18" i="19" s="1"/>
  <c r="AM18" i="19"/>
  <c r="AN18" i="19" s="1"/>
  <c r="AG18" i="19"/>
  <c r="AH18" i="19" s="1"/>
  <c r="AA18" i="19"/>
  <c r="AC18" i="19" s="1"/>
  <c r="U18" i="19"/>
  <c r="W18" i="19" s="1"/>
  <c r="O18" i="19"/>
  <c r="P18" i="19" s="1"/>
  <c r="K18" i="19"/>
  <c r="M18" i="19" s="1"/>
  <c r="G18" i="19"/>
  <c r="I18" i="19" s="1"/>
  <c r="BE17" i="19"/>
  <c r="BF17" i="19" s="1"/>
  <c r="AY17" i="19"/>
  <c r="AZ17" i="19" s="1"/>
  <c r="AS17" i="19"/>
  <c r="AT17" i="19" s="1"/>
  <c r="AM17" i="19"/>
  <c r="AN17" i="19" s="1"/>
  <c r="AG17" i="19"/>
  <c r="AH17" i="19" s="1"/>
  <c r="AA17" i="19"/>
  <c r="AC17" i="19" s="1"/>
  <c r="U17" i="19"/>
  <c r="W17" i="19" s="1"/>
  <c r="O17" i="19"/>
  <c r="P17" i="19" s="1"/>
  <c r="K17" i="19"/>
  <c r="M17" i="19" s="1"/>
  <c r="G17" i="19"/>
  <c r="I17" i="19" s="1"/>
  <c r="BE16" i="19"/>
  <c r="BF16" i="19" s="1"/>
  <c r="AY16" i="19"/>
  <c r="AZ16" i="19" s="1"/>
  <c r="AS16" i="19"/>
  <c r="AT16" i="19" s="1"/>
  <c r="AM16" i="19"/>
  <c r="AN16" i="19" s="1"/>
  <c r="AG16" i="19"/>
  <c r="AH16" i="19" s="1"/>
  <c r="AA16" i="19"/>
  <c r="AC16" i="19" s="1"/>
  <c r="U16" i="19"/>
  <c r="W16" i="19" s="1"/>
  <c r="O16" i="19"/>
  <c r="P16" i="19" s="1"/>
  <c r="K16" i="19"/>
  <c r="M16" i="19" s="1"/>
  <c r="G16" i="19"/>
  <c r="I16" i="19" s="1"/>
  <c r="BE15" i="19"/>
  <c r="AY15" i="19"/>
  <c r="AS15" i="19"/>
  <c r="AM15" i="19"/>
  <c r="AN15" i="19" s="1"/>
  <c r="AG15" i="19"/>
  <c r="AH15" i="19" s="1"/>
  <c r="AA15" i="19"/>
  <c r="U15" i="19"/>
  <c r="W15" i="19" s="1"/>
  <c r="O15" i="19"/>
  <c r="P15" i="19" s="1"/>
  <c r="K15" i="19"/>
  <c r="M15" i="19" s="1"/>
  <c r="G15" i="19"/>
  <c r="I15" i="19" s="1"/>
  <c r="B12" i="19"/>
  <c r="C5" i="19"/>
  <c r="C2" i="19"/>
  <c r="BD123" i="18"/>
  <c r="AX123" i="18"/>
  <c r="AR123" i="18"/>
  <c r="AL123" i="18"/>
  <c r="AF123" i="18"/>
  <c r="Z123" i="18"/>
  <c r="T123" i="18"/>
  <c r="BE118" i="18"/>
  <c r="AY118" i="18"/>
  <c r="AS118" i="18"/>
  <c r="AM118" i="18"/>
  <c r="AG118" i="18"/>
  <c r="AA118" i="18"/>
  <c r="U118" i="18"/>
  <c r="O118" i="18"/>
  <c r="K118" i="18"/>
  <c r="G118" i="18"/>
  <c r="BF116" i="18"/>
  <c r="AZ116" i="18"/>
  <c r="AH116" i="18"/>
  <c r="AC116" i="18"/>
  <c r="W116" i="18"/>
  <c r="P116" i="18"/>
  <c r="M116" i="18"/>
  <c r="I116" i="18"/>
  <c r="BF115" i="18"/>
  <c r="AZ115" i="18"/>
  <c r="AH115" i="18"/>
  <c r="AC115" i="18"/>
  <c r="W115" i="18"/>
  <c r="P115" i="18"/>
  <c r="M115" i="18"/>
  <c r="I115" i="18"/>
  <c r="BF113" i="18"/>
  <c r="AZ113" i="18"/>
  <c r="AH113" i="18"/>
  <c r="AC113" i="18"/>
  <c r="W113" i="18"/>
  <c r="P113" i="18"/>
  <c r="M113" i="18"/>
  <c r="I113" i="18"/>
  <c r="AZ112" i="18"/>
  <c r="AT112" i="18"/>
  <c r="AN112" i="18"/>
  <c r="AH112" i="18"/>
  <c r="AC112" i="18"/>
  <c r="W112" i="18"/>
  <c r="P112" i="18"/>
  <c r="M112" i="18"/>
  <c r="I112" i="18"/>
  <c r="BD110" i="18"/>
  <c r="AX110" i="18"/>
  <c r="AR110" i="18"/>
  <c r="AL110" i="18"/>
  <c r="AF110" i="18"/>
  <c r="Z110" i="18"/>
  <c r="T110" i="18"/>
  <c r="BE107" i="18"/>
  <c r="AY107" i="18"/>
  <c r="AS107" i="18"/>
  <c r="AM107" i="18"/>
  <c r="AG107" i="18"/>
  <c r="U107" i="18"/>
  <c r="O107" i="18"/>
  <c r="K107" i="18"/>
  <c r="G107" i="18"/>
  <c r="BF105" i="18"/>
  <c r="AZ105" i="18"/>
  <c r="AT105" i="18"/>
  <c r="AN105" i="18"/>
  <c r="AH105" i="18"/>
  <c r="AC105" i="18"/>
  <c r="W105" i="18"/>
  <c r="P105" i="18"/>
  <c r="M105" i="18"/>
  <c r="I105" i="18"/>
  <c r="BF104" i="18"/>
  <c r="AZ104" i="18"/>
  <c r="AT104" i="18"/>
  <c r="AN104" i="18"/>
  <c r="AH104" i="18"/>
  <c r="AC104" i="18"/>
  <c r="W104" i="18"/>
  <c r="P104" i="18"/>
  <c r="M104" i="18"/>
  <c r="I104" i="18"/>
  <c r="BF94" i="18"/>
  <c r="AZ94" i="18"/>
  <c r="AT94" i="18"/>
  <c r="AN94" i="18"/>
  <c r="AH94" i="18"/>
  <c r="AC94" i="18"/>
  <c r="W94" i="18"/>
  <c r="P94" i="18"/>
  <c r="M94" i="18"/>
  <c r="I94" i="18"/>
  <c r="BF93" i="18"/>
  <c r="AZ93" i="18"/>
  <c r="AT93" i="18"/>
  <c r="AN93" i="18"/>
  <c r="AH93" i="18"/>
  <c r="AC93" i="18"/>
  <c r="W93" i="18"/>
  <c r="P93" i="18"/>
  <c r="M93" i="18"/>
  <c r="I93" i="18"/>
  <c r="BF92" i="18"/>
  <c r="AZ92" i="18"/>
  <c r="AT92" i="18"/>
  <c r="AN92" i="18"/>
  <c r="AH92" i="18"/>
  <c r="AC92" i="18"/>
  <c r="W92" i="18"/>
  <c r="P92" i="18"/>
  <c r="M92" i="18"/>
  <c r="I92" i="18"/>
  <c r="BE87" i="18"/>
  <c r="AY87" i="18"/>
  <c r="AS87" i="18"/>
  <c r="AM87" i="18"/>
  <c r="AG87" i="18"/>
  <c r="AA87" i="18"/>
  <c r="U87" i="18"/>
  <c r="O87" i="18"/>
  <c r="K87" i="18"/>
  <c r="G87" i="18"/>
  <c r="BF85" i="18"/>
  <c r="AZ85" i="18"/>
  <c r="AT85" i="18"/>
  <c r="AN85" i="18"/>
  <c r="AH85" i="18"/>
  <c r="AC85" i="18"/>
  <c r="W85" i="18"/>
  <c r="P85" i="18"/>
  <c r="M85" i="18"/>
  <c r="I85" i="18"/>
  <c r="BF84" i="18"/>
  <c r="AZ84" i="18"/>
  <c r="AT84" i="18"/>
  <c r="AN84" i="18"/>
  <c r="AH84" i="18"/>
  <c r="AC84" i="18"/>
  <c r="W84" i="18"/>
  <c r="P84" i="18"/>
  <c r="M84" i="18"/>
  <c r="I84" i="18"/>
  <c r="BF83" i="18"/>
  <c r="AZ83" i="18"/>
  <c r="AT83" i="18"/>
  <c r="AN83" i="18"/>
  <c r="AH83" i="18"/>
  <c r="AC83" i="18"/>
  <c r="W83" i="18"/>
  <c r="P83" i="18"/>
  <c r="M83" i="18"/>
  <c r="I83" i="18"/>
  <c r="BF82" i="18"/>
  <c r="AZ82" i="18"/>
  <c r="AT82" i="18"/>
  <c r="AN82" i="18"/>
  <c r="AH82" i="18"/>
  <c r="AC82" i="18"/>
  <c r="W82" i="18"/>
  <c r="P82" i="18"/>
  <c r="M82" i="18"/>
  <c r="I82" i="18"/>
  <c r="BF81" i="18"/>
  <c r="AZ81" i="18"/>
  <c r="AT81" i="18"/>
  <c r="AN81" i="18"/>
  <c r="AH81" i="18"/>
  <c r="AC81" i="18"/>
  <c r="W81" i="18"/>
  <c r="P81" i="18"/>
  <c r="M81" i="18"/>
  <c r="I81" i="18"/>
  <c r="BF80" i="18"/>
  <c r="AZ80" i="18"/>
  <c r="AT80" i="18"/>
  <c r="AN80" i="18"/>
  <c r="AH80" i="18"/>
  <c r="AC80" i="18"/>
  <c r="W80" i="18"/>
  <c r="P80" i="18"/>
  <c r="M80" i="18"/>
  <c r="I80" i="18"/>
  <c r="BF79" i="18"/>
  <c r="AZ79" i="18"/>
  <c r="AT79" i="18"/>
  <c r="AN79" i="18"/>
  <c r="AH79" i="18"/>
  <c r="AC79" i="18"/>
  <c r="W79" i="18"/>
  <c r="P79" i="18"/>
  <c r="M79" i="18"/>
  <c r="I79" i="18"/>
  <c r="BF78" i="18"/>
  <c r="AZ78" i="18"/>
  <c r="AT78" i="18"/>
  <c r="AN78" i="18"/>
  <c r="AH78" i="18"/>
  <c r="AC78" i="18"/>
  <c r="W78" i="18"/>
  <c r="P78" i="18"/>
  <c r="M78" i="18"/>
  <c r="I78" i="18"/>
  <c r="BF77" i="18"/>
  <c r="AZ77" i="18"/>
  <c r="AT77" i="18"/>
  <c r="AN77" i="18"/>
  <c r="AH77" i="18"/>
  <c r="AC77" i="18"/>
  <c r="W77" i="18"/>
  <c r="P77" i="18"/>
  <c r="M77" i="18"/>
  <c r="I77" i="18"/>
  <c r="BF76" i="18"/>
  <c r="AZ76" i="18"/>
  <c r="AT76" i="18"/>
  <c r="AN76" i="18"/>
  <c r="AH76" i="18"/>
  <c r="AC76" i="18"/>
  <c r="W76" i="18"/>
  <c r="P76" i="18"/>
  <c r="M76" i="18"/>
  <c r="I76" i="18"/>
  <c r="BF75" i="18"/>
  <c r="AZ75" i="18"/>
  <c r="AT75" i="18"/>
  <c r="AN75" i="18"/>
  <c r="AH75" i="18"/>
  <c r="AC75" i="18"/>
  <c r="W75" i="18"/>
  <c r="P75" i="18"/>
  <c r="M75" i="18"/>
  <c r="I75" i="18"/>
  <c r="BF74" i="18"/>
  <c r="AZ74" i="18"/>
  <c r="AT74" i="18"/>
  <c r="AN74" i="18"/>
  <c r="AH74" i="18"/>
  <c r="AC74" i="18"/>
  <c r="W74" i="18"/>
  <c r="P74" i="18"/>
  <c r="M74" i="18"/>
  <c r="I74" i="18"/>
  <c r="BF73" i="18"/>
  <c r="AZ73" i="18"/>
  <c r="AT73" i="18"/>
  <c r="AN73" i="18"/>
  <c r="AH73" i="18"/>
  <c r="AC73" i="18"/>
  <c r="W73" i="18"/>
  <c r="P73" i="18"/>
  <c r="M73" i="18"/>
  <c r="I73" i="18"/>
  <c r="BD71" i="18"/>
  <c r="BD90" i="18" s="1"/>
  <c r="AX71" i="18"/>
  <c r="AX90" i="18" s="1"/>
  <c r="AR71" i="18"/>
  <c r="AR90" i="18" s="1"/>
  <c r="AL71" i="18"/>
  <c r="AL90" i="18" s="1"/>
  <c r="AF71" i="18"/>
  <c r="AF90" i="18" s="1"/>
  <c r="Z71" i="18"/>
  <c r="Z90" i="18" s="1"/>
  <c r="T71" i="18"/>
  <c r="T90" i="18" s="1"/>
  <c r="BE68" i="18"/>
  <c r="AY68" i="18"/>
  <c r="AS68" i="18"/>
  <c r="AM68" i="18"/>
  <c r="AA68" i="18"/>
  <c r="U68" i="18"/>
  <c r="O68" i="18"/>
  <c r="K68" i="18"/>
  <c r="G68" i="18"/>
  <c r="BF66" i="18"/>
  <c r="AZ66" i="18"/>
  <c r="AT66" i="18"/>
  <c r="AN66" i="18"/>
  <c r="AH66" i="18"/>
  <c r="AC66" i="18"/>
  <c r="W66" i="18"/>
  <c r="P66" i="18"/>
  <c r="M66" i="18"/>
  <c r="I66" i="18"/>
  <c r="BF65" i="18"/>
  <c r="AZ65" i="18"/>
  <c r="AT65" i="18"/>
  <c r="AN65" i="18"/>
  <c r="AH65" i="18"/>
  <c r="AC65" i="18"/>
  <c r="W65" i="18"/>
  <c r="P65" i="18"/>
  <c r="M65" i="18"/>
  <c r="I65" i="18"/>
  <c r="BF64" i="18"/>
  <c r="AZ64" i="18"/>
  <c r="AT64" i="18"/>
  <c r="AN64" i="18"/>
  <c r="AH64" i="18"/>
  <c r="AC64" i="18"/>
  <c r="W64" i="18"/>
  <c r="P64" i="18"/>
  <c r="M64" i="18"/>
  <c r="I64" i="18"/>
  <c r="BF63" i="18"/>
  <c r="AZ63" i="18"/>
  <c r="AT63" i="18"/>
  <c r="AN63" i="18"/>
  <c r="AH63" i="18"/>
  <c r="AC63" i="18"/>
  <c r="W63" i="18"/>
  <c r="P63" i="18"/>
  <c r="M63" i="18"/>
  <c r="I63" i="18"/>
  <c r="BF62" i="18"/>
  <c r="AZ62" i="18"/>
  <c r="AT62" i="18"/>
  <c r="AN62" i="18"/>
  <c r="AH62" i="18"/>
  <c r="AC62" i="18"/>
  <c r="W62" i="18"/>
  <c r="P62" i="18"/>
  <c r="M62" i="18"/>
  <c r="I62" i="18"/>
  <c r="BF61" i="18"/>
  <c r="AZ61" i="18"/>
  <c r="AT61" i="18"/>
  <c r="AN61" i="18"/>
  <c r="AH61" i="18"/>
  <c r="AC61" i="18"/>
  <c r="W61" i="18"/>
  <c r="P61" i="18"/>
  <c r="M61" i="18"/>
  <c r="I61" i="18"/>
  <c r="BF60" i="18"/>
  <c r="AZ60" i="18"/>
  <c r="AT60" i="18"/>
  <c r="AN60" i="18"/>
  <c r="AC60" i="18"/>
  <c r="W60" i="18"/>
  <c r="P60" i="18"/>
  <c r="M60" i="18"/>
  <c r="I60" i="18"/>
  <c r="BF59" i="18"/>
  <c r="AZ59" i="18"/>
  <c r="AT59" i="18"/>
  <c r="AN59" i="18"/>
  <c r="AH59" i="18"/>
  <c r="AC59" i="18"/>
  <c r="W59" i="18"/>
  <c r="P59" i="18"/>
  <c r="M59" i="18"/>
  <c r="I59" i="18"/>
  <c r="BD57" i="18"/>
  <c r="AX57" i="18"/>
  <c r="AR57" i="18"/>
  <c r="AL57" i="18"/>
  <c r="AF57" i="18"/>
  <c r="Z57" i="18"/>
  <c r="T57" i="18"/>
  <c r="P48" i="18"/>
  <c r="P47" i="18"/>
  <c r="P46" i="18"/>
  <c r="P45" i="18"/>
  <c r="P44" i="18"/>
  <c r="P43" i="18"/>
  <c r="P42" i="18"/>
  <c r="P41" i="18"/>
  <c r="O54" i="18"/>
  <c r="BD38" i="18"/>
  <c r="AX38" i="18"/>
  <c r="AR38" i="18"/>
  <c r="AL38" i="18"/>
  <c r="AF38" i="18"/>
  <c r="Z38" i="18"/>
  <c r="BE34" i="18"/>
  <c r="BF34" i="18" s="1"/>
  <c r="BD34" i="18"/>
  <c r="AY34" i="18"/>
  <c r="AZ34" i="18" s="1"/>
  <c r="AX34" i="18"/>
  <c r="AS34" i="18"/>
  <c r="AT34" i="18" s="1"/>
  <c r="AR34" i="18"/>
  <c r="AM34" i="18"/>
  <c r="AN34" i="18" s="1"/>
  <c r="AL34" i="18"/>
  <c r="AG34" i="18"/>
  <c r="AH34" i="18" s="1"/>
  <c r="AF34" i="18"/>
  <c r="AA34" i="18"/>
  <c r="Z34" i="18"/>
  <c r="U34" i="18"/>
  <c r="W34" i="18" s="1"/>
  <c r="T34" i="18"/>
  <c r="O34" i="18"/>
  <c r="P34" i="18" s="1"/>
  <c r="N34" i="18"/>
  <c r="K34" i="18"/>
  <c r="M34" i="18" s="1"/>
  <c r="J34" i="18"/>
  <c r="G34" i="18"/>
  <c r="I34" i="18" s="1"/>
  <c r="F34" i="18"/>
  <c r="BE31" i="18"/>
  <c r="BF31" i="18" s="1"/>
  <c r="AY31" i="18"/>
  <c r="AZ31" i="18" s="1"/>
  <c r="AS31" i="18"/>
  <c r="AT31" i="18" s="1"/>
  <c r="AM31" i="18"/>
  <c r="AN31" i="18" s="1"/>
  <c r="AG31" i="18"/>
  <c r="AH31" i="18" s="1"/>
  <c r="AA31" i="18"/>
  <c r="AC31" i="18" s="1"/>
  <c r="U31" i="18"/>
  <c r="W31" i="18" s="1"/>
  <c r="O31" i="18"/>
  <c r="P31" i="18" s="1"/>
  <c r="K31" i="18"/>
  <c r="M31" i="18" s="1"/>
  <c r="G31" i="18"/>
  <c r="I31" i="18" s="1"/>
  <c r="BE30" i="18"/>
  <c r="BF30" i="18" s="1"/>
  <c r="AY30" i="18"/>
  <c r="AZ30" i="18" s="1"/>
  <c r="AS30" i="18"/>
  <c r="AT30" i="18" s="1"/>
  <c r="AM30" i="18"/>
  <c r="AN30" i="18" s="1"/>
  <c r="AG30" i="18"/>
  <c r="AH30" i="18" s="1"/>
  <c r="AA30" i="18"/>
  <c r="AC30" i="18" s="1"/>
  <c r="U30" i="18"/>
  <c r="W30" i="18" s="1"/>
  <c r="O30" i="18"/>
  <c r="P30" i="18" s="1"/>
  <c r="K30" i="18"/>
  <c r="M30" i="18" s="1"/>
  <c r="G30" i="18"/>
  <c r="I30" i="18" s="1"/>
  <c r="BE29" i="18"/>
  <c r="BF29" i="18" s="1"/>
  <c r="AY29" i="18"/>
  <c r="AZ29" i="18" s="1"/>
  <c r="AS29" i="18"/>
  <c r="AT29" i="18" s="1"/>
  <c r="AM29" i="18"/>
  <c r="AN29" i="18" s="1"/>
  <c r="AG29" i="18"/>
  <c r="AH29" i="18" s="1"/>
  <c r="AA29" i="18"/>
  <c r="AC29" i="18" s="1"/>
  <c r="U29" i="18"/>
  <c r="W29" i="18" s="1"/>
  <c r="O29" i="18"/>
  <c r="P29" i="18" s="1"/>
  <c r="K29" i="18"/>
  <c r="M29" i="18" s="1"/>
  <c r="G29" i="18"/>
  <c r="I29" i="18" s="1"/>
  <c r="BE26" i="18"/>
  <c r="BF26" i="18" s="1"/>
  <c r="AY26" i="18"/>
  <c r="AZ26" i="18" s="1"/>
  <c r="AS26" i="18"/>
  <c r="AT26" i="18" s="1"/>
  <c r="AM26" i="18"/>
  <c r="AN26" i="18" s="1"/>
  <c r="AG26" i="18"/>
  <c r="AH26" i="18" s="1"/>
  <c r="AA26" i="18"/>
  <c r="AC26" i="18" s="1"/>
  <c r="U26" i="18"/>
  <c r="W26" i="18" s="1"/>
  <c r="O26" i="18"/>
  <c r="P26" i="18" s="1"/>
  <c r="K26" i="18"/>
  <c r="M26" i="18" s="1"/>
  <c r="G26" i="18"/>
  <c r="I26" i="18" s="1"/>
  <c r="BE24" i="18"/>
  <c r="BF24" i="18" s="1"/>
  <c r="AY24" i="18"/>
  <c r="AZ24" i="18" s="1"/>
  <c r="AS24" i="18"/>
  <c r="AT24" i="18" s="1"/>
  <c r="AM24" i="18"/>
  <c r="AN24" i="18" s="1"/>
  <c r="AG24" i="18"/>
  <c r="AH24" i="18" s="1"/>
  <c r="AA24" i="18"/>
  <c r="AC24" i="18" s="1"/>
  <c r="U24" i="18"/>
  <c r="W24" i="18" s="1"/>
  <c r="O24" i="18"/>
  <c r="P24" i="18" s="1"/>
  <c r="K24" i="18"/>
  <c r="M24" i="18" s="1"/>
  <c r="G24" i="18"/>
  <c r="I24" i="18" s="1"/>
  <c r="BE23" i="18"/>
  <c r="BF23" i="18" s="1"/>
  <c r="AY23" i="18"/>
  <c r="AZ23" i="18" s="1"/>
  <c r="AS23" i="18"/>
  <c r="AT23" i="18" s="1"/>
  <c r="AM23" i="18"/>
  <c r="AN23" i="18" s="1"/>
  <c r="AG23" i="18"/>
  <c r="AH23" i="18" s="1"/>
  <c r="AA23" i="18"/>
  <c r="AC23" i="18" s="1"/>
  <c r="U23" i="18"/>
  <c r="W23" i="18" s="1"/>
  <c r="O23" i="18"/>
  <c r="P23" i="18" s="1"/>
  <c r="K23" i="18"/>
  <c r="M23" i="18" s="1"/>
  <c r="G23" i="18"/>
  <c r="I23" i="18" s="1"/>
  <c r="BE22" i="18"/>
  <c r="BF22" i="18" s="1"/>
  <c r="AY22" i="18"/>
  <c r="AZ22" i="18" s="1"/>
  <c r="AS22" i="18"/>
  <c r="AT22" i="18" s="1"/>
  <c r="AM22" i="18"/>
  <c r="AN22" i="18" s="1"/>
  <c r="AG22" i="18"/>
  <c r="AH22" i="18" s="1"/>
  <c r="AA22" i="18"/>
  <c r="AC22" i="18" s="1"/>
  <c r="U22" i="18"/>
  <c r="W22" i="18" s="1"/>
  <c r="O22" i="18"/>
  <c r="P22" i="18" s="1"/>
  <c r="K22" i="18"/>
  <c r="M22" i="18" s="1"/>
  <c r="G22" i="18"/>
  <c r="I22" i="18" s="1"/>
  <c r="BE21" i="18"/>
  <c r="BF21" i="18" s="1"/>
  <c r="AY21" i="18"/>
  <c r="AZ21" i="18" s="1"/>
  <c r="AS21" i="18"/>
  <c r="AT21" i="18" s="1"/>
  <c r="AM21" i="18"/>
  <c r="AN21" i="18" s="1"/>
  <c r="AG21" i="18"/>
  <c r="AH21" i="18" s="1"/>
  <c r="AA21" i="18"/>
  <c r="AC21" i="18" s="1"/>
  <c r="U21" i="18"/>
  <c r="W21" i="18" s="1"/>
  <c r="O21" i="18"/>
  <c r="P21" i="18" s="1"/>
  <c r="K21" i="18"/>
  <c r="M21" i="18" s="1"/>
  <c r="G21" i="18"/>
  <c r="I21" i="18" s="1"/>
  <c r="BE20" i="18"/>
  <c r="BF20" i="18" s="1"/>
  <c r="AY20" i="18"/>
  <c r="AZ20" i="18" s="1"/>
  <c r="AS20" i="18"/>
  <c r="AT20" i="18" s="1"/>
  <c r="AM20" i="18"/>
  <c r="AN20" i="18" s="1"/>
  <c r="AG20" i="18"/>
  <c r="AH20" i="18" s="1"/>
  <c r="AA20" i="18"/>
  <c r="AC20" i="18" s="1"/>
  <c r="U20" i="18"/>
  <c r="W20" i="18" s="1"/>
  <c r="O20" i="18"/>
  <c r="P20" i="18" s="1"/>
  <c r="K20" i="18"/>
  <c r="M20" i="18" s="1"/>
  <c r="G20" i="18"/>
  <c r="I20" i="18" s="1"/>
  <c r="BE19" i="18"/>
  <c r="BF19" i="18" s="1"/>
  <c r="AY19" i="18"/>
  <c r="AZ19" i="18" s="1"/>
  <c r="AS19" i="18"/>
  <c r="AT19" i="18" s="1"/>
  <c r="AM19" i="18"/>
  <c r="AN19" i="18" s="1"/>
  <c r="AG19" i="18"/>
  <c r="AH19" i="18" s="1"/>
  <c r="AA19" i="18"/>
  <c r="AC19" i="18" s="1"/>
  <c r="U19" i="18"/>
  <c r="W19" i="18" s="1"/>
  <c r="O19" i="18"/>
  <c r="P19" i="18" s="1"/>
  <c r="K19" i="18"/>
  <c r="M19" i="18" s="1"/>
  <c r="G19" i="18"/>
  <c r="I19" i="18" s="1"/>
  <c r="BE18" i="18"/>
  <c r="BF18" i="18" s="1"/>
  <c r="AY18" i="18"/>
  <c r="AZ18" i="18" s="1"/>
  <c r="AS18" i="18"/>
  <c r="AT18" i="18" s="1"/>
  <c r="AM18" i="18"/>
  <c r="AN18" i="18" s="1"/>
  <c r="AG18" i="18"/>
  <c r="AH18" i="18" s="1"/>
  <c r="AA18" i="18"/>
  <c r="AC18" i="18" s="1"/>
  <c r="U18" i="18"/>
  <c r="W18" i="18" s="1"/>
  <c r="O18" i="18"/>
  <c r="P18" i="18" s="1"/>
  <c r="K18" i="18"/>
  <c r="M18" i="18" s="1"/>
  <c r="G18" i="18"/>
  <c r="I18" i="18" s="1"/>
  <c r="BE17" i="18"/>
  <c r="BF17" i="18" s="1"/>
  <c r="AY17" i="18"/>
  <c r="AZ17" i="18" s="1"/>
  <c r="AS17" i="18"/>
  <c r="AT17" i="18" s="1"/>
  <c r="AM17" i="18"/>
  <c r="AN17" i="18" s="1"/>
  <c r="AG17" i="18"/>
  <c r="AH17" i="18" s="1"/>
  <c r="AA17" i="18"/>
  <c r="AC17" i="18" s="1"/>
  <c r="U17" i="18"/>
  <c r="W17" i="18" s="1"/>
  <c r="O17" i="18"/>
  <c r="P17" i="18" s="1"/>
  <c r="K17" i="18"/>
  <c r="M17" i="18" s="1"/>
  <c r="G17" i="18"/>
  <c r="I17" i="18" s="1"/>
  <c r="BE16" i="18"/>
  <c r="BF16" i="18" s="1"/>
  <c r="AY16" i="18"/>
  <c r="AZ16" i="18" s="1"/>
  <c r="AS16" i="18"/>
  <c r="AT16" i="18" s="1"/>
  <c r="AM16" i="18"/>
  <c r="AN16" i="18" s="1"/>
  <c r="AG16" i="18"/>
  <c r="AH16" i="18" s="1"/>
  <c r="AA16" i="18"/>
  <c r="AC16" i="18" s="1"/>
  <c r="U16" i="18"/>
  <c r="W16" i="18" s="1"/>
  <c r="O16" i="18"/>
  <c r="P16" i="18" s="1"/>
  <c r="K16" i="18"/>
  <c r="M16" i="18" s="1"/>
  <c r="G16" i="18"/>
  <c r="I16" i="18" s="1"/>
  <c r="BE15" i="18"/>
  <c r="AY15" i="18"/>
  <c r="AS15" i="18"/>
  <c r="AM15" i="18"/>
  <c r="AN15" i="18" s="1"/>
  <c r="AG15" i="18"/>
  <c r="AH15" i="18" s="1"/>
  <c r="AA15" i="18"/>
  <c r="U15" i="18"/>
  <c r="W15" i="18" s="1"/>
  <c r="O15" i="18"/>
  <c r="P15" i="18" s="1"/>
  <c r="K15" i="18"/>
  <c r="M15" i="18" s="1"/>
  <c r="G15" i="18"/>
  <c r="I15" i="18" s="1"/>
  <c r="B12" i="18"/>
  <c r="C5" i="18"/>
  <c r="C2" i="18"/>
  <c r="BD123" i="17"/>
  <c r="AX123" i="17"/>
  <c r="AR123" i="17"/>
  <c r="AL123" i="17"/>
  <c r="AF123" i="17"/>
  <c r="Z123" i="17"/>
  <c r="T123" i="17"/>
  <c r="BE118" i="17"/>
  <c r="AY118" i="17"/>
  <c r="AS118" i="17"/>
  <c r="AM118" i="17"/>
  <c r="AG118" i="17"/>
  <c r="AA118" i="17"/>
  <c r="U118" i="17"/>
  <c r="O118" i="17"/>
  <c r="K118" i="17"/>
  <c r="G118" i="17"/>
  <c r="BF116" i="17"/>
  <c r="AZ116" i="17"/>
  <c r="AH116" i="17"/>
  <c r="AC116" i="17"/>
  <c r="W116" i="17"/>
  <c r="P116" i="17"/>
  <c r="M116" i="17"/>
  <c r="I116" i="17"/>
  <c r="BF115" i="17"/>
  <c r="AZ115" i="17"/>
  <c r="AH115" i="17"/>
  <c r="AC115" i="17"/>
  <c r="W115" i="17"/>
  <c r="P115" i="17"/>
  <c r="M115" i="17"/>
  <c r="I115" i="17"/>
  <c r="BF113" i="17"/>
  <c r="AZ113" i="17"/>
  <c r="AH113" i="17"/>
  <c r="AC113" i="17"/>
  <c r="W113" i="17"/>
  <c r="P113" i="17"/>
  <c r="M113" i="17"/>
  <c r="I113" i="17"/>
  <c r="AZ112" i="17"/>
  <c r="AT112" i="17"/>
  <c r="AN112" i="17"/>
  <c r="AH112" i="17"/>
  <c r="AC112" i="17"/>
  <c r="W112" i="17"/>
  <c r="P112" i="17"/>
  <c r="M112" i="17"/>
  <c r="I112" i="17"/>
  <c r="BD110" i="17"/>
  <c r="AX110" i="17"/>
  <c r="AR110" i="17"/>
  <c r="AL110" i="17"/>
  <c r="AF110" i="17"/>
  <c r="Z110" i="17"/>
  <c r="T110" i="17"/>
  <c r="BE107" i="17"/>
  <c r="AY107" i="17"/>
  <c r="AS107" i="17"/>
  <c r="AM107" i="17"/>
  <c r="AG107" i="17"/>
  <c r="U107" i="17"/>
  <c r="O107" i="17"/>
  <c r="K107" i="17"/>
  <c r="G107" i="17"/>
  <c r="BF105" i="17"/>
  <c r="AZ105" i="17"/>
  <c r="AT105" i="17"/>
  <c r="AN105" i="17"/>
  <c r="AH105" i="17"/>
  <c r="AC105" i="17"/>
  <c r="W105" i="17"/>
  <c r="P105" i="17"/>
  <c r="M105" i="17"/>
  <c r="I105" i="17"/>
  <c r="BF104" i="17"/>
  <c r="AZ104" i="17"/>
  <c r="AT104" i="17"/>
  <c r="AN104" i="17"/>
  <c r="AH104" i="17"/>
  <c r="AC104" i="17"/>
  <c r="W104" i="17"/>
  <c r="P104" i="17"/>
  <c r="M104" i="17"/>
  <c r="I104" i="17"/>
  <c r="BF94" i="17"/>
  <c r="AZ94" i="17"/>
  <c r="AT94" i="17"/>
  <c r="AN94" i="17"/>
  <c r="AH94" i="17"/>
  <c r="AC94" i="17"/>
  <c r="W94" i="17"/>
  <c r="P94" i="17"/>
  <c r="M94" i="17"/>
  <c r="I94" i="17"/>
  <c r="BF93" i="17"/>
  <c r="AZ93" i="17"/>
  <c r="AT93" i="17"/>
  <c r="AN93" i="17"/>
  <c r="AH93" i="17"/>
  <c r="AC93" i="17"/>
  <c r="W93" i="17"/>
  <c r="P93" i="17"/>
  <c r="M93" i="17"/>
  <c r="I93" i="17"/>
  <c r="BF92" i="17"/>
  <c r="AZ92" i="17"/>
  <c r="AT92" i="17"/>
  <c r="AN92" i="17"/>
  <c r="AH92" i="17"/>
  <c r="AC92" i="17"/>
  <c r="W92" i="17"/>
  <c r="P92" i="17"/>
  <c r="M92" i="17"/>
  <c r="I92" i="17"/>
  <c r="BE87" i="17"/>
  <c r="AY87" i="17"/>
  <c r="AS87" i="17"/>
  <c r="AM87" i="17"/>
  <c r="AG87" i="17"/>
  <c r="AA87" i="17"/>
  <c r="U87" i="17"/>
  <c r="O87" i="17"/>
  <c r="K87" i="17"/>
  <c r="G87" i="17"/>
  <c r="BF85" i="17"/>
  <c r="AZ85" i="17"/>
  <c r="AT85" i="17"/>
  <c r="AN85" i="17"/>
  <c r="AH85" i="17"/>
  <c r="AC85" i="17"/>
  <c r="W85" i="17"/>
  <c r="P85" i="17"/>
  <c r="M85" i="17"/>
  <c r="I85" i="17"/>
  <c r="BF84" i="17"/>
  <c r="AZ84" i="17"/>
  <c r="AT84" i="17"/>
  <c r="AN84" i="17"/>
  <c r="AH84" i="17"/>
  <c r="AC84" i="17"/>
  <c r="W84" i="17"/>
  <c r="P84" i="17"/>
  <c r="M84" i="17"/>
  <c r="I84" i="17"/>
  <c r="BF83" i="17"/>
  <c r="AZ83" i="17"/>
  <c r="AT83" i="17"/>
  <c r="AN83" i="17"/>
  <c r="AH83" i="17"/>
  <c r="AC83" i="17"/>
  <c r="W83" i="17"/>
  <c r="P83" i="17"/>
  <c r="M83" i="17"/>
  <c r="I83" i="17"/>
  <c r="BF82" i="17"/>
  <c r="AZ82" i="17"/>
  <c r="AT82" i="17"/>
  <c r="AN82" i="17"/>
  <c r="AH82" i="17"/>
  <c r="AC82" i="17"/>
  <c r="W82" i="17"/>
  <c r="P82" i="17"/>
  <c r="M82" i="17"/>
  <c r="I82" i="17"/>
  <c r="BF81" i="17"/>
  <c r="AZ81" i="17"/>
  <c r="AT81" i="17"/>
  <c r="AN81" i="17"/>
  <c r="AH81" i="17"/>
  <c r="AC81" i="17"/>
  <c r="W81" i="17"/>
  <c r="P81" i="17"/>
  <c r="M81" i="17"/>
  <c r="I81" i="17"/>
  <c r="BF80" i="17"/>
  <c r="AZ80" i="17"/>
  <c r="AT80" i="17"/>
  <c r="AN80" i="17"/>
  <c r="AH80" i="17"/>
  <c r="AC80" i="17"/>
  <c r="W80" i="17"/>
  <c r="P80" i="17"/>
  <c r="M80" i="17"/>
  <c r="I80" i="17"/>
  <c r="BF79" i="17"/>
  <c r="AZ79" i="17"/>
  <c r="AT79" i="17"/>
  <c r="AN79" i="17"/>
  <c r="AH79" i="17"/>
  <c r="AC79" i="17"/>
  <c r="W79" i="17"/>
  <c r="P79" i="17"/>
  <c r="M79" i="17"/>
  <c r="I79" i="17"/>
  <c r="BF78" i="17"/>
  <c r="AZ78" i="17"/>
  <c r="AT78" i="17"/>
  <c r="AN78" i="17"/>
  <c r="AH78" i="17"/>
  <c r="AC78" i="17"/>
  <c r="W78" i="17"/>
  <c r="P78" i="17"/>
  <c r="M78" i="17"/>
  <c r="I78" i="17"/>
  <c r="BF77" i="17"/>
  <c r="AZ77" i="17"/>
  <c r="AT77" i="17"/>
  <c r="AN77" i="17"/>
  <c r="AH77" i="17"/>
  <c r="AC77" i="17"/>
  <c r="W77" i="17"/>
  <c r="P77" i="17"/>
  <c r="M77" i="17"/>
  <c r="I77" i="17"/>
  <c r="BF76" i="17"/>
  <c r="AZ76" i="17"/>
  <c r="AT76" i="17"/>
  <c r="AN76" i="17"/>
  <c r="AH76" i="17"/>
  <c r="AC76" i="17"/>
  <c r="W76" i="17"/>
  <c r="P76" i="17"/>
  <c r="M76" i="17"/>
  <c r="I76" i="17"/>
  <c r="BF75" i="17"/>
  <c r="AZ75" i="17"/>
  <c r="AT75" i="17"/>
  <c r="AN75" i="17"/>
  <c r="AH75" i="17"/>
  <c r="AC75" i="17"/>
  <c r="W75" i="17"/>
  <c r="P75" i="17"/>
  <c r="M75" i="17"/>
  <c r="I75" i="17"/>
  <c r="BF74" i="17"/>
  <c r="AZ74" i="17"/>
  <c r="AT74" i="17"/>
  <c r="AN74" i="17"/>
  <c r="AH74" i="17"/>
  <c r="AC74" i="17"/>
  <c r="W74" i="17"/>
  <c r="P74" i="17"/>
  <c r="M74" i="17"/>
  <c r="I74" i="17"/>
  <c r="BF73" i="17"/>
  <c r="AZ73" i="17"/>
  <c r="AT73" i="17"/>
  <c r="AN73" i="17"/>
  <c r="AH73" i="17"/>
  <c r="AC73" i="17"/>
  <c r="W73" i="17"/>
  <c r="P73" i="17"/>
  <c r="M73" i="17"/>
  <c r="I73" i="17"/>
  <c r="BD71" i="17"/>
  <c r="BD90" i="17" s="1"/>
  <c r="AX71" i="17"/>
  <c r="AX90" i="17" s="1"/>
  <c r="AR71" i="17"/>
  <c r="AR90" i="17" s="1"/>
  <c r="AL71" i="17"/>
  <c r="AL90" i="17" s="1"/>
  <c r="AF71" i="17"/>
  <c r="AF90" i="17" s="1"/>
  <c r="Z71" i="17"/>
  <c r="Z90" i="17" s="1"/>
  <c r="T71" i="17"/>
  <c r="T90" i="17" s="1"/>
  <c r="BE68" i="17"/>
  <c r="AY68" i="17"/>
  <c r="AS68" i="17"/>
  <c r="AM68" i="17"/>
  <c r="AA68" i="17"/>
  <c r="U68" i="17"/>
  <c r="O68" i="17"/>
  <c r="K68" i="17"/>
  <c r="G68" i="17"/>
  <c r="BF66" i="17"/>
  <c r="AZ66" i="17"/>
  <c r="AT66" i="17"/>
  <c r="AN66" i="17"/>
  <c r="AH66" i="17"/>
  <c r="AC66" i="17"/>
  <c r="W66" i="17"/>
  <c r="P66" i="17"/>
  <c r="M66" i="17"/>
  <c r="I66" i="17"/>
  <c r="BF65" i="17"/>
  <c r="AZ65" i="17"/>
  <c r="AT65" i="17"/>
  <c r="AN65" i="17"/>
  <c r="AH65" i="17"/>
  <c r="AC65" i="17"/>
  <c r="W65" i="17"/>
  <c r="P65" i="17"/>
  <c r="M65" i="17"/>
  <c r="I65" i="17"/>
  <c r="BF64" i="17"/>
  <c r="AZ64" i="17"/>
  <c r="AT64" i="17"/>
  <c r="AN64" i="17"/>
  <c r="AH64" i="17"/>
  <c r="AC64" i="17"/>
  <c r="W64" i="17"/>
  <c r="P64" i="17"/>
  <c r="M64" i="17"/>
  <c r="I64" i="17"/>
  <c r="BF63" i="17"/>
  <c r="AZ63" i="17"/>
  <c r="AT63" i="17"/>
  <c r="AN63" i="17"/>
  <c r="AH63" i="17"/>
  <c r="AC63" i="17"/>
  <c r="W63" i="17"/>
  <c r="P63" i="17"/>
  <c r="M63" i="17"/>
  <c r="I63" i="17"/>
  <c r="BF62" i="17"/>
  <c r="AZ62" i="17"/>
  <c r="AT62" i="17"/>
  <c r="AN62" i="17"/>
  <c r="AH62" i="17"/>
  <c r="AC62" i="17"/>
  <c r="W62" i="17"/>
  <c r="P62" i="17"/>
  <c r="M62" i="17"/>
  <c r="I62" i="17"/>
  <c r="BF61" i="17"/>
  <c r="AZ61" i="17"/>
  <c r="AT61" i="17"/>
  <c r="AN61" i="17"/>
  <c r="AH61" i="17"/>
  <c r="AC61" i="17"/>
  <c r="W61" i="17"/>
  <c r="P61" i="17"/>
  <c r="M61" i="17"/>
  <c r="I61" i="17"/>
  <c r="BF60" i="17"/>
  <c r="AZ60" i="17"/>
  <c r="AT60" i="17"/>
  <c r="AN60" i="17"/>
  <c r="AH60" i="17"/>
  <c r="AC60" i="17"/>
  <c r="W60" i="17"/>
  <c r="P60" i="17"/>
  <c r="M60" i="17"/>
  <c r="I60" i="17"/>
  <c r="BF59" i="17"/>
  <c r="AZ59" i="17"/>
  <c r="AT59" i="17"/>
  <c r="AN59" i="17"/>
  <c r="AC59" i="17"/>
  <c r="W59" i="17"/>
  <c r="P59" i="17"/>
  <c r="M59" i="17"/>
  <c r="I59" i="17"/>
  <c r="BD57" i="17"/>
  <c r="AX57" i="17"/>
  <c r="AR57" i="17"/>
  <c r="AL57" i="17"/>
  <c r="AF57" i="17"/>
  <c r="Z57" i="17"/>
  <c r="T57" i="17"/>
  <c r="P52" i="17"/>
  <c r="AT52" i="17"/>
  <c r="P51" i="17"/>
  <c r="AT51" i="17"/>
  <c r="P50" i="17"/>
  <c r="AT50" i="17"/>
  <c r="P49" i="17"/>
  <c r="AT49" i="17"/>
  <c r="P48" i="17"/>
  <c r="M42" i="17"/>
  <c r="M41" i="17"/>
  <c r="BD38" i="17"/>
  <c r="AX38" i="17"/>
  <c r="AR38" i="17"/>
  <c r="AL38" i="17"/>
  <c r="AF38" i="17"/>
  <c r="Z38" i="17"/>
  <c r="BE34" i="17"/>
  <c r="BF34" i="17" s="1"/>
  <c r="BD34" i="17"/>
  <c r="AY34" i="17"/>
  <c r="AZ34" i="17" s="1"/>
  <c r="AX34" i="17"/>
  <c r="AS34" i="17"/>
  <c r="AT34" i="17" s="1"/>
  <c r="AR34" i="17"/>
  <c r="AM34" i="17"/>
  <c r="AN34" i="17" s="1"/>
  <c r="AL34" i="17"/>
  <c r="AG34" i="17"/>
  <c r="AH34" i="17" s="1"/>
  <c r="AF34" i="17"/>
  <c r="AA34" i="17"/>
  <c r="Z34" i="17"/>
  <c r="U34" i="17"/>
  <c r="W34" i="17" s="1"/>
  <c r="T34" i="17"/>
  <c r="O34" i="17"/>
  <c r="P34" i="17" s="1"/>
  <c r="N34" i="17"/>
  <c r="K34" i="17"/>
  <c r="M34" i="17" s="1"/>
  <c r="J34" i="17"/>
  <c r="G34" i="17"/>
  <c r="I34" i="17" s="1"/>
  <c r="F34" i="17"/>
  <c r="BE31" i="17"/>
  <c r="BF31" i="17" s="1"/>
  <c r="AY31" i="17"/>
  <c r="AZ31" i="17" s="1"/>
  <c r="AS31" i="17"/>
  <c r="AT31" i="17" s="1"/>
  <c r="AM31" i="17"/>
  <c r="AN31" i="17" s="1"/>
  <c r="AG31" i="17"/>
  <c r="AH31" i="17" s="1"/>
  <c r="AA31" i="17"/>
  <c r="AC31" i="17" s="1"/>
  <c r="U31" i="17"/>
  <c r="W31" i="17" s="1"/>
  <c r="O31" i="17"/>
  <c r="P31" i="17" s="1"/>
  <c r="K31" i="17"/>
  <c r="M31" i="17" s="1"/>
  <c r="G31" i="17"/>
  <c r="I31" i="17" s="1"/>
  <c r="BE30" i="17"/>
  <c r="BF30" i="17" s="1"/>
  <c r="AY30" i="17"/>
  <c r="AZ30" i="17" s="1"/>
  <c r="AS30" i="17"/>
  <c r="AT30" i="17" s="1"/>
  <c r="AM30" i="17"/>
  <c r="AN30" i="17" s="1"/>
  <c r="AG30" i="17"/>
  <c r="AH30" i="17" s="1"/>
  <c r="AA30" i="17"/>
  <c r="AC30" i="17" s="1"/>
  <c r="U30" i="17"/>
  <c r="W30" i="17" s="1"/>
  <c r="O30" i="17"/>
  <c r="P30" i="17" s="1"/>
  <c r="K30" i="17"/>
  <c r="M30" i="17" s="1"/>
  <c r="G30" i="17"/>
  <c r="I30" i="17" s="1"/>
  <c r="BE29" i="17"/>
  <c r="BF29" i="17" s="1"/>
  <c r="AY29" i="17"/>
  <c r="AZ29" i="17" s="1"/>
  <c r="AS29" i="17"/>
  <c r="AT29" i="17" s="1"/>
  <c r="AM29" i="17"/>
  <c r="AN29" i="17" s="1"/>
  <c r="AG29" i="17"/>
  <c r="AH29" i="17" s="1"/>
  <c r="AA29" i="17"/>
  <c r="AC29" i="17" s="1"/>
  <c r="U29" i="17"/>
  <c r="W29" i="17" s="1"/>
  <c r="O29" i="17"/>
  <c r="P29" i="17" s="1"/>
  <c r="K29" i="17"/>
  <c r="M29" i="17" s="1"/>
  <c r="G29" i="17"/>
  <c r="I29" i="17" s="1"/>
  <c r="BE26" i="17"/>
  <c r="BF26" i="17" s="1"/>
  <c r="AY26" i="17"/>
  <c r="AZ26" i="17" s="1"/>
  <c r="AS26" i="17"/>
  <c r="AT26" i="17" s="1"/>
  <c r="AM26" i="17"/>
  <c r="AN26" i="17" s="1"/>
  <c r="AG26" i="17"/>
  <c r="AH26" i="17" s="1"/>
  <c r="AA26" i="17"/>
  <c r="AC26" i="17" s="1"/>
  <c r="U26" i="17"/>
  <c r="W26" i="17" s="1"/>
  <c r="O26" i="17"/>
  <c r="P26" i="17" s="1"/>
  <c r="K26" i="17"/>
  <c r="M26" i="17" s="1"/>
  <c r="G26" i="17"/>
  <c r="I26" i="17" s="1"/>
  <c r="BE24" i="17"/>
  <c r="BF24" i="17" s="1"/>
  <c r="AY24" i="17"/>
  <c r="AZ24" i="17" s="1"/>
  <c r="AS24" i="17"/>
  <c r="AT24" i="17" s="1"/>
  <c r="AM24" i="17"/>
  <c r="AN24" i="17" s="1"/>
  <c r="AG24" i="17"/>
  <c r="AH24" i="17" s="1"/>
  <c r="AA24" i="17"/>
  <c r="AC24" i="17" s="1"/>
  <c r="U24" i="17"/>
  <c r="W24" i="17" s="1"/>
  <c r="O24" i="17"/>
  <c r="P24" i="17" s="1"/>
  <c r="K24" i="17"/>
  <c r="M24" i="17" s="1"/>
  <c r="G24" i="17"/>
  <c r="I24" i="17" s="1"/>
  <c r="BE23" i="17"/>
  <c r="BF23" i="17" s="1"/>
  <c r="AY23" i="17"/>
  <c r="AZ23" i="17" s="1"/>
  <c r="AS23" i="17"/>
  <c r="AT23" i="17" s="1"/>
  <c r="AM23" i="17"/>
  <c r="AN23" i="17" s="1"/>
  <c r="AG23" i="17"/>
  <c r="AH23" i="17" s="1"/>
  <c r="AA23" i="17"/>
  <c r="AC23" i="17" s="1"/>
  <c r="U23" i="17"/>
  <c r="W23" i="17" s="1"/>
  <c r="O23" i="17"/>
  <c r="P23" i="17" s="1"/>
  <c r="K23" i="17"/>
  <c r="M23" i="17" s="1"/>
  <c r="G23" i="17"/>
  <c r="I23" i="17" s="1"/>
  <c r="BE22" i="17"/>
  <c r="BF22" i="17" s="1"/>
  <c r="AY22" i="17"/>
  <c r="AZ22" i="17" s="1"/>
  <c r="AS22" i="17"/>
  <c r="AT22" i="17" s="1"/>
  <c r="AM22" i="17"/>
  <c r="AN22" i="17" s="1"/>
  <c r="AG22" i="17"/>
  <c r="AH22" i="17" s="1"/>
  <c r="AA22" i="17"/>
  <c r="AC22" i="17" s="1"/>
  <c r="U22" i="17"/>
  <c r="W22" i="17" s="1"/>
  <c r="O22" i="17"/>
  <c r="P22" i="17" s="1"/>
  <c r="K22" i="17"/>
  <c r="M22" i="17" s="1"/>
  <c r="G22" i="17"/>
  <c r="I22" i="17" s="1"/>
  <c r="BE21" i="17"/>
  <c r="BF21" i="17" s="1"/>
  <c r="AY21" i="17"/>
  <c r="AZ21" i="17" s="1"/>
  <c r="AS21" i="17"/>
  <c r="AT21" i="17" s="1"/>
  <c r="AM21" i="17"/>
  <c r="AN21" i="17" s="1"/>
  <c r="AG21" i="17"/>
  <c r="AH21" i="17" s="1"/>
  <c r="AA21" i="17"/>
  <c r="AC21" i="17" s="1"/>
  <c r="U21" i="17"/>
  <c r="W21" i="17" s="1"/>
  <c r="O21" i="17"/>
  <c r="P21" i="17" s="1"/>
  <c r="K21" i="17"/>
  <c r="M21" i="17" s="1"/>
  <c r="G21" i="17"/>
  <c r="I21" i="17" s="1"/>
  <c r="BE20" i="17"/>
  <c r="BF20" i="17" s="1"/>
  <c r="AY20" i="17"/>
  <c r="AZ20" i="17" s="1"/>
  <c r="AS20" i="17"/>
  <c r="AT20" i="17" s="1"/>
  <c r="AM20" i="17"/>
  <c r="AN20" i="17" s="1"/>
  <c r="AG20" i="17"/>
  <c r="AH20" i="17" s="1"/>
  <c r="AA20" i="17"/>
  <c r="AC20" i="17" s="1"/>
  <c r="U20" i="17"/>
  <c r="W20" i="17" s="1"/>
  <c r="O20" i="17"/>
  <c r="P20" i="17" s="1"/>
  <c r="K20" i="17"/>
  <c r="M20" i="17" s="1"/>
  <c r="G20" i="17"/>
  <c r="I20" i="17" s="1"/>
  <c r="BE19" i="17"/>
  <c r="BF19" i="17" s="1"/>
  <c r="AY19" i="17"/>
  <c r="AZ19" i="17" s="1"/>
  <c r="AS19" i="17"/>
  <c r="AT19" i="17" s="1"/>
  <c r="AM19" i="17"/>
  <c r="AN19" i="17" s="1"/>
  <c r="AG19" i="17"/>
  <c r="AH19" i="17" s="1"/>
  <c r="AA19" i="17"/>
  <c r="AC19" i="17" s="1"/>
  <c r="U19" i="17"/>
  <c r="W19" i="17" s="1"/>
  <c r="O19" i="17"/>
  <c r="P19" i="17" s="1"/>
  <c r="K19" i="17"/>
  <c r="M19" i="17" s="1"/>
  <c r="G19" i="17"/>
  <c r="I19" i="17" s="1"/>
  <c r="BE18" i="17"/>
  <c r="BF18" i="17" s="1"/>
  <c r="AY18" i="17"/>
  <c r="AZ18" i="17" s="1"/>
  <c r="AS18" i="17"/>
  <c r="AT18" i="17" s="1"/>
  <c r="AM18" i="17"/>
  <c r="AN18" i="17" s="1"/>
  <c r="AG18" i="17"/>
  <c r="AH18" i="17" s="1"/>
  <c r="AA18" i="17"/>
  <c r="AC18" i="17" s="1"/>
  <c r="U18" i="17"/>
  <c r="W18" i="17" s="1"/>
  <c r="O18" i="17"/>
  <c r="P18" i="17" s="1"/>
  <c r="K18" i="17"/>
  <c r="M18" i="17" s="1"/>
  <c r="G18" i="17"/>
  <c r="I18" i="17" s="1"/>
  <c r="BE17" i="17"/>
  <c r="BF17" i="17" s="1"/>
  <c r="AY17" i="17"/>
  <c r="AZ17" i="17" s="1"/>
  <c r="AS17" i="17"/>
  <c r="AT17" i="17" s="1"/>
  <c r="AM17" i="17"/>
  <c r="AN17" i="17" s="1"/>
  <c r="AG17" i="17"/>
  <c r="AH17" i="17" s="1"/>
  <c r="AA17" i="17"/>
  <c r="AC17" i="17" s="1"/>
  <c r="U17" i="17"/>
  <c r="W17" i="17" s="1"/>
  <c r="O17" i="17"/>
  <c r="P17" i="17" s="1"/>
  <c r="K17" i="17"/>
  <c r="M17" i="17" s="1"/>
  <c r="G17" i="17"/>
  <c r="I17" i="17" s="1"/>
  <c r="BE16" i="17"/>
  <c r="BF16" i="17" s="1"/>
  <c r="AY16" i="17"/>
  <c r="AZ16" i="17" s="1"/>
  <c r="AS16" i="17"/>
  <c r="AT16" i="17" s="1"/>
  <c r="AM16" i="17"/>
  <c r="AN16" i="17" s="1"/>
  <c r="AG16" i="17"/>
  <c r="AH16" i="17" s="1"/>
  <c r="AA16" i="17"/>
  <c r="AC16" i="17" s="1"/>
  <c r="U16" i="17"/>
  <c r="W16" i="17" s="1"/>
  <c r="O16" i="17"/>
  <c r="P16" i="17" s="1"/>
  <c r="K16" i="17"/>
  <c r="M16" i="17" s="1"/>
  <c r="G16" i="17"/>
  <c r="I16" i="17" s="1"/>
  <c r="BE15" i="17"/>
  <c r="AY15" i="17"/>
  <c r="AZ15" i="17" s="1"/>
  <c r="AS15" i="17"/>
  <c r="AM15" i="17"/>
  <c r="AG15" i="17"/>
  <c r="AA15" i="17"/>
  <c r="AC15" i="17" s="1"/>
  <c r="U15" i="17"/>
  <c r="O15" i="17"/>
  <c r="K15" i="17"/>
  <c r="G15" i="17"/>
  <c r="B12" i="17"/>
  <c r="C5" i="17"/>
  <c r="C2" i="17"/>
  <c r="K42" i="5" a="1"/>
  <c r="K42" i="5" s="1"/>
  <c r="K41" i="5" a="1"/>
  <c r="K41" i="5" s="1"/>
  <c r="K40" i="5" a="1"/>
  <c r="K40" i="5" s="1"/>
  <c r="K39" i="5" a="1"/>
  <c r="K39" i="5" s="1"/>
  <c r="K38" i="5" a="1"/>
  <c r="K38" i="5" s="1"/>
  <c r="K37" i="5" a="1"/>
  <c r="K37" i="5" s="1"/>
  <c r="K36" i="5" a="1"/>
  <c r="K36" i="5" s="1"/>
  <c r="K35" i="5" a="1"/>
  <c r="K35" i="5" s="1"/>
  <c r="K34" i="5" a="1"/>
  <c r="K34" i="5" s="1"/>
  <c r="K33" i="5" a="1"/>
  <c r="K33" i="5" s="1"/>
  <c r="K32" i="5" a="1"/>
  <c r="K32" i="5" s="1"/>
  <c r="K31" i="5" a="1"/>
  <c r="K31" i="5" s="1"/>
  <c r="K30" i="5" a="1"/>
  <c r="K30" i="5" s="1"/>
  <c r="K29" i="5" a="1"/>
  <c r="K29" i="5" s="1"/>
  <c r="K28" i="5" a="1"/>
  <c r="K28" i="5" s="1"/>
  <c r="K27" i="5" a="1"/>
  <c r="K27" i="5" s="1"/>
  <c r="K26" i="5" a="1"/>
  <c r="K26" i="5" s="1"/>
  <c r="K25" i="5" a="1"/>
  <c r="K25" i="5" s="1"/>
  <c r="K24" i="5" a="1"/>
  <c r="K24" i="5" s="1"/>
  <c r="K23" i="5" a="1"/>
  <c r="K23" i="5" s="1"/>
  <c r="K22" i="5" a="1"/>
  <c r="K22" i="5" s="1"/>
  <c r="K21" i="5" a="1"/>
  <c r="K21" i="5" s="1"/>
  <c r="K20" i="5" a="1"/>
  <c r="K20" i="5" s="1"/>
  <c r="K19" i="5" a="1"/>
  <c r="K19" i="5" s="1"/>
  <c r="K18" i="5" a="1"/>
  <c r="K18" i="5" s="1"/>
  <c r="K17" i="5" a="1"/>
  <c r="K17" i="5" s="1"/>
  <c r="K16" i="5" a="1"/>
  <c r="K16" i="5" s="1"/>
  <c r="K15" i="5" a="1"/>
  <c r="K15" i="5" s="1"/>
  <c r="K13" i="5" a="1"/>
  <c r="K13" i="5" s="1"/>
  <c r="C4" i="16"/>
  <c r="C3" i="16"/>
  <c r="C4" i="15"/>
  <c r="C3" i="15"/>
  <c r="C4" i="14"/>
  <c r="C3" i="14"/>
  <c r="C4" i="13"/>
  <c r="C3" i="13"/>
  <c r="C4" i="12"/>
  <c r="C3" i="12"/>
  <c r="C3" i="10"/>
  <c r="C3" i="9"/>
  <c r="B137" i="9" s="1"/>
  <c r="C3" i="8"/>
  <c r="BD123" i="16"/>
  <c r="AX123" i="16"/>
  <c r="AR123" i="16"/>
  <c r="AL123" i="16"/>
  <c r="AF123" i="16"/>
  <c r="Z123" i="16"/>
  <c r="T123" i="16"/>
  <c r="BE118" i="16"/>
  <c r="AY118" i="16"/>
  <c r="AS118" i="16"/>
  <c r="AM118" i="16"/>
  <c r="AG118" i="16"/>
  <c r="AA118" i="16"/>
  <c r="U118" i="16"/>
  <c r="O118" i="16"/>
  <c r="K118" i="16"/>
  <c r="G118" i="16"/>
  <c r="BF116" i="16"/>
  <c r="AZ116" i="16"/>
  <c r="AH116" i="16"/>
  <c r="AC116" i="16"/>
  <c r="W116" i="16"/>
  <c r="P116" i="16"/>
  <c r="M116" i="16"/>
  <c r="I116" i="16"/>
  <c r="BF115" i="16"/>
  <c r="AZ115" i="16"/>
  <c r="AH115" i="16"/>
  <c r="AC115" i="16"/>
  <c r="W115" i="16"/>
  <c r="P115" i="16"/>
  <c r="M115" i="16"/>
  <c r="I115" i="16"/>
  <c r="BF113" i="16"/>
  <c r="AZ113" i="16"/>
  <c r="AH113" i="16"/>
  <c r="AC113" i="16"/>
  <c r="W113" i="16"/>
  <c r="P113" i="16"/>
  <c r="M113" i="16"/>
  <c r="I113" i="16"/>
  <c r="AZ112" i="16"/>
  <c r="AT112" i="16"/>
  <c r="AN112" i="16"/>
  <c r="AH112" i="16"/>
  <c r="AC112" i="16"/>
  <c r="W112" i="16"/>
  <c r="P112" i="16"/>
  <c r="M112" i="16"/>
  <c r="I112" i="16"/>
  <c r="BD110" i="16"/>
  <c r="AX110" i="16"/>
  <c r="AR110" i="16"/>
  <c r="AL110" i="16"/>
  <c r="AF110" i="16"/>
  <c r="Z110" i="16"/>
  <c r="T110" i="16"/>
  <c r="BE107" i="16"/>
  <c r="AY107" i="16"/>
  <c r="AS107" i="16"/>
  <c r="AM107" i="16"/>
  <c r="AG107" i="16"/>
  <c r="U107" i="16"/>
  <c r="O107" i="16"/>
  <c r="K107" i="16"/>
  <c r="G107" i="16"/>
  <c r="BF105" i="16"/>
  <c r="AZ105" i="16"/>
  <c r="AT105" i="16"/>
  <c r="AN105" i="16"/>
  <c r="AH105" i="16"/>
  <c r="AC105" i="16"/>
  <c r="W105" i="16"/>
  <c r="P105" i="16"/>
  <c r="M105" i="16"/>
  <c r="I105" i="16"/>
  <c r="BF104" i="16"/>
  <c r="AZ104" i="16"/>
  <c r="AT104" i="16"/>
  <c r="AN104" i="16"/>
  <c r="AH104" i="16"/>
  <c r="AC104" i="16"/>
  <c r="W104" i="16"/>
  <c r="P104" i="16"/>
  <c r="M104" i="16"/>
  <c r="I104" i="16"/>
  <c r="BF94" i="16"/>
  <c r="AZ94" i="16"/>
  <c r="AT94" i="16"/>
  <c r="AN94" i="16"/>
  <c r="AH94" i="16"/>
  <c r="AC94" i="16"/>
  <c r="W94" i="16"/>
  <c r="P94" i="16"/>
  <c r="M94" i="16"/>
  <c r="I94" i="16"/>
  <c r="BF93" i="16"/>
  <c r="AZ93" i="16"/>
  <c r="AT93" i="16"/>
  <c r="AN93" i="16"/>
  <c r="AH93" i="16"/>
  <c r="AC93" i="16"/>
  <c r="W93" i="16"/>
  <c r="P93" i="16"/>
  <c r="M93" i="16"/>
  <c r="I93" i="16"/>
  <c r="BF92" i="16"/>
  <c r="AZ92" i="16"/>
  <c r="AT92" i="16"/>
  <c r="AN92" i="16"/>
  <c r="AH92" i="16"/>
  <c r="AC92" i="16"/>
  <c r="W92" i="16"/>
  <c r="P92" i="16"/>
  <c r="M92" i="16"/>
  <c r="I92" i="16"/>
  <c r="BE87" i="16"/>
  <c r="AY87" i="16"/>
  <c r="AS87" i="16"/>
  <c r="AM87" i="16"/>
  <c r="AG87" i="16"/>
  <c r="AA87" i="16"/>
  <c r="U87" i="16"/>
  <c r="O87" i="16"/>
  <c r="K87" i="16"/>
  <c r="G87" i="16"/>
  <c r="BF85" i="16"/>
  <c r="AZ85" i="16"/>
  <c r="AT85" i="16"/>
  <c r="AN85" i="16"/>
  <c r="AH85" i="16"/>
  <c r="AC85" i="16"/>
  <c r="W85" i="16"/>
  <c r="P85" i="16"/>
  <c r="M85" i="16"/>
  <c r="I85" i="16"/>
  <c r="BF84" i="16"/>
  <c r="AZ84" i="16"/>
  <c r="AT84" i="16"/>
  <c r="AN84" i="16"/>
  <c r="AH84" i="16"/>
  <c r="AC84" i="16"/>
  <c r="W84" i="16"/>
  <c r="P84" i="16"/>
  <c r="M84" i="16"/>
  <c r="I84" i="16"/>
  <c r="BF83" i="16"/>
  <c r="AZ83" i="16"/>
  <c r="AT83" i="16"/>
  <c r="AN83" i="16"/>
  <c r="AH83" i="16"/>
  <c r="AC83" i="16"/>
  <c r="W83" i="16"/>
  <c r="P83" i="16"/>
  <c r="M83" i="16"/>
  <c r="I83" i="16"/>
  <c r="BF82" i="16"/>
  <c r="AZ82" i="16"/>
  <c r="AT82" i="16"/>
  <c r="AN82" i="16"/>
  <c r="AH82" i="16"/>
  <c r="AC82" i="16"/>
  <c r="W82" i="16"/>
  <c r="P82" i="16"/>
  <c r="M82" i="16"/>
  <c r="I82" i="16"/>
  <c r="BF81" i="16"/>
  <c r="AZ81" i="16"/>
  <c r="AT81" i="16"/>
  <c r="AN81" i="16"/>
  <c r="AH81" i="16"/>
  <c r="AC81" i="16"/>
  <c r="W81" i="16"/>
  <c r="P81" i="16"/>
  <c r="M81" i="16"/>
  <c r="I81" i="16"/>
  <c r="BF80" i="16"/>
  <c r="AZ80" i="16"/>
  <c r="AT80" i="16"/>
  <c r="AN80" i="16"/>
  <c r="AH80" i="16"/>
  <c r="AC80" i="16"/>
  <c r="W80" i="16"/>
  <c r="P80" i="16"/>
  <c r="M80" i="16"/>
  <c r="I80" i="16"/>
  <c r="BF79" i="16"/>
  <c r="AZ79" i="16"/>
  <c r="AT79" i="16"/>
  <c r="AN79" i="16"/>
  <c r="AH79" i="16"/>
  <c r="AC79" i="16"/>
  <c r="W79" i="16"/>
  <c r="P79" i="16"/>
  <c r="M79" i="16"/>
  <c r="I79" i="16"/>
  <c r="BF78" i="16"/>
  <c r="AZ78" i="16"/>
  <c r="AT78" i="16"/>
  <c r="AN78" i="16"/>
  <c r="AH78" i="16"/>
  <c r="AC78" i="16"/>
  <c r="W78" i="16"/>
  <c r="P78" i="16"/>
  <c r="M78" i="16"/>
  <c r="I78" i="16"/>
  <c r="BF77" i="16"/>
  <c r="AZ77" i="16"/>
  <c r="AT77" i="16"/>
  <c r="AN77" i="16"/>
  <c r="AH77" i="16"/>
  <c r="AC77" i="16"/>
  <c r="W77" i="16"/>
  <c r="P77" i="16"/>
  <c r="M77" i="16"/>
  <c r="I77" i="16"/>
  <c r="BF76" i="16"/>
  <c r="AZ76" i="16"/>
  <c r="AT76" i="16"/>
  <c r="AN76" i="16"/>
  <c r="AH76" i="16"/>
  <c r="AC76" i="16"/>
  <c r="W76" i="16"/>
  <c r="P76" i="16"/>
  <c r="M76" i="16"/>
  <c r="I76" i="16"/>
  <c r="BF75" i="16"/>
  <c r="AZ75" i="16"/>
  <c r="AT75" i="16"/>
  <c r="AN75" i="16"/>
  <c r="AH75" i="16"/>
  <c r="AC75" i="16"/>
  <c r="W75" i="16"/>
  <c r="P75" i="16"/>
  <c r="M75" i="16"/>
  <c r="I75" i="16"/>
  <c r="BF74" i="16"/>
  <c r="AZ74" i="16"/>
  <c r="AT74" i="16"/>
  <c r="AN74" i="16"/>
  <c r="AH74" i="16"/>
  <c r="AC74" i="16"/>
  <c r="W74" i="16"/>
  <c r="P74" i="16"/>
  <c r="M74" i="16"/>
  <c r="I74" i="16"/>
  <c r="BF73" i="16"/>
  <c r="AZ73" i="16"/>
  <c r="AT73" i="16"/>
  <c r="AN73" i="16"/>
  <c r="AH73" i="16"/>
  <c r="AC73" i="16"/>
  <c r="W73" i="16"/>
  <c r="P73" i="16"/>
  <c r="M73" i="16"/>
  <c r="I73" i="16"/>
  <c r="BD71" i="16"/>
  <c r="BD90" i="16" s="1"/>
  <c r="AX71" i="16"/>
  <c r="AX90" i="16" s="1"/>
  <c r="AR71" i="16"/>
  <c r="AR90" i="16" s="1"/>
  <c r="AL71" i="16"/>
  <c r="AL90" i="16" s="1"/>
  <c r="AF71" i="16"/>
  <c r="AF90" i="16" s="1"/>
  <c r="Z71" i="16"/>
  <c r="Z90" i="16" s="1"/>
  <c r="T71" i="16"/>
  <c r="T90" i="16" s="1"/>
  <c r="BE68" i="16"/>
  <c r="AY68" i="16"/>
  <c r="AS68" i="16"/>
  <c r="AM68" i="16"/>
  <c r="AA68" i="16"/>
  <c r="U68" i="16"/>
  <c r="O68" i="16"/>
  <c r="K68" i="16"/>
  <c r="G68" i="16"/>
  <c r="BF66" i="16"/>
  <c r="AZ66" i="16"/>
  <c r="AT66" i="16"/>
  <c r="AN66" i="16"/>
  <c r="AH66" i="16"/>
  <c r="AC66" i="16"/>
  <c r="W66" i="16"/>
  <c r="P66" i="16"/>
  <c r="M66" i="16"/>
  <c r="I66" i="16"/>
  <c r="BF65" i="16"/>
  <c r="AZ65" i="16"/>
  <c r="AT65" i="16"/>
  <c r="AN65" i="16"/>
  <c r="AH65" i="16"/>
  <c r="AC65" i="16"/>
  <c r="W65" i="16"/>
  <c r="P65" i="16"/>
  <c r="M65" i="16"/>
  <c r="I65" i="16"/>
  <c r="BF64" i="16"/>
  <c r="AZ64" i="16"/>
  <c r="AT64" i="16"/>
  <c r="AN64" i="16"/>
  <c r="AH64" i="16"/>
  <c r="AC64" i="16"/>
  <c r="W64" i="16"/>
  <c r="P64" i="16"/>
  <c r="M64" i="16"/>
  <c r="I64" i="16"/>
  <c r="BF63" i="16"/>
  <c r="AZ63" i="16"/>
  <c r="AT63" i="16"/>
  <c r="AN63" i="16"/>
  <c r="AH63" i="16"/>
  <c r="AC63" i="16"/>
  <c r="W63" i="16"/>
  <c r="P63" i="16"/>
  <c r="M63" i="16"/>
  <c r="I63" i="16"/>
  <c r="BF62" i="16"/>
  <c r="AZ62" i="16"/>
  <c r="AT62" i="16"/>
  <c r="AN62" i="16"/>
  <c r="AH62" i="16"/>
  <c r="AC62" i="16"/>
  <c r="W62" i="16"/>
  <c r="P62" i="16"/>
  <c r="M62" i="16"/>
  <c r="I62" i="16"/>
  <c r="BF61" i="16"/>
  <c r="AZ61" i="16"/>
  <c r="AT61" i="16"/>
  <c r="AN61" i="16"/>
  <c r="AH61" i="16"/>
  <c r="AC61" i="16"/>
  <c r="W61" i="16"/>
  <c r="P61" i="16"/>
  <c r="M61" i="16"/>
  <c r="I61" i="16"/>
  <c r="BF60" i="16"/>
  <c r="AZ60" i="16"/>
  <c r="AT60" i="16"/>
  <c r="AN60" i="16"/>
  <c r="AC60" i="16"/>
  <c r="W60" i="16"/>
  <c r="P60" i="16"/>
  <c r="M60" i="16"/>
  <c r="I60" i="16"/>
  <c r="BF59" i="16"/>
  <c r="AZ59" i="16"/>
  <c r="AT59" i="16"/>
  <c r="AN59" i="16"/>
  <c r="AH59" i="16"/>
  <c r="AC59" i="16"/>
  <c r="W59" i="16"/>
  <c r="P59" i="16"/>
  <c r="M59" i="16"/>
  <c r="I59" i="16"/>
  <c r="BD57" i="16"/>
  <c r="AX57" i="16"/>
  <c r="AR57" i="16"/>
  <c r="AL57" i="16"/>
  <c r="AF57" i="16"/>
  <c r="Z57" i="16"/>
  <c r="T57" i="16"/>
  <c r="P48" i="16"/>
  <c r="AT48" i="16"/>
  <c r="P47" i="16"/>
  <c r="AT47" i="16"/>
  <c r="P46" i="16"/>
  <c r="AT46" i="16"/>
  <c r="P45" i="16"/>
  <c r="AT45" i="16"/>
  <c r="P44" i="16"/>
  <c r="AT44" i="16"/>
  <c r="P43" i="16"/>
  <c r="AT43" i="16"/>
  <c r="BD38" i="16"/>
  <c r="AX38" i="16"/>
  <c r="AR38" i="16"/>
  <c r="AL38" i="16"/>
  <c r="AF38" i="16"/>
  <c r="Z38" i="16"/>
  <c r="BD34" i="16"/>
  <c r="AX34" i="16"/>
  <c r="AR34" i="16"/>
  <c r="AL34" i="16"/>
  <c r="AF34" i="16"/>
  <c r="Z34" i="16"/>
  <c r="T34" i="16"/>
  <c r="N34" i="16"/>
  <c r="J34" i="16"/>
  <c r="F34" i="16"/>
  <c r="BE31" i="16"/>
  <c r="BF31" i="16" s="1"/>
  <c r="AY31" i="16"/>
  <c r="AZ31" i="16" s="1"/>
  <c r="AS31" i="16"/>
  <c r="AT31" i="16" s="1"/>
  <c r="AM31" i="16"/>
  <c r="AN31" i="16" s="1"/>
  <c r="AG31" i="16"/>
  <c r="AH31" i="16" s="1"/>
  <c r="AA31" i="16"/>
  <c r="AC31" i="16" s="1"/>
  <c r="U31" i="16"/>
  <c r="W31" i="16" s="1"/>
  <c r="O31" i="16"/>
  <c r="P31" i="16" s="1"/>
  <c r="K31" i="16"/>
  <c r="M31" i="16" s="1"/>
  <c r="G31" i="16"/>
  <c r="I31" i="16" s="1"/>
  <c r="BE30" i="16"/>
  <c r="BF30" i="16" s="1"/>
  <c r="AY30" i="16"/>
  <c r="AZ30" i="16" s="1"/>
  <c r="AS30" i="16"/>
  <c r="AT30" i="16" s="1"/>
  <c r="AM30" i="16"/>
  <c r="AN30" i="16" s="1"/>
  <c r="AG30" i="16"/>
  <c r="AH30" i="16" s="1"/>
  <c r="AA30" i="16"/>
  <c r="AC30" i="16" s="1"/>
  <c r="U30" i="16"/>
  <c r="W30" i="16" s="1"/>
  <c r="O30" i="16"/>
  <c r="P30" i="16" s="1"/>
  <c r="K30" i="16"/>
  <c r="M30" i="16" s="1"/>
  <c r="G30" i="16"/>
  <c r="I30" i="16" s="1"/>
  <c r="BE29" i="16"/>
  <c r="BF29" i="16" s="1"/>
  <c r="AY29" i="16"/>
  <c r="AZ29" i="16" s="1"/>
  <c r="AS29" i="16"/>
  <c r="AT29" i="16" s="1"/>
  <c r="AM29" i="16"/>
  <c r="AN29" i="16" s="1"/>
  <c r="AG29" i="16"/>
  <c r="AH29" i="16" s="1"/>
  <c r="AA29" i="16"/>
  <c r="AC29" i="16" s="1"/>
  <c r="U29" i="16"/>
  <c r="W29" i="16" s="1"/>
  <c r="O29" i="16"/>
  <c r="P29" i="16" s="1"/>
  <c r="K29" i="16"/>
  <c r="M29" i="16" s="1"/>
  <c r="G29" i="16"/>
  <c r="I29" i="16" s="1"/>
  <c r="BE26" i="16"/>
  <c r="BF26" i="16" s="1"/>
  <c r="AY26" i="16"/>
  <c r="AZ26" i="16" s="1"/>
  <c r="AS26" i="16"/>
  <c r="AT26" i="16" s="1"/>
  <c r="AM26" i="16"/>
  <c r="AN26" i="16" s="1"/>
  <c r="AG26" i="16"/>
  <c r="AH26" i="16" s="1"/>
  <c r="AA26" i="16"/>
  <c r="AC26" i="16" s="1"/>
  <c r="U26" i="16"/>
  <c r="W26" i="16" s="1"/>
  <c r="O26" i="16"/>
  <c r="P26" i="16" s="1"/>
  <c r="K26" i="16"/>
  <c r="M26" i="16" s="1"/>
  <c r="G26" i="16"/>
  <c r="I26" i="16" s="1"/>
  <c r="BE24" i="16"/>
  <c r="BF24" i="16" s="1"/>
  <c r="AY24" i="16"/>
  <c r="AZ24" i="16" s="1"/>
  <c r="AS24" i="16"/>
  <c r="AT24" i="16" s="1"/>
  <c r="AM24" i="16"/>
  <c r="AN24" i="16" s="1"/>
  <c r="AG24" i="16"/>
  <c r="AH24" i="16" s="1"/>
  <c r="AA24" i="16"/>
  <c r="AC24" i="16" s="1"/>
  <c r="U24" i="16"/>
  <c r="W24" i="16" s="1"/>
  <c r="O24" i="16"/>
  <c r="P24" i="16" s="1"/>
  <c r="K24" i="16"/>
  <c r="M24" i="16" s="1"/>
  <c r="G24" i="16"/>
  <c r="I24" i="16" s="1"/>
  <c r="BE23" i="16"/>
  <c r="BF23" i="16" s="1"/>
  <c r="AY23" i="16"/>
  <c r="AZ23" i="16" s="1"/>
  <c r="AS23" i="16"/>
  <c r="AT23" i="16" s="1"/>
  <c r="AM23" i="16"/>
  <c r="AN23" i="16" s="1"/>
  <c r="AG23" i="16"/>
  <c r="AH23" i="16" s="1"/>
  <c r="AA23" i="16"/>
  <c r="AC23" i="16" s="1"/>
  <c r="U23" i="16"/>
  <c r="W23" i="16" s="1"/>
  <c r="O23" i="16"/>
  <c r="P23" i="16" s="1"/>
  <c r="K23" i="16"/>
  <c r="M23" i="16" s="1"/>
  <c r="G23" i="16"/>
  <c r="I23" i="16" s="1"/>
  <c r="BE22" i="16"/>
  <c r="BF22" i="16" s="1"/>
  <c r="AY22" i="16"/>
  <c r="AZ22" i="16" s="1"/>
  <c r="AS22" i="16"/>
  <c r="AT22" i="16" s="1"/>
  <c r="AM22" i="16"/>
  <c r="AN22" i="16" s="1"/>
  <c r="AG22" i="16"/>
  <c r="AH22" i="16" s="1"/>
  <c r="AA22" i="16"/>
  <c r="AC22" i="16" s="1"/>
  <c r="U22" i="16"/>
  <c r="W22" i="16" s="1"/>
  <c r="O22" i="16"/>
  <c r="P22" i="16" s="1"/>
  <c r="K22" i="16"/>
  <c r="M22" i="16" s="1"/>
  <c r="G22" i="16"/>
  <c r="I22" i="16" s="1"/>
  <c r="BE21" i="16"/>
  <c r="BF21" i="16" s="1"/>
  <c r="AY21" i="16"/>
  <c r="AZ21" i="16" s="1"/>
  <c r="AS21" i="16"/>
  <c r="AT21" i="16" s="1"/>
  <c r="AM21" i="16"/>
  <c r="AN21" i="16" s="1"/>
  <c r="AG21" i="16"/>
  <c r="AH21" i="16" s="1"/>
  <c r="AA21" i="16"/>
  <c r="AC21" i="16" s="1"/>
  <c r="U21" i="16"/>
  <c r="W21" i="16" s="1"/>
  <c r="O21" i="16"/>
  <c r="P21" i="16" s="1"/>
  <c r="K21" i="16"/>
  <c r="M21" i="16" s="1"/>
  <c r="G21" i="16"/>
  <c r="I21" i="16" s="1"/>
  <c r="BE20" i="16"/>
  <c r="BF20" i="16" s="1"/>
  <c r="AY20" i="16"/>
  <c r="AZ20" i="16" s="1"/>
  <c r="AS20" i="16"/>
  <c r="AT20" i="16" s="1"/>
  <c r="AM20" i="16"/>
  <c r="AN20" i="16" s="1"/>
  <c r="AG20" i="16"/>
  <c r="AH20" i="16" s="1"/>
  <c r="AA20" i="16"/>
  <c r="AC20" i="16" s="1"/>
  <c r="U20" i="16"/>
  <c r="W20" i="16" s="1"/>
  <c r="O20" i="16"/>
  <c r="P20" i="16" s="1"/>
  <c r="K20" i="16"/>
  <c r="M20" i="16" s="1"/>
  <c r="G20" i="16"/>
  <c r="I20" i="16" s="1"/>
  <c r="BE19" i="16"/>
  <c r="BF19" i="16" s="1"/>
  <c r="AY19" i="16"/>
  <c r="AZ19" i="16" s="1"/>
  <c r="AS19" i="16"/>
  <c r="AT19" i="16" s="1"/>
  <c r="AM19" i="16"/>
  <c r="AN19" i="16" s="1"/>
  <c r="AG19" i="16"/>
  <c r="AH19" i="16" s="1"/>
  <c r="AA19" i="16"/>
  <c r="AC19" i="16" s="1"/>
  <c r="U19" i="16"/>
  <c r="W19" i="16" s="1"/>
  <c r="O19" i="16"/>
  <c r="P19" i="16" s="1"/>
  <c r="K19" i="16"/>
  <c r="M19" i="16" s="1"/>
  <c r="G19" i="16"/>
  <c r="I19" i="16" s="1"/>
  <c r="BE18" i="16"/>
  <c r="BF18" i="16" s="1"/>
  <c r="AY18" i="16"/>
  <c r="AZ18" i="16" s="1"/>
  <c r="AS18" i="16"/>
  <c r="AT18" i="16" s="1"/>
  <c r="AM18" i="16"/>
  <c r="AN18" i="16" s="1"/>
  <c r="AG18" i="16"/>
  <c r="AH18" i="16" s="1"/>
  <c r="AA18" i="16"/>
  <c r="AC18" i="16" s="1"/>
  <c r="U18" i="16"/>
  <c r="W18" i="16" s="1"/>
  <c r="O18" i="16"/>
  <c r="P18" i="16" s="1"/>
  <c r="K18" i="16"/>
  <c r="M18" i="16" s="1"/>
  <c r="G18" i="16"/>
  <c r="I18" i="16" s="1"/>
  <c r="BE17" i="16"/>
  <c r="BF17" i="16" s="1"/>
  <c r="AY17" i="16"/>
  <c r="AZ17" i="16" s="1"/>
  <c r="AS17" i="16"/>
  <c r="AT17" i="16" s="1"/>
  <c r="AM17" i="16"/>
  <c r="AN17" i="16" s="1"/>
  <c r="AG17" i="16"/>
  <c r="AH17" i="16" s="1"/>
  <c r="AA17" i="16"/>
  <c r="AC17" i="16" s="1"/>
  <c r="U17" i="16"/>
  <c r="W17" i="16" s="1"/>
  <c r="O17" i="16"/>
  <c r="P17" i="16" s="1"/>
  <c r="K17" i="16"/>
  <c r="M17" i="16" s="1"/>
  <c r="G17" i="16"/>
  <c r="I17" i="16" s="1"/>
  <c r="BE16" i="16"/>
  <c r="BF16" i="16" s="1"/>
  <c r="AY16" i="16"/>
  <c r="AZ16" i="16" s="1"/>
  <c r="AS16" i="16"/>
  <c r="AT16" i="16" s="1"/>
  <c r="AM16" i="16"/>
  <c r="AN16" i="16" s="1"/>
  <c r="AG16" i="16"/>
  <c r="AH16" i="16" s="1"/>
  <c r="AA16" i="16"/>
  <c r="AC16" i="16" s="1"/>
  <c r="U16" i="16"/>
  <c r="W16" i="16" s="1"/>
  <c r="O16" i="16"/>
  <c r="P16" i="16" s="1"/>
  <c r="K16" i="16"/>
  <c r="M16" i="16" s="1"/>
  <c r="G16" i="16"/>
  <c r="I16" i="16" s="1"/>
  <c r="BE15" i="16"/>
  <c r="BF15" i="16" s="1"/>
  <c r="AY15" i="16"/>
  <c r="AS15" i="16"/>
  <c r="AT15" i="16" s="1"/>
  <c r="AM15" i="16"/>
  <c r="AG15" i="16"/>
  <c r="AA15" i="16"/>
  <c r="AC15" i="16" s="1"/>
  <c r="U15" i="16"/>
  <c r="O15" i="16"/>
  <c r="K15" i="16"/>
  <c r="M15" i="16" s="1"/>
  <c r="G15" i="16"/>
  <c r="B12" i="16"/>
  <c r="C5" i="16"/>
  <c r="C2" i="16"/>
  <c r="BD123" i="15"/>
  <c r="AX123" i="15"/>
  <c r="AR123" i="15"/>
  <c r="AL123" i="15"/>
  <c r="AF123" i="15"/>
  <c r="Z123" i="15"/>
  <c r="T123" i="15"/>
  <c r="BE118" i="15"/>
  <c r="AY118" i="15"/>
  <c r="AS118" i="15"/>
  <c r="AM118" i="15"/>
  <c r="AG118" i="15"/>
  <c r="AA118" i="15"/>
  <c r="U118" i="15"/>
  <c r="O118" i="15"/>
  <c r="K118" i="15"/>
  <c r="G118" i="15"/>
  <c r="BF116" i="15"/>
  <c r="AZ116" i="15"/>
  <c r="AH116" i="15"/>
  <c r="AC116" i="15"/>
  <c r="W116" i="15"/>
  <c r="P116" i="15"/>
  <c r="M116" i="15"/>
  <c r="I116" i="15"/>
  <c r="BF115" i="15"/>
  <c r="AZ115" i="15"/>
  <c r="AH115" i="15"/>
  <c r="AC115" i="15"/>
  <c r="W115" i="15"/>
  <c r="P115" i="15"/>
  <c r="M115" i="15"/>
  <c r="I115" i="15"/>
  <c r="BF113" i="15"/>
  <c r="AZ113" i="15"/>
  <c r="AH113" i="15"/>
  <c r="AC113" i="15"/>
  <c r="W113" i="15"/>
  <c r="P113" i="15"/>
  <c r="M113" i="15"/>
  <c r="I113" i="15"/>
  <c r="AZ112" i="15"/>
  <c r="AT112" i="15"/>
  <c r="AN112" i="15"/>
  <c r="AH112" i="15"/>
  <c r="AC112" i="15"/>
  <c r="W112" i="15"/>
  <c r="P112" i="15"/>
  <c r="M112" i="15"/>
  <c r="I112" i="15"/>
  <c r="BD110" i="15"/>
  <c r="AX110" i="15"/>
  <c r="AR110" i="15"/>
  <c r="AL110" i="15"/>
  <c r="AF110" i="15"/>
  <c r="Z110" i="15"/>
  <c r="T110" i="15"/>
  <c r="BE107" i="15"/>
  <c r="AY107" i="15"/>
  <c r="AS107" i="15"/>
  <c r="AM107" i="15"/>
  <c r="AG107" i="15"/>
  <c r="U107" i="15"/>
  <c r="O107" i="15"/>
  <c r="K107" i="15"/>
  <c r="G107" i="15"/>
  <c r="BF105" i="15"/>
  <c r="AZ105" i="15"/>
  <c r="AT105" i="15"/>
  <c r="AN105" i="15"/>
  <c r="AH105" i="15"/>
  <c r="AC105" i="15"/>
  <c r="W105" i="15"/>
  <c r="P105" i="15"/>
  <c r="M105" i="15"/>
  <c r="I105" i="15"/>
  <c r="BF104" i="15"/>
  <c r="AZ104" i="15"/>
  <c r="AT104" i="15"/>
  <c r="AN104" i="15"/>
  <c r="AH104" i="15"/>
  <c r="AC104" i="15"/>
  <c r="W104" i="15"/>
  <c r="P104" i="15"/>
  <c r="M104" i="15"/>
  <c r="I104" i="15"/>
  <c r="BF94" i="15"/>
  <c r="AZ94" i="15"/>
  <c r="AT94" i="15"/>
  <c r="AN94" i="15"/>
  <c r="AH94" i="15"/>
  <c r="AC94" i="15"/>
  <c r="W94" i="15"/>
  <c r="P94" i="15"/>
  <c r="M94" i="15"/>
  <c r="I94" i="15"/>
  <c r="BF93" i="15"/>
  <c r="AZ93" i="15"/>
  <c r="AT93" i="15"/>
  <c r="AN93" i="15"/>
  <c r="AH93" i="15"/>
  <c r="AC93" i="15"/>
  <c r="W93" i="15"/>
  <c r="P93" i="15"/>
  <c r="M93" i="15"/>
  <c r="I93" i="15"/>
  <c r="BF92" i="15"/>
  <c r="AZ92" i="15"/>
  <c r="AT92" i="15"/>
  <c r="AN92" i="15"/>
  <c r="AH92" i="15"/>
  <c r="AC92" i="15"/>
  <c r="W92" i="15"/>
  <c r="P92" i="15"/>
  <c r="M92" i="15"/>
  <c r="I92" i="15"/>
  <c r="BE87" i="15"/>
  <c r="AY87" i="15"/>
  <c r="AS87" i="15"/>
  <c r="AM87" i="15"/>
  <c r="AG87" i="15"/>
  <c r="AA87" i="15"/>
  <c r="U87" i="15"/>
  <c r="O87" i="15"/>
  <c r="K87" i="15"/>
  <c r="G87" i="15"/>
  <c r="BF85" i="15"/>
  <c r="AZ85" i="15"/>
  <c r="AT85" i="15"/>
  <c r="AN85" i="15"/>
  <c r="AH85" i="15"/>
  <c r="AC85" i="15"/>
  <c r="W85" i="15"/>
  <c r="P85" i="15"/>
  <c r="M85" i="15"/>
  <c r="I85" i="15"/>
  <c r="BF84" i="15"/>
  <c r="AZ84" i="15"/>
  <c r="AT84" i="15"/>
  <c r="AN84" i="15"/>
  <c r="AH84" i="15"/>
  <c r="AC84" i="15"/>
  <c r="W84" i="15"/>
  <c r="P84" i="15"/>
  <c r="M84" i="15"/>
  <c r="I84" i="15"/>
  <c r="BF83" i="15"/>
  <c r="AZ83" i="15"/>
  <c r="AT83" i="15"/>
  <c r="AN83" i="15"/>
  <c r="AH83" i="15"/>
  <c r="AC83" i="15"/>
  <c r="W83" i="15"/>
  <c r="P83" i="15"/>
  <c r="M83" i="15"/>
  <c r="I83" i="15"/>
  <c r="BF82" i="15"/>
  <c r="AZ82" i="15"/>
  <c r="AT82" i="15"/>
  <c r="AN82" i="15"/>
  <c r="AH82" i="15"/>
  <c r="AC82" i="15"/>
  <c r="W82" i="15"/>
  <c r="P82" i="15"/>
  <c r="M82" i="15"/>
  <c r="I82" i="15"/>
  <c r="BF81" i="15"/>
  <c r="AZ81" i="15"/>
  <c r="AT81" i="15"/>
  <c r="AN81" i="15"/>
  <c r="AH81" i="15"/>
  <c r="AC81" i="15"/>
  <c r="W81" i="15"/>
  <c r="P81" i="15"/>
  <c r="M81" i="15"/>
  <c r="I81" i="15"/>
  <c r="BF80" i="15"/>
  <c r="AZ80" i="15"/>
  <c r="AT80" i="15"/>
  <c r="AN80" i="15"/>
  <c r="AH80" i="15"/>
  <c r="AC80" i="15"/>
  <c r="W80" i="15"/>
  <c r="P80" i="15"/>
  <c r="M80" i="15"/>
  <c r="I80" i="15"/>
  <c r="BF79" i="15"/>
  <c r="AZ79" i="15"/>
  <c r="AT79" i="15"/>
  <c r="AN79" i="15"/>
  <c r="AH79" i="15"/>
  <c r="AC79" i="15"/>
  <c r="W79" i="15"/>
  <c r="P79" i="15"/>
  <c r="M79" i="15"/>
  <c r="I79" i="15"/>
  <c r="BF78" i="15"/>
  <c r="AZ78" i="15"/>
  <c r="AT78" i="15"/>
  <c r="AN78" i="15"/>
  <c r="AH78" i="15"/>
  <c r="AC78" i="15"/>
  <c r="W78" i="15"/>
  <c r="P78" i="15"/>
  <c r="M78" i="15"/>
  <c r="I78" i="15"/>
  <c r="BF77" i="15"/>
  <c r="AZ77" i="15"/>
  <c r="AT77" i="15"/>
  <c r="AN77" i="15"/>
  <c r="AH77" i="15"/>
  <c r="AC77" i="15"/>
  <c r="W77" i="15"/>
  <c r="P77" i="15"/>
  <c r="M77" i="15"/>
  <c r="I77" i="15"/>
  <c r="BF76" i="15"/>
  <c r="AZ76" i="15"/>
  <c r="AT76" i="15"/>
  <c r="AN76" i="15"/>
  <c r="AH76" i="15"/>
  <c r="AC76" i="15"/>
  <c r="W76" i="15"/>
  <c r="P76" i="15"/>
  <c r="M76" i="15"/>
  <c r="I76" i="15"/>
  <c r="BF75" i="15"/>
  <c r="AZ75" i="15"/>
  <c r="AT75" i="15"/>
  <c r="AN75" i="15"/>
  <c r="AH75" i="15"/>
  <c r="AC75" i="15"/>
  <c r="W75" i="15"/>
  <c r="P75" i="15"/>
  <c r="M75" i="15"/>
  <c r="I75" i="15"/>
  <c r="BF74" i="15"/>
  <c r="AZ74" i="15"/>
  <c r="AT74" i="15"/>
  <c r="AN74" i="15"/>
  <c r="AH74" i="15"/>
  <c r="AC74" i="15"/>
  <c r="W74" i="15"/>
  <c r="P74" i="15"/>
  <c r="M74" i="15"/>
  <c r="I74" i="15"/>
  <c r="BF73" i="15"/>
  <c r="AZ73" i="15"/>
  <c r="AT73" i="15"/>
  <c r="AN73" i="15"/>
  <c r="AH73" i="15"/>
  <c r="AC73" i="15"/>
  <c r="W73" i="15"/>
  <c r="P73" i="15"/>
  <c r="M73" i="15"/>
  <c r="I73" i="15"/>
  <c r="BD71" i="15"/>
  <c r="BD90" i="15" s="1"/>
  <c r="AX71" i="15"/>
  <c r="AX90" i="15" s="1"/>
  <c r="AR71" i="15"/>
  <c r="AR90" i="15" s="1"/>
  <c r="AL71" i="15"/>
  <c r="AL90" i="15" s="1"/>
  <c r="AF71" i="15"/>
  <c r="AF90" i="15" s="1"/>
  <c r="Z71" i="15"/>
  <c r="Z90" i="15" s="1"/>
  <c r="T71" i="15"/>
  <c r="T90" i="15" s="1"/>
  <c r="BE68" i="15"/>
  <c r="AY68" i="15"/>
  <c r="AS68" i="15"/>
  <c r="AM68" i="15"/>
  <c r="AA68" i="15"/>
  <c r="U68" i="15"/>
  <c r="O68" i="15"/>
  <c r="K68" i="15"/>
  <c r="G68" i="15"/>
  <c r="BF66" i="15"/>
  <c r="AZ66" i="15"/>
  <c r="AT66" i="15"/>
  <c r="AN66" i="15"/>
  <c r="AH66" i="15"/>
  <c r="AC66" i="15"/>
  <c r="W66" i="15"/>
  <c r="P66" i="15"/>
  <c r="M66" i="15"/>
  <c r="I66" i="15"/>
  <c r="BF65" i="15"/>
  <c r="AZ65" i="15"/>
  <c r="AT65" i="15"/>
  <c r="AN65" i="15"/>
  <c r="AH65" i="15"/>
  <c r="AC65" i="15"/>
  <c r="W65" i="15"/>
  <c r="P65" i="15"/>
  <c r="M65" i="15"/>
  <c r="I65" i="15"/>
  <c r="BF64" i="15"/>
  <c r="AZ64" i="15"/>
  <c r="AT64" i="15"/>
  <c r="AN64" i="15"/>
  <c r="AH64" i="15"/>
  <c r="AC64" i="15"/>
  <c r="W64" i="15"/>
  <c r="P64" i="15"/>
  <c r="M64" i="15"/>
  <c r="I64" i="15"/>
  <c r="BF63" i="15"/>
  <c r="AZ63" i="15"/>
  <c r="AT63" i="15"/>
  <c r="AN63" i="15"/>
  <c r="AH63" i="15"/>
  <c r="AC63" i="15"/>
  <c r="W63" i="15"/>
  <c r="P63" i="15"/>
  <c r="M63" i="15"/>
  <c r="I63" i="15"/>
  <c r="BF62" i="15"/>
  <c r="AZ62" i="15"/>
  <c r="AT62" i="15"/>
  <c r="AN62" i="15"/>
  <c r="AH62" i="15"/>
  <c r="AC62" i="15"/>
  <c r="W62" i="15"/>
  <c r="P62" i="15"/>
  <c r="M62" i="15"/>
  <c r="I62" i="15"/>
  <c r="BF61" i="15"/>
  <c r="AZ61" i="15"/>
  <c r="AT61" i="15"/>
  <c r="AN61" i="15"/>
  <c r="AH61" i="15"/>
  <c r="AC61" i="15"/>
  <c r="W61" i="15"/>
  <c r="P61" i="15"/>
  <c r="M61" i="15"/>
  <c r="I61" i="15"/>
  <c r="BF60" i="15"/>
  <c r="AZ60" i="15"/>
  <c r="AT60" i="15"/>
  <c r="AN60" i="15"/>
  <c r="AC60" i="15"/>
  <c r="W60" i="15"/>
  <c r="P60" i="15"/>
  <c r="M60" i="15"/>
  <c r="I60" i="15"/>
  <c r="BF59" i="15"/>
  <c r="AZ59" i="15"/>
  <c r="AT59" i="15"/>
  <c r="AN59" i="15"/>
  <c r="AH59" i="15"/>
  <c r="AC59" i="15"/>
  <c r="W59" i="15"/>
  <c r="P59" i="15"/>
  <c r="M59" i="15"/>
  <c r="I59" i="15"/>
  <c r="BD57" i="15"/>
  <c r="AX57" i="15"/>
  <c r="AR57" i="15"/>
  <c r="AL57" i="15"/>
  <c r="AF57" i="15"/>
  <c r="Z57" i="15"/>
  <c r="T57" i="15"/>
  <c r="AZ43" i="15"/>
  <c r="AZ42" i="15"/>
  <c r="AZ41" i="15"/>
  <c r="O54" i="15"/>
  <c r="G54" i="15"/>
  <c r="BD38" i="15"/>
  <c r="AX38" i="15"/>
  <c r="AR38" i="15"/>
  <c r="AL38" i="15"/>
  <c r="AF38" i="15"/>
  <c r="Z38" i="15"/>
  <c r="BD34" i="15"/>
  <c r="AX34" i="15"/>
  <c r="AR34" i="15"/>
  <c r="AL34" i="15"/>
  <c r="AF34" i="15"/>
  <c r="Z34" i="15"/>
  <c r="T34" i="15"/>
  <c r="N34" i="15"/>
  <c r="J34" i="15"/>
  <c r="F34" i="15"/>
  <c r="BE31" i="15"/>
  <c r="BF31" i="15" s="1"/>
  <c r="AY31" i="15"/>
  <c r="AZ31" i="15" s="1"/>
  <c r="AS31" i="15"/>
  <c r="AT31" i="15" s="1"/>
  <c r="AM31" i="15"/>
  <c r="AN31" i="15" s="1"/>
  <c r="AG31" i="15"/>
  <c r="AH31" i="15" s="1"/>
  <c r="AA31" i="15"/>
  <c r="AC31" i="15" s="1"/>
  <c r="U31" i="15"/>
  <c r="W31" i="15" s="1"/>
  <c r="O31" i="15"/>
  <c r="P31" i="15" s="1"/>
  <c r="K31" i="15"/>
  <c r="M31" i="15" s="1"/>
  <c r="G31" i="15"/>
  <c r="I31" i="15" s="1"/>
  <c r="BE30" i="15"/>
  <c r="BF30" i="15" s="1"/>
  <c r="AY30" i="15"/>
  <c r="AZ30" i="15" s="1"/>
  <c r="AS30" i="15"/>
  <c r="AT30" i="15" s="1"/>
  <c r="AM30" i="15"/>
  <c r="AN30" i="15" s="1"/>
  <c r="AG30" i="15"/>
  <c r="AH30" i="15" s="1"/>
  <c r="AA30" i="15"/>
  <c r="AC30" i="15" s="1"/>
  <c r="U30" i="15"/>
  <c r="W30" i="15" s="1"/>
  <c r="O30" i="15"/>
  <c r="P30" i="15" s="1"/>
  <c r="K30" i="15"/>
  <c r="M30" i="15" s="1"/>
  <c r="G30" i="15"/>
  <c r="I30" i="15" s="1"/>
  <c r="BE29" i="15"/>
  <c r="BF29" i="15" s="1"/>
  <c r="AY29" i="15"/>
  <c r="AZ29" i="15" s="1"/>
  <c r="AS29" i="15"/>
  <c r="AT29" i="15" s="1"/>
  <c r="AM29" i="15"/>
  <c r="AN29" i="15" s="1"/>
  <c r="AG29" i="15"/>
  <c r="AH29" i="15" s="1"/>
  <c r="AA29" i="15"/>
  <c r="AC29" i="15" s="1"/>
  <c r="U29" i="15"/>
  <c r="W29" i="15" s="1"/>
  <c r="O29" i="15"/>
  <c r="P29" i="15" s="1"/>
  <c r="K29" i="15"/>
  <c r="M29" i="15" s="1"/>
  <c r="G29" i="15"/>
  <c r="I29" i="15" s="1"/>
  <c r="BE26" i="15"/>
  <c r="BF26" i="15" s="1"/>
  <c r="AY26" i="15"/>
  <c r="AZ26" i="15" s="1"/>
  <c r="AS26" i="15"/>
  <c r="AT26" i="15" s="1"/>
  <c r="AM26" i="15"/>
  <c r="AN26" i="15" s="1"/>
  <c r="AG26" i="15"/>
  <c r="AH26" i="15" s="1"/>
  <c r="AA26" i="15"/>
  <c r="AC26" i="15" s="1"/>
  <c r="U26" i="15"/>
  <c r="W26" i="15" s="1"/>
  <c r="O26" i="15"/>
  <c r="P26" i="15" s="1"/>
  <c r="K26" i="15"/>
  <c r="M26" i="15" s="1"/>
  <c r="G26" i="15"/>
  <c r="I26" i="15" s="1"/>
  <c r="BE24" i="15"/>
  <c r="BF24" i="15" s="1"/>
  <c r="AY24" i="15"/>
  <c r="AZ24" i="15" s="1"/>
  <c r="AS24" i="15"/>
  <c r="AT24" i="15" s="1"/>
  <c r="AM24" i="15"/>
  <c r="AN24" i="15" s="1"/>
  <c r="AG24" i="15"/>
  <c r="AH24" i="15" s="1"/>
  <c r="AA24" i="15"/>
  <c r="AC24" i="15" s="1"/>
  <c r="U24" i="15"/>
  <c r="W24" i="15" s="1"/>
  <c r="O24" i="15"/>
  <c r="P24" i="15" s="1"/>
  <c r="K24" i="15"/>
  <c r="M24" i="15" s="1"/>
  <c r="G24" i="15"/>
  <c r="I24" i="15" s="1"/>
  <c r="BE23" i="15"/>
  <c r="BF23" i="15" s="1"/>
  <c r="AY23" i="15"/>
  <c r="AZ23" i="15" s="1"/>
  <c r="AS23" i="15"/>
  <c r="AT23" i="15" s="1"/>
  <c r="AM23" i="15"/>
  <c r="AN23" i="15" s="1"/>
  <c r="AG23" i="15"/>
  <c r="AH23" i="15" s="1"/>
  <c r="AA23" i="15"/>
  <c r="AC23" i="15" s="1"/>
  <c r="U23" i="15"/>
  <c r="W23" i="15" s="1"/>
  <c r="O23" i="15"/>
  <c r="P23" i="15" s="1"/>
  <c r="K23" i="15"/>
  <c r="M23" i="15" s="1"/>
  <c r="G23" i="15"/>
  <c r="I23" i="15" s="1"/>
  <c r="BE22" i="15"/>
  <c r="BF22" i="15" s="1"/>
  <c r="AY22" i="15"/>
  <c r="AZ22" i="15" s="1"/>
  <c r="AS22" i="15"/>
  <c r="AT22" i="15" s="1"/>
  <c r="AM22" i="15"/>
  <c r="AN22" i="15" s="1"/>
  <c r="AG22" i="15"/>
  <c r="AH22" i="15" s="1"/>
  <c r="AA22" i="15"/>
  <c r="AC22" i="15" s="1"/>
  <c r="U22" i="15"/>
  <c r="W22" i="15" s="1"/>
  <c r="O22" i="15"/>
  <c r="P22" i="15" s="1"/>
  <c r="K22" i="15"/>
  <c r="M22" i="15" s="1"/>
  <c r="G22" i="15"/>
  <c r="I22" i="15" s="1"/>
  <c r="BE21" i="15"/>
  <c r="BF21" i="15" s="1"/>
  <c r="AY21" i="15"/>
  <c r="AZ21" i="15" s="1"/>
  <c r="AS21" i="15"/>
  <c r="AT21" i="15" s="1"/>
  <c r="AM21" i="15"/>
  <c r="AN21" i="15" s="1"/>
  <c r="AG21" i="15"/>
  <c r="AH21" i="15" s="1"/>
  <c r="AA21" i="15"/>
  <c r="AC21" i="15" s="1"/>
  <c r="U21" i="15"/>
  <c r="W21" i="15" s="1"/>
  <c r="O21" i="15"/>
  <c r="P21" i="15" s="1"/>
  <c r="K21" i="15"/>
  <c r="M21" i="15" s="1"/>
  <c r="G21" i="15"/>
  <c r="I21" i="15" s="1"/>
  <c r="BE20" i="15"/>
  <c r="BF20" i="15" s="1"/>
  <c r="AY20" i="15"/>
  <c r="AZ20" i="15" s="1"/>
  <c r="AS20" i="15"/>
  <c r="AT20" i="15" s="1"/>
  <c r="AM20" i="15"/>
  <c r="AN20" i="15" s="1"/>
  <c r="AG20" i="15"/>
  <c r="AH20" i="15" s="1"/>
  <c r="AA20" i="15"/>
  <c r="AC20" i="15" s="1"/>
  <c r="U20" i="15"/>
  <c r="W20" i="15" s="1"/>
  <c r="O20" i="15"/>
  <c r="P20" i="15" s="1"/>
  <c r="K20" i="15"/>
  <c r="M20" i="15" s="1"/>
  <c r="G20" i="15"/>
  <c r="I20" i="15" s="1"/>
  <c r="BE19" i="15"/>
  <c r="BF19" i="15" s="1"/>
  <c r="AY19" i="15"/>
  <c r="AZ19" i="15" s="1"/>
  <c r="AS19" i="15"/>
  <c r="AT19" i="15" s="1"/>
  <c r="AM19" i="15"/>
  <c r="AN19" i="15" s="1"/>
  <c r="AG19" i="15"/>
  <c r="AH19" i="15" s="1"/>
  <c r="AA19" i="15"/>
  <c r="AC19" i="15" s="1"/>
  <c r="U19" i="15"/>
  <c r="W19" i="15" s="1"/>
  <c r="O19" i="15"/>
  <c r="P19" i="15" s="1"/>
  <c r="K19" i="15"/>
  <c r="M19" i="15" s="1"/>
  <c r="G19" i="15"/>
  <c r="I19" i="15" s="1"/>
  <c r="BE18" i="15"/>
  <c r="BF18" i="15" s="1"/>
  <c r="AY18" i="15"/>
  <c r="AZ18" i="15" s="1"/>
  <c r="AS18" i="15"/>
  <c r="AT18" i="15" s="1"/>
  <c r="AM18" i="15"/>
  <c r="AN18" i="15" s="1"/>
  <c r="AG18" i="15"/>
  <c r="AH18" i="15" s="1"/>
  <c r="AA18" i="15"/>
  <c r="AC18" i="15" s="1"/>
  <c r="U18" i="15"/>
  <c r="W18" i="15" s="1"/>
  <c r="O18" i="15"/>
  <c r="P18" i="15" s="1"/>
  <c r="K18" i="15"/>
  <c r="M18" i="15" s="1"/>
  <c r="G18" i="15"/>
  <c r="I18" i="15" s="1"/>
  <c r="BE17" i="15"/>
  <c r="BF17" i="15" s="1"/>
  <c r="AY17" i="15"/>
  <c r="AZ17" i="15" s="1"/>
  <c r="AS17" i="15"/>
  <c r="AT17" i="15" s="1"/>
  <c r="AM17" i="15"/>
  <c r="AN17" i="15" s="1"/>
  <c r="AG17" i="15"/>
  <c r="AH17" i="15" s="1"/>
  <c r="AA17" i="15"/>
  <c r="AC17" i="15" s="1"/>
  <c r="U17" i="15"/>
  <c r="W17" i="15" s="1"/>
  <c r="O17" i="15"/>
  <c r="P17" i="15" s="1"/>
  <c r="K17" i="15"/>
  <c r="M17" i="15" s="1"/>
  <c r="G17" i="15"/>
  <c r="I17" i="15" s="1"/>
  <c r="BE16" i="15"/>
  <c r="BF16" i="15" s="1"/>
  <c r="AY16" i="15"/>
  <c r="AZ16" i="15" s="1"/>
  <c r="AS16" i="15"/>
  <c r="AT16" i="15" s="1"/>
  <c r="AM16" i="15"/>
  <c r="AN16" i="15" s="1"/>
  <c r="AG16" i="15"/>
  <c r="AH16" i="15" s="1"/>
  <c r="AA16" i="15"/>
  <c r="AC16" i="15" s="1"/>
  <c r="U16" i="15"/>
  <c r="W16" i="15" s="1"/>
  <c r="O16" i="15"/>
  <c r="P16" i="15" s="1"/>
  <c r="K16" i="15"/>
  <c r="M16" i="15" s="1"/>
  <c r="G16" i="15"/>
  <c r="I16" i="15" s="1"/>
  <c r="BE15" i="15"/>
  <c r="AY15" i="15"/>
  <c r="AS15" i="15"/>
  <c r="AM15" i="15"/>
  <c r="AN15" i="15" s="1"/>
  <c r="AG15" i="15"/>
  <c r="AH15" i="15" s="1"/>
  <c r="AA15" i="15"/>
  <c r="U15" i="15"/>
  <c r="W15" i="15" s="1"/>
  <c r="O15" i="15"/>
  <c r="P15" i="15" s="1"/>
  <c r="K15" i="15"/>
  <c r="G15" i="15"/>
  <c r="I15" i="15" s="1"/>
  <c r="B12" i="15"/>
  <c r="C5" i="15"/>
  <c r="C2" i="15"/>
  <c r="BD123" i="14"/>
  <c r="AX123" i="14"/>
  <c r="AR123" i="14"/>
  <c r="AL123" i="14"/>
  <c r="AF123" i="14"/>
  <c r="Z123" i="14"/>
  <c r="T123" i="14"/>
  <c r="BE118" i="14"/>
  <c r="AY118" i="14"/>
  <c r="AS118" i="14"/>
  <c r="AM118" i="14"/>
  <c r="AG118" i="14"/>
  <c r="AA118" i="14"/>
  <c r="U118" i="14"/>
  <c r="O118" i="14"/>
  <c r="K118" i="14"/>
  <c r="G118" i="14"/>
  <c r="BF116" i="14"/>
  <c r="AZ116" i="14"/>
  <c r="AH116" i="14"/>
  <c r="AC116" i="14"/>
  <c r="W116" i="14"/>
  <c r="P116" i="14"/>
  <c r="M116" i="14"/>
  <c r="I116" i="14"/>
  <c r="BF115" i="14"/>
  <c r="AZ115" i="14"/>
  <c r="AH115" i="14"/>
  <c r="AC115" i="14"/>
  <c r="W115" i="14"/>
  <c r="P115" i="14"/>
  <c r="M115" i="14"/>
  <c r="I115" i="14"/>
  <c r="BF113" i="14"/>
  <c r="AZ113" i="14"/>
  <c r="AH113" i="14"/>
  <c r="AC113" i="14"/>
  <c r="W113" i="14"/>
  <c r="P113" i="14"/>
  <c r="M113" i="14"/>
  <c r="I113" i="14"/>
  <c r="AZ112" i="14"/>
  <c r="AT112" i="14"/>
  <c r="AN112" i="14"/>
  <c r="AH112" i="14"/>
  <c r="AC112" i="14"/>
  <c r="W112" i="14"/>
  <c r="P112" i="14"/>
  <c r="M112" i="14"/>
  <c r="I112" i="14"/>
  <c r="BD110" i="14"/>
  <c r="AX110" i="14"/>
  <c r="AR110" i="14"/>
  <c r="AL110" i="14"/>
  <c r="AF110" i="14"/>
  <c r="Z110" i="14"/>
  <c r="T110" i="14"/>
  <c r="BE107" i="14"/>
  <c r="AY107" i="14"/>
  <c r="AS107" i="14"/>
  <c r="AM107" i="14"/>
  <c r="AG107" i="14"/>
  <c r="U107" i="14"/>
  <c r="O107" i="14"/>
  <c r="K107" i="14"/>
  <c r="G107" i="14"/>
  <c r="BF105" i="14"/>
  <c r="AZ105" i="14"/>
  <c r="AT105" i="14"/>
  <c r="AN105" i="14"/>
  <c r="AH105" i="14"/>
  <c r="AC105" i="14"/>
  <c r="W105" i="14"/>
  <c r="P105" i="14"/>
  <c r="M105" i="14"/>
  <c r="I105" i="14"/>
  <c r="BF104" i="14"/>
  <c r="AZ104" i="14"/>
  <c r="AT104" i="14"/>
  <c r="AN104" i="14"/>
  <c r="AH104" i="14"/>
  <c r="AC104" i="14"/>
  <c r="W104" i="14"/>
  <c r="P104" i="14"/>
  <c r="M104" i="14"/>
  <c r="I104" i="14"/>
  <c r="BF94" i="14"/>
  <c r="AZ94" i="14"/>
  <c r="AT94" i="14"/>
  <c r="AN94" i="14"/>
  <c r="AH94" i="14"/>
  <c r="AC94" i="14"/>
  <c r="W94" i="14"/>
  <c r="P94" i="14"/>
  <c r="M94" i="14"/>
  <c r="I94" i="14"/>
  <c r="BF93" i="14"/>
  <c r="AZ93" i="14"/>
  <c r="AT93" i="14"/>
  <c r="AN93" i="14"/>
  <c r="AH93" i="14"/>
  <c r="AC93" i="14"/>
  <c r="W93" i="14"/>
  <c r="P93" i="14"/>
  <c r="M93" i="14"/>
  <c r="I93" i="14"/>
  <c r="BF92" i="14"/>
  <c r="AZ92" i="14"/>
  <c r="AT92" i="14"/>
  <c r="AN92" i="14"/>
  <c r="AH92" i="14"/>
  <c r="AC92" i="14"/>
  <c r="W92" i="14"/>
  <c r="P92" i="14"/>
  <c r="M92" i="14"/>
  <c r="I92" i="14"/>
  <c r="BE87" i="14"/>
  <c r="AY87" i="14"/>
  <c r="AS87" i="14"/>
  <c r="AM87" i="14"/>
  <c r="AG87" i="14"/>
  <c r="AA87" i="14"/>
  <c r="U87" i="14"/>
  <c r="O87" i="14"/>
  <c r="K87" i="14"/>
  <c r="G87" i="14"/>
  <c r="BF85" i="14"/>
  <c r="AZ85" i="14"/>
  <c r="AT85" i="14"/>
  <c r="AN85" i="14"/>
  <c r="AH85" i="14"/>
  <c r="AC85" i="14"/>
  <c r="W85" i="14"/>
  <c r="P85" i="14"/>
  <c r="M85" i="14"/>
  <c r="I85" i="14"/>
  <c r="BF84" i="14"/>
  <c r="AZ84" i="14"/>
  <c r="AT84" i="14"/>
  <c r="AN84" i="14"/>
  <c r="AH84" i="14"/>
  <c r="AC84" i="14"/>
  <c r="W84" i="14"/>
  <c r="P84" i="14"/>
  <c r="M84" i="14"/>
  <c r="I84" i="14"/>
  <c r="BF83" i="14"/>
  <c r="AZ83" i="14"/>
  <c r="AT83" i="14"/>
  <c r="AN83" i="14"/>
  <c r="AH83" i="14"/>
  <c r="AC83" i="14"/>
  <c r="W83" i="14"/>
  <c r="P83" i="14"/>
  <c r="M83" i="14"/>
  <c r="I83" i="14"/>
  <c r="BF82" i="14"/>
  <c r="AZ82" i="14"/>
  <c r="AT82" i="14"/>
  <c r="AN82" i="14"/>
  <c r="AH82" i="14"/>
  <c r="AC82" i="14"/>
  <c r="W82" i="14"/>
  <c r="P82" i="14"/>
  <c r="M82" i="14"/>
  <c r="I82" i="14"/>
  <c r="BF81" i="14"/>
  <c r="AZ81" i="14"/>
  <c r="AT81" i="14"/>
  <c r="AN81" i="14"/>
  <c r="AH81" i="14"/>
  <c r="AC81" i="14"/>
  <c r="W81" i="14"/>
  <c r="P81" i="14"/>
  <c r="M81" i="14"/>
  <c r="I81" i="14"/>
  <c r="BF80" i="14"/>
  <c r="AZ80" i="14"/>
  <c r="AT80" i="14"/>
  <c r="AN80" i="14"/>
  <c r="AH80" i="14"/>
  <c r="AC80" i="14"/>
  <c r="W80" i="14"/>
  <c r="P80" i="14"/>
  <c r="M80" i="14"/>
  <c r="I80" i="14"/>
  <c r="BF79" i="14"/>
  <c r="AZ79" i="14"/>
  <c r="AT79" i="14"/>
  <c r="AN79" i="14"/>
  <c r="AH79" i="14"/>
  <c r="AC79" i="14"/>
  <c r="W79" i="14"/>
  <c r="P79" i="14"/>
  <c r="M79" i="14"/>
  <c r="I79" i="14"/>
  <c r="BF78" i="14"/>
  <c r="AZ78" i="14"/>
  <c r="AT78" i="14"/>
  <c r="AN78" i="14"/>
  <c r="AH78" i="14"/>
  <c r="AC78" i="14"/>
  <c r="W78" i="14"/>
  <c r="P78" i="14"/>
  <c r="M78" i="14"/>
  <c r="I78" i="14"/>
  <c r="BF77" i="14"/>
  <c r="AZ77" i="14"/>
  <c r="AT77" i="14"/>
  <c r="AN77" i="14"/>
  <c r="AH77" i="14"/>
  <c r="AC77" i="14"/>
  <c r="W77" i="14"/>
  <c r="P77" i="14"/>
  <c r="M77" i="14"/>
  <c r="I77" i="14"/>
  <c r="BF76" i="14"/>
  <c r="AZ76" i="14"/>
  <c r="AT76" i="14"/>
  <c r="AN76" i="14"/>
  <c r="AH76" i="14"/>
  <c r="AC76" i="14"/>
  <c r="W76" i="14"/>
  <c r="P76" i="14"/>
  <c r="M76" i="14"/>
  <c r="I76" i="14"/>
  <c r="BF75" i="14"/>
  <c r="AZ75" i="14"/>
  <c r="AT75" i="14"/>
  <c r="AN75" i="14"/>
  <c r="AH75" i="14"/>
  <c r="AC75" i="14"/>
  <c r="W75" i="14"/>
  <c r="P75" i="14"/>
  <c r="M75" i="14"/>
  <c r="I75" i="14"/>
  <c r="BF74" i="14"/>
  <c r="AZ74" i="14"/>
  <c r="AT74" i="14"/>
  <c r="AN74" i="14"/>
  <c r="AH74" i="14"/>
  <c r="AC74" i="14"/>
  <c r="W74" i="14"/>
  <c r="P74" i="14"/>
  <c r="M74" i="14"/>
  <c r="I74" i="14"/>
  <c r="BF73" i="14"/>
  <c r="AZ73" i="14"/>
  <c r="AT73" i="14"/>
  <c r="AN73" i="14"/>
  <c r="AH73" i="14"/>
  <c r="AC73" i="14"/>
  <c r="W73" i="14"/>
  <c r="P73" i="14"/>
  <c r="M73" i="14"/>
  <c r="I73" i="14"/>
  <c r="BD71" i="14"/>
  <c r="BD90" i="14" s="1"/>
  <c r="AX71" i="14"/>
  <c r="AX90" i="14" s="1"/>
  <c r="AR71" i="14"/>
  <c r="AR90" i="14" s="1"/>
  <c r="AL71" i="14"/>
  <c r="AL90" i="14" s="1"/>
  <c r="AF71" i="14"/>
  <c r="AF90" i="14" s="1"/>
  <c r="Z71" i="14"/>
  <c r="Z90" i="14" s="1"/>
  <c r="T71" i="14"/>
  <c r="T90" i="14" s="1"/>
  <c r="BE68" i="14"/>
  <c r="AY68" i="14"/>
  <c r="AS68" i="14"/>
  <c r="AM68" i="14"/>
  <c r="AA68" i="14"/>
  <c r="U68" i="14"/>
  <c r="O68" i="14"/>
  <c r="K68" i="14"/>
  <c r="G68" i="14"/>
  <c r="BF66" i="14"/>
  <c r="AZ66" i="14"/>
  <c r="AT66" i="14"/>
  <c r="AN66" i="14"/>
  <c r="AH66" i="14"/>
  <c r="AC66" i="14"/>
  <c r="W66" i="14"/>
  <c r="P66" i="14"/>
  <c r="M66" i="14"/>
  <c r="I66" i="14"/>
  <c r="BF65" i="14"/>
  <c r="AZ65" i="14"/>
  <c r="AT65" i="14"/>
  <c r="AN65" i="14"/>
  <c r="AH65" i="14"/>
  <c r="AC65" i="14"/>
  <c r="W65" i="14"/>
  <c r="P65" i="14"/>
  <c r="M65" i="14"/>
  <c r="I65" i="14"/>
  <c r="BF64" i="14"/>
  <c r="AZ64" i="14"/>
  <c r="AT64" i="14"/>
  <c r="AN64" i="14"/>
  <c r="AH64" i="14"/>
  <c r="AC64" i="14"/>
  <c r="W64" i="14"/>
  <c r="P64" i="14"/>
  <c r="M64" i="14"/>
  <c r="I64" i="14"/>
  <c r="BF63" i="14"/>
  <c r="AZ63" i="14"/>
  <c r="AT63" i="14"/>
  <c r="AN63" i="14"/>
  <c r="AH63" i="14"/>
  <c r="AC63" i="14"/>
  <c r="W63" i="14"/>
  <c r="P63" i="14"/>
  <c r="M63" i="14"/>
  <c r="I63" i="14"/>
  <c r="BF62" i="14"/>
  <c r="AZ62" i="14"/>
  <c r="AT62" i="14"/>
  <c r="AN62" i="14"/>
  <c r="AH62" i="14"/>
  <c r="AC62" i="14"/>
  <c r="W62" i="14"/>
  <c r="P62" i="14"/>
  <c r="M62" i="14"/>
  <c r="I62" i="14"/>
  <c r="BF61" i="14"/>
  <c r="AZ61" i="14"/>
  <c r="AT61" i="14"/>
  <c r="AN61" i="14"/>
  <c r="AH61" i="14"/>
  <c r="AC61" i="14"/>
  <c r="W61" i="14"/>
  <c r="P61" i="14"/>
  <c r="M61" i="14"/>
  <c r="I61" i="14"/>
  <c r="BF60" i="14"/>
  <c r="AZ60" i="14"/>
  <c r="AT60" i="14"/>
  <c r="AN60" i="14"/>
  <c r="AH60" i="14"/>
  <c r="AC60" i="14"/>
  <c r="W60" i="14"/>
  <c r="P60" i="14"/>
  <c r="M60" i="14"/>
  <c r="I60" i="14"/>
  <c r="BF59" i="14"/>
  <c r="AZ59" i="14"/>
  <c r="AT59" i="14"/>
  <c r="AN59" i="14"/>
  <c r="AG68" i="14"/>
  <c r="AC59" i="14"/>
  <c r="W59" i="14"/>
  <c r="P59" i="14"/>
  <c r="M59" i="14"/>
  <c r="I59" i="14"/>
  <c r="BD57" i="14"/>
  <c r="AX57" i="14"/>
  <c r="AR57" i="14"/>
  <c r="AL57" i="14"/>
  <c r="AF57" i="14"/>
  <c r="Z57" i="14"/>
  <c r="T57" i="14"/>
  <c r="O54" i="14"/>
  <c r="G54" i="14"/>
  <c r="BD38" i="14"/>
  <c r="AX38" i="14"/>
  <c r="AR38" i="14"/>
  <c r="AL38" i="14"/>
  <c r="AF38" i="14"/>
  <c r="Z38" i="14"/>
  <c r="BD34" i="14"/>
  <c r="AX34" i="14"/>
  <c r="AR34" i="14"/>
  <c r="AL34" i="14"/>
  <c r="AF34" i="14"/>
  <c r="Z34" i="14"/>
  <c r="T34" i="14"/>
  <c r="N34" i="14"/>
  <c r="J34" i="14"/>
  <c r="F34" i="14"/>
  <c r="BE31" i="14"/>
  <c r="BF31" i="14" s="1"/>
  <c r="AY31" i="14"/>
  <c r="AZ31" i="14" s="1"/>
  <c r="AS31" i="14"/>
  <c r="AT31" i="14" s="1"/>
  <c r="AM31" i="14"/>
  <c r="AN31" i="14" s="1"/>
  <c r="AG31" i="14"/>
  <c r="AH31" i="14" s="1"/>
  <c r="AA31" i="14"/>
  <c r="AC31" i="14" s="1"/>
  <c r="U31" i="14"/>
  <c r="W31" i="14" s="1"/>
  <c r="O31" i="14"/>
  <c r="P31" i="14" s="1"/>
  <c r="K31" i="14"/>
  <c r="M31" i="14" s="1"/>
  <c r="G31" i="14"/>
  <c r="I31" i="14" s="1"/>
  <c r="BE30" i="14"/>
  <c r="BF30" i="14" s="1"/>
  <c r="AY30" i="14"/>
  <c r="AZ30" i="14" s="1"/>
  <c r="AS30" i="14"/>
  <c r="AT30" i="14" s="1"/>
  <c r="AM30" i="14"/>
  <c r="AN30" i="14" s="1"/>
  <c r="AG30" i="14"/>
  <c r="AH30" i="14" s="1"/>
  <c r="AA30" i="14"/>
  <c r="AC30" i="14" s="1"/>
  <c r="U30" i="14"/>
  <c r="W30" i="14" s="1"/>
  <c r="O30" i="14"/>
  <c r="P30" i="14" s="1"/>
  <c r="K30" i="14"/>
  <c r="M30" i="14" s="1"/>
  <c r="G30" i="14"/>
  <c r="I30" i="14" s="1"/>
  <c r="BE29" i="14"/>
  <c r="BF29" i="14" s="1"/>
  <c r="AY29" i="14"/>
  <c r="AZ29" i="14" s="1"/>
  <c r="AS29" i="14"/>
  <c r="AT29" i="14" s="1"/>
  <c r="AM29" i="14"/>
  <c r="AN29" i="14" s="1"/>
  <c r="AG29" i="14"/>
  <c r="AH29" i="14" s="1"/>
  <c r="AA29" i="14"/>
  <c r="AC29" i="14" s="1"/>
  <c r="U29" i="14"/>
  <c r="W29" i="14" s="1"/>
  <c r="O29" i="14"/>
  <c r="P29" i="14" s="1"/>
  <c r="K29" i="14"/>
  <c r="M29" i="14" s="1"/>
  <c r="G29" i="14"/>
  <c r="I29" i="14" s="1"/>
  <c r="BE26" i="14"/>
  <c r="BF26" i="14" s="1"/>
  <c r="AY26" i="14"/>
  <c r="AZ26" i="14" s="1"/>
  <c r="AS26" i="14"/>
  <c r="AT26" i="14" s="1"/>
  <c r="AM26" i="14"/>
  <c r="AN26" i="14" s="1"/>
  <c r="AG26" i="14"/>
  <c r="AH26" i="14" s="1"/>
  <c r="AA26" i="14"/>
  <c r="AC26" i="14" s="1"/>
  <c r="U26" i="14"/>
  <c r="W26" i="14" s="1"/>
  <c r="O26" i="14"/>
  <c r="P26" i="14" s="1"/>
  <c r="K26" i="14"/>
  <c r="M26" i="14" s="1"/>
  <c r="G26" i="14"/>
  <c r="I26" i="14" s="1"/>
  <c r="BE24" i="14"/>
  <c r="BF24" i="14" s="1"/>
  <c r="AY24" i="14"/>
  <c r="AZ24" i="14" s="1"/>
  <c r="AS24" i="14"/>
  <c r="AT24" i="14" s="1"/>
  <c r="AM24" i="14"/>
  <c r="AN24" i="14" s="1"/>
  <c r="AG24" i="14"/>
  <c r="AH24" i="14" s="1"/>
  <c r="AA24" i="14"/>
  <c r="AC24" i="14" s="1"/>
  <c r="U24" i="14"/>
  <c r="W24" i="14" s="1"/>
  <c r="O24" i="14"/>
  <c r="P24" i="14" s="1"/>
  <c r="K24" i="14"/>
  <c r="M24" i="14" s="1"/>
  <c r="G24" i="14"/>
  <c r="I24" i="14" s="1"/>
  <c r="BE23" i="14"/>
  <c r="BF23" i="14" s="1"/>
  <c r="AY23" i="14"/>
  <c r="AZ23" i="14" s="1"/>
  <c r="AS23" i="14"/>
  <c r="AT23" i="14" s="1"/>
  <c r="AM23" i="14"/>
  <c r="AN23" i="14" s="1"/>
  <c r="AG23" i="14"/>
  <c r="AH23" i="14" s="1"/>
  <c r="AA23" i="14"/>
  <c r="AC23" i="14" s="1"/>
  <c r="U23" i="14"/>
  <c r="W23" i="14" s="1"/>
  <c r="O23" i="14"/>
  <c r="P23" i="14" s="1"/>
  <c r="K23" i="14"/>
  <c r="M23" i="14" s="1"/>
  <c r="G23" i="14"/>
  <c r="I23" i="14" s="1"/>
  <c r="BE22" i="14"/>
  <c r="BF22" i="14" s="1"/>
  <c r="AY22" i="14"/>
  <c r="AZ22" i="14" s="1"/>
  <c r="AS22" i="14"/>
  <c r="AT22" i="14" s="1"/>
  <c r="AM22" i="14"/>
  <c r="AN22" i="14" s="1"/>
  <c r="AG22" i="14"/>
  <c r="AH22" i="14" s="1"/>
  <c r="AA22" i="14"/>
  <c r="AC22" i="14" s="1"/>
  <c r="U22" i="14"/>
  <c r="W22" i="14" s="1"/>
  <c r="O22" i="14"/>
  <c r="P22" i="14" s="1"/>
  <c r="K22" i="14"/>
  <c r="M22" i="14" s="1"/>
  <c r="G22" i="14"/>
  <c r="I22" i="14" s="1"/>
  <c r="BE21" i="14"/>
  <c r="BF21" i="14" s="1"/>
  <c r="AY21" i="14"/>
  <c r="AZ21" i="14" s="1"/>
  <c r="AS21" i="14"/>
  <c r="AT21" i="14" s="1"/>
  <c r="AM21" i="14"/>
  <c r="AN21" i="14" s="1"/>
  <c r="AG21" i="14"/>
  <c r="AH21" i="14" s="1"/>
  <c r="AA21" i="14"/>
  <c r="AC21" i="14" s="1"/>
  <c r="U21" i="14"/>
  <c r="W21" i="14" s="1"/>
  <c r="O21" i="14"/>
  <c r="P21" i="14" s="1"/>
  <c r="K21" i="14"/>
  <c r="M21" i="14" s="1"/>
  <c r="G21" i="14"/>
  <c r="I21" i="14" s="1"/>
  <c r="BE20" i="14"/>
  <c r="BF20" i="14" s="1"/>
  <c r="AY20" i="14"/>
  <c r="AZ20" i="14" s="1"/>
  <c r="AS20" i="14"/>
  <c r="AT20" i="14" s="1"/>
  <c r="AM20" i="14"/>
  <c r="AN20" i="14" s="1"/>
  <c r="AG20" i="14"/>
  <c r="AH20" i="14" s="1"/>
  <c r="AA20" i="14"/>
  <c r="AC20" i="14" s="1"/>
  <c r="U20" i="14"/>
  <c r="W20" i="14" s="1"/>
  <c r="O20" i="14"/>
  <c r="P20" i="14" s="1"/>
  <c r="K20" i="14"/>
  <c r="M20" i="14" s="1"/>
  <c r="G20" i="14"/>
  <c r="I20" i="14" s="1"/>
  <c r="BE19" i="14"/>
  <c r="BF19" i="14" s="1"/>
  <c r="AY19" i="14"/>
  <c r="AZ19" i="14" s="1"/>
  <c r="AS19" i="14"/>
  <c r="AT19" i="14" s="1"/>
  <c r="AM19" i="14"/>
  <c r="AN19" i="14" s="1"/>
  <c r="AG19" i="14"/>
  <c r="AH19" i="14" s="1"/>
  <c r="AA19" i="14"/>
  <c r="AC19" i="14" s="1"/>
  <c r="U19" i="14"/>
  <c r="W19" i="14" s="1"/>
  <c r="O19" i="14"/>
  <c r="P19" i="14" s="1"/>
  <c r="K19" i="14"/>
  <c r="M19" i="14" s="1"/>
  <c r="G19" i="14"/>
  <c r="I19" i="14" s="1"/>
  <c r="BE18" i="14"/>
  <c r="BF18" i="14" s="1"/>
  <c r="AY18" i="14"/>
  <c r="AZ18" i="14" s="1"/>
  <c r="AS18" i="14"/>
  <c r="AT18" i="14" s="1"/>
  <c r="AM18" i="14"/>
  <c r="AN18" i="14" s="1"/>
  <c r="AG18" i="14"/>
  <c r="AH18" i="14" s="1"/>
  <c r="AA18" i="14"/>
  <c r="AC18" i="14" s="1"/>
  <c r="U18" i="14"/>
  <c r="W18" i="14" s="1"/>
  <c r="O18" i="14"/>
  <c r="P18" i="14" s="1"/>
  <c r="K18" i="14"/>
  <c r="M18" i="14" s="1"/>
  <c r="G18" i="14"/>
  <c r="I18" i="14" s="1"/>
  <c r="BE17" i="14"/>
  <c r="BF17" i="14" s="1"/>
  <c r="AY17" i="14"/>
  <c r="AZ17" i="14" s="1"/>
  <c r="AS17" i="14"/>
  <c r="AT17" i="14" s="1"/>
  <c r="AM17" i="14"/>
  <c r="AN17" i="14" s="1"/>
  <c r="AG17" i="14"/>
  <c r="AH17" i="14" s="1"/>
  <c r="AA17" i="14"/>
  <c r="AC17" i="14" s="1"/>
  <c r="U17" i="14"/>
  <c r="W17" i="14" s="1"/>
  <c r="O17" i="14"/>
  <c r="P17" i="14" s="1"/>
  <c r="K17" i="14"/>
  <c r="M17" i="14" s="1"/>
  <c r="G17" i="14"/>
  <c r="I17" i="14" s="1"/>
  <c r="BE16" i="14"/>
  <c r="BF16" i="14" s="1"/>
  <c r="AY16" i="14"/>
  <c r="AZ16" i="14" s="1"/>
  <c r="AS16" i="14"/>
  <c r="AT16" i="14" s="1"/>
  <c r="AM16" i="14"/>
  <c r="AN16" i="14" s="1"/>
  <c r="AG16" i="14"/>
  <c r="AH16" i="14" s="1"/>
  <c r="AA16" i="14"/>
  <c r="AC16" i="14" s="1"/>
  <c r="U16" i="14"/>
  <c r="W16" i="14" s="1"/>
  <c r="O16" i="14"/>
  <c r="P16" i="14" s="1"/>
  <c r="K16" i="14"/>
  <c r="M16" i="14" s="1"/>
  <c r="G16" i="14"/>
  <c r="I16" i="14" s="1"/>
  <c r="BE15" i="14"/>
  <c r="AY15" i="14"/>
  <c r="AS15" i="14"/>
  <c r="AM15" i="14"/>
  <c r="AN15" i="14" s="1"/>
  <c r="AG15" i="14"/>
  <c r="AA15" i="14"/>
  <c r="U15" i="14"/>
  <c r="O15" i="14"/>
  <c r="P15" i="14" s="1"/>
  <c r="K15" i="14"/>
  <c r="G15" i="14"/>
  <c r="I15" i="14" s="1"/>
  <c r="B12" i="14"/>
  <c r="C5" i="14"/>
  <c r="C2" i="14"/>
  <c r="BD123" i="13"/>
  <c r="AX123" i="13"/>
  <c r="AR123" i="13"/>
  <c r="AL123" i="13"/>
  <c r="AF123" i="13"/>
  <c r="Z123" i="13"/>
  <c r="T123" i="13"/>
  <c r="AS118" i="13"/>
  <c r="AM118" i="13"/>
  <c r="AG118" i="13"/>
  <c r="AA118" i="13"/>
  <c r="U118" i="13"/>
  <c r="O118" i="13"/>
  <c r="K118" i="13"/>
  <c r="BF116" i="13"/>
  <c r="AZ116" i="13"/>
  <c r="AH116" i="13"/>
  <c r="AC116" i="13"/>
  <c r="W116" i="13"/>
  <c r="P116" i="13"/>
  <c r="M116" i="13"/>
  <c r="I116" i="13"/>
  <c r="BF115" i="13"/>
  <c r="AZ115" i="13"/>
  <c r="AH115" i="13"/>
  <c r="AC115" i="13"/>
  <c r="W115" i="13"/>
  <c r="P115" i="13"/>
  <c r="M115" i="13"/>
  <c r="I115" i="13"/>
  <c r="BF113" i="13"/>
  <c r="AZ113" i="13"/>
  <c r="AH113" i="13"/>
  <c r="AC113" i="13"/>
  <c r="W113" i="13"/>
  <c r="P113" i="13"/>
  <c r="M113" i="13"/>
  <c r="I113" i="13"/>
  <c r="BF112" i="13"/>
  <c r="AZ112" i="13"/>
  <c r="AT112" i="13"/>
  <c r="AN112" i="13"/>
  <c r="AH112" i="13"/>
  <c r="AC112" i="13"/>
  <c r="W112" i="13"/>
  <c r="P112" i="13"/>
  <c r="M112" i="13"/>
  <c r="I112" i="13"/>
  <c r="BD110" i="13"/>
  <c r="AX110" i="13"/>
  <c r="AR110" i="13"/>
  <c r="AL110" i="13"/>
  <c r="AF110" i="13"/>
  <c r="Z110" i="13"/>
  <c r="T110" i="13"/>
  <c r="BE107" i="13"/>
  <c r="AY107" i="13"/>
  <c r="AS107" i="13"/>
  <c r="AM107" i="13"/>
  <c r="AG107" i="13"/>
  <c r="U107" i="13"/>
  <c r="O107" i="13"/>
  <c r="K107" i="13"/>
  <c r="BF105" i="13"/>
  <c r="AZ105" i="13"/>
  <c r="AT105" i="13"/>
  <c r="AN105" i="13"/>
  <c r="AH105" i="13"/>
  <c r="AC105" i="13"/>
  <c r="W105" i="13"/>
  <c r="P105" i="13"/>
  <c r="M105" i="13"/>
  <c r="I105" i="13"/>
  <c r="BF104" i="13"/>
  <c r="AZ104" i="13"/>
  <c r="AT104" i="13"/>
  <c r="AN104" i="13"/>
  <c r="AH104" i="13"/>
  <c r="AC104" i="13"/>
  <c r="W104" i="13"/>
  <c r="P104" i="13"/>
  <c r="M104" i="13"/>
  <c r="I104" i="13"/>
  <c r="BF94" i="13"/>
  <c r="AZ94" i="13"/>
  <c r="AT94" i="13"/>
  <c r="AN94" i="13"/>
  <c r="AH94" i="13"/>
  <c r="AC94" i="13"/>
  <c r="W94" i="13"/>
  <c r="P94" i="13"/>
  <c r="M94" i="13"/>
  <c r="I94" i="13"/>
  <c r="BF93" i="13"/>
  <c r="AZ93" i="13"/>
  <c r="AT93" i="13"/>
  <c r="AN93" i="13"/>
  <c r="AH93" i="13"/>
  <c r="AC93" i="13"/>
  <c r="W93" i="13"/>
  <c r="P93" i="13"/>
  <c r="M93" i="13"/>
  <c r="I93" i="13"/>
  <c r="BF92" i="13"/>
  <c r="AZ92" i="13"/>
  <c r="AT92" i="13"/>
  <c r="AN92" i="13"/>
  <c r="AH92" i="13"/>
  <c r="AC92" i="13"/>
  <c r="W92" i="13"/>
  <c r="P92" i="13"/>
  <c r="M92" i="13"/>
  <c r="I92" i="13"/>
  <c r="AY87" i="13"/>
  <c r="AS87" i="13"/>
  <c r="AM87" i="13"/>
  <c r="AG87" i="13"/>
  <c r="AA87" i="13"/>
  <c r="U87" i="13"/>
  <c r="O87" i="13"/>
  <c r="K87" i="13"/>
  <c r="G87" i="13"/>
  <c r="BF85" i="13"/>
  <c r="AZ85" i="13"/>
  <c r="AT85" i="13"/>
  <c r="AN85" i="13"/>
  <c r="AH85" i="13"/>
  <c r="AC85" i="13"/>
  <c r="W85" i="13"/>
  <c r="P85" i="13"/>
  <c r="M85" i="13"/>
  <c r="I85" i="13"/>
  <c r="BF84" i="13"/>
  <c r="AZ84" i="13"/>
  <c r="AT84" i="13"/>
  <c r="AN84" i="13"/>
  <c r="AH84" i="13"/>
  <c r="AC84" i="13"/>
  <c r="W84" i="13"/>
  <c r="P84" i="13"/>
  <c r="M84" i="13"/>
  <c r="I84" i="13"/>
  <c r="BF83" i="13"/>
  <c r="AZ83" i="13"/>
  <c r="AT83" i="13"/>
  <c r="AN83" i="13"/>
  <c r="AH83" i="13"/>
  <c r="AC83" i="13"/>
  <c r="W83" i="13"/>
  <c r="P83" i="13"/>
  <c r="M83" i="13"/>
  <c r="I83" i="13"/>
  <c r="BF82" i="13"/>
  <c r="AZ82" i="13"/>
  <c r="AT82" i="13"/>
  <c r="AN82" i="13"/>
  <c r="AH82" i="13"/>
  <c r="AC82" i="13"/>
  <c r="W82" i="13"/>
  <c r="P82" i="13"/>
  <c r="M82" i="13"/>
  <c r="I82" i="13"/>
  <c r="BF81" i="13"/>
  <c r="AZ81" i="13"/>
  <c r="AT81" i="13"/>
  <c r="AN81" i="13"/>
  <c r="AH81" i="13"/>
  <c r="AC81" i="13"/>
  <c r="W81" i="13"/>
  <c r="P81" i="13"/>
  <c r="M81" i="13"/>
  <c r="I81" i="13"/>
  <c r="BF80" i="13"/>
  <c r="AZ80" i="13"/>
  <c r="AT80" i="13"/>
  <c r="AN80" i="13"/>
  <c r="AH80" i="13"/>
  <c r="AC80" i="13"/>
  <c r="W80" i="13"/>
  <c r="P80" i="13"/>
  <c r="M80" i="13"/>
  <c r="I80" i="13"/>
  <c r="BF79" i="13"/>
  <c r="AZ79" i="13"/>
  <c r="AT79" i="13"/>
  <c r="AN79" i="13"/>
  <c r="AH79" i="13"/>
  <c r="AC79" i="13"/>
  <c r="W79" i="13"/>
  <c r="P79" i="13"/>
  <c r="M79" i="13"/>
  <c r="I79" i="13"/>
  <c r="BF78" i="13"/>
  <c r="AZ78" i="13"/>
  <c r="AT78" i="13"/>
  <c r="AN78" i="13"/>
  <c r="AH78" i="13"/>
  <c r="AC78" i="13"/>
  <c r="W78" i="13"/>
  <c r="P78" i="13"/>
  <c r="M78" i="13"/>
  <c r="I78" i="13"/>
  <c r="BF77" i="13"/>
  <c r="AZ77" i="13"/>
  <c r="AT77" i="13"/>
  <c r="AN77" i="13"/>
  <c r="AH77" i="13"/>
  <c r="AC77" i="13"/>
  <c r="W77" i="13"/>
  <c r="P77" i="13"/>
  <c r="M77" i="13"/>
  <c r="I77" i="13"/>
  <c r="BF76" i="13"/>
  <c r="AZ76" i="13"/>
  <c r="AT76" i="13"/>
  <c r="AN76" i="13"/>
  <c r="AH76" i="13"/>
  <c r="AC76" i="13"/>
  <c r="W76" i="13"/>
  <c r="P76" i="13"/>
  <c r="M76" i="13"/>
  <c r="I76" i="13"/>
  <c r="BF75" i="13"/>
  <c r="AZ75" i="13"/>
  <c r="AT75" i="13"/>
  <c r="AN75" i="13"/>
  <c r="AH75" i="13"/>
  <c r="AC75" i="13"/>
  <c r="W75" i="13"/>
  <c r="P75" i="13"/>
  <c r="M75" i="13"/>
  <c r="I75" i="13"/>
  <c r="BF74" i="13"/>
  <c r="AZ74" i="13"/>
  <c r="AT74" i="13"/>
  <c r="AN74" i="13"/>
  <c r="AH74" i="13"/>
  <c r="AC74" i="13"/>
  <c r="W74" i="13"/>
  <c r="P74" i="13"/>
  <c r="M74" i="13"/>
  <c r="I74" i="13"/>
  <c r="BF73" i="13"/>
  <c r="AZ73" i="13"/>
  <c r="AT73" i="13"/>
  <c r="AN73" i="13"/>
  <c r="AH73" i="13"/>
  <c r="AC73" i="13"/>
  <c r="W73" i="13"/>
  <c r="P73" i="13"/>
  <c r="M73" i="13"/>
  <c r="I73" i="13"/>
  <c r="BD71" i="13"/>
  <c r="BD90" i="13" s="1"/>
  <c r="AX71" i="13"/>
  <c r="AX90" i="13" s="1"/>
  <c r="AR71" i="13"/>
  <c r="AR90" i="13" s="1"/>
  <c r="AL71" i="13"/>
  <c r="AL90" i="13" s="1"/>
  <c r="AF71" i="13"/>
  <c r="AF90" i="13" s="1"/>
  <c r="Z71" i="13"/>
  <c r="Z90" i="13" s="1"/>
  <c r="T71" i="13"/>
  <c r="T90" i="13" s="1"/>
  <c r="AY68" i="13"/>
  <c r="AS68" i="13"/>
  <c r="AM68" i="13"/>
  <c r="AA68" i="13"/>
  <c r="U68" i="13"/>
  <c r="O68" i="13"/>
  <c r="K68" i="13"/>
  <c r="G68" i="13"/>
  <c r="BF66" i="13"/>
  <c r="AZ66" i="13"/>
  <c r="AT66" i="13"/>
  <c r="AN66" i="13"/>
  <c r="AH66" i="13"/>
  <c r="AC66" i="13"/>
  <c r="W66" i="13"/>
  <c r="P66" i="13"/>
  <c r="M66" i="13"/>
  <c r="I66" i="13"/>
  <c r="BF65" i="13"/>
  <c r="AZ65" i="13"/>
  <c r="AT65" i="13"/>
  <c r="AN65" i="13"/>
  <c r="AH65" i="13"/>
  <c r="AC65" i="13"/>
  <c r="W65" i="13"/>
  <c r="P65" i="13"/>
  <c r="M65" i="13"/>
  <c r="I65" i="13"/>
  <c r="BF64" i="13"/>
  <c r="AZ64" i="13"/>
  <c r="AT64" i="13"/>
  <c r="AN64" i="13"/>
  <c r="AH64" i="13"/>
  <c r="AC64" i="13"/>
  <c r="W64" i="13"/>
  <c r="P64" i="13"/>
  <c r="M64" i="13"/>
  <c r="I64" i="13"/>
  <c r="BF63" i="13"/>
  <c r="AZ63" i="13"/>
  <c r="AT63" i="13"/>
  <c r="AN63" i="13"/>
  <c r="AH63" i="13"/>
  <c r="AC63" i="13"/>
  <c r="W63" i="13"/>
  <c r="P63" i="13"/>
  <c r="M63" i="13"/>
  <c r="I63" i="13"/>
  <c r="BF62" i="13"/>
  <c r="AZ62" i="13"/>
  <c r="AT62" i="13"/>
  <c r="AN62" i="13"/>
  <c r="AH62" i="13"/>
  <c r="AC62" i="13"/>
  <c r="W62" i="13"/>
  <c r="P62" i="13"/>
  <c r="M62" i="13"/>
  <c r="I62" i="13"/>
  <c r="BF61" i="13"/>
  <c r="AZ61" i="13"/>
  <c r="AT61" i="13"/>
  <c r="AN61" i="13"/>
  <c r="AH61" i="13"/>
  <c r="AC61" i="13"/>
  <c r="W61" i="13"/>
  <c r="P61" i="13"/>
  <c r="M61" i="13"/>
  <c r="I61" i="13"/>
  <c r="BF60" i="13"/>
  <c r="AZ60" i="13"/>
  <c r="AT60" i="13"/>
  <c r="AN60" i="13"/>
  <c r="AH60" i="13"/>
  <c r="AC60" i="13"/>
  <c r="W60" i="13"/>
  <c r="P60" i="13"/>
  <c r="M60" i="13"/>
  <c r="I60" i="13"/>
  <c r="BF59" i="13"/>
  <c r="AZ59" i="13"/>
  <c r="AT59" i="13"/>
  <c r="AN59" i="13"/>
  <c r="AG68" i="13"/>
  <c r="AC59" i="13"/>
  <c r="W59" i="13"/>
  <c r="P59" i="13"/>
  <c r="M59" i="13"/>
  <c r="I59" i="13"/>
  <c r="BD57" i="13"/>
  <c r="AX57" i="13"/>
  <c r="AR57" i="13"/>
  <c r="AL57" i="13"/>
  <c r="AF57" i="13"/>
  <c r="Z57" i="13"/>
  <c r="T57" i="13"/>
  <c r="BD38" i="13"/>
  <c r="AX38" i="13"/>
  <c r="AR38" i="13"/>
  <c r="AL38" i="13"/>
  <c r="AF38" i="13"/>
  <c r="Z38" i="13"/>
  <c r="BD34" i="13"/>
  <c r="AX34" i="13"/>
  <c r="AR34" i="13"/>
  <c r="AL34" i="13"/>
  <c r="AF34" i="13"/>
  <c r="Z34" i="13"/>
  <c r="T34" i="13"/>
  <c r="N34" i="13"/>
  <c r="J34" i="13"/>
  <c r="F34" i="13"/>
  <c r="BE31" i="13"/>
  <c r="BF31" i="13" s="1"/>
  <c r="AY31" i="13"/>
  <c r="AZ31" i="13" s="1"/>
  <c r="AS31" i="13"/>
  <c r="AT31" i="13" s="1"/>
  <c r="AM31" i="13"/>
  <c r="AN31" i="13" s="1"/>
  <c r="AG31" i="13"/>
  <c r="AH31" i="13" s="1"/>
  <c r="AA31" i="13"/>
  <c r="AC31" i="13" s="1"/>
  <c r="U31" i="13"/>
  <c r="W31" i="13" s="1"/>
  <c r="O31" i="13"/>
  <c r="P31" i="13" s="1"/>
  <c r="K31" i="13"/>
  <c r="M31" i="13" s="1"/>
  <c r="G31" i="13"/>
  <c r="I31" i="13" s="1"/>
  <c r="BE30" i="13"/>
  <c r="BF30" i="13" s="1"/>
  <c r="AY30" i="13"/>
  <c r="AZ30" i="13" s="1"/>
  <c r="AS30" i="13"/>
  <c r="AT30" i="13" s="1"/>
  <c r="AM30" i="13"/>
  <c r="AN30" i="13" s="1"/>
  <c r="AG30" i="13"/>
  <c r="AH30" i="13" s="1"/>
  <c r="AA30" i="13"/>
  <c r="AC30" i="13" s="1"/>
  <c r="U30" i="13"/>
  <c r="W30" i="13" s="1"/>
  <c r="O30" i="13"/>
  <c r="P30" i="13" s="1"/>
  <c r="K30" i="13"/>
  <c r="M30" i="13" s="1"/>
  <c r="G30" i="13"/>
  <c r="I30" i="13" s="1"/>
  <c r="BE29" i="13"/>
  <c r="BF29" i="13" s="1"/>
  <c r="AY29" i="13"/>
  <c r="AZ29" i="13" s="1"/>
  <c r="AS29" i="13"/>
  <c r="AT29" i="13" s="1"/>
  <c r="AM29" i="13"/>
  <c r="AN29" i="13" s="1"/>
  <c r="AG29" i="13"/>
  <c r="AH29" i="13" s="1"/>
  <c r="AA29" i="13"/>
  <c r="AC29" i="13" s="1"/>
  <c r="U29" i="13"/>
  <c r="W29" i="13" s="1"/>
  <c r="O29" i="13"/>
  <c r="P29" i="13" s="1"/>
  <c r="K29" i="13"/>
  <c r="M29" i="13" s="1"/>
  <c r="G29" i="13"/>
  <c r="I29" i="13" s="1"/>
  <c r="BE26" i="13"/>
  <c r="BF26" i="13" s="1"/>
  <c r="AY26" i="13"/>
  <c r="AZ26" i="13" s="1"/>
  <c r="AS26" i="13"/>
  <c r="AT26" i="13" s="1"/>
  <c r="AM26" i="13"/>
  <c r="AN26" i="13" s="1"/>
  <c r="AG26" i="13"/>
  <c r="AH26" i="13" s="1"/>
  <c r="AA26" i="13"/>
  <c r="AC26" i="13" s="1"/>
  <c r="U26" i="13"/>
  <c r="W26" i="13" s="1"/>
  <c r="O26" i="13"/>
  <c r="P26" i="13" s="1"/>
  <c r="K26" i="13"/>
  <c r="M26" i="13" s="1"/>
  <c r="G26" i="13"/>
  <c r="I26" i="13" s="1"/>
  <c r="BE24" i="13"/>
  <c r="BF24" i="13" s="1"/>
  <c r="AY24" i="13"/>
  <c r="AZ24" i="13" s="1"/>
  <c r="AS24" i="13"/>
  <c r="AT24" i="13" s="1"/>
  <c r="AM24" i="13"/>
  <c r="AN24" i="13" s="1"/>
  <c r="AG24" i="13"/>
  <c r="AH24" i="13" s="1"/>
  <c r="AA24" i="13"/>
  <c r="AC24" i="13" s="1"/>
  <c r="U24" i="13"/>
  <c r="W24" i="13" s="1"/>
  <c r="O24" i="13"/>
  <c r="P24" i="13" s="1"/>
  <c r="K24" i="13"/>
  <c r="M24" i="13" s="1"/>
  <c r="G24" i="13"/>
  <c r="I24" i="13" s="1"/>
  <c r="BE23" i="13"/>
  <c r="BF23" i="13" s="1"/>
  <c r="AY23" i="13"/>
  <c r="AZ23" i="13" s="1"/>
  <c r="AS23" i="13"/>
  <c r="AT23" i="13" s="1"/>
  <c r="AM23" i="13"/>
  <c r="AN23" i="13" s="1"/>
  <c r="AG23" i="13"/>
  <c r="AH23" i="13" s="1"/>
  <c r="AA23" i="13"/>
  <c r="AC23" i="13" s="1"/>
  <c r="U23" i="13"/>
  <c r="W23" i="13" s="1"/>
  <c r="O23" i="13"/>
  <c r="P23" i="13" s="1"/>
  <c r="K23" i="13"/>
  <c r="M23" i="13" s="1"/>
  <c r="G23" i="13"/>
  <c r="I23" i="13" s="1"/>
  <c r="BE22" i="13"/>
  <c r="BF22" i="13" s="1"/>
  <c r="AY22" i="13"/>
  <c r="AZ22" i="13" s="1"/>
  <c r="AS22" i="13"/>
  <c r="AT22" i="13" s="1"/>
  <c r="AM22" i="13"/>
  <c r="AN22" i="13" s="1"/>
  <c r="AG22" i="13"/>
  <c r="AH22" i="13" s="1"/>
  <c r="AA22" i="13"/>
  <c r="AC22" i="13" s="1"/>
  <c r="U22" i="13"/>
  <c r="W22" i="13" s="1"/>
  <c r="O22" i="13"/>
  <c r="P22" i="13" s="1"/>
  <c r="K22" i="13"/>
  <c r="M22" i="13" s="1"/>
  <c r="G22" i="13"/>
  <c r="I22" i="13" s="1"/>
  <c r="BE21" i="13"/>
  <c r="BF21" i="13" s="1"/>
  <c r="AY21" i="13"/>
  <c r="AZ21" i="13" s="1"/>
  <c r="AS21" i="13"/>
  <c r="AT21" i="13" s="1"/>
  <c r="AM21" i="13"/>
  <c r="AN21" i="13" s="1"/>
  <c r="AG21" i="13"/>
  <c r="AH21" i="13" s="1"/>
  <c r="AA21" i="13"/>
  <c r="AC21" i="13" s="1"/>
  <c r="U21" i="13"/>
  <c r="W21" i="13" s="1"/>
  <c r="O21" i="13"/>
  <c r="P21" i="13" s="1"/>
  <c r="K21" i="13"/>
  <c r="M21" i="13" s="1"/>
  <c r="G21" i="13"/>
  <c r="I21" i="13" s="1"/>
  <c r="BE20" i="13"/>
  <c r="BF20" i="13" s="1"/>
  <c r="AY20" i="13"/>
  <c r="AZ20" i="13" s="1"/>
  <c r="AS20" i="13"/>
  <c r="AT20" i="13" s="1"/>
  <c r="AM20" i="13"/>
  <c r="AN20" i="13" s="1"/>
  <c r="AG20" i="13"/>
  <c r="AH20" i="13" s="1"/>
  <c r="AA20" i="13"/>
  <c r="AC20" i="13" s="1"/>
  <c r="U20" i="13"/>
  <c r="W20" i="13" s="1"/>
  <c r="O20" i="13"/>
  <c r="P20" i="13" s="1"/>
  <c r="K20" i="13"/>
  <c r="M20" i="13" s="1"/>
  <c r="G20" i="13"/>
  <c r="I20" i="13" s="1"/>
  <c r="BE19" i="13"/>
  <c r="BF19" i="13" s="1"/>
  <c r="AY19" i="13"/>
  <c r="AZ19" i="13" s="1"/>
  <c r="AS19" i="13"/>
  <c r="AT19" i="13" s="1"/>
  <c r="AM19" i="13"/>
  <c r="AN19" i="13" s="1"/>
  <c r="AG19" i="13"/>
  <c r="AH19" i="13" s="1"/>
  <c r="AA19" i="13"/>
  <c r="AC19" i="13" s="1"/>
  <c r="U19" i="13"/>
  <c r="W19" i="13" s="1"/>
  <c r="O19" i="13"/>
  <c r="P19" i="13" s="1"/>
  <c r="K19" i="13"/>
  <c r="M19" i="13" s="1"/>
  <c r="G19" i="13"/>
  <c r="I19" i="13" s="1"/>
  <c r="BE18" i="13"/>
  <c r="BF18" i="13" s="1"/>
  <c r="AY18" i="13"/>
  <c r="AZ18" i="13" s="1"/>
  <c r="AS18" i="13"/>
  <c r="AT18" i="13" s="1"/>
  <c r="AM18" i="13"/>
  <c r="AN18" i="13" s="1"/>
  <c r="AG18" i="13"/>
  <c r="AH18" i="13" s="1"/>
  <c r="AA18" i="13"/>
  <c r="AC18" i="13" s="1"/>
  <c r="U18" i="13"/>
  <c r="W18" i="13" s="1"/>
  <c r="O18" i="13"/>
  <c r="P18" i="13" s="1"/>
  <c r="K18" i="13"/>
  <c r="M18" i="13" s="1"/>
  <c r="G18" i="13"/>
  <c r="I18" i="13" s="1"/>
  <c r="BE17" i="13"/>
  <c r="BF17" i="13" s="1"/>
  <c r="AY17" i="13"/>
  <c r="AZ17" i="13" s="1"/>
  <c r="AS17" i="13"/>
  <c r="AT17" i="13" s="1"/>
  <c r="AM17" i="13"/>
  <c r="AN17" i="13" s="1"/>
  <c r="AG17" i="13"/>
  <c r="AH17" i="13" s="1"/>
  <c r="AA17" i="13"/>
  <c r="AC17" i="13" s="1"/>
  <c r="U17" i="13"/>
  <c r="W17" i="13" s="1"/>
  <c r="O17" i="13"/>
  <c r="P17" i="13" s="1"/>
  <c r="K17" i="13"/>
  <c r="M17" i="13" s="1"/>
  <c r="G17" i="13"/>
  <c r="I17" i="13" s="1"/>
  <c r="BE16" i="13"/>
  <c r="BF16" i="13" s="1"/>
  <c r="AY16" i="13"/>
  <c r="AZ16" i="13" s="1"/>
  <c r="AS16" i="13"/>
  <c r="AT16" i="13" s="1"/>
  <c r="AM16" i="13"/>
  <c r="AN16" i="13" s="1"/>
  <c r="AG16" i="13"/>
  <c r="AH16" i="13" s="1"/>
  <c r="AA16" i="13"/>
  <c r="AC16" i="13" s="1"/>
  <c r="U16" i="13"/>
  <c r="W16" i="13" s="1"/>
  <c r="O16" i="13"/>
  <c r="P16" i="13" s="1"/>
  <c r="K16" i="13"/>
  <c r="M16" i="13" s="1"/>
  <c r="G16" i="13"/>
  <c r="I16" i="13" s="1"/>
  <c r="BE15" i="13"/>
  <c r="BF15" i="13" s="1"/>
  <c r="AY15" i="13"/>
  <c r="AS15" i="13"/>
  <c r="AT15" i="13" s="1"/>
  <c r="AM15" i="13"/>
  <c r="AG15" i="13"/>
  <c r="AA15" i="13"/>
  <c r="U15" i="13"/>
  <c r="W15" i="13" s="1"/>
  <c r="O15" i="13"/>
  <c r="P15" i="13" s="1"/>
  <c r="K15" i="13"/>
  <c r="G15" i="13"/>
  <c r="I15" i="13" s="1"/>
  <c r="B12" i="13"/>
  <c r="C5" i="13"/>
  <c r="C2" i="13"/>
  <c r="BD123" i="12"/>
  <c r="AX123" i="12"/>
  <c r="AR123" i="12"/>
  <c r="AL123" i="12"/>
  <c r="AF123" i="12"/>
  <c r="Z123" i="12"/>
  <c r="T123" i="12"/>
  <c r="BE118" i="12"/>
  <c r="AY118" i="12"/>
  <c r="AS118" i="12"/>
  <c r="AM118" i="12"/>
  <c r="AG118" i="12"/>
  <c r="AA118" i="12"/>
  <c r="U118" i="12"/>
  <c r="O118" i="12"/>
  <c r="K118" i="12"/>
  <c r="BF116" i="12"/>
  <c r="AZ116" i="12"/>
  <c r="AH116" i="12"/>
  <c r="AC116" i="12"/>
  <c r="W116" i="12"/>
  <c r="P116" i="12"/>
  <c r="M116" i="12"/>
  <c r="I116" i="12"/>
  <c r="BF115" i="12"/>
  <c r="AZ115" i="12"/>
  <c r="AH115" i="12"/>
  <c r="AC115" i="12"/>
  <c r="W115" i="12"/>
  <c r="P115" i="12"/>
  <c r="M115" i="12"/>
  <c r="I115" i="12"/>
  <c r="BF113" i="12"/>
  <c r="AZ113" i="12"/>
  <c r="AH113" i="12"/>
  <c r="AC113" i="12"/>
  <c r="W113" i="12"/>
  <c r="P113" i="12"/>
  <c r="M113" i="12"/>
  <c r="I113" i="12"/>
  <c r="BF112" i="12"/>
  <c r="AZ112" i="12"/>
  <c r="AT112" i="12"/>
  <c r="AN112" i="12"/>
  <c r="AH112" i="12"/>
  <c r="AC112" i="12"/>
  <c r="W112" i="12"/>
  <c r="P112" i="12"/>
  <c r="M112" i="12"/>
  <c r="I112" i="12"/>
  <c r="BD110" i="12"/>
  <c r="AX110" i="12"/>
  <c r="AR110" i="12"/>
  <c r="AL110" i="12"/>
  <c r="AF110" i="12"/>
  <c r="Z110" i="12"/>
  <c r="T110" i="12"/>
  <c r="BE107" i="12"/>
  <c r="AY107" i="12"/>
  <c r="AS107" i="12"/>
  <c r="AM107" i="12"/>
  <c r="AG107" i="12"/>
  <c r="U107" i="12"/>
  <c r="O107" i="12"/>
  <c r="K107" i="12"/>
  <c r="G107" i="12"/>
  <c r="BF105" i="12"/>
  <c r="AZ105" i="12"/>
  <c r="AT105" i="12"/>
  <c r="AN105" i="12"/>
  <c r="AH105" i="12"/>
  <c r="AC105" i="12"/>
  <c r="W105" i="12"/>
  <c r="P105" i="12"/>
  <c r="M105" i="12"/>
  <c r="I105" i="12"/>
  <c r="BF104" i="12"/>
  <c r="AZ104" i="12"/>
  <c r="AT104" i="12"/>
  <c r="AN104" i="12"/>
  <c r="AH104" i="12"/>
  <c r="AC104" i="12"/>
  <c r="W104" i="12"/>
  <c r="P104" i="12"/>
  <c r="M104" i="12"/>
  <c r="I104" i="12"/>
  <c r="BF94" i="12"/>
  <c r="AZ94" i="12"/>
  <c r="AT94" i="12"/>
  <c r="AN94" i="12"/>
  <c r="AH94" i="12"/>
  <c r="AC94" i="12"/>
  <c r="W94" i="12"/>
  <c r="P94" i="12"/>
  <c r="M94" i="12"/>
  <c r="I94" i="12"/>
  <c r="BF93" i="12"/>
  <c r="AZ93" i="12"/>
  <c r="AT93" i="12"/>
  <c r="AN93" i="12"/>
  <c r="AH93" i="12"/>
  <c r="AC93" i="12"/>
  <c r="W93" i="12"/>
  <c r="P93" i="12"/>
  <c r="M93" i="12"/>
  <c r="I93" i="12"/>
  <c r="BF92" i="12"/>
  <c r="AZ92" i="12"/>
  <c r="AT92" i="12"/>
  <c r="AN92" i="12"/>
  <c r="AH92" i="12"/>
  <c r="AC92" i="12"/>
  <c r="W92" i="12"/>
  <c r="P92" i="12"/>
  <c r="M92" i="12"/>
  <c r="I92" i="12"/>
  <c r="BE87" i="12"/>
  <c r="AY87" i="12"/>
  <c r="AS87" i="12"/>
  <c r="AM87" i="12"/>
  <c r="AG87" i="12"/>
  <c r="AA87" i="12"/>
  <c r="U87" i="12"/>
  <c r="O87" i="12"/>
  <c r="K87" i="12"/>
  <c r="G87" i="12"/>
  <c r="BF85" i="12"/>
  <c r="AZ85" i="12"/>
  <c r="AT85" i="12"/>
  <c r="AN85" i="12"/>
  <c r="AH85" i="12"/>
  <c r="AC85" i="12"/>
  <c r="W85" i="12"/>
  <c r="P85" i="12"/>
  <c r="M85" i="12"/>
  <c r="I85" i="12"/>
  <c r="BF84" i="12"/>
  <c r="AZ84" i="12"/>
  <c r="AT84" i="12"/>
  <c r="AN84" i="12"/>
  <c r="AH84" i="12"/>
  <c r="AC84" i="12"/>
  <c r="W84" i="12"/>
  <c r="P84" i="12"/>
  <c r="M84" i="12"/>
  <c r="I84" i="12"/>
  <c r="BF83" i="12"/>
  <c r="AZ83" i="12"/>
  <c r="AT83" i="12"/>
  <c r="AN83" i="12"/>
  <c r="AH83" i="12"/>
  <c r="AC83" i="12"/>
  <c r="W83" i="12"/>
  <c r="P83" i="12"/>
  <c r="M83" i="12"/>
  <c r="I83" i="12"/>
  <c r="BF82" i="12"/>
  <c r="AZ82" i="12"/>
  <c r="AT82" i="12"/>
  <c r="AN82" i="12"/>
  <c r="AH82" i="12"/>
  <c r="AC82" i="12"/>
  <c r="W82" i="12"/>
  <c r="P82" i="12"/>
  <c r="M82" i="12"/>
  <c r="I82" i="12"/>
  <c r="BF81" i="12"/>
  <c r="AZ81" i="12"/>
  <c r="AT81" i="12"/>
  <c r="AN81" i="12"/>
  <c r="AH81" i="12"/>
  <c r="AC81" i="12"/>
  <c r="W81" i="12"/>
  <c r="P81" i="12"/>
  <c r="M81" i="12"/>
  <c r="I81" i="12"/>
  <c r="BF80" i="12"/>
  <c r="AZ80" i="12"/>
  <c r="AT80" i="12"/>
  <c r="AN80" i="12"/>
  <c r="AH80" i="12"/>
  <c r="AC80" i="12"/>
  <c r="W80" i="12"/>
  <c r="P80" i="12"/>
  <c r="M80" i="12"/>
  <c r="I80" i="12"/>
  <c r="BF79" i="12"/>
  <c r="AZ79" i="12"/>
  <c r="AT79" i="12"/>
  <c r="AN79" i="12"/>
  <c r="AH79" i="12"/>
  <c r="AC79" i="12"/>
  <c r="W79" i="12"/>
  <c r="P79" i="12"/>
  <c r="M79" i="12"/>
  <c r="I79" i="12"/>
  <c r="BF78" i="12"/>
  <c r="AZ78" i="12"/>
  <c r="AT78" i="12"/>
  <c r="AN78" i="12"/>
  <c r="AH78" i="12"/>
  <c r="AC78" i="12"/>
  <c r="W78" i="12"/>
  <c r="P78" i="12"/>
  <c r="M78" i="12"/>
  <c r="I78" i="12"/>
  <c r="BF77" i="12"/>
  <c r="AZ77" i="12"/>
  <c r="AT77" i="12"/>
  <c r="AN77" i="12"/>
  <c r="AH77" i="12"/>
  <c r="AC77" i="12"/>
  <c r="W77" i="12"/>
  <c r="P77" i="12"/>
  <c r="M77" i="12"/>
  <c r="I77" i="12"/>
  <c r="BF76" i="12"/>
  <c r="AZ76" i="12"/>
  <c r="AT76" i="12"/>
  <c r="AN76" i="12"/>
  <c r="AH76" i="12"/>
  <c r="AC76" i="12"/>
  <c r="W76" i="12"/>
  <c r="P76" i="12"/>
  <c r="M76" i="12"/>
  <c r="I76" i="12"/>
  <c r="BF75" i="12"/>
  <c r="AZ75" i="12"/>
  <c r="AT75" i="12"/>
  <c r="AN75" i="12"/>
  <c r="AH75" i="12"/>
  <c r="AC75" i="12"/>
  <c r="W75" i="12"/>
  <c r="P75" i="12"/>
  <c r="M75" i="12"/>
  <c r="I75" i="12"/>
  <c r="BF74" i="12"/>
  <c r="AZ74" i="12"/>
  <c r="AT74" i="12"/>
  <c r="AN74" i="12"/>
  <c r="AH74" i="12"/>
  <c r="AC74" i="12"/>
  <c r="W74" i="12"/>
  <c r="P74" i="12"/>
  <c r="M74" i="12"/>
  <c r="I74" i="12"/>
  <c r="BF73" i="12"/>
  <c r="AZ73" i="12"/>
  <c r="AT73" i="12"/>
  <c r="AN73" i="12"/>
  <c r="AH73" i="12"/>
  <c r="AC73" i="12"/>
  <c r="W73" i="12"/>
  <c r="P73" i="12"/>
  <c r="M73" i="12"/>
  <c r="I73" i="12"/>
  <c r="BD71" i="12"/>
  <c r="BD90" i="12" s="1"/>
  <c r="AX71" i="12"/>
  <c r="AX90" i="12" s="1"/>
  <c r="AR71" i="12"/>
  <c r="AR90" i="12" s="1"/>
  <c r="AL71" i="12"/>
  <c r="AL90" i="12" s="1"/>
  <c r="AF71" i="12"/>
  <c r="AF90" i="12" s="1"/>
  <c r="Z71" i="12"/>
  <c r="Z90" i="12" s="1"/>
  <c r="T71" i="12"/>
  <c r="T90" i="12" s="1"/>
  <c r="BE68" i="12"/>
  <c r="AY68" i="12"/>
  <c r="AS68" i="12"/>
  <c r="AM68" i="12"/>
  <c r="AA68" i="12"/>
  <c r="U68" i="12"/>
  <c r="O68" i="12"/>
  <c r="K68" i="12"/>
  <c r="G68" i="12"/>
  <c r="BF66" i="12"/>
  <c r="AZ66" i="12"/>
  <c r="AT66" i="12"/>
  <c r="AN66" i="12"/>
  <c r="AH66" i="12"/>
  <c r="AC66" i="12"/>
  <c r="W66" i="12"/>
  <c r="P66" i="12"/>
  <c r="M66" i="12"/>
  <c r="I66" i="12"/>
  <c r="BF65" i="12"/>
  <c r="AZ65" i="12"/>
  <c r="AT65" i="12"/>
  <c r="AN65" i="12"/>
  <c r="AH65" i="12"/>
  <c r="AC65" i="12"/>
  <c r="W65" i="12"/>
  <c r="P65" i="12"/>
  <c r="M65" i="12"/>
  <c r="I65" i="12"/>
  <c r="BF64" i="12"/>
  <c r="AZ64" i="12"/>
  <c r="AT64" i="12"/>
  <c r="AN64" i="12"/>
  <c r="AH64" i="12"/>
  <c r="AC64" i="12"/>
  <c r="W64" i="12"/>
  <c r="P64" i="12"/>
  <c r="M64" i="12"/>
  <c r="I64" i="12"/>
  <c r="BF63" i="12"/>
  <c r="AZ63" i="12"/>
  <c r="AT63" i="12"/>
  <c r="AN63" i="12"/>
  <c r="AH63" i="12"/>
  <c r="AC63" i="12"/>
  <c r="W63" i="12"/>
  <c r="P63" i="12"/>
  <c r="M63" i="12"/>
  <c r="I63" i="12"/>
  <c r="BF62" i="12"/>
  <c r="AZ62" i="12"/>
  <c r="AT62" i="12"/>
  <c r="AN62" i="12"/>
  <c r="AH62" i="12"/>
  <c r="AC62" i="12"/>
  <c r="W62" i="12"/>
  <c r="P62" i="12"/>
  <c r="M62" i="12"/>
  <c r="I62" i="12"/>
  <c r="BF61" i="12"/>
  <c r="AZ61" i="12"/>
  <c r="AT61" i="12"/>
  <c r="AN61" i="12"/>
  <c r="AH61" i="12"/>
  <c r="AC61" i="12"/>
  <c r="W61" i="12"/>
  <c r="P61" i="12"/>
  <c r="M61" i="12"/>
  <c r="I61" i="12"/>
  <c r="BF60" i="12"/>
  <c r="AZ60" i="12"/>
  <c r="AT60" i="12"/>
  <c r="AN60" i="12"/>
  <c r="AC60" i="12"/>
  <c r="W60" i="12"/>
  <c r="P60" i="12"/>
  <c r="M60" i="12"/>
  <c r="I60" i="12"/>
  <c r="BF59" i="12"/>
  <c r="AZ59" i="12"/>
  <c r="AT59" i="12"/>
  <c r="AN59" i="12"/>
  <c r="AH59" i="12"/>
  <c r="AC59" i="12"/>
  <c r="W59" i="12"/>
  <c r="P59" i="12"/>
  <c r="M59" i="12"/>
  <c r="I59" i="12"/>
  <c r="BD57" i="12"/>
  <c r="AX57" i="12"/>
  <c r="AR57" i="12"/>
  <c r="AL57" i="12"/>
  <c r="AF57" i="12"/>
  <c r="Z57" i="12"/>
  <c r="T57" i="12"/>
  <c r="O54" i="12"/>
  <c r="G54" i="12"/>
  <c r="BD38" i="12"/>
  <c r="AX38" i="12"/>
  <c r="AR38" i="12"/>
  <c r="AL38" i="12"/>
  <c r="AF38" i="12"/>
  <c r="Z38" i="12"/>
  <c r="BD34" i="12"/>
  <c r="AX34" i="12"/>
  <c r="AR34" i="12"/>
  <c r="AL34" i="12"/>
  <c r="AF34" i="12"/>
  <c r="Z34" i="12"/>
  <c r="T34" i="12"/>
  <c r="N34" i="12"/>
  <c r="J34" i="12"/>
  <c r="F34" i="12"/>
  <c r="BE31" i="12"/>
  <c r="BF31" i="12" s="1"/>
  <c r="AY31" i="12"/>
  <c r="AZ31" i="12" s="1"/>
  <c r="AS31" i="12"/>
  <c r="AT31" i="12" s="1"/>
  <c r="AM31" i="12"/>
  <c r="AN31" i="12" s="1"/>
  <c r="AG31" i="12"/>
  <c r="AH31" i="12" s="1"/>
  <c r="AA31" i="12"/>
  <c r="AC31" i="12" s="1"/>
  <c r="U31" i="12"/>
  <c r="W31" i="12" s="1"/>
  <c r="O31" i="12"/>
  <c r="P31" i="12" s="1"/>
  <c r="K31" i="12"/>
  <c r="M31" i="12" s="1"/>
  <c r="G31" i="12"/>
  <c r="I31" i="12" s="1"/>
  <c r="BE30" i="12"/>
  <c r="BF30" i="12" s="1"/>
  <c r="AY30" i="12"/>
  <c r="AZ30" i="12" s="1"/>
  <c r="AS30" i="12"/>
  <c r="AT30" i="12" s="1"/>
  <c r="AM30" i="12"/>
  <c r="AN30" i="12" s="1"/>
  <c r="AG30" i="12"/>
  <c r="AH30" i="12" s="1"/>
  <c r="AA30" i="12"/>
  <c r="AC30" i="12" s="1"/>
  <c r="U30" i="12"/>
  <c r="W30" i="12" s="1"/>
  <c r="O30" i="12"/>
  <c r="P30" i="12" s="1"/>
  <c r="K30" i="12"/>
  <c r="M30" i="12" s="1"/>
  <c r="G30" i="12"/>
  <c r="I30" i="12" s="1"/>
  <c r="BE29" i="12"/>
  <c r="BF29" i="12" s="1"/>
  <c r="AY29" i="12"/>
  <c r="AZ29" i="12" s="1"/>
  <c r="AS29" i="12"/>
  <c r="AT29" i="12" s="1"/>
  <c r="AM29" i="12"/>
  <c r="AN29" i="12" s="1"/>
  <c r="AG29" i="12"/>
  <c r="AH29" i="12" s="1"/>
  <c r="AA29" i="12"/>
  <c r="AC29" i="12" s="1"/>
  <c r="U29" i="12"/>
  <c r="W29" i="12" s="1"/>
  <c r="O29" i="12"/>
  <c r="P29" i="12" s="1"/>
  <c r="K29" i="12"/>
  <c r="M29" i="12" s="1"/>
  <c r="G29" i="12"/>
  <c r="I29" i="12" s="1"/>
  <c r="BE26" i="12"/>
  <c r="BF26" i="12" s="1"/>
  <c r="AY26" i="12"/>
  <c r="AZ26" i="12" s="1"/>
  <c r="AS26" i="12"/>
  <c r="AT26" i="12" s="1"/>
  <c r="AM26" i="12"/>
  <c r="AN26" i="12" s="1"/>
  <c r="AG26" i="12"/>
  <c r="AH26" i="12" s="1"/>
  <c r="AA26" i="12"/>
  <c r="AC26" i="12" s="1"/>
  <c r="U26" i="12"/>
  <c r="W26" i="12" s="1"/>
  <c r="O26" i="12"/>
  <c r="P26" i="12" s="1"/>
  <c r="K26" i="12"/>
  <c r="M26" i="12" s="1"/>
  <c r="G26" i="12"/>
  <c r="I26" i="12" s="1"/>
  <c r="BE24" i="12"/>
  <c r="BF24" i="12" s="1"/>
  <c r="AY24" i="12"/>
  <c r="AZ24" i="12" s="1"/>
  <c r="AS24" i="12"/>
  <c r="AT24" i="12" s="1"/>
  <c r="AM24" i="12"/>
  <c r="AN24" i="12" s="1"/>
  <c r="AG24" i="12"/>
  <c r="AH24" i="12" s="1"/>
  <c r="AA24" i="12"/>
  <c r="AC24" i="12" s="1"/>
  <c r="U24" i="12"/>
  <c r="W24" i="12" s="1"/>
  <c r="O24" i="12"/>
  <c r="P24" i="12" s="1"/>
  <c r="K24" i="12"/>
  <c r="M24" i="12" s="1"/>
  <c r="G24" i="12"/>
  <c r="I24" i="12" s="1"/>
  <c r="BE23" i="12"/>
  <c r="BF23" i="12" s="1"/>
  <c r="AY23" i="12"/>
  <c r="AZ23" i="12" s="1"/>
  <c r="AS23" i="12"/>
  <c r="AT23" i="12" s="1"/>
  <c r="AM23" i="12"/>
  <c r="AN23" i="12" s="1"/>
  <c r="AG23" i="12"/>
  <c r="AH23" i="12" s="1"/>
  <c r="AA23" i="12"/>
  <c r="AC23" i="12" s="1"/>
  <c r="U23" i="12"/>
  <c r="W23" i="12" s="1"/>
  <c r="O23" i="12"/>
  <c r="P23" i="12" s="1"/>
  <c r="K23" i="12"/>
  <c r="M23" i="12" s="1"/>
  <c r="G23" i="12"/>
  <c r="I23" i="12" s="1"/>
  <c r="BE22" i="12"/>
  <c r="BF22" i="12" s="1"/>
  <c r="AY22" i="12"/>
  <c r="AZ22" i="12" s="1"/>
  <c r="AS22" i="12"/>
  <c r="AT22" i="12" s="1"/>
  <c r="AM22" i="12"/>
  <c r="AN22" i="12" s="1"/>
  <c r="AG22" i="12"/>
  <c r="AH22" i="12" s="1"/>
  <c r="AA22" i="12"/>
  <c r="AC22" i="12" s="1"/>
  <c r="U22" i="12"/>
  <c r="W22" i="12" s="1"/>
  <c r="O22" i="12"/>
  <c r="P22" i="12" s="1"/>
  <c r="K22" i="12"/>
  <c r="M22" i="12" s="1"/>
  <c r="G22" i="12"/>
  <c r="I22" i="12" s="1"/>
  <c r="BE21" i="12"/>
  <c r="BF21" i="12" s="1"/>
  <c r="AY21" i="12"/>
  <c r="AZ21" i="12" s="1"/>
  <c r="AS21" i="12"/>
  <c r="AT21" i="12" s="1"/>
  <c r="AM21" i="12"/>
  <c r="AN21" i="12" s="1"/>
  <c r="AG21" i="12"/>
  <c r="AH21" i="12" s="1"/>
  <c r="AA21" i="12"/>
  <c r="AC21" i="12" s="1"/>
  <c r="U21" i="12"/>
  <c r="W21" i="12" s="1"/>
  <c r="O21" i="12"/>
  <c r="P21" i="12" s="1"/>
  <c r="K21" i="12"/>
  <c r="M21" i="12" s="1"/>
  <c r="G21" i="12"/>
  <c r="I21" i="12" s="1"/>
  <c r="BE20" i="12"/>
  <c r="BF20" i="12" s="1"/>
  <c r="AY20" i="12"/>
  <c r="AZ20" i="12" s="1"/>
  <c r="AS20" i="12"/>
  <c r="AT20" i="12" s="1"/>
  <c r="AM20" i="12"/>
  <c r="AN20" i="12" s="1"/>
  <c r="AG20" i="12"/>
  <c r="AH20" i="12" s="1"/>
  <c r="AA20" i="12"/>
  <c r="AC20" i="12" s="1"/>
  <c r="U20" i="12"/>
  <c r="W20" i="12" s="1"/>
  <c r="O20" i="12"/>
  <c r="P20" i="12" s="1"/>
  <c r="K20" i="12"/>
  <c r="M20" i="12" s="1"/>
  <c r="G20" i="12"/>
  <c r="I20" i="12" s="1"/>
  <c r="BE19" i="12"/>
  <c r="BF19" i="12" s="1"/>
  <c r="AY19" i="12"/>
  <c r="AZ19" i="12" s="1"/>
  <c r="AS19" i="12"/>
  <c r="AT19" i="12" s="1"/>
  <c r="AM19" i="12"/>
  <c r="AN19" i="12" s="1"/>
  <c r="AG19" i="12"/>
  <c r="AH19" i="12" s="1"/>
  <c r="AA19" i="12"/>
  <c r="AC19" i="12" s="1"/>
  <c r="U19" i="12"/>
  <c r="W19" i="12" s="1"/>
  <c r="O19" i="12"/>
  <c r="P19" i="12" s="1"/>
  <c r="K19" i="12"/>
  <c r="M19" i="12" s="1"/>
  <c r="G19" i="12"/>
  <c r="I19" i="12" s="1"/>
  <c r="BE18" i="12"/>
  <c r="BF18" i="12" s="1"/>
  <c r="AY18" i="12"/>
  <c r="AZ18" i="12" s="1"/>
  <c r="AS18" i="12"/>
  <c r="AT18" i="12" s="1"/>
  <c r="AM18" i="12"/>
  <c r="AN18" i="12" s="1"/>
  <c r="AG18" i="12"/>
  <c r="AH18" i="12" s="1"/>
  <c r="AA18" i="12"/>
  <c r="AC18" i="12" s="1"/>
  <c r="U18" i="12"/>
  <c r="W18" i="12" s="1"/>
  <c r="O18" i="12"/>
  <c r="P18" i="12" s="1"/>
  <c r="K18" i="12"/>
  <c r="M18" i="12" s="1"/>
  <c r="G18" i="12"/>
  <c r="I18" i="12" s="1"/>
  <c r="BE17" i="12"/>
  <c r="BF17" i="12" s="1"/>
  <c r="AY17" i="12"/>
  <c r="AZ17" i="12" s="1"/>
  <c r="AS17" i="12"/>
  <c r="AT17" i="12" s="1"/>
  <c r="AM17" i="12"/>
  <c r="AN17" i="12" s="1"/>
  <c r="AG17" i="12"/>
  <c r="AH17" i="12" s="1"/>
  <c r="AA17" i="12"/>
  <c r="AC17" i="12" s="1"/>
  <c r="U17" i="12"/>
  <c r="W17" i="12" s="1"/>
  <c r="O17" i="12"/>
  <c r="P17" i="12" s="1"/>
  <c r="K17" i="12"/>
  <c r="M17" i="12" s="1"/>
  <c r="G17" i="12"/>
  <c r="I17" i="12" s="1"/>
  <c r="BE16" i="12"/>
  <c r="BF16" i="12" s="1"/>
  <c r="AY16" i="12"/>
  <c r="AZ16" i="12" s="1"/>
  <c r="AS16" i="12"/>
  <c r="AT16" i="12" s="1"/>
  <c r="AM16" i="12"/>
  <c r="AN16" i="12" s="1"/>
  <c r="AG16" i="12"/>
  <c r="AH16" i="12" s="1"/>
  <c r="AA16" i="12"/>
  <c r="AC16" i="12" s="1"/>
  <c r="U16" i="12"/>
  <c r="W16" i="12" s="1"/>
  <c r="O16" i="12"/>
  <c r="P16" i="12" s="1"/>
  <c r="K16" i="12"/>
  <c r="M16" i="12" s="1"/>
  <c r="G16" i="12"/>
  <c r="I16" i="12" s="1"/>
  <c r="BE15" i="12"/>
  <c r="AY15" i="12"/>
  <c r="AS15" i="12"/>
  <c r="AM15" i="12"/>
  <c r="AN15" i="12" s="1"/>
  <c r="AG15" i="12"/>
  <c r="AA15" i="12"/>
  <c r="U15" i="12"/>
  <c r="O15" i="12"/>
  <c r="P15" i="12" s="1"/>
  <c r="K15" i="12"/>
  <c r="M15" i="12" s="1"/>
  <c r="G15" i="12"/>
  <c r="I15" i="12" s="1"/>
  <c r="B12" i="12"/>
  <c r="C5" i="12"/>
  <c r="C2" i="12"/>
  <c r="C4" i="11"/>
  <c r="C3" i="11"/>
  <c r="BD123" i="11"/>
  <c r="AX123" i="11"/>
  <c r="AR123" i="11"/>
  <c r="AL123" i="11"/>
  <c r="AF123" i="11"/>
  <c r="Z123" i="11"/>
  <c r="T123" i="11"/>
  <c r="BE118" i="11"/>
  <c r="AY118" i="11"/>
  <c r="AS118" i="11"/>
  <c r="AM118" i="11"/>
  <c r="AG118" i="11"/>
  <c r="AA118" i="11"/>
  <c r="U118" i="11"/>
  <c r="O118" i="11"/>
  <c r="K118" i="11"/>
  <c r="G118" i="11"/>
  <c r="BF116" i="11"/>
  <c r="AZ116" i="11"/>
  <c r="AH116" i="11"/>
  <c r="AC116" i="11"/>
  <c r="W116" i="11"/>
  <c r="P116" i="11"/>
  <c r="M116" i="11"/>
  <c r="I116" i="11"/>
  <c r="BF115" i="11"/>
  <c r="AZ115" i="11"/>
  <c r="AH115" i="11"/>
  <c r="AC115" i="11"/>
  <c r="W115" i="11"/>
  <c r="P115" i="11"/>
  <c r="M115" i="11"/>
  <c r="I115" i="11"/>
  <c r="BF113" i="11"/>
  <c r="AZ113" i="11"/>
  <c r="AH113" i="11"/>
  <c r="AC113" i="11"/>
  <c r="W113" i="11"/>
  <c r="P113" i="11"/>
  <c r="M113" i="11"/>
  <c r="I113" i="11"/>
  <c r="BF112" i="11"/>
  <c r="AZ112" i="11"/>
  <c r="AH112" i="11"/>
  <c r="AC112" i="11"/>
  <c r="W112" i="11"/>
  <c r="P112" i="11"/>
  <c r="M112" i="11"/>
  <c r="I112" i="11"/>
  <c r="BD110" i="11"/>
  <c r="AX110" i="11"/>
  <c r="AR110" i="11"/>
  <c r="AL110" i="11"/>
  <c r="AF110" i="11"/>
  <c r="Z110" i="11"/>
  <c r="T110" i="11"/>
  <c r="BE107" i="11"/>
  <c r="AY107" i="11"/>
  <c r="AS107" i="11"/>
  <c r="AM107" i="11"/>
  <c r="AG107" i="11"/>
  <c r="U107" i="11"/>
  <c r="O107" i="11"/>
  <c r="K107" i="11"/>
  <c r="G107" i="11"/>
  <c r="BF105" i="11"/>
  <c r="AZ105" i="11"/>
  <c r="AT105" i="11"/>
  <c r="AN105" i="11"/>
  <c r="AH105" i="11"/>
  <c r="AC105" i="11"/>
  <c r="W105" i="11"/>
  <c r="P105" i="11"/>
  <c r="M105" i="11"/>
  <c r="I105" i="11"/>
  <c r="BF104" i="11"/>
  <c r="AZ104" i="11"/>
  <c r="AT104" i="11"/>
  <c r="AN104" i="11"/>
  <c r="AH104" i="11"/>
  <c r="AC104" i="11"/>
  <c r="W104" i="11"/>
  <c r="P104" i="11"/>
  <c r="M104" i="11"/>
  <c r="I104" i="11"/>
  <c r="BF94" i="11"/>
  <c r="AZ94" i="11"/>
  <c r="AT94" i="11"/>
  <c r="AN94" i="11"/>
  <c r="AH94" i="11"/>
  <c r="AC94" i="11"/>
  <c r="W94" i="11"/>
  <c r="P94" i="11"/>
  <c r="M94" i="11"/>
  <c r="I94" i="11"/>
  <c r="BF93" i="11"/>
  <c r="AZ93" i="11"/>
  <c r="AT93" i="11"/>
  <c r="AN93" i="11"/>
  <c r="AH93" i="11"/>
  <c r="AC93" i="11"/>
  <c r="W93" i="11"/>
  <c r="P93" i="11"/>
  <c r="M93" i="11"/>
  <c r="I93" i="11"/>
  <c r="BF92" i="11"/>
  <c r="AZ92" i="11"/>
  <c r="AT92" i="11"/>
  <c r="AN92" i="11"/>
  <c r="AH92" i="11"/>
  <c r="AC92" i="11"/>
  <c r="W92" i="11"/>
  <c r="P92" i="11"/>
  <c r="M92" i="11"/>
  <c r="I92" i="11"/>
  <c r="BE87" i="11"/>
  <c r="AY87" i="11"/>
  <c r="AS87" i="11"/>
  <c r="AM87" i="11"/>
  <c r="AG87" i="11"/>
  <c r="AA87" i="11"/>
  <c r="U87" i="11"/>
  <c r="O87" i="11"/>
  <c r="K87" i="11"/>
  <c r="G87" i="11"/>
  <c r="BF85" i="11"/>
  <c r="AZ85" i="11"/>
  <c r="AT85" i="11"/>
  <c r="AN85" i="11"/>
  <c r="AH85" i="11"/>
  <c r="AC85" i="11"/>
  <c r="W85" i="11"/>
  <c r="P85" i="11"/>
  <c r="M85" i="11"/>
  <c r="I85" i="11"/>
  <c r="BF84" i="11"/>
  <c r="AZ84" i="11"/>
  <c r="AT84" i="11"/>
  <c r="AN84" i="11"/>
  <c r="AH84" i="11"/>
  <c r="AC84" i="11"/>
  <c r="W84" i="11"/>
  <c r="P84" i="11"/>
  <c r="M84" i="11"/>
  <c r="I84" i="11"/>
  <c r="BF83" i="11"/>
  <c r="AZ83" i="11"/>
  <c r="AT83" i="11"/>
  <c r="AN83" i="11"/>
  <c r="AH83" i="11"/>
  <c r="AC83" i="11"/>
  <c r="W83" i="11"/>
  <c r="P83" i="11"/>
  <c r="M83" i="11"/>
  <c r="I83" i="11"/>
  <c r="BF82" i="11"/>
  <c r="AZ82" i="11"/>
  <c r="AT82" i="11"/>
  <c r="AN82" i="11"/>
  <c r="AH82" i="11"/>
  <c r="AC82" i="11"/>
  <c r="W82" i="11"/>
  <c r="P82" i="11"/>
  <c r="M82" i="11"/>
  <c r="I82" i="11"/>
  <c r="BF81" i="11"/>
  <c r="AZ81" i="11"/>
  <c r="AT81" i="11"/>
  <c r="AN81" i="11"/>
  <c r="AH81" i="11"/>
  <c r="AC81" i="11"/>
  <c r="W81" i="11"/>
  <c r="P81" i="11"/>
  <c r="M81" i="11"/>
  <c r="I81" i="11"/>
  <c r="BF80" i="11"/>
  <c r="AZ80" i="11"/>
  <c r="AT80" i="11"/>
  <c r="AN80" i="11"/>
  <c r="AH80" i="11"/>
  <c r="AC80" i="11"/>
  <c r="W80" i="11"/>
  <c r="P80" i="11"/>
  <c r="M80" i="11"/>
  <c r="I80" i="11"/>
  <c r="BF79" i="11"/>
  <c r="AZ79" i="11"/>
  <c r="AT79" i="11"/>
  <c r="AN79" i="11"/>
  <c r="AH79" i="11"/>
  <c r="AC79" i="11"/>
  <c r="W79" i="11"/>
  <c r="P79" i="11"/>
  <c r="M79" i="11"/>
  <c r="I79" i="11"/>
  <c r="BF78" i="11"/>
  <c r="AZ78" i="11"/>
  <c r="AT78" i="11"/>
  <c r="AN78" i="11"/>
  <c r="AH78" i="11"/>
  <c r="AC78" i="11"/>
  <c r="W78" i="11"/>
  <c r="P78" i="11"/>
  <c r="M78" i="11"/>
  <c r="I78" i="11"/>
  <c r="BF77" i="11"/>
  <c r="AZ77" i="11"/>
  <c r="AT77" i="11"/>
  <c r="AN77" i="11"/>
  <c r="AH77" i="11"/>
  <c r="AC77" i="11"/>
  <c r="W77" i="11"/>
  <c r="P77" i="11"/>
  <c r="M77" i="11"/>
  <c r="I77" i="11"/>
  <c r="BF76" i="11"/>
  <c r="AZ76" i="11"/>
  <c r="AT76" i="11"/>
  <c r="AN76" i="11"/>
  <c r="AH76" i="11"/>
  <c r="AC76" i="11"/>
  <c r="W76" i="11"/>
  <c r="P76" i="11"/>
  <c r="M76" i="11"/>
  <c r="I76" i="11"/>
  <c r="BF75" i="11"/>
  <c r="AZ75" i="11"/>
  <c r="AT75" i="11"/>
  <c r="AN75" i="11"/>
  <c r="AH75" i="11"/>
  <c r="AC75" i="11"/>
  <c r="W75" i="11"/>
  <c r="P75" i="11"/>
  <c r="M75" i="11"/>
  <c r="I75" i="11"/>
  <c r="BF74" i="11"/>
  <c r="AZ74" i="11"/>
  <c r="AT74" i="11"/>
  <c r="AN74" i="11"/>
  <c r="AH74" i="11"/>
  <c r="AC74" i="11"/>
  <c r="W74" i="11"/>
  <c r="P74" i="11"/>
  <c r="M74" i="11"/>
  <c r="I74" i="11"/>
  <c r="BF73" i="11"/>
  <c r="AZ73" i="11"/>
  <c r="AT73" i="11"/>
  <c r="AN73" i="11"/>
  <c r="AH73" i="11"/>
  <c r="AC73" i="11"/>
  <c r="W73" i="11"/>
  <c r="P73" i="11"/>
  <c r="M73" i="11"/>
  <c r="I73" i="11"/>
  <c r="BD71" i="11"/>
  <c r="BD90" i="11" s="1"/>
  <c r="AX71" i="11"/>
  <c r="AX90" i="11" s="1"/>
  <c r="AR71" i="11"/>
  <c r="AR90" i="11" s="1"/>
  <c r="AL71" i="11"/>
  <c r="AL90" i="11" s="1"/>
  <c r="AF71" i="11"/>
  <c r="AF90" i="11" s="1"/>
  <c r="Z71" i="11"/>
  <c r="Z90" i="11" s="1"/>
  <c r="T71" i="11"/>
  <c r="T90" i="11" s="1"/>
  <c r="BE68" i="11"/>
  <c r="AY68" i="11"/>
  <c r="AS68" i="11"/>
  <c r="AM68" i="11"/>
  <c r="AA68" i="11"/>
  <c r="U68" i="11"/>
  <c r="O68" i="11"/>
  <c r="K68" i="11"/>
  <c r="G68" i="11"/>
  <c r="BF66" i="11"/>
  <c r="AZ66" i="11"/>
  <c r="AT66" i="11"/>
  <c r="AN66" i="11"/>
  <c r="AH66" i="11"/>
  <c r="AC66" i="11"/>
  <c r="W66" i="11"/>
  <c r="P66" i="11"/>
  <c r="M66" i="11"/>
  <c r="I66" i="11"/>
  <c r="BF65" i="11"/>
  <c r="AZ65" i="11"/>
  <c r="AT65" i="11"/>
  <c r="AN65" i="11"/>
  <c r="AH65" i="11"/>
  <c r="AC65" i="11"/>
  <c r="W65" i="11"/>
  <c r="P65" i="11"/>
  <c r="M65" i="11"/>
  <c r="I65" i="11"/>
  <c r="BF64" i="11"/>
  <c r="AZ64" i="11"/>
  <c r="AT64" i="11"/>
  <c r="AN64" i="11"/>
  <c r="AH64" i="11"/>
  <c r="AC64" i="11"/>
  <c r="W64" i="11"/>
  <c r="P64" i="11"/>
  <c r="M64" i="11"/>
  <c r="I64" i="11"/>
  <c r="BF63" i="11"/>
  <c r="AZ63" i="11"/>
  <c r="AT63" i="11"/>
  <c r="AN63" i="11"/>
  <c r="AH63" i="11"/>
  <c r="AC63" i="11"/>
  <c r="W63" i="11"/>
  <c r="P63" i="11"/>
  <c r="M63" i="11"/>
  <c r="I63" i="11"/>
  <c r="BF62" i="11"/>
  <c r="AZ62" i="11"/>
  <c r="AT62" i="11"/>
  <c r="AN62" i="11"/>
  <c r="AH62" i="11"/>
  <c r="AC62" i="11"/>
  <c r="W62" i="11"/>
  <c r="P62" i="11"/>
  <c r="M62" i="11"/>
  <c r="I62" i="11"/>
  <c r="BF61" i="11"/>
  <c r="AZ61" i="11"/>
  <c r="AT61" i="11"/>
  <c r="AN61" i="11"/>
  <c r="AH61" i="11"/>
  <c r="AC61" i="11"/>
  <c r="W61" i="11"/>
  <c r="P61" i="11"/>
  <c r="M61" i="11"/>
  <c r="I61" i="11"/>
  <c r="BF60" i="11"/>
  <c r="AZ60" i="11"/>
  <c r="AT60" i="11"/>
  <c r="AN60" i="11"/>
  <c r="AC60" i="11"/>
  <c r="W60" i="11"/>
  <c r="P60" i="11"/>
  <c r="M60" i="11"/>
  <c r="I60" i="11"/>
  <c r="BF59" i="11"/>
  <c r="AZ59" i="11"/>
  <c r="AT59" i="11"/>
  <c r="AN59" i="11"/>
  <c r="AC59" i="11"/>
  <c r="W59" i="11"/>
  <c r="P59" i="11"/>
  <c r="M59" i="11"/>
  <c r="I59" i="11"/>
  <c r="BD57" i="11"/>
  <c r="AX57" i="11"/>
  <c r="AR57" i="11"/>
  <c r="AL57" i="11"/>
  <c r="AF57" i="11"/>
  <c r="Z57" i="11"/>
  <c r="T57" i="11"/>
  <c r="P52" i="11"/>
  <c r="AT52" i="11"/>
  <c r="P51" i="11"/>
  <c r="AT51" i="11"/>
  <c r="P50" i="11"/>
  <c r="AT50" i="11"/>
  <c r="P49" i="11"/>
  <c r="AT49" i="11"/>
  <c r="BD38" i="11"/>
  <c r="AX38" i="11"/>
  <c r="AR38" i="11"/>
  <c r="AL38" i="11"/>
  <c r="AF38" i="11"/>
  <c r="Z38" i="11"/>
  <c r="BD34" i="11"/>
  <c r="AX34" i="11"/>
  <c r="AR34" i="11"/>
  <c r="AL34" i="11"/>
  <c r="AF34" i="11"/>
  <c r="Z34" i="11"/>
  <c r="T34" i="11"/>
  <c r="N34" i="11"/>
  <c r="J34" i="11"/>
  <c r="F34" i="11"/>
  <c r="BE31" i="11"/>
  <c r="BF31" i="11" s="1"/>
  <c r="AY31" i="11"/>
  <c r="AZ31" i="11" s="1"/>
  <c r="AS31" i="11"/>
  <c r="AT31" i="11" s="1"/>
  <c r="AM31" i="11"/>
  <c r="AN31" i="11" s="1"/>
  <c r="AG31" i="11"/>
  <c r="AH31" i="11" s="1"/>
  <c r="AA31" i="11"/>
  <c r="AC31" i="11" s="1"/>
  <c r="U31" i="11"/>
  <c r="W31" i="11" s="1"/>
  <c r="O31" i="11"/>
  <c r="P31" i="11" s="1"/>
  <c r="K31" i="11"/>
  <c r="M31" i="11" s="1"/>
  <c r="G31" i="11"/>
  <c r="I31" i="11" s="1"/>
  <c r="BE30" i="11"/>
  <c r="BF30" i="11" s="1"/>
  <c r="AY30" i="11"/>
  <c r="AZ30" i="11" s="1"/>
  <c r="AS30" i="11"/>
  <c r="AT30" i="11" s="1"/>
  <c r="AM30" i="11"/>
  <c r="AN30" i="11" s="1"/>
  <c r="AG30" i="11"/>
  <c r="AH30" i="11" s="1"/>
  <c r="AA30" i="11"/>
  <c r="AC30" i="11" s="1"/>
  <c r="U30" i="11"/>
  <c r="W30" i="11" s="1"/>
  <c r="O30" i="11"/>
  <c r="P30" i="11" s="1"/>
  <c r="K30" i="11"/>
  <c r="M30" i="11" s="1"/>
  <c r="G30" i="11"/>
  <c r="I30" i="11" s="1"/>
  <c r="BE29" i="11"/>
  <c r="BF29" i="11" s="1"/>
  <c r="AY29" i="11"/>
  <c r="AZ29" i="11" s="1"/>
  <c r="AS29" i="11"/>
  <c r="AT29" i="11" s="1"/>
  <c r="AM29" i="11"/>
  <c r="AN29" i="11" s="1"/>
  <c r="AG29" i="11"/>
  <c r="AH29" i="11" s="1"/>
  <c r="AA29" i="11"/>
  <c r="AC29" i="11" s="1"/>
  <c r="U29" i="11"/>
  <c r="W29" i="11" s="1"/>
  <c r="O29" i="11"/>
  <c r="P29" i="11" s="1"/>
  <c r="K29" i="11"/>
  <c r="M29" i="11" s="1"/>
  <c r="G29" i="11"/>
  <c r="I29" i="11" s="1"/>
  <c r="BE26" i="11"/>
  <c r="BF26" i="11" s="1"/>
  <c r="AY26" i="11"/>
  <c r="AZ26" i="11" s="1"/>
  <c r="AS26" i="11"/>
  <c r="AT26" i="11" s="1"/>
  <c r="AM26" i="11"/>
  <c r="AN26" i="11" s="1"/>
  <c r="AG26" i="11"/>
  <c r="AH26" i="11" s="1"/>
  <c r="AA26" i="11"/>
  <c r="AC26" i="11" s="1"/>
  <c r="U26" i="11"/>
  <c r="W26" i="11" s="1"/>
  <c r="O26" i="11"/>
  <c r="P26" i="11" s="1"/>
  <c r="K26" i="11"/>
  <c r="M26" i="11" s="1"/>
  <c r="G26" i="11"/>
  <c r="I26" i="11" s="1"/>
  <c r="BE24" i="11"/>
  <c r="BF24" i="11" s="1"/>
  <c r="AY24" i="11"/>
  <c r="AZ24" i="11" s="1"/>
  <c r="AS24" i="11"/>
  <c r="AT24" i="11" s="1"/>
  <c r="AM24" i="11"/>
  <c r="AN24" i="11" s="1"/>
  <c r="AG24" i="11"/>
  <c r="AH24" i="11" s="1"/>
  <c r="AA24" i="11"/>
  <c r="AC24" i="11" s="1"/>
  <c r="U24" i="11"/>
  <c r="W24" i="11" s="1"/>
  <c r="O24" i="11"/>
  <c r="P24" i="11" s="1"/>
  <c r="K24" i="11"/>
  <c r="M24" i="11" s="1"/>
  <c r="G24" i="11"/>
  <c r="I24" i="11" s="1"/>
  <c r="BE23" i="11"/>
  <c r="BF23" i="11" s="1"/>
  <c r="AY23" i="11"/>
  <c r="AZ23" i="11" s="1"/>
  <c r="AS23" i="11"/>
  <c r="AT23" i="11" s="1"/>
  <c r="AM23" i="11"/>
  <c r="AN23" i="11" s="1"/>
  <c r="AG23" i="11"/>
  <c r="AH23" i="11" s="1"/>
  <c r="AA23" i="11"/>
  <c r="AC23" i="11" s="1"/>
  <c r="U23" i="11"/>
  <c r="W23" i="11" s="1"/>
  <c r="O23" i="11"/>
  <c r="P23" i="11" s="1"/>
  <c r="K23" i="11"/>
  <c r="M23" i="11" s="1"/>
  <c r="G23" i="11"/>
  <c r="I23" i="11" s="1"/>
  <c r="BE22" i="11"/>
  <c r="BF22" i="11" s="1"/>
  <c r="AY22" i="11"/>
  <c r="AZ22" i="11" s="1"/>
  <c r="AS22" i="11"/>
  <c r="AT22" i="11" s="1"/>
  <c r="AM22" i="11"/>
  <c r="AN22" i="11" s="1"/>
  <c r="AG22" i="11"/>
  <c r="AH22" i="11" s="1"/>
  <c r="AA22" i="11"/>
  <c r="AC22" i="11" s="1"/>
  <c r="U22" i="11"/>
  <c r="W22" i="11" s="1"/>
  <c r="O22" i="11"/>
  <c r="P22" i="11" s="1"/>
  <c r="K22" i="11"/>
  <c r="M22" i="11" s="1"/>
  <c r="G22" i="11"/>
  <c r="I22" i="11" s="1"/>
  <c r="BE21" i="11"/>
  <c r="BF21" i="11" s="1"/>
  <c r="AY21" i="11"/>
  <c r="AZ21" i="11" s="1"/>
  <c r="AS21" i="11"/>
  <c r="AT21" i="11" s="1"/>
  <c r="AM21" i="11"/>
  <c r="AN21" i="11" s="1"/>
  <c r="AG21" i="11"/>
  <c r="AH21" i="11" s="1"/>
  <c r="AA21" i="11"/>
  <c r="AC21" i="11" s="1"/>
  <c r="U21" i="11"/>
  <c r="W21" i="11" s="1"/>
  <c r="O21" i="11"/>
  <c r="P21" i="11" s="1"/>
  <c r="K21" i="11"/>
  <c r="M21" i="11" s="1"/>
  <c r="G21" i="11"/>
  <c r="I21" i="11" s="1"/>
  <c r="BE20" i="11"/>
  <c r="BF20" i="11" s="1"/>
  <c r="AY20" i="11"/>
  <c r="AZ20" i="11" s="1"/>
  <c r="AS20" i="11"/>
  <c r="AT20" i="11" s="1"/>
  <c r="AM20" i="11"/>
  <c r="AN20" i="11" s="1"/>
  <c r="AG20" i="11"/>
  <c r="AH20" i="11" s="1"/>
  <c r="AA20" i="11"/>
  <c r="AC20" i="11" s="1"/>
  <c r="U20" i="11"/>
  <c r="W20" i="11" s="1"/>
  <c r="O20" i="11"/>
  <c r="P20" i="11" s="1"/>
  <c r="K20" i="11"/>
  <c r="M20" i="11" s="1"/>
  <c r="G20" i="11"/>
  <c r="I20" i="11" s="1"/>
  <c r="BE19" i="11"/>
  <c r="BF19" i="11" s="1"/>
  <c r="AY19" i="11"/>
  <c r="AZ19" i="11" s="1"/>
  <c r="AS19" i="11"/>
  <c r="AT19" i="11" s="1"/>
  <c r="AM19" i="11"/>
  <c r="AN19" i="11" s="1"/>
  <c r="AG19" i="11"/>
  <c r="AH19" i="11" s="1"/>
  <c r="AA19" i="11"/>
  <c r="AC19" i="11" s="1"/>
  <c r="U19" i="11"/>
  <c r="W19" i="11" s="1"/>
  <c r="O19" i="11"/>
  <c r="P19" i="11" s="1"/>
  <c r="K19" i="11"/>
  <c r="M19" i="11" s="1"/>
  <c r="G19" i="11"/>
  <c r="I19" i="11" s="1"/>
  <c r="BE18" i="11"/>
  <c r="BF18" i="11" s="1"/>
  <c r="AY18" i="11"/>
  <c r="AZ18" i="11" s="1"/>
  <c r="AS18" i="11"/>
  <c r="AT18" i="11" s="1"/>
  <c r="AM18" i="11"/>
  <c r="AN18" i="11" s="1"/>
  <c r="AG18" i="11"/>
  <c r="AH18" i="11" s="1"/>
  <c r="AA18" i="11"/>
  <c r="AC18" i="11" s="1"/>
  <c r="U18" i="11"/>
  <c r="W18" i="11" s="1"/>
  <c r="O18" i="11"/>
  <c r="P18" i="11" s="1"/>
  <c r="K18" i="11"/>
  <c r="M18" i="11" s="1"/>
  <c r="G18" i="11"/>
  <c r="I18" i="11" s="1"/>
  <c r="BE17" i="11"/>
  <c r="BF17" i="11" s="1"/>
  <c r="AY17" i="11"/>
  <c r="AZ17" i="11" s="1"/>
  <c r="AS17" i="11"/>
  <c r="AT17" i="11" s="1"/>
  <c r="AM17" i="11"/>
  <c r="AN17" i="11" s="1"/>
  <c r="AG17" i="11"/>
  <c r="AH17" i="11" s="1"/>
  <c r="AA17" i="11"/>
  <c r="AC17" i="11" s="1"/>
  <c r="U17" i="11"/>
  <c r="W17" i="11" s="1"/>
  <c r="O17" i="11"/>
  <c r="P17" i="11" s="1"/>
  <c r="K17" i="11"/>
  <c r="M17" i="11" s="1"/>
  <c r="G17" i="11"/>
  <c r="I17" i="11" s="1"/>
  <c r="BE16" i="11"/>
  <c r="BF16" i="11" s="1"/>
  <c r="AY16" i="11"/>
  <c r="AZ16" i="11" s="1"/>
  <c r="AS16" i="11"/>
  <c r="AT16" i="11" s="1"/>
  <c r="AM16" i="11"/>
  <c r="AN16" i="11" s="1"/>
  <c r="AG16" i="11"/>
  <c r="AH16" i="11" s="1"/>
  <c r="AA16" i="11"/>
  <c r="AC16" i="11" s="1"/>
  <c r="U16" i="11"/>
  <c r="W16" i="11" s="1"/>
  <c r="O16" i="11"/>
  <c r="P16" i="11" s="1"/>
  <c r="K16" i="11"/>
  <c r="M16" i="11" s="1"/>
  <c r="G16" i="11"/>
  <c r="I16" i="11" s="1"/>
  <c r="BE15" i="11"/>
  <c r="AY15" i="11"/>
  <c r="AZ15" i="11" s="1"/>
  <c r="AS15" i="11"/>
  <c r="AT15" i="11" s="1"/>
  <c r="AM15" i="11"/>
  <c r="AN15" i="11" s="1"/>
  <c r="AG15" i="11"/>
  <c r="AA15" i="11"/>
  <c r="AC15" i="11" s="1"/>
  <c r="U15" i="11"/>
  <c r="O15" i="11"/>
  <c r="P15" i="11" s="1"/>
  <c r="K15" i="11"/>
  <c r="M15" i="11" s="1"/>
  <c r="G15" i="11"/>
  <c r="B12" i="11"/>
  <c r="C5" i="11"/>
  <c r="C2" i="11"/>
  <c r="C4" i="10"/>
  <c r="BD123" i="10"/>
  <c r="AX123" i="10"/>
  <c r="AR123" i="10"/>
  <c r="AL123" i="10"/>
  <c r="AF123" i="10"/>
  <c r="Z123" i="10"/>
  <c r="T123" i="10"/>
  <c r="BE118" i="10"/>
  <c r="AY118" i="10"/>
  <c r="AS118" i="10"/>
  <c r="AM118" i="10"/>
  <c r="AG118" i="10"/>
  <c r="AA118" i="10"/>
  <c r="U118" i="10"/>
  <c r="O118" i="10"/>
  <c r="K118" i="10"/>
  <c r="G118" i="10"/>
  <c r="BF116" i="10"/>
  <c r="AZ116" i="10"/>
  <c r="AH116" i="10"/>
  <c r="AC116" i="10"/>
  <c r="W116" i="10"/>
  <c r="P116" i="10"/>
  <c r="M116" i="10"/>
  <c r="I116" i="10"/>
  <c r="BF115" i="10"/>
  <c r="AZ115" i="10"/>
  <c r="AH115" i="10"/>
  <c r="AC115" i="10"/>
  <c r="W115" i="10"/>
  <c r="P115" i="10"/>
  <c r="M115" i="10"/>
  <c r="I115" i="10"/>
  <c r="BF113" i="10"/>
  <c r="AZ113" i="10"/>
  <c r="AH113" i="10"/>
  <c r="AC113" i="10"/>
  <c r="W113" i="10"/>
  <c r="P113" i="10"/>
  <c r="M113" i="10"/>
  <c r="I113" i="10"/>
  <c r="BF112" i="10"/>
  <c r="AZ112" i="10"/>
  <c r="AT112" i="10"/>
  <c r="AN112" i="10"/>
  <c r="AH112" i="10"/>
  <c r="AC112" i="10"/>
  <c r="W112" i="10"/>
  <c r="P112" i="10"/>
  <c r="M112" i="10"/>
  <c r="I112" i="10"/>
  <c r="BD110" i="10"/>
  <c r="AX110" i="10"/>
  <c r="AR110" i="10"/>
  <c r="AL110" i="10"/>
  <c r="AF110" i="10"/>
  <c r="Z110" i="10"/>
  <c r="T110" i="10"/>
  <c r="BE107" i="10"/>
  <c r="AY107" i="10"/>
  <c r="AS107" i="10"/>
  <c r="AM107" i="10"/>
  <c r="AG107" i="10"/>
  <c r="U107" i="10"/>
  <c r="O107" i="10"/>
  <c r="K107" i="10"/>
  <c r="G107" i="10"/>
  <c r="BF105" i="10"/>
  <c r="AZ105" i="10"/>
  <c r="AT105" i="10"/>
  <c r="AN105" i="10"/>
  <c r="AH105" i="10"/>
  <c r="AC105" i="10"/>
  <c r="W105" i="10"/>
  <c r="P105" i="10"/>
  <c r="M105" i="10"/>
  <c r="I105" i="10"/>
  <c r="BF104" i="10"/>
  <c r="AZ104" i="10"/>
  <c r="AT104" i="10"/>
  <c r="AN104" i="10"/>
  <c r="AH104" i="10"/>
  <c r="AC104" i="10"/>
  <c r="W104" i="10"/>
  <c r="P104" i="10"/>
  <c r="M104" i="10"/>
  <c r="I104" i="10"/>
  <c r="BF94" i="10"/>
  <c r="AN94" i="10"/>
  <c r="AH94" i="10"/>
  <c r="AC94" i="10"/>
  <c r="W94" i="10"/>
  <c r="P94" i="10"/>
  <c r="M94" i="10"/>
  <c r="I94" i="10"/>
  <c r="BF93" i="10"/>
  <c r="AZ93" i="10"/>
  <c r="AT93" i="10"/>
  <c r="AN93" i="10"/>
  <c r="AH93" i="10"/>
  <c r="AC93" i="10"/>
  <c r="W93" i="10"/>
  <c r="P93" i="10"/>
  <c r="M93" i="10"/>
  <c r="I93" i="10"/>
  <c r="BF92" i="10"/>
  <c r="AZ92" i="10"/>
  <c r="AT92" i="10"/>
  <c r="AN92" i="10"/>
  <c r="AH92" i="10"/>
  <c r="AC92" i="10"/>
  <c r="W92" i="10"/>
  <c r="P92" i="10"/>
  <c r="M92" i="10"/>
  <c r="I92" i="10"/>
  <c r="BE87" i="10"/>
  <c r="AY87" i="10"/>
  <c r="AS87" i="10"/>
  <c r="AM87" i="10"/>
  <c r="AG87" i="10"/>
  <c r="AA87" i="10"/>
  <c r="U87" i="10"/>
  <c r="O87" i="10"/>
  <c r="K87" i="10"/>
  <c r="G87" i="10"/>
  <c r="BF85" i="10"/>
  <c r="AZ85" i="10"/>
  <c r="AT85" i="10"/>
  <c r="AN85" i="10"/>
  <c r="AH85" i="10"/>
  <c r="AC85" i="10"/>
  <c r="W85" i="10"/>
  <c r="P85" i="10"/>
  <c r="M85" i="10"/>
  <c r="I85" i="10"/>
  <c r="BF84" i="10"/>
  <c r="AZ84" i="10"/>
  <c r="AT84" i="10"/>
  <c r="AN84" i="10"/>
  <c r="AH84" i="10"/>
  <c r="AC84" i="10"/>
  <c r="W84" i="10"/>
  <c r="P84" i="10"/>
  <c r="M84" i="10"/>
  <c r="I84" i="10"/>
  <c r="BF83" i="10"/>
  <c r="AZ83" i="10"/>
  <c r="AT83" i="10"/>
  <c r="AN83" i="10"/>
  <c r="AH83" i="10"/>
  <c r="AC83" i="10"/>
  <c r="W83" i="10"/>
  <c r="P83" i="10"/>
  <c r="M83" i="10"/>
  <c r="I83" i="10"/>
  <c r="BF82" i="10"/>
  <c r="AZ82" i="10"/>
  <c r="AT82" i="10"/>
  <c r="AN82" i="10"/>
  <c r="AH82" i="10"/>
  <c r="AC82" i="10"/>
  <c r="W82" i="10"/>
  <c r="P82" i="10"/>
  <c r="M82" i="10"/>
  <c r="I82" i="10"/>
  <c r="BF81" i="10"/>
  <c r="AZ81" i="10"/>
  <c r="AT81" i="10"/>
  <c r="AN81" i="10"/>
  <c r="AH81" i="10"/>
  <c r="AC81" i="10"/>
  <c r="W81" i="10"/>
  <c r="P81" i="10"/>
  <c r="M81" i="10"/>
  <c r="I81" i="10"/>
  <c r="BF80" i="10"/>
  <c r="AZ80" i="10"/>
  <c r="AT80" i="10"/>
  <c r="AN80" i="10"/>
  <c r="AH80" i="10"/>
  <c r="AC80" i="10"/>
  <c r="W80" i="10"/>
  <c r="P80" i="10"/>
  <c r="M80" i="10"/>
  <c r="I80" i="10"/>
  <c r="BF79" i="10"/>
  <c r="AZ79" i="10"/>
  <c r="AT79" i="10"/>
  <c r="AN79" i="10"/>
  <c r="AH79" i="10"/>
  <c r="AC79" i="10"/>
  <c r="W79" i="10"/>
  <c r="P79" i="10"/>
  <c r="M79" i="10"/>
  <c r="I79" i="10"/>
  <c r="BF78" i="10"/>
  <c r="AZ78" i="10"/>
  <c r="AT78" i="10"/>
  <c r="AN78" i="10"/>
  <c r="AH78" i="10"/>
  <c r="AC78" i="10"/>
  <c r="W78" i="10"/>
  <c r="P78" i="10"/>
  <c r="M78" i="10"/>
  <c r="I78" i="10"/>
  <c r="BF77" i="10"/>
  <c r="AZ77" i="10"/>
  <c r="AT77" i="10"/>
  <c r="AN77" i="10"/>
  <c r="AH77" i="10"/>
  <c r="AC77" i="10"/>
  <c r="W77" i="10"/>
  <c r="P77" i="10"/>
  <c r="M77" i="10"/>
  <c r="I77" i="10"/>
  <c r="BF76" i="10"/>
  <c r="AZ76" i="10"/>
  <c r="AT76" i="10"/>
  <c r="AN76" i="10"/>
  <c r="AH76" i="10"/>
  <c r="AC76" i="10"/>
  <c r="W76" i="10"/>
  <c r="P76" i="10"/>
  <c r="M76" i="10"/>
  <c r="I76" i="10"/>
  <c r="BF75" i="10"/>
  <c r="AZ75" i="10"/>
  <c r="AT75" i="10"/>
  <c r="AN75" i="10"/>
  <c r="AH75" i="10"/>
  <c r="AC75" i="10"/>
  <c r="W75" i="10"/>
  <c r="P75" i="10"/>
  <c r="M75" i="10"/>
  <c r="I75" i="10"/>
  <c r="BF74" i="10"/>
  <c r="AZ74" i="10"/>
  <c r="AT74" i="10"/>
  <c r="AN74" i="10"/>
  <c r="AH74" i="10"/>
  <c r="AC74" i="10"/>
  <c r="W74" i="10"/>
  <c r="P74" i="10"/>
  <c r="M74" i="10"/>
  <c r="I74" i="10"/>
  <c r="BF73" i="10"/>
  <c r="AZ73" i="10"/>
  <c r="AT73" i="10"/>
  <c r="AN73" i="10"/>
  <c r="AH73" i="10"/>
  <c r="AC73" i="10"/>
  <c r="W73" i="10"/>
  <c r="P73" i="10"/>
  <c r="M73" i="10"/>
  <c r="I73" i="10"/>
  <c r="BD71" i="10"/>
  <c r="BD90" i="10" s="1"/>
  <c r="AX71" i="10"/>
  <c r="AX90" i="10" s="1"/>
  <c r="AR71" i="10"/>
  <c r="AR90" i="10" s="1"/>
  <c r="AL71" i="10"/>
  <c r="AL90" i="10" s="1"/>
  <c r="AF71" i="10"/>
  <c r="AF90" i="10" s="1"/>
  <c r="Z71" i="10"/>
  <c r="Z90" i="10" s="1"/>
  <c r="T71" i="10"/>
  <c r="T90" i="10" s="1"/>
  <c r="BE68" i="10"/>
  <c r="AY68" i="10"/>
  <c r="AS68" i="10"/>
  <c r="AM68" i="10"/>
  <c r="AA68" i="10"/>
  <c r="U68" i="10"/>
  <c r="O68" i="10"/>
  <c r="K68" i="10"/>
  <c r="G68" i="10"/>
  <c r="BF66" i="10"/>
  <c r="AZ66" i="10"/>
  <c r="AT66" i="10"/>
  <c r="AN66" i="10"/>
  <c r="AH66" i="10"/>
  <c r="AC66" i="10"/>
  <c r="W66" i="10"/>
  <c r="P66" i="10"/>
  <c r="M66" i="10"/>
  <c r="I66" i="10"/>
  <c r="BF65" i="10"/>
  <c r="AZ65" i="10"/>
  <c r="AT65" i="10"/>
  <c r="AN65" i="10"/>
  <c r="AH65" i="10"/>
  <c r="AC65" i="10"/>
  <c r="W65" i="10"/>
  <c r="P65" i="10"/>
  <c r="M65" i="10"/>
  <c r="I65" i="10"/>
  <c r="BF64" i="10"/>
  <c r="AZ64" i="10"/>
  <c r="AT64" i="10"/>
  <c r="AN64" i="10"/>
  <c r="AH64" i="10"/>
  <c r="AC64" i="10"/>
  <c r="W64" i="10"/>
  <c r="P64" i="10"/>
  <c r="M64" i="10"/>
  <c r="I64" i="10"/>
  <c r="BF63" i="10"/>
  <c r="AZ63" i="10"/>
  <c r="AT63" i="10"/>
  <c r="AN63" i="10"/>
  <c r="AH63" i="10"/>
  <c r="AC63" i="10"/>
  <c r="W63" i="10"/>
  <c r="P63" i="10"/>
  <c r="M63" i="10"/>
  <c r="I63" i="10"/>
  <c r="BF62" i="10"/>
  <c r="AZ62" i="10"/>
  <c r="AT62" i="10"/>
  <c r="AN62" i="10"/>
  <c r="AH62" i="10"/>
  <c r="AC62" i="10"/>
  <c r="W62" i="10"/>
  <c r="P62" i="10"/>
  <c r="M62" i="10"/>
  <c r="I62" i="10"/>
  <c r="BF61" i="10"/>
  <c r="AZ61" i="10"/>
  <c r="AT61" i="10"/>
  <c r="AN61" i="10"/>
  <c r="AH61" i="10"/>
  <c r="AC61" i="10"/>
  <c r="W61" i="10"/>
  <c r="P61" i="10"/>
  <c r="M61" i="10"/>
  <c r="I61" i="10"/>
  <c r="BF60" i="10"/>
  <c r="AZ60" i="10"/>
  <c r="AT60" i="10"/>
  <c r="AN60" i="10"/>
  <c r="AC60" i="10"/>
  <c r="W60" i="10"/>
  <c r="P60" i="10"/>
  <c r="M60" i="10"/>
  <c r="I60" i="10"/>
  <c r="BF59" i="10"/>
  <c r="AZ59" i="10"/>
  <c r="AT59" i="10"/>
  <c r="AN59" i="10"/>
  <c r="AC59" i="10"/>
  <c r="W59" i="10"/>
  <c r="P59" i="10"/>
  <c r="M59" i="10"/>
  <c r="I59" i="10"/>
  <c r="BD57" i="10"/>
  <c r="AX57" i="10"/>
  <c r="AR57" i="10"/>
  <c r="AL57" i="10"/>
  <c r="AF57" i="10"/>
  <c r="Z57" i="10"/>
  <c r="T57" i="10"/>
  <c r="M52" i="10"/>
  <c r="M51" i="10"/>
  <c r="M50" i="10"/>
  <c r="M49" i="10"/>
  <c r="P48" i="10"/>
  <c r="I46" i="10"/>
  <c r="AZ45" i="10"/>
  <c r="AZ43" i="10"/>
  <c r="AZ41" i="10"/>
  <c r="BD38" i="10"/>
  <c r="AX38" i="10"/>
  <c r="AR38" i="10"/>
  <c r="AL38" i="10"/>
  <c r="AF38" i="10"/>
  <c r="Z38" i="10"/>
  <c r="BD34" i="10"/>
  <c r="AX34" i="10"/>
  <c r="AR34" i="10"/>
  <c r="AL34" i="10"/>
  <c r="AF34" i="10"/>
  <c r="Z34" i="10"/>
  <c r="T34" i="10"/>
  <c r="N34" i="10"/>
  <c r="J34" i="10"/>
  <c r="F34" i="10"/>
  <c r="BE31" i="10"/>
  <c r="BF31" i="10" s="1"/>
  <c r="AY31" i="10"/>
  <c r="AZ31" i="10" s="1"/>
  <c r="AS31" i="10"/>
  <c r="AT31" i="10" s="1"/>
  <c r="AM31" i="10"/>
  <c r="AN31" i="10" s="1"/>
  <c r="AG31" i="10"/>
  <c r="AH31" i="10" s="1"/>
  <c r="AA31" i="10"/>
  <c r="AC31" i="10" s="1"/>
  <c r="U31" i="10"/>
  <c r="W31" i="10" s="1"/>
  <c r="O31" i="10"/>
  <c r="P31" i="10" s="1"/>
  <c r="K31" i="10"/>
  <c r="M31" i="10" s="1"/>
  <c r="G31" i="10"/>
  <c r="I31" i="10" s="1"/>
  <c r="BE30" i="10"/>
  <c r="BF30" i="10" s="1"/>
  <c r="AY30" i="10"/>
  <c r="AZ30" i="10" s="1"/>
  <c r="AS30" i="10"/>
  <c r="AT30" i="10" s="1"/>
  <c r="AM30" i="10"/>
  <c r="AN30" i="10" s="1"/>
  <c r="AG30" i="10"/>
  <c r="AH30" i="10" s="1"/>
  <c r="AA30" i="10"/>
  <c r="AC30" i="10" s="1"/>
  <c r="U30" i="10"/>
  <c r="W30" i="10" s="1"/>
  <c r="O30" i="10"/>
  <c r="P30" i="10" s="1"/>
  <c r="K30" i="10"/>
  <c r="M30" i="10" s="1"/>
  <c r="G30" i="10"/>
  <c r="I30" i="10" s="1"/>
  <c r="BE29" i="10"/>
  <c r="BF29" i="10" s="1"/>
  <c r="AY29" i="10"/>
  <c r="AZ29" i="10" s="1"/>
  <c r="AS29" i="10"/>
  <c r="AT29" i="10" s="1"/>
  <c r="AM29" i="10"/>
  <c r="AN29" i="10" s="1"/>
  <c r="AG29" i="10"/>
  <c r="AH29" i="10" s="1"/>
  <c r="AA29" i="10"/>
  <c r="AC29" i="10" s="1"/>
  <c r="U29" i="10"/>
  <c r="W29" i="10" s="1"/>
  <c r="O29" i="10"/>
  <c r="P29" i="10" s="1"/>
  <c r="K29" i="10"/>
  <c r="M29" i="10" s="1"/>
  <c r="G29" i="10"/>
  <c r="I29" i="10" s="1"/>
  <c r="BE26" i="10"/>
  <c r="BF26" i="10" s="1"/>
  <c r="AY26" i="10"/>
  <c r="AZ26" i="10" s="1"/>
  <c r="AS26" i="10"/>
  <c r="AT26" i="10" s="1"/>
  <c r="AM26" i="10"/>
  <c r="AN26" i="10" s="1"/>
  <c r="AG26" i="10"/>
  <c r="AH26" i="10" s="1"/>
  <c r="AA26" i="10"/>
  <c r="AC26" i="10" s="1"/>
  <c r="U26" i="10"/>
  <c r="W26" i="10" s="1"/>
  <c r="O26" i="10"/>
  <c r="P26" i="10" s="1"/>
  <c r="K26" i="10"/>
  <c r="M26" i="10" s="1"/>
  <c r="G26" i="10"/>
  <c r="I26" i="10" s="1"/>
  <c r="BE24" i="10"/>
  <c r="BF24" i="10" s="1"/>
  <c r="AY24" i="10"/>
  <c r="AZ24" i="10" s="1"/>
  <c r="AS24" i="10"/>
  <c r="AT24" i="10" s="1"/>
  <c r="AM24" i="10"/>
  <c r="AN24" i="10" s="1"/>
  <c r="AG24" i="10"/>
  <c r="AH24" i="10" s="1"/>
  <c r="AA24" i="10"/>
  <c r="AC24" i="10" s="1"/>
  <c r="U24" i="10"/>
  <c r="W24" i="10" s="1"/>
  <c r="O24" i="10"/>
  <c r="P24" i="10" s="1"/>
  <c r="K24" i="10"/>
  <c r="M24" i="10" s="1"/>
  <c r="G24" i="10"/>
  <c r="I24" i="10" s="1"/>
  <c r="BE23" i="10"/>
  <c r="BF23" i="10" s="1"/>
  <c r="AY23" i="10"/>
  <c r="AZ23" i="10" s="1"/>
  <c r="AS23" i="10"/>
  <c r="AT23" i="10" s="1"/>
  <c r="AM23" i="10"/>
  <c r="AN23" i="10" s="1"/>
  <c r="AG23" i="10"/>
  <c r="AH23" i="10" s="1"/>
  <c r="AA23" i="10"/>
  <c r="AC23" i="10" s="1"/>
  <c r="U23" i="10"/>
  <c r="W23" i="10" s="1"/>
  <c r="O23" i="10"/>
  <c r="P23" i="10" s="1"/>
  <c r="K23" i="10"/>
  <c r="M23" i="10" s="1"/>
  <c r="G23" i="10"/>
  <c r="I23" i="10" s="1"/>
  <c r="BE22" i="10"/>
  <c r="BF22" i="10" s="1"/>
  <c r="AY22" i="10"/>
  <c r="AZ22" i="10" s="1"/>
  <c r="AS22" i="10"/>
  <c r="AT22" i="10" s="1"/>
  <c r="AM22" i="10"/>
  <c r="AN22" i="10" s="1"/>
  <c r="AG22" i="10"/>
  <c r="AH22" i="10" s="1"/>
  <c r="AA22" i="10"/>
  <c r="AC22" i="10" s="1"/>
  <c r="U22" i="10"/>
  <c r="W22" i="10" s="1"/>
  <c r="O22" i="10"/>
  <c r="P22" i="10" s="1"/>
  <c r="K22" i="10"/>
  <c r="M22" i="10" s="1"/>
  <c r="G22" i="10"/>
  <c r="I22" i="10" s="1"/>
  <c r="BE21" i="10"/>
  <c r="BF21" i="10" s="1"/>
  <c r="AY21" i="10"/>
  <c r="AZ21" i="10" s="1"/>
  <c r="AS21" i="10"/>
  <c r="AT21" i="10" s="1"/>
  <c r="AM21" i="10"/>
  <c r="AN21" i="10" s="1"/>
  <c r="AG21" i="10"/>
  <c r="AH21" i="10" s="1"/>
  <c r="AA21" i="10"/>
  <c r="AC21" i="10" s="1"/>
  <c r="U21" i="10"/>
  <c r="W21" i="10" s="1"/>
  <c r="O21" i="10"/>
  <c r="P21" i="10" s="1"/>
  <c r="K21" i="10"/>
  <c r="M21" i="10" s="1"/>
  <c r="G21" i="10"/>
  <c r="I21" i="10" s="1"/>
  <c r="BE20" i="10"/>
  <c r="BF20" i="10" s="1"/>
  <c r="AY20" i="10"/>
  <c r="AZ20" i="10" s="1"/>
  <c r="AS20" i="10"/>
  <c r="AT20" i="10" s="1"/>
  <c r="AM20" i="10"/>
  <c r="AN20" i="10" s="1"/>
  <c r="AG20" i="10"/>
  <c r="AH20" i="10" s="1"/>
  <c r="AA20" i="10"/>
  <c r="AC20" i="10" s="1"/>
  <c r="U20" i="10"/>
  <c r="W20" i="10" s="1"/>
  <c r="O20" i="10"/>
  <c r="P20" i="10" s="1"/>
  <c r="K20" i="10"/>
  <c r="M20" i="10" s="1"/>
  <c r="G20" i="10"/>
  <c r="I20" i="10" s="1"/>
  <c r="BE19" i="10"/>
  <c r="BF19" i="10" s="1"/>
  <c r="AY19" i="10"/>
  <c r="AZ19" i="10" s="1"/>
  <c r="AS19" i="10"/>
  <c r="AT19" i="10" s="1"/>
  <c r="AM19" i="10"/>
  <c r="AN19" i="10" s="1"/>
  <c r="AG19" i="10"/>
  <c r="AH19" i="10" s="1"/>
  <c r="AA19" i="10"/>
  <c r="AC19" i="10" s="1"/>
  <c r="U19" i="10"/>
  <c r="W19" i="10" s="1"/>
  <c r="O19" i="10"/>
  <c r="P19" i="10" s="1"/>
  <c r="K19" i="10"/>
  <c r="M19" i="10" s="1"/>
  <c r="G19" i="10"/>
  <c r="I19" i="10" s="1"/>
  <c r="BE18" i="10"/>
  <c r="BF18" i="10" s="1"/>
  <c r="AY18" i="10"/>
  <c r="AZ18" i="10" s="1"/>
  <c r="AS18" i="10"/>
  <c r="AT18" i="10" s="1"/>
  <c r="AM18" i="10"/>
  <c r="AN18" i="10" s="1"/>
  <c r="AG18" i="10"/>
  <c r="AH18" i="10" s="1"/>
  <c r="AA18" i="10"/>
  <c r="AC18" i="10" s="1"/>
  <c r="U18" i="10"/>
  <c r="W18" i="10" s="1"/>
  <c r="O18" i="10"/>
  <c r="P18" i="10" s="1"/>
  <c r="K18" i="10"/>
  <c r="M18" i="10" s="1"/>
  <c r="G18" i="10"/>
  <c r="I18" i="10" s="1"/>
  <c r="BE17" i="10"/>
  <c r="BF17" i="10" s="1"/>
  <c r="AY17" i="10"/>
  <c r="AZ17" i="10" s="1"/>
  <c r="AS17" i="10"/>
  <c r="AT17" i="10" s="1"/>
  <c r="AM17" i="10"/>
  <c r="AN17" i="10" s="1"/>
  <c r="AG17" i="10"/>
  <c r="AH17" i="10" s="1"/>
  <c r="AA17" i="10"/>
  <c r="AC17" i="10" s="1"/>
  <c r="U17" i="10"/>
  <c r="W17" i="10" s="1"/>
  <c r="O17" i="10"/>
  <c r="P17" i="10" s="1"/>
  <c r="K17" i="10"/>
  <c r="M17" i="10" s="1"/>
  <c r="G17" i="10"/>
  <c r="I17" i="10" s="1"/>
  <c r="BE16" i="10"/>
  <c r="BF16" i="10" s="1"/>
  <c r="AY16" i="10"/>
  <c r="AZ16" i="10" s="1"/>
  <c r="AS16" i="10"/>
  <c r="AT16" i="10" s="1"/>
  <c r="AM16" i="10"/>
  <c r="AN16" i="10" s="1"/>
  <c r="AG16" i="10"/>
  <c r="AH16" i="10" s="1"/>
  <c r="AA16" i="10"/>
  <c r="AC16" i="10" s="1"/>
  <c r="U16" i="10"/>
  <c r="W16" i="10" s="1"/>
  <c r="O16" i="10"/>
  <c r="P16" i="10" s="1"/>
  <c r="K16" i="10"/>
  <c r="M16" i="10" s="1"/>
  <c r="G16" i="10"/>
  <c r="I16" i="10" s="1"/>
  <c r="BE15" i="10"/>
  <c r="AY15" i="10"/>
  <c r="AS15" i="10"/>
  <c r="AT15" i="10" s="1"/>
  <c r="AM15" i="10"/>
  <c r="AG15" i="10"/>
  <c r="AA15" i="10"/>
  <c r="U15" i="10"/>
  <c r="W15" i="10" s="1"/>
  <c r="O15" i="10"/>
  <c r="K15" i="10"/>
  <c r="G15" i="10"/>
  <c r="B12" i="10"/>
  <c r="C5" i="10"/>
  <c r="C2" i="10"/>
  <c r="C4" i="9"/>
  <c r="BD123" i="9"/>
  <c r="AX123" i="9"/>
  <c r="AR123" i="9"/>
  <c r="AL123" i="9"/>
  <c r="AF123" i="9"/>
  <c r="Z123" i="9"/>
  <c r="T123" i="9"/>
  <c r="BE118" i="9"/>
  <c r="AY118" i="9"/>
  <c r="AS118" i="9"/>
  <c r="AM118" i="9"/>
  <c r="AG118" i="9"/>
  <c r="AA118" i="9"/>
  <c r="U118" i="9"/>
  <c r="O118" i="9"/>
  <c r="K118" i="9"/>
  <c r="G118" i="9"/>
  <c r="BF116" i="9"/>
  <c r="AZ116" i="9"/>
  <c r="AT116" i="9"/>
  <c r="AN116" i="9"/>
  <c r="AH116" i="9"/>
  <c r="AC116" i="9"/>
  <c r="W116" i="9"/>
  <c r="M116" i="9"/>
  <c r="I116" i="9"/>
  <c r="BF115" i="9"/>
  <c r="AZ115" i="9"/>
  <c r="AT115" i="9"/>
  <c r="AN115" i="9"/>
  <c r="AH115" i="9"/>
  <c r="AC115" i="9"/>
  <c r="W115" i="9"/>
  <c r="M115" i="9"/>
  <c r="I115" i="9"/>
  <c r="BF113" i="9"/>
  <c r="AZ113" i="9"/>
  <c r="AT113" i="9"/>
  <c r="AN113" i="9"/>
  <c r="AH113" i="9"/>
  <c r="AC113" i="9"/>
  <c r="W113" i="9"/>
  <c r="M113" i="9"/>
  <c r="I113" i="9"/>
  <c r="BF112" i="9"/>
  <c r="AZ112" i="9"/>
  <c r="AT112" i="9"/>
  <c r="AN112" i="9"/>
  <c r="AH112" i="9"/>
  <c r="AC112" i="9"/>
  <c r="W112" i="9"/>
  <c r="M112" i="9"/>
  <c r="I112" i="9"/>
  <c r="BD110" i="9"/>
  <c r="AX110" i="9"/>
  <c r="AR110" i="9"/>
  <c r="AL110" i="9"/>
  <c r="AF110" i="9"/>
  <c r="Z110" i="9"/>
  <c r="T110" i="9"/>
  <c r="BE107" i="9"/>
  <c r="AY107" i="9"/>
  <c r="AS107" i="9"/>
  <c r="AM107" i="9"/>
  <c r="AG107" i="9"/>
  <c r="U107" i="9"/>
  <c r="O107" i="9"/>
  <c r="K107" i="9"/>
  <c r="G107" i="9"/>
  <c r="BF105" i="9"/>
  <c r="AZ105" i="9"/>
  <c r="AT105" i="9"/>
  <c r="AN105" i="9"/>
  <c r="AH105" i="9"/>
  <c r="AC105" i="9"/>
  <c r="W105" i="9"/>
  <c r="M105" i="9"/>
  <c r="I105" i="9"/>
  <c r="BF104" i="9"/>
  <c r="AZ104" i="9"/>
  <c r="AT104" i="9"/>
  <c r="AN104" i="9"/>
  <c r="AH104" i="9"/>
  <c r="AC104" i="9"/>
  <c r="W104" i="9"/>
  <c r="M104" i="9"/>
  <c r="I104" i="9"/>
  <c r="BF94" i="9"/>
  <c r="AZ94" i="9"/>
  <c r="AT94" i="9"/>
  <c r="AN94" i="9"/>
  <c r="AH94" i="9"/>
  <c r="AC94" i="9"/>
  <c r="W94" i="9"/>
  <c r="M94" i="9"/>
  <c r="I94" i="9"/>
  <c r="BF93" i="9"/>
  <c r="AZ93" i="9"/>
  <c r="AT93" i="9"/>
  <c r="AN93" i="9"/>
  <c r="AH93" i="9"/>
  <c r="AC93" i="9"/>
  <c r="W93" i="9"/>
  <c r="M93" i="9"/>
  <c r="I93" i="9"/>
  <c r="BF92" i="9"/>
  <c r="AZ92" i="9"/>
  <c r="AT92" i="9"/>
  <c r="AN92" i="9"/>
  <c r="AH92" i="9"/>
  <c r="AC92" i="9"/>
  <c r="W92" i="9"/>
  <c r="M92" i="9"/>
  <c r="I92" i="9"/>
  <c r="BE87" i="9"/>
  <c r="AY87" i="9"/>
  <c r="AS87" i="9"/>
  <c r="AM87" i="9"/>
  <c r="AG87" i="9"/>
  <c r="AA87" i="9"/>
  <c r="U87" i="9"/>
  <c r="O87" i="9"/>
  <c r="K87" i="9"/>
  <c r="G87" i="9"/>
  <c r="BF85" i="9"/>
  <c r="AZ85" i="9"/>
  <c r="AT85" i="9"/>
  <c r="AN85" i="9"/>
  <c r="AH85" i="9"/>
  <c r="AC85" i="9"/>
  <c r="W85" i="9"/>
  <c r="P85" i="9"/>
  <c r="M85" i="9"/>
  <c r="I85" i="9"/>
  <c r="BF84" i="9"/>
  <c r="AZ84" i="9"/>
  <c r="AT84" i="9"/>
  <c r="AN84" i="9"/>
  <c r="AH84" i="9"/>
  <c r="AC84" i="9"/>
  <c r="W84" i="9"/>
  <c r="P84" i="9"/>
  <c r="M84" i="9"/>
  <c r="I84" i="9"/>
  <c r="BF83" i="9"/>
  <c r="AZ83" i="9"/>
  <c r="AT83" i="9"/>
  <c r="AN83" i="9"/>
  <c r="AH83" i="9"/>
  <c r="AC83" i="9"/>
  <c r="W83" i="9"/>
  <c r="P83" i="9"/>
  <c r="M83" i="9"/>
  <c r="I83" i="9"/>
  <c r="BF82" i="9"/>
  <c r="AZ82" i="9"/>
  <c r="AT82" i="9"/>
  <c r="AN82" i="9"/>
  <c r="AH82" i="9"/>
  <c r="AC82" i="9"/>
  <c r="W82" i="9"/>
  <c r="P82" i="9"/>
  <c r="M82" i="9"/>
  <c r="I82" i="9"/>
  <c r="BF81" i="9"/>
  <c r="AZ81" i="9"/>
  <c r="AT81" i="9"/>
  <c r="AN81" i="9"/>
  <c r="AH81" i="9"/>
  <c r="AC81" i="9"/>
  <c r="W81" i="9"/>
  <c r="P81" i="9"/>
  <c r="M81" i="9"/>
  <c r="I81" i="9"/>
  <c r="BF80" i="9"/>
  <c r="AZ80" i="9"/>
  <c r="AT80" i="9"/>
  <c r="AN80" i="9"/>
  <c r="AH80" i="9"/>
  <c r="AC80" i="9"/>
  <c r="W80" i="9"/>
  <c r="P80" i="9"/>
  <c r="M80" i="9"/>
  <c r="I80" i="9"/>
  <c r="BF79" i="9"/>
  <c r="AZ79" i="9"/>
  <c r="AT79" i="9"/>
  <c r="AN79" i="9"/>
  <c r="AH79" i="9"/>
  <c r="AC79" i="9"/>
  <c r="W79" i="9"/>
  <c r="P79" i="9"/>
  <c r="M79" i="9"/>
  <c r="I79" i="9"/>
  <c r="BF78" i="9"/>
  <c r="AZ78" i="9"/>
  <c r="AT78" i="9"/>
  <c r="AN78" i="9"/>
  <c r="AH78" i="9"/>
  <c r="AC78" i="9"/>
  <c r="W78" i="9"/>
  <c r="P78" i="9"/>
  <c r="M78" i="9"/>
  <c r="I78" i="9"/>
  <c r="BF77" i="9"/>
  <c r="AZ77" i="9"/>
  <c r="AT77" i="9"/>
  <c r="AN77" i="9"/>
  <c r="AH77" i="9"/>
  <c r="AC77" i="9"/>
  <c r="W77" i="9"/>
  <c r="P77" i="9"/>
  <c r="M77" i="9"/>
  <c r="I77" i="9"/>
  <c r="BF76" i="9"/>
  <c r="AZ76" i="9"/>
  <c r="AT76" i="9"/>
  <c r="AN76" i="9"/>
  <c r="AH76" i="9"/>
  <c r="AC76" i="9"/>
  <c r="W76" i="9"/>
  <c r="P76" i="9"/>
  <c r="M76" i="9"/>
  <c r="I76" i="9"/>
  <c r="BF75" i="9"/>
  <c r="AZ75" i="9"/>
  <c r="AT75" i="9"/>
  <c r="AN75" i="9"/>
  <c r="AH75" i="9"/>
  <c r="AC75" i="9"/>
  <c r="W75" i="9"/>
  <c r="P75" i="9"/>
  <c r="M75" i="9"/>
  <c r="I75" i="9"/>
  <c r="BF74" i="9"/>
  <c r="AZ74" i="9"/>
  <c r="AT74" i="9"/>
  <c r="AN74" i="9"/>
  <c r="AH74" i="9"/>
  <c r="AC74" i="9"/>
  <c r="W74" i="9"/>
  <c r="P74" i="9"/>
  <c r="M74" i="9"/>
  <c r="I74" i="9"/>
  <c r="BF73" i="9"/>
  <c r="AZ73" i="9"/>
  <c r="AT73" i="9"/>
  <c r="AN73" i="9"/>
  <c r="AH73" i="9"/>
  <c r="AC73" i="9"/>
  <c r="W73" i="9"/>
  <c r="P73" i="9"/>
  <c r="M73" i="9"/>
  <c r="I73" i="9"/>
  <c r="BD71" i="9"/>
  <c r="BD90" i="9" s="1"/>
  <c r="AX71" i="9"/>
  <c r="AX90" i="9" s="1"/>
  <c r="AR71" i="9"/>
  <c r="AR90" i="9" s="1"/>
  <c r="AL71" i="9"/>
  <c r="AL90" i="9" s="1"/>
  <c r="AF71" i="9"/>
  <c r="AF90" i="9" s="1"/>
  <c r="Z71" i="9"/>
  <c r="Z90" i="9" s="1"/>
  <c r="T71" i="9"/>
  <c r="T90" i="9" s="1"/>
  <c r="BE68" i="9"/>
  <c r="AY68" i="9"/>
  <c r="AS68" i="9"/>
  <c r="AM68" i="9"/>
  <c r="AA68" i="9"/>
  <c r="O68" i="9"/>
  <c r="K68" i="9"/>
  <c r="G68" i="9"/>
  <c r="BF66" i="9"/>
  <c r="AZ66" i="9"/>
  <c r="AT66" i="9"/>
  <c r="AN66" i="9"/>
  <c r="AH66" i="9"/>
  <c r="AC66" i="9"/>
  <c r="W66" i="9"/>
  <c r="P66" i="9"/>
  <c r="M66" i="9"/>
  <c r="I66" i="9"/>
  <c r="BF65" i="9"/>
  <c r="AZ65" i="9"/>
  <c r="AT65" i="9"/>
  <c r="AN65" i="9"/>
  <c r="AH65" i="9"/>
  <c r="AC65" i="9"/>
  <c r="W65" i="9"/>
  <c r="P65" i="9"/>
  <c r="M65" i="9"/>
  <c r="I65" i="9"/>
  <c r="BF64" i="9"/>
  <c r="AZ64" i="9"/>
  <c r="AT64" i="9"/>
  <c r="AN64" i="9"/>
  <c r="AH64" i="9"/>
  <c r="AC64" i="9"/>
  <c r="W64" i="9"/>
  <c r="P64" i="9"/>
  <c r="M64" i="9"/>
  <c r="I64" i="9"/>
  <c r="BF63" i="9"/>
  <c r="AZ63" i="9"/>
  <c r="AT63" i="9"/>
  <c r="AN63" i="9"/>
  <c r="AH63" i="9"/>
  <c r="AC63" i="9"/>
  <c r="W63" i="9"/>
  <c r="P63" i="9"/>
  <c r="M63" i="9"/>
  <c r="I63" i="9"/>
  <c r="BF62" i="9"/>
  <c r="AZ62" i="9"/>
  <c r="AT62" i="9"/>
  <c r="AN62" i="9"/>
  <c r="AH62" i="9"/>
  <c r="AC62" i="9"/>
  <c r="W62" i="9"/>
  <c r="P62" i="9"/>
  <c r="M62" i="9"/>
  <c r="I62" i="9"/>
  <c r="BF61" i="9"/>
  <c r="AZ61" i="9"/>
  <c r="AT61" i="9"/>
  <c r="AN61" i="9"/>
  <c r="AH61" i="9"/>
  <c r="AC61" i="9"/>
  <c r="W61" i="9"/>
  <c r="P61" i="9"/>
  <c r="M61" i="9"/>
  <c r="I61" i="9"/>
  <c r="BF60" i="9"/>
  <c r="AZ60" i="9"/>
  <c r="AT60" i="9"/>
  <c r="AN60" i="9"/>
  <c r="AC60" i="9"/>
  <c r="W60" i="9"/>
  <c r="P60" i="9"/>
  <c r="M60" i="9"/>
  <c r="I60" i="9"/>
  <c r="BF59" i="9"/>
  <c r="AZ59" i="9"/>
  <c r="AT59" i="9"/>
  <c r="AN59" i="9"/>
  <c r="AC59" i="9"/>
  <c r="W59" i="9"/>
  <c r="P59" i="9"/>
  <c r="M59" i="9"/>
  <c r="I59" i="9"/>
  <c r="BD57" i="9"/>
  <c r="AX57" i="9"/>
  <c r="AR57" i="9"/>
  <c r="AL57" i="9"/>
  <c r="AF57" i="9"/>
  <c r="Z57" i="9"/>
  <c r="T57" i="9"/>
  <c r="AT52" i="9"/>
  <c r="P51" i="9"/>
  <c r="AT51" i="9"/>
  <c r="P50" i="9"/>
  <c r="AT50" i="9"/>
  <c r="P49" i="9"/>
  <c r="AT49" i="9"/>
  <c r="BD38" i="9"/>
  <c r="AX38" i="9"/>
  <c r="AR38" i="9"/>
  <c r="AL38" i="9"/>
  <c r="AF38" i="9"/>
  <c r="Z38" i="9"/>
  <c r="BD34" i="9"/>
  <c r="AX34" i="9"/>
  <c r="AR34" i="9"/>
  <c r="AL34" i="9"/>
  <c r="AF34" i="9"/>
  <c r="Z34" i="9"/>
  <c r="T34" i="9"/>
  <c r="N34" i="9"/>
  <c r="J34" i="9"/>
  <c r="F34" i="9"/>
  <c r="BE31" i="9"/>
  <c r="BF31" i="9" s="1"/>
  <c r="AY31" i="9"/>
  <c r="AZ31" i="9" s="1"/>
  <c r="AS31" i="9"/>
  <c r="AT31" i="9" s="1"/>
  <c r="AM31" i="9"/>
  <c r="AN31" i="9" s="1"/>
  <c r="AG31" i="9"/>
  <c r="AH31" i="9" s="1"/>
  <c r="AA31" i="9"/>
  <c r="AC31" i="9" s="1"/>
  <c r="U31" i="9"/>
  <c r="W31" i="9" s="1"/>
  <c r="O31" i="9"/>
  <c r="P31" i="9" s="1"/>
  <c r="K31" i="9"/>
  <c r="M31" i="9" s="1"/>
  <c r="G31" i="9"/>
  <c r="I31" i="9" s="1"/>
  <c r="BE30" i="9"/>
  <c r="BF30" i="9" s="1"/>
  <c r="AY30" i="9"/>
  <c r="AZ30" i="9" s="1"/>
  <c r="AS30" i="9"/>
  <c r="AT30" i="9" s="1"/>
  <c r="AM30" i="9"/>
  <c r="AN30" i="9" s="1"/>
  <c r="AG30" i="9"/>
  <c r="AH30" i="9" s="1"/>
  <c r="AA30" i="9"/>
  <c r="AC30" i="9" s="1"/>
  <c r="U30" i="9"/>
  <c r="W30" i="9" s="1"/>
  <c r="O30" i="9"/>
  <c r="P30" i="9" s="1"/>
  <c r="K30" i="9"/>
  <c r="M30" i="9" s="1"/>
  <c r="G30" i="9"/>
  <c r="I30" i="9" s="1"/>
  <c r="BE29" i="9"/>
  <c r="BF29" i="9" s="1"/>
  <c r="AY29" i="9"/>
  <c r="AZ29" i="9" s="1"/>
  <c r="AS29" i="9"/>
  <c r="AT29" i="9" s="1"/>
  <c r="AM29" i="9"/>
  <c r="AN29" i="9" s="1"/>
  <c r="AG29" i="9"/>
  <c r="AH29" i="9" s="1"/>
  <c r="AA29" i="9"/>
  <c r="AC29" i="9" s="1"/>
  <c r="U29" i="9"/>
  <c r="W29" i="9" s="1"/>
  <c r="O29" i="9"/>
  <c r="P29" i="9" s="1"/>
  <c r="K29" i="9"/>
  <c r="M29" i="9" s="1"/>
  <c r="G29" i="9"/>
  <c r="I29" i="9" s="1"/>
  <c r="BE26" i="9"/>
  <c r="BF26" i="9" s="1"/>
  <c r="AY26" i="9"/>
  <c r="AZ26" i="9" s="1"/>
  <c r="AS26" i="9"/>
  <c r="AT26" i="9" s="1"/>
  <c r="AM26" i="9"/>
  <c r="AN26" i="9" s="1"/>
  <c r="AG26" i="9"/>
  <c r="AH26" i="9" s="1"/>
  <c r="AA26" i="9"/>
  <c r="AC26" i="9" s="1"/>
  <c r="U26" i="9"/>
  <c r="W26" i="9" s="1"/>
  <c r="O26" i="9"/>
  <c r="P26" i="9" s="1"/>
  <c r="K26" i="9"/>
  <c r="M26" i="9" s="1"/>
  <c r="G26" i="9"/>
  <c r="I26" i="9" s="1"/>
  <c r="BE24" i="9"/>
  <c r="BF24" i="9" s="1"/>
  <c r="AY24" i="9"/>
  <c r="AZ24" i="9" s="1"/>
  <c r="AS24" i="9"/>
  <c r="AT24" i="9" s="1"/>
  <c r="AM24" i="9"/>
  <c r="AN24" i="9" s="1"/>
  <c r="AG24" i="9"/>
  <c r="AH24" i="9" s="1"/>
  <c r="AA24" i="9"/>
  <c r="AC24" i="9" s="1"/>
  <c r="U24" i="9"/>
  <c r="W24" i="9" s="1"/>
  <c r="O24" i="9"/>
  <c r="P24" i="9" s="1"/>
  <c r="K24" i="9"/>
  <c r="M24" i="9" s="1"/>
  <c r="G24" i="9"/>
  <c r="I24" i="9" s="1"/>
  <c r="BE23" i="9"/>
  <c r="BF23" i="9" s="1"/>
  <c r="AY23" i="9"/>
  <c r="AZ23" i="9" s="1"/>
  <c r="AS23" i="9"/>
  <c r="AT23" i="9" s="1"/>
  <c r="AM23" i="9"/>
  <c r="AN23" i="9" s="1"/>
  <c r="AG23" i="9"/>
  <c r="AH23" i="9" s="1"/>
  <c r="AA23" i="9"/>
  <c r="AC23" i="9" s="1"/>
  <c r="U23" i="9"/>
  <c r="W23" i="9" s="1"/>
  <c r="O23" i="9"/>
  <c r="P23" i="9" s="1"/>
  <c r="K23" i="9"/>
  <c r="M23" i="9" s="1"/>
  <c r="G23" i="9"/>
  <c r="I23" i="9" s="1"/>
  <c r="BE22" i="9"/>
  <c r="BF22" i="9" s="1"/>
  <c r="AY22" i="9"/>
  <c r="AZ22" i="9" s="1"/>
  <c r="AS22" i="9"/>
  <c r="AT22" i="9" s="1"/>
  <c r="AM22" i="9"/>
  <c r="AN22" i="9" s="1"/>
  <c r="AG22" i="9"/>
  <c r="AH22" i="9" s="1"/>
  <c r="AA22" i="9"/>
  <c r="AC22" i="9" s="1"/>
  <c r="U22" i="9"/>
  <c r="W22" i="9" s="1"/>
  <c r="O22" i="9"/>
  <c r="P22" i="9" s="1"/>
  <c r="K22" i="9"/>
  <c r="M22" i="9" s="1"/>
  <c r="G22" i="9"/>
  <c r="I22" i="9" s="1"/>
  <c r="BE21" i="9"/>
  <c r="BF21" i="9" s="1"/>
  <c r="AY21" i="9"/>
  <c r="AZ21" i="9" s="1"/>
  <c r="AS21" i="9"/>
  <c r="AT21" i="9" s="1"/>
  <c r="AM21" i="9"/>
  <c r="AN21" i="9" s="1"/>
  <c r="AG21" i="9"/>
  <c r="AH21" i="9" s="1"/>
  <c r="AA21" i="9"/>
  <c r="AC21" i="9" s="1"/>
  <c r="U21" i="9"/>
  <c r="W21" i="9" s="1"/>
  <c r="O21" i="9"/>
  <c r="P21" i="9" s="1"/>
  <c r="K21" i="9"/>
  <c r="M21" i="9" s="1"/>
  <c r="G21" i="9"/>
  <c r="I21" i="9" s="1"/>
  <c r="BE20" i="9"/>
  <c r="BF20" i="9" s="1"/>
  <c r="AY20" i="9"/>
  <c r="AZ20" i="9" s="1"/>
  <c r="AS20" i="9"/>
  <c r="AT20" i="9" s="1"/>
  <c r="AM20" i="9"/>
  <c r="AN20" i="9" s="1"/>
  <c r="AG20" i="9"/>
  <c r="AH20" i="9" s="1"/>
  <c r="AA20" i="9"/>
  <c r="AC20" i="9" s="1"/>
  <c r="U20" i="9"/>
  <c r="W20" i="9" s="1"/>
  <c r="O20" i="9"/>
  <c r="P20" i="9" s="1"/>
  <c r="K20" i="9"/>
  <c r="M20" i="9" s="1"/>
  <c r="G20" i="9"/>
  <c r="I20" i="9" s="1"/>
  <c r="BE19" i="9"/>
  <c r="BF19" i="9" s="1"/>
  <c r="AY19" i="9"/>
  <c r="AZ19" i="9" s="1"/>
  <c r="AS19" i="9"/>
  <c r="AT19" i="9" s="1"/>
  <c r="AM19" i="9"/>
  <c r="AN19" i="9" s="1"/>
  <c r="AG19" i="9"/>
  <c r="AH19" i="9" s="1"/>
  <c r="AA19" i="9"/>
  <c r="AC19" i="9" s="1"/>
  <c r="U19" i="9"/>
  <c r="W19" i="9" s="1"/>
  <c r="O19" i="9"/>
  <c r="P19" i="9" s="1"/>
  <c r="K19" i="9"/>
  <c r="M19" i="9" s="1"/>
  <c r="G19" i="9"/>
  <c r="I19" i="9" s="1"/>
  <c r="BE18" i="9"/>
  <c r="BF18" i="9" s="1"/>
  <c r="AY18" i="9"/>
  <c r="AZ18" i="9" s="1"/>
  <c r="AS18" i="9"/>
  <c r="AT18" i="9" s="1"/>
  <c r="AM18" i="9"/>
  <c r="AN18" i="9" s="1"/>
  <c r="AG18" i="9"/>
  <c r="AH18" i="9" s="1"/>
  <c r="AA18" i="9"/>
  <c r="AC18" i="9" s="1"/>
  <c r="U18" i="9"/>
  <c r="W18" i="9" s="1"/>
  <c r="O18" i="9"/>
  <c r="P18" i="9" s="1"/>
  <c r="K18" i="9"/>
  <c r="M18" i="9" s="1"/>
  <c r="G18" i="9"/>
  <c r="I18" i="9" s="1"/>
  <c r="BE17" i="9"/>
  <c r="BF17" i="9" s="1"/>
  <c r="AY17" i="9"/>
  <c r="AZ17" i="9" s="1"/>
  <c r="AS17" i="9"/>
  <c r="AT17" i="9" s="1"/>
  <c r="AM17" i="9"/>
  <c r="AN17" i="9" s="1"/>
  <c r="AG17" i="9"/>
  <c r="AH17" i="9" s="1"/>
  <c r="AA17" i="9"/>
  <c r="AC17" i="9" s="1"/>
  <c r="U17" i="9"/>
  <c r="W17" i="9" s="1"/>
  <c r="O17" i="9"/>
  <c r="P17" i="9" s="1"/>
  <c r="K17" i="9"/>
  <c r="M17" i="9" s="1"/>
  <c r="G17" i="9"/>
  <c r="I17" i="9" s="1"/>
  <c r="BE16" i="9"/>
  <c r="BF16" i="9" s="1"/>
  <c r="AY16" i="9"/>
  <c r="AZ16" i="9" s="1"/>
  <c r="AS16" i="9"/>
  <c r="AT16" i="9" s="1"/>
  <c r="AM16" i="9"/>
  <c r="AN16" i="9" s="1"/>
  <c r="AG16" i="9"/>
  <c r="AH16" i="9" s="1"/>
  <c r="AA16" i="9"/>
  <c r="AC16" i="9" s="1"/>
  <c r="U16" i="9"/>
  <c r="W16" i="9" s="1"/>
  <c r="O16" i="9"/>
  <c r="P16" i="9" s="1"/>
  <c r="K16" i="9"/>
  <c r="M16" i="9" s="1"/>
  <c r="G16" i="9"/>
  <c r="I16" i="9" s="1"/>
  <c r="BE15" i="9"/>
  <c r="AY15" i="9"/>
  <c r="AZ15" i="9" s="1"/>
  <c r="AS15" i="9"/>
  <c r="AT15" i="9" s="1"/>
  <c r="AM15" i="9"/>
  <c r="AN15" i="9" s="1"/>
  <c r="AG15" i="9"/>
  <c r="AA15" i="9"/>
  <c r="AC15" i="9" s="1"/>
  <c r="U15" i="9"/>
  <c r="O15" i="9"/>
  <c r="P15" i="9" s="1"/>
  <c r="K15" i="9"/>
  <c r="M15" i="9" s="1"/>
  <c r="G15" i="9"/>
  <c r="I15" i="9" s="1"/>
  <c r="B12" i="9"/>
  <c r="C5" i="9"/>
  <c r="C2" i="9"/>
  <c r="C4" i="8"/>
  <c r="BD123" i="8"/>
  <c r="AX123" i="8"/>
  <c r="AR123" i="8"/>
  <c r="AL123" i="8"/>
  <c r="AF123" i="8"/>
  <c r="Z123" i="8"/>
  <c r="T123" i="8"/>
  <c r="BE118" i="8"/>
  <c r="AY118" i="8"/>
  <c r="AS118" i="8"/>
  <c r="AM118" i="8"/>
  <c r="AG118" i="8"/>
  <c r="AA118" i="8"/>
  <c r="U118" i="8"/>
  <c r="O118" i="8"/>
  <c r="K118" i="8"/>
  <c r="G118" i="8"/>
  <c r="BF116" i="8"/>
  <c r="AZ116" i="8"/>
  <c r="AT116" i="8"/>
  <c r="AN116" i="8"/>
  <c r="AH116" i="8"/>
  <c r="AC116" i="8"/>
  <c r="W116" i="8"/>
  <c r="P116" i="8"/>
  <c r="M116" i="8"/>
  <c r="I116" i="8"/>
  <c r="BF115" i="8"/>
  <c r="AZ115" i="8"/>
  <c r="AT115" i="8"/>
  <c r="AN115" i="8"/>
  <c r="AH115" i="8"/>
  <c r="AC115" i="8"/>
  <c r="W115" i="8"/>
  <c r="P115" i="8"/>
  <c r="M115" i="8"/>
  <c r="I115" i="8"/>
  <c r="BF113" i="8"/>
  <c r="AZ113" i="8"/>
  <c r="AT113" i="8"/>
  <c r="AN113" i="8"/>
  <c r="AH113" i="8"/>
  <c r="AC113" i="8"/>
  <c r="W113" i="8"/>
  <c r="P113" i="8"/>
  <c r="M113" i="8"/>
  <c r="I113" i="8"/>
  <c r="BF112" i="8"/>
  <c r="AZ112" i="8"/>
  <c r="AT112" i="8"/>
  <c r="AN112" i="8"/>
  <c r="AH112" i="8"/>
  <c r="AC112" i="8"/>
  <c r="W112" i="8"/>
  <c r="P112" i="8"/>
  <c r="M112" i="8"/>
  <c r="I112" i="8"/>
  <c r="BD110" i="8"/>
  <c r="AX110" i="8"/>
  <c r="AR110" i="8"/>
  <c r="AL110" i="8"/>
  <c r="AF110" i="8"/>
  <c r="Z110" i="8"/>
  <c r="T110" i="8"/>
  <c r="BE107" i="8"/>
  <c r="AY107" i="8"/>
  <c r="AS107" i="8"/>
  <c r="AM107" i="8"/>
  <c r="AG107" i="8"/>
  <c r="U107" i="8"/>
  <c r="O107" i="8"/>
  <c r="K107" i="8"/>
  <c r="BF105" i="8"/>
  <c r="AZ105" i="8"/>
  <c r="AT105" i="8"/>
  <c r="AN105" i="8"/>
  <c r="AH105" i="8"/>
  <c r="AC105" i="8"/>
  <c r="W105" i="8"/>
  <c r="P105" i="8"/>
  <c r="M105" i="8"/>
  <c r="I105" i="8"/>
  <c r="BF104" i="8"/>
  <c r="AZ104" i="8"/>
  <c r="AT104" i="8"/>
  <c r="AN104" i="8"/>
  <c r="AH104" i="8"/>
  <c r="AC104" i="8"/>
  <c r="W104" i="8"/>
  <c r="P104" i="8"/>
  <c r="M104" i="8"/>
  <c r="I104" i="8"/>
  <c r="BF94" i="8"/>
  <c r="AZ94" i="8"/>
  <c r="AT94" i="8"/>
  <c r="AN94" i="8"/>
  <c r="AH94" i="8"/>
  <c r="AC94" i="8"/>
  <c r="W94" i="8"/>
  <c r="P94" i="8"/>
  <c r="M94" i="8"/>
  <c r="I94" i="8"/>
  <c r="BF93" i="8"/>
  <c r="AZ93" i="8"/>
  <c r="AT93" i="8"/>
  <c r="AN93" i="8"/>
  <c r="AH93" i="8"/>
  <c r="AC93" i="8"/>
  <c r="W93" i="8"/>
  <c r="P93" i="8"/>
  <c r="M93" i="8"/>
  <c r="I93" i="8"/>
  <c r="BF92" i="8"/>
  <c r="AZ92" i="8"/>
  <c r="AT92" i="8"/>
  <c r="AN92" i="8"/>
  <c r="AH92" i="8"/>
  <c r="AC92" i="8"/>
  <c r="W92" i="8"/>
  <c r="P92" i="8"/>
  <c r="M92" i="8"/>
  <c r="I92" i="8"/>
  <c r="BE87" i="8"/>
  <c r="AY87" i="8"/>
  <c r="AS87" i="8"/>
  <c r="AM87" i="8"/>
  <c r="AG87" i="8"/>
  <c r="AA87" i="8"/>
  <c r="U87" i="8"/>
  <c r="O87" i="8"/>
  <c r="K87" i="8"/>
  <c r="G87" i="8"/>
  <c r="BF85" i="8"/>
  <c r="AZ85" i="8"/>
  <c r="AT85" i="8"/>
  <c r="AN85" i="8"/>
  <c r="AH85" i="8"/>
  <c r="AC85" i="8"/>
  <c r="W85" i="8"/>
  <c r="P85" i="8"/>
  <c r="M85" i="8"/>
  <c r="I85" i="8"/>
  <c r="BF84" i="8"/>
  <c r="AZ84" i="8"/>
  <c r="AT84" i="8"/>
  <c r="AN84" i="8"/>
  <c r="AH84" i="8"/>
  <c r="AC84" i="8"/>
  <c r="W84" i="8"/>
  <c r="P84" i="8"/>
  <c r="M84" i="8"/>
  <c r="I84" i="8"/>
  <c r="BF83" i="8"/>
  <c r="AZ83" i="8"/>
  <c r="AT83" i="8"/>
  <c r="AN83" i="8"/>
  <c r="AH83" i="8"/>
  <c r="AC83" i="8"/>
  <c r="W83" i="8"/>
  <c r="P83" i="8"/>
  <c r="M83" i="8"/>
  <c r="I83" i="8"/>
  <c r="BF82" i="8"/>
  <c r="AZ82" i="8"/>
  <c r="AT82" i="8"/>
  <c r="AN82" i="8"/>
  <c r="AH82" i="8"/>
  <c r="AC82" i="8"/>
  <c r="W82" i="8"/>
  <c r="P82" i="8"/>
  <c r="M82" i="8"/>
  <c r="I82" i="8"/>
  <c r="BF81" i="8"/>
  <c r="AZ81" i="8"/>
  <c r="AT81" i="8"/>
  <c r="AN81" i="8"/>
  <c r="AH81" i="8"/>
  <c r="AC81" i="8"/>
  <c r="W81" i="8"/>
  <c r="P81" i="8"/>
  <c r="M81" i="8"/>
  <c r="I81" i="8"/>
  <c r="BF80" i="8"/>
  <c r="AZ80" i="8"/>
  <c r="AT80" i="8"/>
  <c r="AN80" i="8"/>
  <c r="AH80" i="8"/>
  <c r="AC80" i="8"/>
  <c r="W80" i="8"/>
  <c r="P80" i="8"/>
  <c r="M80" i="8"/>
  <c r="I80" i="8"/>
  <c r="BF79" i="8"/>
  <c r="AZ79" i="8"/>
  <c r="AT79" i="8"/>
  <c r="AN79" i="8"/>
  <c r="AH79" i="8"/>
  <c r="AC79" i="8"/>
  <c r="W79" i="8"/>
  <c r="P79" i="8"/>
  <c r="M79" i="8"/>
  <c r="I79" i="8"/>
  <c r="BF78" i="8"/>
  <c r="AZ78" i="8"/>
  <c r="AT78" i="8"/>
  <c r="AN78" i="8"/>
  <c r="AH78" i="8"/>
  <c r="AC78" i="8"/>
  <c r="W78" i="8"/>
  <c r="P78" i="8"/>
  <c r="M78" i="8"/>
  <c r="I78" i="8"/>
  <c r="BF77" i="8"/>
  <c r="AZ77" i="8"/>
  <c r="AT77" i="8"/>
  <c r="AN77" i="8"/>
  <c r="AH77" i="8"/>
  <c r="AC77" i="8"/>
  <c r="W77" i="8"/>
  <c r="P77" i="8"/>
  <c r="M77" i="8"/>
  <c r="I77" i="8"/>
  <c r="BF76" i="8"/>
  <c r="AZ76" i="8"/>
  <c r="AT76" i="8"/>
  <c r="AN76" i="8"/>
  <c r="AH76" i="8"/>
  <c r="AC76" i="8"/>
  <c r="W76" i="8"/>
  <c r="P76" i="8"/>
  <c r="M76" i="8"/>
  <c r="I76" i="8"/>
  <c r="BF75" i="8"/>
  <c r="AZ75" i="8"/>
  <c r="AT75" i="8"/>
  <c r="AN75" i="8"/>
  <c r="AH75" i="8"/>
  <c r="AC75" i="8"/>
  <c r="W75" i="8"/>
  <c r="P75" i="8"/>
  <c r="M75" i="8"/>
  <c r="I75" i="8"/>
  <c r="BF74" i="8"/>
  <c r="AZ74" i="8"/>
  <c r="AT74" i="8"/>
  <c r="AN74" i="8"/>
  <c r="AH74" i="8"/>
  <c r="AC74" i="8"/>
  <c r="W74" i="8"/>
  <c r="P74" i="8"/>
  <c r="M74" i="8"/>
  <c r="I74" i="8"/>
  <c r="BF73" i="8"/>
  <c r="AZ73" i="8"/>
  <c r="AT73" i="8"/>
  <c r="AN73" i="8"/>
  <c r="AH73" i="8"/>
  <c r="AC73" i="8"/>
  <c r="W73" i="8"/>
  <c r="P73" i="8"/>
  <c r="M73" i="8"/>
  <c r="I73" i="8"/>
  <c r="BD71" i="8"/>
  <c r="BD90" i="8" s="1"/>
  <c r="AX71" i="8"/>
  <c r="AX90" i="8" s="1"/>
  <c r="AR71" i="8"/>
  <c r="AR90" i="8" s="1"/>
  <c r="AL71" i="8"/>
  <c r="AL90" i="8" s="1"/>
  <c r="AF71" i="8"/>
  <c r="AF90" i="8" s="1"/>
  <c r="Z71" i="8"/>
  <c r="Z90" i="8" s="1"/>
  <c r="T71" i="8"/>
  <c r="T90" i="8" s="1"/>
  <c r="BE68" i="8"/>
  <c r="AY68" i="8"/>
  <c r="AS68" i="8"/>
  <c r="AM68" i="8"/>
  <c r="AA68" i="8"/>
  <c r="U68" i="8"/>
  <c r="K68" i="8"/>
  <c r="G68" i="8"/>
  <c r="BF66" i="8"/>
  <c r="AZ66" i="8"/>
  <c r="AT66" i="8"/>
  <c r="AN66" i="8"/>
  <c r="AH66" i="8"/>
  <c r="AC66" i="8"/>
  <c r="W66" i="8"/>
  <c r="P66" i="8"/>
  <c r="M66" i="8"/>
  <c r="I66" i="8"/>
  <c r="BF65" i="8"/>
  <c r="AZ65" i="8"/>
  <c r="AT65" i="8"/>
  <c r="AN65" i="8"/>
  <c r="AH65" i="8"/>
  <c r="AC65" i="8"/>
  <c r="W65" i="8"/>
  <c r="P65" i="8"/>
  <c r="M65" i="8"/>
  <c r="I65" i="8"/>
  <c r="BF64" i="8"/>
  <c r="AZ64" i="8"/>
  <c r="AT64" i="8"/>
  <c r="AN64" i="8"/>
  <c r="AH64" i="8"/>
  <c r="AC64" i="8"/>
  <c r="W64" i="8"/>
  <c r="P64" i="8"/>
  <c r="M64" i="8"/>
  <c r="I64" i="8"/>
  <c r="BF63" i="8"/>
  <c r="AZ63" i="8"/>
  <c r="AT63" i="8"/>
  <c r="AN63" i="8"/>
  <c r="AH63" i="8"/>
  <c r="AC63" i="8"/>
  <c r="W63" i="8"/>
  <c r="P63" i="8"/>
  <c r="M63" i="8"/>
  <c r="I63" i="8"/>
  <c r="BF62" i="8"/>
  <c r="AZ62" i="8"/>
  <c r="AT62" i="8"/>
  <c r="AN62" i="8"/>
  <c r="AH62" i="8"/>
  <c r="AC62" i="8"/>
  <c r="W62" i="8"/>
  <c r="P62" i="8"/>
  <c r="M62" i="8"/>
  <c r="I62" i="8"/>
  <c r="BF61" i="8"/>
  <c r="AZ61" i="8"/>
  <c r="AT61" i="8"/>
  <c r="AN61" i="8"/>
  <c r="AH61" i="8"/>
  <c r="AC61" i="8"/>
  <c r="W61" i="8"/>
  <c r="P61" i="8"/>
  <c r="M61" i="8"/>
  <c r="I61" i="8"/>
  <c r="BF60" i="8"/>
  <c r="AZ60" i="8"/>
  <c r="AT60" i="8"/>
  <c r="AN60" i="8"/>
  <c r="AC60" i="8"/>
  <c r="W60" i="8"/>
  <c r="P60" i="8"/>
  <c r="M60" i="8"/>
  <c r="I60" i="8"/>
  <c r="BF59" i="8"/>
  <c r="AZ59" i="8"/>
  <c r="AT59" i="8"/>
  <c r="AN59" i="8"/>
  <c r="AC59" i="8"/>
  <c r="W59" i="8"/>
  <c r="P59" i="8"/>
  <c r="M59" i="8"/>
  <c r="I59" i="8"/>
  <c r="BD57" i="8"/>
  <c r="AX57" i="8"/>
  <c r="AR57" i="8"/>
  <c r="AL57" i="8"/>
  <c r="AF57" i="8"/>
  <c r="Z57" i="8"/>
  <c r="T57" i="8"/>
  <c r="AT52" i="8"/>
  <c r="AT51" i="8"/>
  <c r="AT50" i="8"/>
  <c r="AT49" i="8"/>
  <c r="M48" i="8"/>
  <c r="M47" i="8"/>
  <c r="M46" i="8"/>
  <c r="M45" i="8"/>
  <c r="AZ44" i="8"/>
  <c r="BD38" i="8"/>
  <c r="AX38" i="8"/>
  <c r="AR38" i="8"/>
  <c r="AL38" i="8"/>
  <c r="AF38" i="8"/>
  <c r="Z38" i="8"/>
  <c r="BD34" i="8"/>
  <c r="AX34" i="8"/>
  <c r="AR34" i="8"/>
  <c r="AL34" i="8"/>
  <c r="AF34" i="8"/>
  <c r="Z34" i="8"/>
  <c r="T34" i="8"/>
  <c r="N34" i="8"/>
  <c r="J34" i="8"/>
  <c r="F34" i="8"/>
  <c r="BE31" i="8"/>
  <c r="BF31" i="8" s="1"/>
  <c r="AY31" i="8"/>
  <c r="AZ31" i="8" s="1"/>
  <c r="AS31" i="8"/>
  <c r="AT31" i="8" s="1"/>
  <c r="AM31" i="8"/>
  <c r="AN31" i="8" s="1"/>
  <c r="AG31" i="8"/>
  <c r="AH31" i="8" s="1"/>
  <c r="AA31" i="8"/>
  <c r="AC31" i="8" s="1"/>
  <c r="U31" i="8"/>
  <c r="W31" i="8" s="1"/>
  <c r="O31" i="8"/>
  <c r="P31" i="8" s="1"/>
  <c r="K31" i="8"/>
  <c r="M31" i="8" s="1"/>
  <c r="G31" i="8"/>
  <c r="I31" i="8" s="1"/>
  <c r="BE30" i="8"/>
  <c r="BF30" i="8" s="1"/>
  <c r="AY30" i="8"/>
  <c r="AZ30" i="8" s="1"/>
  <c r="AS30" i="8"/>
  <c r="AT30" i="8" s="1"/>
  <c r="AM30" i="8"/>
  <c r="AN30" i="8" s="1"/>
  <c r="AG30" i="8"/>
  <c r="AH30" i="8" s="1"/>
  <c r="AA30" i="8"/>
  <c r="AC30" i="8" s="1"/>
  <c r="U30" i="8"/>
  <c r="W30" i="8" s="1"/>
  <c r="O30" i="8"/>
  <c r="P30" i="8" s="1"/>
  <c r="K30" i="8"/>
  <c r="M30" i="8" s="1"/>
  <c r="G30" i="8"/>
  <c r="I30" i="8" s="1"/>
  <c r="BE29" i="8"/>
  <c r="BF29" i="8" s="1"/>
  <c r="AY29" i="8"/>
  <c r="AZ29" i="8" s="1"/>
  <c r="AS29" i="8"/>
  <c r="AT29" i="8" s="1"/>
  <c r="AM29" i="8"/>
  <c r="AN29" i="8" s="1"/>
  <c r="AG29" i="8"/>
  <c r="AH29" i="8" s="1"/>
  <c r="AA29" i="8"/>
  <c r="AC29" i="8" s="1"/>
  <c r="U29" i="8"/>
  <c r="W29" i="8" s="1"/>
  <c r="O29" i="8"/>
  <c r="P29" i="8" s="1"/>
  <c r="K29" i="8"/>
  <c r="M29" i="8" s="1"/>
  <c r="G29" i="8"/>
  <c r="I29" i="8" s="1"/>
  <c r="BE26" i="8"/>
  <c r="BF26" i="8" s="1"/>
  <c r="AY26" i="8"/>
  <c r="AZ26" i="8" s="1"/>
  <c r="AS26" i="8"/>
  <c r="AT26" i="8" s="1"/>
  <c r="AM26" i="8"/>
  <c r="AN26" i="8" s="1"/>
  <c r="AG26" i="8"/>
  <c r="AH26" i="8" s="1"/>
  <c r="AA26" i="8"/>
  <c r="AC26" i="8" s="1"/>
  <c r="U26" i="8"/>
  <c r="W26" i="8" s="1"/>
  <c r="O26" i="8"/>
  <c r="P26" i="8" s="1"/>
  <c r="K26" i="8"/>
  <c r="M26" i="8" s="1"/>
  <c r="G26" i="8"/>
  <c r="I26" i="8" s="1"/>
  <c r="BE24" i="8"/>
  <c r="BF24" i="8" s="1"/>
  <c r="AY24" i="8"/>
  <c r="AZ24" i="8" s="1"/>
  <c r="AS24" i="8"/>
  <c r="AT24" i="8" s="1"/>
  <c r="AM24" i="8"/>
  <c r="AN24" i="8" s="1"/>
  <c r="AG24" i="8"/>
  <c r="AH24" i="8" s="1"/>
  <c r="AA24" i="8"/>
  <c r="AC24" i="8" s="1"/>
  <c r="U24" i="8"/>
  <c r="W24" i="8" s="1"/>
  <c r="O24" i="8"/>
  <c r="P24" i="8" s="1"/>
  <c r="K24" i="8"/>
  <c r="M24" i="8" s="1"/>
  <c r="G24" i="8"/>
  <c r="I24" i="8" s="1"/>
  <c r="BE23" i="8"/>
  <c r="BF23" i="8" s="1"/>
  <c r="AY23" i="8"/>
  <c r="AZ23" i="8" s="1"/>
  <c r="AS23" i="8"/>
  <c r="AT23" i="8" s="1"/>
  <c r="AM23" i="8"/>
  <c r="AN23" i="8" s="1"/>
  <c r="AG23" i="8"/>
  <c r="AH23" i="8" s="1"/>
  <c r="AA23" i="8"/>
  <c r="AC23" i="8" s="1"/>
  <c r="U23" i="8"/>
  <c r="W23" i="8" s="1"/>
  <c r="O23" i="8"/>
  <c r="P23" i="8" s="1"/>
  <c r="K23" i="8"/>
  <c r="M23" i="8" s="1"/>
  <c r="G23" i="8"/>
  <c r="I23" i="8" s="1"/>
  <c r="BE22" i="8"/>
  <c r="BF22" i="8" s="1"/>
  <c r="AY22" i="8"/>
  <c r="AZ22" i="8" s="1"/>
  <c r="AS22" i="8"/>
  <c r="AT22" i="8" s="1"/>
  <c r="AM22" i="8"/>
  <c r="AN22" i="8" s="1"/>
  <c r="AG22" i="8"/>
  <c r="AH22" i="8" s="1"/>
  <c r="AA22" i="8"/>
  <c r="AC22" i="8" s="1"/>
  <c r="U22" i="8"/>
  <c r="W22" i="8" s="1"/>
  <c r="O22" i="8"/>
  <c r="P22" i="8" s="1"/>
  <c r="K22" i="8"/>
  <c r="M22" i="8" s="1"/>
  <c r="G22" i="8"/>
  <c r="I22" i="8" s="1"/>
  <c r="BE21" i="8"/>
  <c r="BF21" i="8" s="1"/>
  <c r="AY21" i="8"/>
  <c r="AZ21" i="8" s="1"/>
  <c r="AS21" i="8"/>
  <c r="AT21" i="8" s="1"/>
  <c r="AM21" i="8"/>
  <c r="AN21" i="8" s="1"/>
  <c r="AG21" i="8"/>
  <c r="AH21" i="8" s="1"/>
  <c r="AA21" i="8"/>
  <c r="AC21" i="8" s="1"/>
  <c r="U21" i="8"/>
  <c r="W21" i="8" s="1"/>
  <c r="O21" i="8"/>
  <c r="P21" i="8" s="1"/>
  <c r="K21" i="8"/>
  <c r="M21" i="8" s="1"/>
  <c r="G21" i="8"/>
  <c r="I21" i="8" s="1"/>
  <c r="BE20" i="8"/>
  <c r="BF20" i="8" s="1"/>
  <c r="AY20" i="8"/>
  <c r="AZ20" i="8" s="1"/>
  <c r="AS20" i="8"/>
  <c r="AT20" i="8" s="1"/>
  <c r="AM20" i="8"/>
  <c r="AN20" i="8" s="1"/>
  <c r="AG20" i="8"/>
  <c r="AH20" i="8" s="1"/>
  <c r="AA20" i="8"/>
  <c r="AC20" i="8" s="1"/>
  <c r="U20" i="8"/>
  <c r="W20" i="8" s="1"/>
  <c r="O20" i="8"/>
  <c r="P20" i="8" s="1"/>
  <c r="K20" i="8"/>
  <c r="M20" i="8" s="1"/>
  <c r="G20" i="8"/>
  <c r="I20" i="8" s="1"/>
  <c r="BE19" i="8"/>
  <c r="BF19" i="8" s="1"/>
  <c r="AY19" i="8"/>
  <c r="AZ19" i="8" s="1"/>
  <c r="AS19" i="8"/>
  <c r="AT19" i="8" s="1"/>
  <c r="AM19" i="8"/>
  <c r="AN19" i="8" s="1"/>
  <c r="AG19" i="8"/>
  <c r="AH19" i="8" s="1"/>
  <c r="AA19" i="8"/>
  <c r="AC19" i="8" s="1"/>
  <c r="U19" i="8"/>
  <c r="W19" i="8" s="1"/>
  <c r="O19" i="8"/>
  <c r="P19" i="8" s="1"/>
  <c r="K19" i="8"/>
  <c r="M19" i="8" s="1"/>
  <c r="G19" i="8"/>
  <c r="I19" i="8" s="1"/>
  <c r="BE18" i="8"/>
  <c r="BF18" i="8" s="1"/>
  <c r="AY18" i="8"/>
  <c r="AZ18" i="8" s="1"/>
  <c r="AS18" i="8"/>
  <c r="AT18" i="8" s="1"/>
  <c r="AM18" i="8"/>
  <c r="AN18" i="8" s="1"/>
  <c r="AG18" i="8"/>
  <c r="AH18" i="8" s="1"/>
  <c r="AA18" i="8"/>
  <c r="AC18" i="8" s="1"/>
  <c r="U18" i="8"/>
  <c r="W18" i="8" s="1"/>
  <c r="O18" i="8"/>
  <c r="P18" i="8" s="1"/>
  <c r="K18" i="8"/>
  <c r="M18" i="8" s="1"/>
  <c r="G18" i="8"/>
  <c r="I18" i="8" s="1"/>
  <c r="BE17" i="8"/>
  <c r="BF17" i="8" s="1"/>
  <c r="AY17" i="8"/>
  <c r="AZ17" i="8" s="1"/>
  <c r="AS17" i="8"/>
  <c r="AT17" i="8" s="1"/>
  <c r="AM17" i="8"/>
  <c r="AN17" i="8" s="1"/>
  <c r="AG17" i="8"/>
  <c r="AH17" i="8" s="1"/>
  <c r="AA17" i="8"/>
  <c r="AC17" i="8" s="1"/>
  <c r="U17" i="8"/>
  <c r="W17" i="8" s="1"/>
  <c r="O17" i="8"/>
  <c r="P17" i="8" s="1"/>
  <c r="K17" i="8"/>
  <c r="M17" i="8" s="1"/>
  <c r="G17" i="8"/>
  <c r="I17" i="8" s="1"/>
  <c r="BE16" i="8"/>
  <c r="BF16" i="8" s="1"/>
  <c r="AY16" i="8"/>
  <c r="AZ16" i="8" s="1"/>
  <c r="AS16" i="8"/>
  <c r="AT16" i="8" s="1"/>
  <c r="AM16" i="8"/>
  <c r="AN16" i="8" s="1"/>
  <c r="AG16" i="8"/>
  <c r="AH16" i="8" s="1"/>
  <c r="AA16" i="8"/>
  <c r="AC16" i="8" s="1"/>
  <c r="U16" i="8"/>
  <c r="W16" i="8" s="1"/>
  <c r="O16" i="8"/>
  <c r="P16" i="8" s="1"/>
  <c r="K16" i="8"/>
  <c r="M16" i="8" s="1"/>
  <c r="G16" i="8"/>
  <c r="I16" i="8" s="1"/>
  <c r="BE15" i="8"/>
  <c r="BF15" i="8" s="1"/>
  <c r="AY15" i="8"/>
  <c r="AS15" i="8"/>
  <c r="AM15" i="8"/>
  <c r="AG15" i="8"/>
  <c r="AH15" i="8" s="1"/>
  <c r="AA15" i="8"/>
  <c r="U15" i="8"/>
  <c r="O15" i="8"/>
  <c r="K15" i="8"/>
  <c r="G15" i="8"/>
  <c r="B12" i="8"/>
  <c r="C5" i="8"/>
  <c r="C2" i="8"/>
  <c r="BE107" i="28" l="1"/>
  <c r="AS129" i="15" a="1"/>
  <c r="AS129" i="15" s="1"/>
  <c r="AS129" i="24" a="1"/>
  <c r="AS129" i="24" s="1"/>
  <c r="BF100" i="24"/>
  <c r="BF101" i="23"/>
  <c r="BF103" i="23"/>
  <c r="BF101" i="24"/>
  <c r="AS129" i="8" a="1"/>
  <c r="AS129" i="8" s="1"/>
  <c r="S175" i="26"/>
  <c r="S175" i="36"/>
  <c r="AA32" i="35"/>
  <c r="AY32" i="35"/>
  <c r="AY35" i="35" s="1"/>
  <c r="BE32" i="35"/>
  <c r="BE35" i="35" s="1"/>
  <c r="S175" i="34"/>
  <c r="S175" i="29"/>
  <c r="AS32" i="21"/>
  <c r="AS35" i="21" s="1"/>
  <c r="I48" i="23"/>
  <c r="P48" i="23"/>
  <c r="BF48" i="23"/>
  <c r="I48" i="19"/>
  <c r="P48" i="19"/>
  <c r="BE32" i="20"/>
  <c r="BE35" i="20" s="1"/>
  <c r="I46" i="21"/>
  <c r="P46" i="21"/>
  <c r="I46" i="33"/>
  <c r="P46" i="33"/>
  <c r="K32" i="29"/>
  <c r="K35" i="29" s="1"/>
  <c r="S175" i="14"/>
  <c r="AA32" i="18"/>
  <c r="AS32" i="18"/>
  <c r="AS35" i="18" s="1"/>
  <c r="AY32" i="18"/>
  <c r="AY35" i="18" s="1"/>
  <c r="BE32" i="18"/>
  <c r="BE35" i="18" s="1"/>
  <c r="S175" i="19"/>
  <c r="I40" i="19"/>
  <c r="I40" i="23"/>
  <c r="I46" i="25"/>
  <c r="P46" i="25"/>
  <c r="AN46" i="25"/>
  <c r="K32" i="26"/>
  <c r="K35" i="26" s="1"/>
  <c r="S175" i="28"/>
  <c r="I47" i="34"/>
  <c r="P47" i="34"/>
  <c r="AS32" i="33"/>
  <c r="AS35" i="33" s="1"/>
  <c r="BE32" i="33"/>
  <c r="BE35" i="33" s="1"/>
  <c r="G32" i="32"/>
  <c r="G35" i="32" s="1"/>
  <c r="O32" i="32"/>
  <c r="O35" i="32" s="1"/>
  <c r="O125" i="32" s="1"/>
  <c r="I35" i="6" s="1"/>
  <c r="BE32" i="32"/>
  <c r="BE35" i="32" s="1"/>
  <c r="S175" i="30"/>
  <c r="G32" i="25"/>
  <c r="G35" i="25" s="1"/>
  <c r="O32" i="25"/>
  <c r="O35" i="25" s="1"/>
  <c r="I41" i="24"/>
  <c r="P41" i="24"/>
  <c r="BF41" i="24"/>
  <c r="I41" i="27"/>
  <c r="P41" i="27"/>
  <c r="S175" i="24"/>
  <c r="I45" i="24"/>
  <c r="P45" i="24"/>
  <c r="I42" i="25"/>
  <c r="P42" i="25"/>
  <c r="AN42" i="25"/>
  <c r="K32" i="27"/>
  <c r="K35" i="27" s="1"/>
  <c r="BE32" i="27"/>
  <c r="BE35" i="27" s="1"/>
  <c r="I45" i="27"/>
  <c r="P45" i="27"/>
  <c r="I43" i="24"/>
  <c r="P43" i="24"/>
  <c r="BF43" i="24"/>
  <c r="I47" i="24"/>
  <c r="P47" i="24"/>
  <c r="I40" i="25"/>
  <c r="I44" i="25"/>
  <c r="P44" i="25"/>
  <c r="AN44" i="25"/>
  <c r="I48" i="25"/>
  <c r="P48" i="25"/>
  <c r="M15" i="26"/>
  <c r="U32" i="26"/>
  <c r="AA32" i="26"/>
  <c r="AA35" i="26" s="1"/>
  <c r="AG32" i="26"/>
  <c r="AS32" i="26"/>
  <c r="AS35" i="26" s="1"/>
  <c r="AY32" i="26"/>
  <c r="AY35" i="26" s="1"/>
  <c r="AG32" i="27"/>
  <c r="AH32" i="27" s="1"/>
  <c r="AM32" i="27"/>
  <c r="AM35" i="27" s="1"/>
  <c r="I43" i="27"/>
  <c r="P43" i="27"/>
  <c r="BF43" i="27"/>
  <c r="I47" i="27"/>
  <c r="P47" i="27"/>
  <c r="S175" i="13"/>
  <c r="S175" i="15"/>
  <c r="G32" i="17"/>
  <c r="G35" i="17" s="1"/>
  <c r="O32" i="17"/>
  <c r="O35" i="17" s="1"/>
  <c r="U32" i="17"/>
  <c r="S175" i="18"/>
  <c r="I44" i="19"/>
  <c r="P44" i="19"/>
  <c r="I42" i="21"/>
  <c r="P42" i="21"/>
  <c r="K32" i="22"/>
  <c r="K35" i="22" s="1"/>
  <c r="S175" i="22"/>
  <c r="I44" i="23"/>
  <c r="P44" i="23"/>
  <c r="BF44" i="23"/>
  <c r="G54" i="10"/>
  <c r="BE32" i="17"/>
  <c r="BE35" i="17" s="1"/>
  <c r="K32" i="18"/>
  <c r="K35" i="18" s="1"/>
  <c r="AA32" i="19"/>
  <c r="AS32" i="19"/>
  <c r="AS35" i="19" s="1"/>
  <c r="AY32" i="19"/>
  <c r="AY35" i="19" s="1"/>
  <c r="BE32" i="19"/>
  <c r="BE35" i="19" s="1"/>
  <c r="AZ42" i="19"/>
  <c r="P42" i="19"/>
  <c r="I46" i="19"/>
  <c r="I42" i="19"/>
  <c r="AZ46" i="19"/>
  <c r="P46" i="19"/>
  <c r="U32" i="20"/>
  <c r="U35" i="20" s="1"/>
  <c r="I40" i="21"/>
  <c r="I44" i="21"/>
  <c r="P44" i="21"/>
  <c r="I48" i="21"/>
  <c r="P48" i="21"/>
  <c r="M15" i="22"/>
  <c r="AS32" i="22"/>
  <c r="AS35" i="22" s="1"/>
  <c r="BE32" i="22"/>
  <c r="AS32" i="23"/>
  <c r="AS35" i="23" s="1"/>
  <c r="I42" i="23"/>
  <c r="P42" i="23"/>
  <c r="I46" i="23"/>
  <c r="P46" i="23"/>
  <c r="BF46" i="23"/>
  <c r="I43" i="34"/>
  <c r="P43" i="34"/>
  <c r="I51" i="34"/>
  <c r="P51" i="34"/>
  <c r="I42" i="33"/>
  <c r="P42" i="33"/>
  <c r="I50" i="33"/>
  <c r="P50" i="33"/>
  <c r="BF50" i="33"/>
  <c r="I43" i="10"/>
  <c r="P43" i="10"/>
  <c r="S175" i="11"/>
  <c r="S175" i="12"/>
  <c r="K32" i="17"/>
  <c r="K35" i="17" s="1"/>
  <c r="AG32" i="17"/>
  <c r="AM32" i="17"/>
  <c r="AM35" i="17" s="1"/>
  <c r="AS32" i="17"/>
  <c r="AS35" i="17" s="1"/>
  <c r="I41" i="19"/>
  <c r="P41" i="19"/>
  <c r="I43" i="19"/>
  <c r="P43" i="19"/>
  <c r="I45" i="19"/>
  <c r="P45" i="19"/>
  <c r="I47" i="19"/>
  <c r="P47" i="19"/>
  <c r="P42" i="20"/>
  <c r="I44" i="20"/>
  <c r="P44" i="20"/>
  <c r="I47" i="20"/>
  <c r="P47" i="20"/>
  <c r="I48" i="20"/>
  <c r="P48" i="20"/>
  <c r="U32" i="21"/>
  <c r="I41" i="21"/>
  <c r="P41" i="21"/>
  <c r="I43" i="21"/>
  <c r="P43" i="21"/>
  <c r="I45" i="21"/>
  <c r="P45" i="21"/>
  <c r="I47" i="21"/>
  <c r="P47" i="21"/>
  <c r="I41" i="23"/>
  <c r="P41" i="23"/>
  <c r="I43" i="23"/>
  <c r="P43" i="23"/>
  <c r="BF43" i="23"/>
  <c r="I45" i="23"/>
  <c r="P45" i="23"/>
  <c r="I47" i="23"/>
  <c r="P47" i="23"/>
  <c r="BF47" i="23"/>
  <c r="S175" i="25"/>
  <c r="G54" i="27"/>
  <c r="I40" i="27"/>
  <c r="AZ42" i="27"/>
  <c r="P42" i="27"/>
  <c r="I44" i="27"/>
  <c r="AZ46" i="27"/>
  <c r="P46" i="27"/>
  <c r="M48" i="27"/>
  <c r="I48" i="27"/>
  <c r="I40" i="24"/>
  <c r="I42" i="24"/>
  <c r="P42" i="24"/>
  <c r="I44" i="24"/>
  <c r="P44" i="24"/>
  <c r="BF44" i="24"/>
  <c r="I46" i="24"/>
  <c r="P46" i="24"/>
  <c r="I48" i="24"/>
  <c r="P48" i="24"/>
  <c r="BF48" i="24"/>
  <c r="I41" i="25"/>
  <c r="P41" i="25"/>
  <c r="I43" i="25"/>
  <c r="P43" i="25"/>
  <c r="AN43" i="25"/>
  <c r="I45" i="25"/>
  <c r="P45" i="25"/>
  <c r="I47" i="25"/>
  <c r="P47" i="25"/>
  <c r="AN47" i="25"/>
  <c r="BE32" i="26"/>
  <c r="BE35" i="26" s="1"/>
  <c r="I42" i="27"/>
  <c r="AZ44" i="27"/>
  <c r="P44" i="27"/>
  <c r="BF46" i="27"/>
  <c r="I46" i="27"/>
  <c r="AZ48" i="27"/>
  <c r="P48" i="27"/>
  <c r="AM32" i="28"/>
  <c r="AM35" i="28" s="1"/>
  <c r="AS32" i="28"/>
  <c r="AS35" i="28" s="1"/>
  <c r="S175" i="35"/>
  <c r="K32" i="34"/>
  <c r="K35" i="34" s="1"/>
  <c r="AA32" i="34"/>
  <c r="AA35" i="34" s="1"/>
  <c r="AG32" i="34"/>
  <c r="AG35" i="34" s="1"/>
  <c r="AS32" i="34"/>
  <c r="AS35" i="34" s="1"/>
  <c r="AY32" i="34"/>
  <c r="AY35" i="34" s="1"/>
  <c r="O54" i="34"/>
  <c r="I41" i="34"/>
  <c r="P41" i="34"/>
  <c r="I45" i="34"/>
  <c r="P45" i="34"/>
  <c r="I49" i="34"/>
  <c r="P49" i="34"/>
  <c r="I40" i="33"/>
  <c r="I44" i="33"/>
  <c r="P44" i="33"/>
  <c r="I48" i="33"/>
  <c r="P48" i="33"/>
  <c r="I52" i="33"/>
  <c r="P52" i="33"/>
  <c r="S175" i="32"/>
  <c r="S175" i="33"/>
  <c r="AS32" i="30"/>
  <c r="AS35" i="30" s="1"/>
  <c r="BE32" i="30"/>
  <c r="BE35" i="30" s="1"/>
  <c r="M15" i="29"/>
  <c r="AA32" i="29"/>
  <c r="AC32" i="29" s="1"/>
  <c r="AS32" i="29"/>
  <c r="AS35" i="29" s="1"/>
  <c r="AY32" i="29"/>
  <c r="AY35" i="29" s="1"/>
  <c r="AM32" i="31"/>
  <c r="AM34" i="31" s="1"/>
  <c r="AN34" i="31" s="1"/>
  <c r="AS32" i="31"/>
  <c r="AY32" i="31"/>
  <c r="AY34" i="31" s="1"/>
  <c r="AZ34" i="31" s="1"/>
  <c r="AS34" i="31"/>
  <c r="AT34" i="31" s="1"/>
  <c r="AG68" i="20"/>
  <c r="AG68" i="35"/>
  <c r="AZ41" i="18"/>
  <c r="AZ42" i="18"/>
  <c r="AZ43" i="18"/>
  <c r="AZ44" i="18"/>
  <c r="AZ45" i="18"/>
  <c r="AZ46" i="18"/>
  <c r="AZ47" i="18"/>
  <c r="AZ48" i="18"/>
  <c r="G32" i="20"/>
  <c r="G35" i="20" s="1"/>
  <c r="I15" i="20"/>
  <c r="O32" i="20"/>
  <c r="O35" i="20" s="1"/>
  <c r="P15" i="20"/>
  <c r="AY32" i="21"/>
  <c r="AY35" i="21" s="1"/>
  <c r="AZ15" i="21"/>
  <c r="AA32" i="22"/>
  <c r="AC15" i="22"/>
  <c r="I40" i="22"/>
  <c r="AZ41" i="22"/>
  <c r="I42" i="22"/>
  <c r="AZ43" i="22"/>
  <c r="I44" i="22"/>
  <c r="AZ45" i="22"/>
  <c r="I46" i="22"/>
  <c r="AZ47" i="22"/>
  <c r="I48" i="22"/>
  <c r="K32" i="23"/>
  <c r="K35" i="23" s="1"/>
  <c r="M15" i="23"/>
  <c r="AM32" i="23"/>
  <c r="AM35" i="23" s="1"/>
  <c r="AN15" i="23"/>
  <c r="AA32" i="24"/>
  <c r="AA35" i="24" s="1"/>
  <c r="AC15" i="24"/>
  <c r="G54" i="8"/>
  <c r="O54" i="10"/>
  <c r="I41" i="10"/>
  <c r="P41" i="10"/>
  <c r="I45" i="10"/>
  <c r="P45" i="10"/>
  <c r="U32" i="12"/>
  <c r="AA32" i="12"/>
  <c r="AG32" i="16"/>
  <c r="AH32" i="16" s="1"/>
  <c r="I43" i="16"/>
  <c r="I44" i="16"/>
  <c r="I45" i="16"/>
  <c r="I46" i="16"/>
  <c r="I47" i="16"/>
  <c r="I48" i="16"/>
  <c r="I15" i="17"/>
  <c r="M15" i="17"/>
  <c r="P15" i="17"/>
  <c r="AA32" i="17"/>
  <c r="AN15" i="17"/>
  <c r="AY32" i="17"/>
  <c r="AY35" i="17" s="1"/>
  <c r="S175" i="17"/>
  <c r="I49" i="17"/>
  <c r="I50" i="17"/>
  <c r="I51" i="17"/>
  <c r="I52" i="17"/>
  <c r="G32" i="18"/>
  <c r="G35" i="18" s="1"/>
  <c r="O32" i="18"/>
  <c r="O35" i="18" s="1"/>
  <c r="O125" i="18" s="1"/>
  <c r="I21" i="6" s="1"/>
  <c r="AC15" i="18"/>
  <c r="AM32" i="18"/>
  <c r="AM35" i="18" s="1"/>
  <c r="AZ15" i="18"/>
  <c r="I40" i="18"/>
  <c r="P40" i="18"/>
  <c r="I41" i="18"/>
  <c r="I42" i="18"/>
  <c r="I43" i="18"/>
  <c r="I44" i="18"/>
  <c r="I45" i="18"/>
  <c r="I46" i="18"/>
  <c r="I47" i="18"/>
  <c r="I48" i="18"/>
  <c r="G32" i="19"/>
  <c r="G35" i="19" s="1"/>
  <c r="K32" i="19"/>
  <c r="K35" i="19" s="1"/>
  <c r="O32" i="19"/>
  <c r="O35" i="19" s="1"/>
  <c r="AC15" i="19"/>
  <c r="AM32" i="19"/>
  <c r="AM35" i="19" s="1"/>
  <c r="AZ15" i="19"/>
  <c r="AG32" i="20"/>
  <c r="AG35" i="20" s="1"/>
  <c r="AA32" i="21"/>
  <c r="AC15" i="21"/>
  <c r="S175" i="21"/>
  <c r="AY32" i="22"/>
  <c r="AY35" i="22" s="1"/>
  <c r="AZ15" i="22"/>
  <c r="O54" i="22"/>
  <c r="P40" i="22"/>
  <c r="AN41" i="22"/>
  <c r="I41" i="22"/>
  <c r="AZ42" i="22"/>
  <c r="I43" i="22"/>
  <c r="AZ44" i="22"/>
  <c r="I45" i="22"/>
  <c r="AZ46" i="22"/>
  <c r="I47" i="22"/>
  <c r="AZ48" i="22"/>
  <c r="G32" i="23"/>
  <c r="G35" i="23" s="1"/>
  <c r="I15" i="23"/>
  <c r="O32" i="23"/>
  <c r="O35" i="23" s="1"/>
  <c r="P15" i="23"/>
  <c r="BE32" i="23"/>
  <c r="BE35" i="23" s="1"/>
  <c r="AG68" i="23"/>
  <c r="AH59" i="23"/>
  <c r="AS32" i="24"/>
  <c r="AS35" i="24" s="1"/>
  <c r="AY32" i="24"/>
  <c r="AY35" i="24" s="1"/>
  <c r="AZ15" i="24"/>
  <c r="O54" i="19"/>
  <c r="AS32" i="20"/>
  <c r="AS35" i="20" s="1"/>
  <c r="S175" i="20"/>
  <c r="O54" i="20"/>
  <c r="G32" i="21"/>
  <c r="G35" i="21" s="1"/>
  <c r="K32" i="21"/>
  <c r="K35" i="21" s="1"/>
  <c r="O32" i="21"/>
  <c r="O35" i="21" s="1"/>
  <c r="AG32" i="21"/>
  <c r="AM32" i="21"/>
  <c r="AM35" i="21" s="1"/>
  <c r="BE32" i="21"/>
  <c r="BE35" i="21" s="1"/>
  <c r="O54" i="21"/>
  <c r="G32" i="22"/>
  <c r="G35" i="22" s="1"/>
  <c r="O32" i="22"/>
  <c r="O35" i="22" s="1"/>
  <c r="AM32" i="22"/>
  <c r="AM35" i="22" s="1"/>
  <c r="BE35" i="22"/>
  <c r="AA32" i="23"/>
  <c r="AC32" i="23" s="1"/>
  <c r="AY32" i="23"/>
  <c r="AY35" i="23" s="1"/>
  <c r="S175" i="23"/>
  <c r="O54" i="23"/>
  <c r="G32" i="24"/>
  <c r="G35" i="24" s="1"/>
  <c r="K32" i="24"/>
  <c r="K35" i="24" s="1"/>
  <c r="O32" i="24"/>
  <c r="O35" i="24" s="1"/>
  <c r="AM32" i="24"/>
  <c r="AM35" i="24" s="1"/>
  <c r="BE32" i="24"/>
  <c r="BE35" i="24" s="1"/>
  <c r="O54" i="24"/>
  <c r="I15" i="25"/>
  <c r="P15" i="25"/>
  <c r="AG68" i="25"/>
  <c r="AH59" i="25"/>
  <c r="O54" i="25"/>
  <c r="G32" i="26"/>
  <c r="G35" i="26" s="1"/>
  <c r="O32" i="26"/>
  <c r="O35" i="26" s="1"/>
  <c r="O125" i="26" s="1"/>
  <c r="I29" i="6" s="1"/>
  <c r="AC15" i="26"/>
  <c r="AM32" i="26"/>
  <c r="AM35" i="26" s="1"/>
  <c r="AZ15" i="26"/>
  <c r="I40" i="26"/>
  <c r="P40" i="26"/>
  <c r="I41" i="26"/>
  <c r="P41" i="26"/>
  <c r="BF41" i="26"/>
  <c r="I42" i="26"/>
  <c r="P42" i="26"/>
  <c r="I43" i="26"/>
  <c r="P43" i="26"/>
  <c r="BF43" i="26"/>
  <c r="I44" i="26"/>
  <c r="P44" i="26"/>
  <c r="I45" i="26"/>
  <c r="P45" i="26"/>
  <c r="BF45" i="26"/>
  <c r="I46" i="26"/>
  <c r="P46" i="26"/>
  <c r="I47" i="26"/>
  <c r="P47" i="26"/>
  <c r="BF47" i="26"/>
  <c r="I48" i="26"/>
  <c r="P48" i="26"/>
  <c r="M15" i="27"/>
  <c r="U32" i="27"/>
  <c r="W32" i="27" s="1"/>
  <c r="AA32" i="27"/>
  <c r="AC32" i="27" s="1"/>
  <c r="AN15" i="27"/>
  <c r="AS32" i="27"/>
  <c r="AS35" i="27" s="1"/>
  <c r="AY32" i="27"/>
  <c r="AY35" i="27" s="1"/>
  <c r="S175" i="27"/>
  <c r="I45" i="33"/>
  <c r="AZ47" i="33"/>
  <c r="P47" i="33"/>
  <c r="AN49" i="33"/>
  <c r="I49" i="33"/>
  <c r="AZ51" i="33"/>
  <c r="P51" i="33"/>
  <c r="O54" i="27"/>
  <c r="U32" i="28"/>
  <c r="U35" i="28" s="1"/>
  <c r="R176" i="28"/>
  <c r="U32" i="36"/>
  <c r="U35" i="36" s="1"/>
  <c r="K32" i="35"/>
  <c r="K35" i="35" s="1"/>
  <c r="AG32" i="35"/>
  <c r="AG35" i="35" s="1"/>
  <c r="U32" i="34"/>
  <c r="W32" i="34" s="1"/>
  <c r="AT15" i="34"/>
  <c r="BE32" i="34"/>
  <c r="BE35" i="34" s="1"/>
  <c r="I40" i="34"/>
  <c r="P40" i="34"/>
  <c r="W40" i="34"/>
  <c r="I42" i="34"/>
  <c r="P42" i="34"/>
  <c r="I44" i="34"/>
  <c r="P44" i="34"/>
  <c r="I46" i="34"/>
  <c r="P46" i="34"/>
  <c r="BF46" i="34"/>
  <c r="I48" i="34"/>
  <c r="P48" i="34"/>
  <c r="I50" i="34"/>
  <c r="P50" i="34"/>
  <c r="BF50" i="34"/>
  <c r="I52" i="34"/>
  <c r="P52" i="34"/>
  <c r="G54" i="33"/>
  <c r="O54" i="33"/>
  <c r="I41" i="33"/>
  <c r="P41" i="33"/>
  <c r="I43" i="33"/>
  <c r="P43" i="33"/>
  <c r="BF43" i="33"/>
  <c r="AZ45" i="33"/>
  <c r="P45" i="33"/>
  <c r="BF47" i="33"/>
  <c r="I47" i="33"/>
  <c r="AZ49" i="33"/>
  <c r="P49" i="33"/>
  <c r="M51" i="33"/>
  <c r="I51" i="33"/>
  <c r="K32" i="32"/>
  <c r="K35" i="32" s="1"/>
  <c r="AM32" i="32"/>
  <c r="AM35" i="32" s="1"/>
  <c r="U32" i="31"/>
  <c r="U34" i="31" s="1"/>
  <c r="W34" i="31" s="1"/>
  <c r="U32" i="30"/>
  <c r="U35" i="30" s="1"/>
  <c r="AG32" i="30"/>
  <c r="AG35" i="30" s="1"/>
  <c r="K32" i="28"/>
  <c r="K35" i="28" s="1"/>
  <c r="W15" i="28"/>
  <c r="AA32" i="28"/>
  <c r="AC32" i="28" s="1"/>
  <c r="AG32" i="28"/>
  <c r="AH32" i="28" s="1"/>
  <c r="AT15" i="28"/>
  <c r="AY32" i="28"/>
  <c r="AY35" i="28" s="1"/>
  <c r="BE32" i="28"/>
  <c r="BE35" i="28" s="1"/>
  <c r="AH59" i="28"/>
  <c r="W15" i="36"/>
  <c r="AG32" i="36"/>
  <c r="AG35" i="36" s="1"/>
  <c r="AG68" i="36"/>
  <c r="G32" i="35"/>
  <c r="G35" i="35" s="1"/>
  <c r="G125" i="35" s="1"/>
  <c r="E38" i="6" s="1"/>
  <c r="O32" i="35"/>
  <c r="O35" i="35" s="1"/>
  <c r="O125" i="35" s="1"/>
  <c r="I38" i="6" s="1"/>
  <c r="U32" i="35"/>
  <c r="U35" i="35" s="1"/>
  <c r="AH15" i="35"/>
  <c r="AM32" i="35"/>
  <c r="AM35" i="35" s="1"/>
  <c r="AS32" i="35"/>
  <c r="AS35" i="35" s="1"/>
  <c r="BF15" i="35"/>
  <c r="G32" i="34"/>
  <c r="G35" i="34" s="1"/>
  <c r="G125" i="34" s="1"/>
  <c r="E37" i="6" s="1"/>
  <c r="O32" i="34"/>
  <c r="O35" i="34" s="1"/>
  <c r="AH15" i="34"/>
  <c r="AM32" i="34"/>
  <c r="AM35" i="34" s="1"/>
  <c r="BF15" i="34"/>
  <c r="AH40" i="32"/>
  <c r="AZ41" i="32"/>
  <c r="AZ42" i="32"/>
  <c r="AZ43" i="32"/>
  <c r="AZ44" i="32"/>
  <c r="AZ45" i="32"/>
  <c r="AZ46" i="32"/>
  <c r="AZ47" i="32"/>
  <c r="AZ48" i="32"/>
  <c r="AZ49" i="32"/>
  <c r="AZ50" i="32"/>
  <c r="W51" i="32"/>
  <c r="AG68" i="32"/>
  <c r="AH40" i="34"/>
  <c r="G32" i="33"/>
  <c r="G35" i="33" s="1"/>
  <c r="O32" i="33"/>
  <c r="O35" i="33" s="1"/>
  <c r="I15" i="32"/>
  <c r="M15" i="32"/>
  <c r="P15" i="32"/>
  <c r="AA32" i="32"/>
  <c r="AN15" i="32"/>
  <c r="AS32" i="32"/>
  <c r="AS35" i="32" s="1"/>
  <c r="AY32" i="32"/>
  <c r="AY35" i="32" s="1"/>
  <c r="I40" i="32"/>
  <c r="P40" i="32"/>
  <c r="W40" i="32"/>
  <c r="I41" i="32"/>
  <c r="I42" i="32"/>
  <c r="I43" i="32"/>
  <c r="I44" i="32"/>
  <c r="I45" i="32"/>
  <c r="I46" i="32"/>
  <c r="I47" i="32"/>
  <c r="I48" i="32"/>
  <c r="I49" i="32"/>
  <c r="I50" i="32"/>
  <c r="AN50" i="32"/>
  <c r="I51" i="32"/>
  <c r="K32" i="31"/>
  <c r="W15" i="31"/>
  <c r="AA32" i="31"/>
  <c r="AG32" i="31"/>
  <c r="AG34" i="31" s="1"/>
  <c r="AH34" i="31" s="1"/>
  <c r="AT15" i="31"/>
  <c r="BE32" i="31"/>
  <c r="G32" i="29"/>
  <c r="G35" i="29" s="1"/>
  <c r="O32" i="29"/>
  <c r="O35" i="29" s="1"/>
  <c r="O125" i="29" s="1"/>
  <c r="I32" i="6" s="1"/>
  <c r="AC15" i="29"/>
  <c r="AM32" i="29"/>
  <c r="AM35" i="29" s="1"/>
  <c r="AZ15" i="29"/>
  <c r="BE32" i="29"/>
  <c r="BE35" i="29" s="1"/>
  <c r="I40" i="29"/>
  <c r="P40" i="29"/>
  <c r="I41" i="29"/>
  <c r="P41" i="29"/>
  <c r="AN41" i="29"/>
  <c r="I42" i="29"/>
  <c r="P42" i="29"/>
  <c r="BF42" i="29"/>
  <c r="I43" i="29"/>
  <c r="P43" i="29"/>
  <c r="AN43" i="29"/>
  <c r="I44" i="29"/>
  <c r="P44" i="29"/>
  <c r="I45" i="29"/>
  <c r="P45" i="29"/>
  <c r="AN45" i="29"/>
  <c r="I46" i="29"/>
  <c r="P46" i="29"/>
  <c r="BF46" i="29"/>
  <c r="I47" i="29"/>
  <c r="P47" i="29"/>
  <c r="AN47" i="29"/>
  <c r="I48" i="29"/>
  <c r="P48" i="29"/>
  <c r="AG68" i="29"/>
  <c r="AG68" i="31"/>
  <c r="U54" i="28"/>
  <c r="W40" i="28"/>
  <c r="W41" i="28"/>
  <c r="W42" i="28"/>
  <c r="W43" i="28"/>
  <c r="W44" i="28"/>
  <c r="W45" i="28"/>
  <c r="W46" i="28"/>
  <c r="W47" i="28"/>
  <c r="W48" i="28"/>
  <c r="W49" i="28"/>
  <c r="W50" i="28"/>
  <c r="W51" i="28"/>
  <c r="W52" i="28"/>
  <c r="AG54" i="28"/>
  <c r="AH40" i="28"/>
  <c r="AZ41" i="28"/>
  <c r="AH41" i="28"/>
  <c r="AZ42" i="28"/>
  <c r="AH42" i="28"/>
  <c r="AZ43" i="28"/>
  <c r="AH43" i="28"/>
  <c r="AZ44" i="28"/>
  <c r="AH44" i="28"/>
  <c r="AZ45" i="28"/>
  <c r="AH45" i="28"/>
  <c r="AZ46" i="28"/>
  <c r="AH46" i="28"/>
  <c r="AZ47" i="28"/>
  <c r="AH47" i="28"/>
  <c r="AZ48" i="28"/>
  <c r="AH48" i="28"/>
  <c r="AZ49" i="28"/>
  <c r="AH49" i="28"/>
  <c r="AZ50" i="28"/>
  <c r="AH50" i="28"/>
  <c r="AZ51" i="28"/>
  <c r="AH51" i="28"/>
  <c r="AZ52" i="28"/>
  <c r="AH52" i="28"/>
  <c r="G32" i="28"/>
  <c r="G35" i="28" s="1"/>
  <c r="O32" i="28"/>
  <c r="O35" i="28" s="1"/>
  <c r="G54" i="28"/>
  <c r="O54" i="28"/>
  <c r="G129" i="28"/>
  <c r="AS129" i="28" a="1"/>
  <c r="AS129" i="28" s="1"/>
  <c r="BE129" i="28"/>
  <c r="G175" i="28"/>
  <c r="J175" i="28"/>
  <c r="L175" i="28"/>
  <c r="O175" i="28"/>
  <c r="B137" i="36"/>
  <c r="B136" i="36"/>
  <c r="L175" i="36"/>
  <c r="AM32" i="36"/>
  <c r="AM35" i="36" s="1"/>
  <c r="AN15" i="36"/>
  <c r="G32" i="36"/>
  <c r="G35" i="36" s="1"/>
  <c r="BE32" i="36"/>
  <c r="BE35" i="36" s="1"/>
  <c r="G54" i="36"/>
  <c r="I40" i="36"/>
  <c r="O54" i="36"/>
  <c r="P40" i="36"/>
  <c r="I41" i="36"/>
  <c r="P41" i="36"/>
  <c r="M42" i="36"/>
  <c r="M43" i="36"/>
  <c r="M44" i="36"/>
  <c r="M45" i="36"/>
  <c r="M46" i="36"/>
  <c r="M47" i="36"/>
  <c r="M48" i="36"/>
  <c r="M49" i="36"/>
  <c r="M50" i="36"/>
  <c r="M51" i="36"/>
  <c r="M52" i="36"/>
  <c r="M41" i="35"/>
  <c r="M42" i="35"/>
  <c r="M43" i="35"/>
  <c r="M44" i="35"/>
  <c r="M45" i="35"/>
  <c r="M46" i="35"/>
  <c r="M47" i="35"/>
  <c r="M48" i="35"/>
  <c r="M49" i="35"/>
  <c r="M50" i="35"/>
  <c r="M51" i="35"/>
  <c r="M52" i="35"/>
  <c r="M15" i="28"/>
  <c r="AC15" i="28"/>
  <c r="AN15" i="28"/>
  <c r="AZ15" i="28"/>
  <c r="I40" i="28"/>
  <c r="P40" i="28"/>
  <c r="I41" i="28"/>
  <c r="P41" i="28"/>
  <c r="I42" i="28"/>
  <c r="P42" i="28"/>
  <c r="I43" i="28"/>
  <c r="P43" i="28"/>
  <c r="I44" i="28"/>
  <c r="P44" i="28"/>
  <c r="I45" i="28"/>
  <c r="P45" i="28"/>
  <c r="I46" i="28"/>
  <c r="P46" i="28"/>
  <c r="I47" i="28"/>
  <c r="P47" i="28"/>
  <c r="I48" i="28"/>
  <c r="P48" i="28"/>
  <c r="I49" i="28"/>
  <c r="P49" i="28"/>
  <c r="I50" i="28"/>
  <c r="P50" i="28"/>
  <c r="I51" i="28"/>
  <c r="P51" i="28"/>
  <c r="I52" i="28"/>
  <c r="P52" i="28"/>
  <c r="B136" i="28"/>
  <c r="H175" i="28"/>
  <c r="K175" i="28"/>
  <c r="N175" i="28"/>
  <c r="Q175" i="28"/>
  <c r="BE129" i="36"/>
  <c r="AS129" i="36" a="1"/>
  <c r="AS129" i="36" s="1"/>
  <c r="G129" i="36"/>
  <c r="K32" i="36"/>
  <c r="K35" i="36" s="1"/>
  <c r="M15" i="36"/>
  <c r="J175" i="36"/>
  <c r="G175" i="36"/>
  <c r="H175" i="36"/>
  <c r="AA32" i="36"/>
  <c r="AC15" i="36"/>
  <c r="O175" i="36"/>
  <c r="AY32" i="36"/>
  <c r="AY35" i="36" s="1"/>
  <c r="AZ15" i="36"/>
  <c r="O32" i="36"/>
  <c r="O35" i="36" s="1"/>
  <c r="AS32" i="36"/>
  <c r="AS35" i="36" s="1"/>
  <c r="AZ42" i="36"/>
  <c r="AH42" i="36"/>
  <c r="AZ43" i="36"/>
  <c r="AH43" i="36"/>
  <c r="AZ44" i="36"/>
  <c r="AH44" i="36"/>
  <c r="AZ45" i="36"/>
  <c r="AH45" i="36"/>
  <c r="AZ46" i="36"/>
  <c r="AH46" i="36"/>
  <c r="AZ47" i="36"/>
  <c r="AH47" i="36"/>
  <c r="AZ48" i="36"/>
  <c r="AH48" i="36"/>
  <c r="AZ49" i="36"/>
  <c r="AH49" i="36"/>
  <c r="AZ50" i="36"/>
  <c r="AH50" i="36"/>
  <c r="AZ51" i="36"/>
  <c r="AH51" i="36"/>
  <c r="AZ52" i="36"/>
  <c r="AH52" i="36"/>
  <c r="AA35" i="35"/>
  <c r="AC32" i="35"/>
  <c r="AZ41" i="35"/>
  <c r="AH41" i="35"/>
  <c r="AZ42" i="35"/>
  <c r="AH42" i="35"/>
  <c r="AZ43" i="35"/>
  <c r="AH43" i="35"/>
  <c r="AZ44" i="35"/>
  <c r="AH44" i="35"/>
  <c r="AZ45" i="35"/>
  <c r="AH45" i="35"/>
  <c r="AZ46" i="35"/>
  <c r="AH46" i="35"/>
  <c r="AZ47" i="35"/>
  <c r="AH47" i="35"/>
  <c r="AZ48" i="35"/>
  <c r="AH48" i="35"/>
  <c r="AZ49" i="35"/>
  <c r="AH49" i="35"/>
  <c r="AZ50" i="35"/>
  <c r="AH50" i="35"/>
  <c r="AZ51" i="35"/>
  <c r="AH51" i="35"/>
  <c r="AZ52" i="35"/>
  <c r="AH52" i="35"/>
  <c r="AC32" i="34"/>
  <c r="AH32" i="34"/>
  <c r="I42" i="36"/>
  <c r="P42" i="36"/>
  <c r="I43" i="36"/>
  <c r="P43" i="36"/>
  <c r="I44" i="36"/>
  <c r="P44" i="36"/>
  <c r="I45" i="36"/>
  <c r="P45" i="36"/>
  <c r="I46" i="36"/>
  <c r="P46" i="36"/>
  <c r="I47" i="36"/>
  <c r="P47" i="36"/>
  <c r="I48" i="36"/>
  <c r="P48" i="36"/>
  <c r="I49" i="36"/>
  <c r="P49" i="36"/>
  <c r="I50" i="36"/>
  <c r="P50" i="36"/>
  <c r="I51" i="36"/>
  <c r="P51" i="36"/>
  <c r="I52" i="36"/>
  <c r="P52" i="36"/>
  <c r="AH60" i="36"/>
  <c r="K175" i="36"/>
  <c r="N175" i="36"/>
  <c r="Q175" i="36"/>
  <c r="I15" i="35"/>
  <c r="M15" i="35"/>
  <c r="P15" i="35"/>
  <c r="AC15" i="35"/>
  <c r="AN15" i="35"/>
  <c r="AZ15" i="35"/>
  <c r="I40" i="35"/>
  <c r="P40" i="35"/>
  <c r="I41" i="35"/>
  <c r="P41" i="35"/>
  <c r="I42" i="35"/>
  <c r="P42" i="35"/>
  <c r="I43" i="35"/>
  <c r="P43" i="35"/>
  <c r="I44" i="35"/>
  <c r="P44" i="35"/>
  <c r="I45" i="35"/>
  <c r="P45" i="35"/>
  <c r="I46" i="35"/>
  <c r="P46" i="35"/>
  <c r="I47" i="35"/>
  <c r="P47" i="35"/>
  <c r="I48" i="35"/>
  <c r="P48" i="35"/>
  <c r="I49" i="35"/>
  <c r="P49" i="35"/>
  <c r="I50" i="35"/>
  <c r="P50" i="35"/>
  <c r="I51" i="35"/>
  <c r="P51" i="35"/>
  <c r="I52" i="35"/>
  <c r="P52" i="35"/>
  <c r="AH60" i="35"/>
  <c r="B136" i="35"/>
  <c r="H175" i="35"/>
  <c r="K175" i="35"/>
  <c r="N175" i="35"/>
  <c r="Q175" i="35"/>
  <c r="BE129" i="34"/>
  <c r="AS129" i="34" a="1"/>
  <c r="AS129" i="34" s="1"/>
  <c r="G129" i="34"/>
  <c r="I15" i="34"/>
  <c r="M15" i="34"/>
  <c r="P15" i="34"/>
  <c r="J176" i="34" s="1"/>
  <c r="K175" i="34"/>
  <c r="AC15" i="34"/>
  <c r="N175" i="34"/>
  <c r="AN15" i="34"/>
  <c r="Q175" i="34"/>
  <c r="AZ15" i="34"/>
  <c r="M41" i="34"/>
  <c r="W41" i="34"/>
  <c r="AC41" i="34"/>
  <c r="AZ41" i="34"/>
  <c r="AH41" i="34"/>
  <c r="M42" i="34"/>
  <c r="AC42" i="34"/>
  <c r="AZ42" i="34"/>
  <c r="AH42" i="34"/>
  <c r="M43" i="34"/>
  <c r="W43" i="34"/>
  <c r="AC43" i="34"/>
  <c r="AZ43" i="34"/>
  <c r="AH43" i="34"/>
  <c r="M44" i="34"/>
  <c r="M45" i="34"/>
  <c r="M46" i="34"/>
  <c r="M47" i="34"/>
  <c r="M48" i="34"/>
  <c r="M49" i="34"/>
  <c r="M50" i="34"/>
  <c r="M51" i="34"/>
  <c r="M52" i="34"/>
  <c r="AN40" i="33"/>
  <c r="BF42" i="33"/>
  <c r="AN42" i="33"/>
  <c r="BF44" i="33"/>
  <c r="AN44" i="33"/>
  <c r="BF49" i="33"/>
  <c r="AN50" i="33"/>
  <c r="BF52" i="33"/>
  <c r="AN52" i="33"/>
  <c r="M40" i="32"/>
  <c r="M41" i="32"/>
  <c r="M42" i="32"/>
  <c r="M43" i="32"/>
  <c r="M44" i="32"/>
  <c r="M45" i="32"/>
  <c r="M46" i="32"/>
  <c r="M47" i="32"/>
  <c r="M48" i="32"/>
  <c r="M49" i="32"/>
  <c r="M50" i="32"/>
  <c r="G129" i="35"/>
  <c r="AS129" i="35" a="1"/>
  <c r="AS129" i="35" s="1"/>
  <c r="BE129" i="35"/>
  <c r="G175" i="35"/>
  <c r="J175" i="35"/>
  <c r="L175" i="35"/>
  <c r="O175" i="35"/>
  <c r="B137" i="34"/>
  <c r="B136" i="34"/>
  <c r="J175" i="34"/>
  <c r="G175" i="34"/>
  <c r="H175" i="34"/>
  <c r="L175" i="34"/>
  <c r="O175" i="34"/>
  <c r="AN46" i="34"/>
  <c r="BF47" i="34"/>
  <c r="AN47" i="34"/>
  <c r="BF49" i="34"/>
  <c r="AN49" i="34"/>
  <c r="AZ40" i="33"/>
  <c r="R175" i="33" s="1"/>
  <c r="M41" i="33"/>
  <c r="M42" i="33"/>
  <c r="M43" i="33"/>
  <c r="M44" i="33"/>
  <c r="M46" i="33"/>
  <c r="M47" i="33"/>
  <c r="M48" i="33"/>
  <c r="M49" i="33"/>
  <c r="M50" i="33"/>
  <c r="M52" i="33"/>
  <c r="BF50" i="32"/>
  <c r="K32" i="33"/>
  <c r="K35" i="33" s="1"/>
  <c r="U32" i="33"/>
  <c r="AA32" i="33"/>
  <c r="AG32" i="33"/>
  <c r="AM32" i="33"/>
  <c r="AM35" i="33" s="1"/>
  <c r="AY32" i="33"/>
  <c r="AY35" i="33" s="1"/>
  <c r="B136" i="33"/>
  <c r="H175" i="33"/>
  <c r="K175" i="33"/>
  <c r="N175" i="33"/>
  <c r="Q175" i="33"/>
  <c r="BE129" i="32"/>
  <c r="AS129" i="32" a="1"/>
  <c r="AS129" i="32" s="1"/>
  <c r="G129" i="32"/>
  <c r="K175" i="32"/>
  <c r="N175" i="32"/>
  <c r="Q175" i="32"/>
  <c r="U32" i="32"/>
  <c r="AG32" i="32"/>
  <c r="P51" i="32"/>
  <c r="BF51" i="32"/>
  <c r="AN51" i="32"/>
  <c r="I52" i="32"/>
  <c r="P52" i="32"/>
  <c r="G54" i="32"/>
  <c r="W32" i="31"/>
  <c r="U54" i="31"/>
  <c r="W40" i="31"/>
  <c r="W41" i="31"/>
  <c r="W42" i="31"/>
  <c r="W43" i="31"/>
  <c r="W44" i="31"/>
  <c r="W45" i="31"/>
  <c r="W46" i="31"/>
  <c r="W47" i="31"/>
  <c r="W48" i="31"/>
  <c r="W49" i="31"/>
  <c r="W50" i="31"/>
  <c r="W51" i="31"/>
  <c r="W52" i="31"/>
  <c r="AH44" i="34"/>
  <c r="AH45" i="34"/>
  <c r="W46" i="34"/>
  <c r="AH46" i="34"/>
  <c r="W47" i="34"/>
  <c r="AH47" i="34"/>
  <c r="AH48" i="34"/>
  <c r="W49" i="34"/>
  <c r="AH49" i="34"/>
  <c r="W50" i="34"/>
  <c r="AH50" i="34"/>
  <c r="AH51" i="34"/>
  <c r="AH52" i="34"/>
  <c r="AH59" i="34"/>
  <c r="AT15" i="33"/>
  <c r="BF15" i="33"/>
  <c r="W40" i="33"/>
  <c r="AH40" i="33"/>
  <c r="AH41" i="33"/>
  <c r="W42" i="33"/>
  <c r="AH42" i="33"/>
  <c r="W43" i="33"/>
  <c r="AH43" i="33"/>
  <c r="W44" i="33"/>
  <c r="AH44" i="33"/>
  <c r="AH45" i="33"/>
  <c r="AH46" i="33"/>
  <c r="W47" i="33"/>
  <c r="AH47" i="33"/>
  <c r="AH48" i="33"/>
  <c r="W49" i="33"/>
  <c r="AH50" i="33"/>
  <c r="W52" i="33"/>
  <c r="AH52" i="33"/>
  <c r="AH59" i="33"/>
  <c r="G129" i="33"/>
  <c r="AS129" i="33" a="1"/>
  <c r="AS129" i="33" s="1"/>
  <c r="BE129" i="33"/>
  <c r="G175" i="33"/>
  <c r="J175" i="33"/>
  <c r="L175" i="33"/>
  <c r="O175" i="33"/>
  <c r="B137" i="32"/>
  <c r="B136" i="32"/>
  <c r="H175" i="32"/>
  <c r="J175" i="32"/>
  <c r="G175" i="32"/>
  <c r="L175" i="32"/>
  <c r="O175" i="32"/>
  <c r="AT15" i="32"/>
  <c r="BF15" i="32"/>
  <c r="AH41" i="32"/>
  <c r="W43" i="32"/>
  <c r="W45" i="32"/>
  <c r="W47" i="32"/>
  <c r="W49" i="32"/>
  <c r="AH49" i="32"/>
  <c r="W50" i="32"/>
  <c r="AG54" i="31"/>
  <c r="AH40" i="31"/>
  <c r="AZ41" i="31"/>
  <c r="AH41" i="31"/>
  <c r="AZ42" i="31"/>
  <c r="AH42" i="31"/>
  <c r="AZ43" i="31"/>
  <c r="AH43" i="31"/>
  <c r="AZ44" i="31"/>
  <c r="AH44" i="31"/>
  <c r="AZ45" i="31"/>
  <c r="AH45" i="31"/>
  <c r="AZ46" i="31"/>
  <c r="AH46" i="31"/>
  <c r="AZ47" i="31"/>
  <c r="AH47" i="31"/>
  <c r="AZ48" i="31"/>
  <c r="AH48" i="31"/>
  <c r="AZ49" i="31"/>
  <c r="AH49" i="31"/>
  <c r="AZ50" i="31"/>
  <c r="AH50" i="31"/>
  <c r="AZ51" i="31"/>
  <c r="AH51" i="31"/>
  <c r="AZ52" i="31"/>
  <c r="AH52" i="31"/>
  <c r="G32" i="31"/>
  <c r="O32" i="31"/>
  <c r="G54" i="31"/>
  <c r="O54" i="31"/>
  <c r="G129" i="31"/>
  <c r="AS129" i="31" a="1"/>
  <c r="AS129" i="31" s="1"/>
  <c r="BE129" i="31"/>
  <c r="G175" i="31"/>
  <c r="J175" i="31"/>
  <c r="L175" i="31"/>
  <c r="O175" i="31"/>
  <c r="B137" i="30"/>
  <c r="B136" i="30"/>
  <c r="G32" i="30"/>
  <c r="G35" i="30" s="1"/>
  <c r="K32" i="30"/>
  <c r="K35" i="30" s="1"/>
  <c r="O32" i="30"/>
  <c r="O35" i="30" s="1"/>
  <c r="O125" i="30" s="1"/>
  <c r="I33" i="6" s="1"/>
  <c r="J175" i="30"/>
  <c r="G175" i="30"/>
  <c r="H175" i="30"/>
  <c r="W15" i="30"/>
  <c r="AA32" i="30"/>
  <c r="L175" i="30"/>
  <c r="AH15" i="30"/>
  <c r="AM32" i="30"/>
  <c r="AM35" i="30" s="1"/>
  <c r="O175" i="30"/>
  <c r="AT15" i="30"/>
  <c r="AY32" i="30"/>
  <c r="AY35" i="30" s="1"/>
  <c r="BF15" i="30"/>
  <c r="AZ41" i="30"/>
  <c r="AH41" i="30"/>
  <c r="AZ42" i="30"/>
  <c r="AH42" i="30"/>
  <c r="AZ43" i="30"/>
  <c r="AH43" i="30"/>
  <c r="AZ44" i="30"/>
  <c r="AH44" i="30"/>
  <c r="AZ45" i="30"/>
  <c r="AH45" i="30"/>
  <c r="AZ46" i="30"/>
  <c r="AH46" i="30"/>
  <c r="M15" i="31"/>
  <c r="AC15" i="31"/>
  <c r="AN15" i="31"/>
  <c r="AZ15" i="31"/>
  <c r="I40" i="31"/>
  <c r="P40" i="31"/>
  <c r="I41" i="31"/>
  <c r="P41" i="31"/>
  <c r="I42" i="31"/>
  <c r="P42" i="31"/>
  <c r="I43" i="31"/>
  <c r="P43" i="31"/>
  <c r="I44" i="31"/>
  <c r="P44" i="31"/>
  <c r="I45" i="31"/>
  <c r="P45" i="31"/>
  <c r="I46" i="31"/>
  <c r="P46" i="31"/>
  <c r="I47" i="31"/>
  <c r="P47" i="31"/>
  <c r="I48" i="31"/>
  <c r="P48" i="31"/>
  <c r="I49" i="31"/>
  <c r="P49" i="31"/>
  <c r="I50" i="31"/>
  <c r="P50" i="31"/>
  <c r="I51" i="31"/>
  <c r="P51" i="31"/>
  <c r="I52" i="31"/>
  <c r="P52" i="31"/>
  <c r="B136" i="31"/>
  <c r="H175" i="31"/>
  <c r="K175" i="31"/>
  <c r="N175" i="31"/>
  <c r="Q175" i="31"/>
  <c r="BE129" i="30"/>
  <c r="AS129" i="30" a="1"/>
  <c r="AS129" i="30" s="1"/>
  <c r="G129" i="30"/>
  <c r="K175" i="30"/>
  <c r="AH32" i="30"/>
  <c r="N175" i="30"/>
  <c r="Q175" i="30"/>
  <c r="W40" i="30"/>
  <c r="W41" i="30"/>
  <c r="W42" i="30"/>
  <c r="W43" i="30"/>
  <c r="W44" i="30"/>
  <c r="W45" i="30"/>
  <c r="W46" i="30"/>
  <c r="I47" i="30"/>
  <c r="P47" i="30"/>
  <c r="I48" i="30"/>
  <c r="P48" i="30"/>
  <c r="I49" i="30"/>
  <c r="P49" i="30"/>
  <c r="I50" i="30"/>
  <c r="P50" i="30"/>
  <c r="I51" i="30"/>
  <c r="P51" i="30"/>
  <c r="I52" i="30"/>
  <c r="P52" i="30"/>
  <c r="G54" i="30"/>
  <c r="AA35" i="29"/>
  <c r="I40" i="30"/>
  <c r="P40" i="30"/>
  <c r="I41" i="30"/>
  <c r="P41" i="30"/>
  <c r="I42" i="30"/>
  <c r="P42" i="30"/>
  <c r="I43" i="30"/>
  <c r="P43" i="30"/>
  <c r="I44" i="30"/>
  <c r="P44" i="30"/>
  <c r="I45" i="30"/>
  <c r="P45" i="30"/>
  <c r="I46" i="30"/>
  <c r="P46" i="30"/>
  <c r="AG68" i="30"/>
  <c r="AH60" i="30"/>
  <c r="BE129" i="29"/>
  <c r="AS129" i="29" a="1"/>
  <c r="AS129" i="29" s="1"/>
  <c r="G129" i="29"/>
  <c r="K175" i="29"/>
  <c r="N175" i="29"/>
  <c r="Q175" i="29"/>
  <c r="U32" i="29"/>
  <c r="AG32" i="29"/>
  <c r="BF41" i="29"/>
  <c r="AN42" i="29"/>
  <c r="BF43" i="29"/>
  <c r="BF45" i="29"/>
  <c r="AN46" i="29"/>
  <c r="BF47" i="29"/>
  <c r="B137" i="29"/>
  <c r="B136" i="29"/>
  <c r="J175" i="29"/>
  <c r="G175" i="29"/>
  <c r="H175" i="29"/>
  <c r="L175" i="29"/>
  <c r="O175" i="29"/>
  <c r="AT15" i="29"/>
  <c r="R176" i="29"/>
  <c r="BF15" i="29"/>
  <c r="M40" i="29"/>
  <c r="M41" i="29"/>
  <c r="M42" i="29"/>
  <c r="M43" i="29"/>
  <c r="M44" i="29"/>
  <c r="M45" i="29"/>
  <c r="M46" i="29"/>
  <c r="M47" i="29"/>
  <c r="M48" i="29"/>
  <c r="I49" i="29"/>
  <c r="P49" i="29"/>
  <c r="I50" i="29"/>
  <c r="P50" i="29"/>
  <c r="I51" i="29"/>
  <c r="P51" i="29"/>
  <c r="I52" i="29"/>
  <c r="P52" i="29"/>
  <c r="G54" i="29"/>
  <c r="G125" i="29" s="1"/>
  <c r="E32" i="6" s="1"/>
  <c r="AH40" i="29"/>
  <c r="AH41" i="29"/>
  <c r="W42" i="29"/>
  <c r="AH42" i="29"/>
  <c r="AH43" i="29"/>
  <c r="AH44" i="29"/>
  <c r="AH45" i="29"/>
  <c r="W46" i="29"/>
  <c r="AH46" i="29"/>
  <c r="AH47" i="29"/>
  <c r="AH48" i="29"/>
  <c r="U35" i="27"/>
  <c r="AA35" i="27"/>
  <c r="AG35" i="27"/>
  <c r="B137" i="27"/>
  <c r="B136" i="27"/>
  <c r="G32" i="27"/>
  <c r="G35" i="27" s="1"/>
  <c r="O32" i="27"/>
  <c r="O35" i="27" s="1"/>
  <c r="O125" i="27" s="1"/>
  <c r="I30" i="6" s="1"/>
  <c r="J175" i="27"/>
  <c r="G175" i="27"/>
  <c r="H175" i="27"/>
  <c r="W15" i="27"/>
  <c r="L175" i="27"/>
  <c r="AH15" i="27"/>
  <c r="O175" i="27"/>
  <c r="AT15" i="27"/>
  <c r="R176" i="27"/>
  <c r="BF15" i="27"/>
  <c r="W40" i="27"/>
  <c r="AH40" i="27"/>
  <c r="BF41" i="27"/>
  <c r="AN41" i="27"/>
  <c r="BF42" i="27"/>
  <c r="AN42" i="27"/>
  <c r="AN43" i="27"/>
  <c r="BF45" i="27"/>
  <c r="AN45" i="27"/>
  <c r="AN46" i="27"/>
  <c r="BF47" i="27"/>
  <c r="AN47" i="27"/>
  <c r="BF48" i="27"/>
  <c r="AN48" i="27"/>
  <c r="BE129" i="27"/>
  <c r="AS129" i="27" a="1"/>
  <c r="AS129" i="27" s="1"/>
  <c r="G129" i="27"/>
  <c r="K175" i="27"/>
  <c r="N175" i="27"/>
  <c r="Q175" i="27"/>
  <c r="M41" i="27"/>
  <c r="M43" i="27"/>
  <c r="M44" i="27"/>
  <c r="M45" i="27"/>
  <c r="M46" i="27"/>
  <c r="M47" i="27"/>
  <c r="M49" i="27"/>
  <c r="M50" i="27"/>
  <c r="M51" i="27"/>
  <c r="M52" i="27"/>
  <c r="W41" i="27"/>
  <c r="AH41" i="27"/>
  <c r="W42" i="27"/>
  <c r="AH42" i="27"/>
  <c r="W43" i="27"/>
  <c r="AH43" i="27"/>
  <c r="W44" i="27"/>
  <c r="AH44" i="27"/>
  <c r="W45" i="27"/>
  <c r="AH45" i="27"/>
  <c r="W46" i="27"/>
  <c r="W47" i="27"/>
  <c r="AH47" i="27"/>
  <c r="W48" i="27"/>
  <c r="I49" i="27"/>
  <c r="P49" i="27"/>
  <c r="I50" i="27"/>
  <c r="P50" i="27"/>
  <c r="I51" i="27"/>
  <c r="P51" i="27"/>
  <c r="I52" i="27"/>
  <c r="P52" i="27"/>
  <c r="AG68" i="27"/>
  <c r="AG35" i="26"/>
  <c r="AH32" i="26"/>
  <c r="U35" i="26"/>
  <c r="W32" i="26"/>
  <c r="AC32" i="26"/>
  <c r="B137" i="26"/>
  <c r="B136" i="26"/>
  <c r="J175" i="26"/>
  <c r="G175" i="26"/>
  <c r="H175" i="26"/>
  <c r="W15" i="26"/>
  <c r="L175" i="26"/>
  <c r="AH15" i="26"/>
  <c r="O175" i="26"/>
  <c r="AT15" i="26"/>
  <c r="R176" i="26"/>
  <c r="BF15" i="26"/>
  <c r="AN41" i="26"/>
  <c r="AN43" i="26"/>
  <c r="AN45" i="26"/>
  <c r="AN47" i="26"/>
  <c r="BE129" i="26"/>
  <c r="AS129" i="26" a="1"/>
  <c r="AS129" i="26" s="1"/>
  <c r="G129" i="26"/>
  <c r="K175" i="26"/>
  <c r="N175" i="26"/>
  <c r="Q175" i="26"/>
  <c r="M40" i="26"/>
  <c r="W40" i="26"/>
  <c r="AH40" i="26"/>
  <c r="M41" i="26"/>
  <c r="M42" i="26"/>
  <c r="M43" i="26"/>
  <c r="M44" i="26"/>
  <c r="M45" i="26"/>
  <c r="M46" i="26"/>
  <c r="M47" i="26"/>
  <c r="M48" i="26"/>
  <c r="I49" i="26"/>
  <c r="P49" i="26"/>
  <c r="I50" i="26"/>
  <c r="P50" i="26"/>
  <c r="I51" i="26"/>
  <c r="P51" i="26"/>
  <c r="I52" i="26"/>
  <c r="P52" i="26"/>
  <c r="G54" i="26"/>
  <c r="W41" i="26"/>
  <c r="AH41" i="26"/>
  <c r="AH42" i="26"/>
  <c r="W43" i="26"/>
  <c r="AH43" i="26"/>
  <c r="AH44" i="26"/>
  <c r="W45" i="26"/>
  <c r="AH45" i="26"/>
  <c r="AH46" i="26"/>
  <c r="W47" i="26"/>
  <c r="AH47" i="26"/>
  <c r="AH48" i="26"/>
  <c r="AG68" i="26"/>
  <c r="AH60" i="26"/>
  <c r="K175" i="25"/>
  <c r="Q175" i="25"/>
  <c r="BE32" i="25"/>
  <c r="BE35" i="25" s="1"/>
  <c r="BF15" i="25"/>
  <c r="K32" i="25"/>
  <c r="K35" i="25" s="1"/>
  <c r="AA32" i="25"/>
  <c r="AM32" i="25"/>
  <c r="AM35" i="25" s="1"/>
  <c r="K54" i="25"/>
  <c r="M40" i="25"/>
  <c r="W40" i="25"/>
  <c r="AH40" i="25"/>
  <c r="M41" i="25"/>
  <c r="M42" i="25"/>
  <c r="M43" i="25"/>
  <c r="M44" i="25"/>
  <c r="M45" i="25"/>
  <c r="M46" i="25"/>
  <c r="M47" i="25"/>
  <c r="M48" i="25"/>
  <c r="M49" i="25"/>
  <c r="M50" i="25"/>
  <c r="M51" i="25"/>
  <c r="M52" i="25"/>
  <c r="BE129" i="25"/>
  <c r="AS129" i="25" a="1"/>
  <c r="AS129" i="25" s="1"/>
  <c r="G129" i="25"/>
  <c r="N175" i="25"/>
  <c r="AS32" i="25"/>
  <c r="AS35" i="25" s="1"/>
  <c r="AT15" i="25"/>
  <c r="U32" i="25"/>
  <c r="AG32" i="25"/>
  <c r="AY32" i="25"/>
  <c r="AY35" i="25" s="1"/>
  <c r="BF41" i="25"/>
  <c r="AN41" i="25"/>
  <c r="BF42" i="25"/>
  <c r="BF43" i="25"/>
  <c r="BF44" i="25"/>
  <c r="BF45" i="25"/>
  <c r="AN45" i="25"/>
  <c r="BF46" i="25"/>
  <c r="BF47" i="25"/>
  <c r="BF48" i="25"/>
  <c r="AN48" i="25"/>
  <c r="B137" i="25"/>
  <c r="B136" i="25"/>
  <c r="J175" i="25"/>
  <c r="G175" i="25"/>
  <c r="H175" i="25"/>
  <c r="L175" i="25"/>
  <c r="O175" i="25"/>
  <c r="R176" i="25"/>
  <c r="W41" i="25"/>
  <c r="AH41" i="25"/>
  <c r="W42" i="25"/>
  <c r="AH42" i="25"/>
  <c r="W43" i="25"/>
  <c r="AH43" i="25"/>
  <c r="W44" i="25"/>
  <c r="AH44" i="25"/>
  <c r="W45" i="25"/>
  <c r="AH45" i="25"/>
  <c r="W46" i="25"/>
  <c r="AH46" i="25"/>
  <c r="W47" i="25"/>
  <c r="AH47" i="25"/>
  <c r="W48" i="25"/>
  <c r="AH48" i="25"/>
  <c r="I49" i="25"/>
  <c r="P49" i="25"/>
  <c r="I50" i="25"/>
  <c r="P50" i="25"/>
  <c r="I51" i="25"/>
  <c r="P51" i="25"/>
  <c r="I52" i="25"/>
  <c r="P52" i="25"/>
  <c r="G54" i="25"/>
  <c r="AC32" i="24"/>
  <c r="BE129" i="24"/>
  <c r="G129" i="24"/>
  <c r="K175" i="24"/>
  <c r="N175" i="24"/>
  <c r="Q175" i="24"/>
  <c r="U32" i="24"/>
  <c r="AG32" i="24"/>
  <c r="AN41" i="24"/>
  <c r="BF42" i="24"/>
  <c r="AN42" i="24"/>
  <c r="AN43" i="24"/>
  <c r="AN44" i="24"/>
  <c r="BF45" i="24"/>
  <c r="AN45" i="24"/>
  <c r="BF46" i="24"/>
  <c r="AN46" i="24"/>
  <c r="BF47" i="24"/>
  <c r="AN47" i="24"/>
  <c r="AN48" i="24"/>
  <c r="B137" i="24"/>
  <c r="B136" i="24"/>
  <c r="J175" i="24"/>
  <c r="G175" i="24"/>
  <c r="H175" i="24"/>
  <c r="L175" i="24"/>
  <c r="O175" i="24"/>
  <c r="AT15" i="24"/>
  <c r="R176" i="24"/>
  <c r="BF15" i="24"/>
  <c r="M40" i="24"/>
  <c r="M41" i="24"/>
  <c r="M42" i="24"/>
  <c r="M43" i="24"/>
  <c r="M44" i="24"/>
  <c r="M45" i="24"/>
  <c r="M46" i="24"/>
  <c r="M47" i="24"/>
  <c r="M48" i="24"/>
  <c r="I49" i="24"/>
  <c r="P49" i="24"/>
  <c r="I50" i="24"/>
  <c r="P50" i="24"/>
  <c r="I51" i="24"/>
  <c r="P51" i="24"/>
  <c r="I52" i="24"/>
  <c r="P52" i="24"/>
  <c r="G54" i="24"/>
  <c r="W40" i="24"/>
  <c r="W41" i="24"/>
  <c r="AH41" i="24"/>
  <c r="W42" i="24"/>
  <c r="AH42" i="24"/>
  <c r="W43" i="24"/>
  <c r="AH43" i="24"/>
  <c r="W44" i="24"/>
  <c r="AH44" i="24"/>
  <c r="W45" i="24"/>
  <c r="AH45" i="24"/>
  <c r="W46" i="24"/>
  <c r="AH46" i="24"/>
  <c r="W47" i="24"/>
  <c r="AH47" i="24"/>
  <c r="W48" i="24"/>
  <c r="AH48" i="24"/>
  <c r="AG68" i="24"/>
  <c r="AH60" i="24"/>
  <c r="AA35" i="23"/>
  <c r="BE129" i="23"/>
  <c r="AS129" i="23" a="1"/>
  <c r="AS129" i="23" s="1"/>
  <c r="G129" i="23"/>
  <c r="K175" i="23"/>
  <c r="N175" i="23"/>
  <c r="Q175" i="23"/>
  <c r="U32" i="23"/>
  <c r="AG32" i="23"/>
  <c r="BF41" i="23"/>
  <c r="AN41" i="23"/>
  <c r="BF42" i="23"/>
  <c r="AN42" i="23"/>
  <c r="AN43" i="23"/>
  <c r="AN44" i="23"/>
  <c r="BF45" i="23"/>
  <c r="AN45" i="23"/>
  <c r="AN46" i="23"/>
  <c r="AN47" i="23"/>
  <c r="AN48" i="23"/>
  <c r="B137" i="23"/>
  <c r="B136" i="23"/>
  <c r="J175" i="23"/>
  <c r="G175" i="23"/>
  <c r="H175" i="23"/>
  <c r="L175" i="23"/>
  <c r="O175" i="23"/>
  <c r="AT15" i="23"/>
  <c r="R176" i="23"/>
  <c r="BF15" i="23"/>
  <c r="M40" i="23"/>
  <c r="M41" i="23"/>
  <c r="M42" i="23"/>
  <c r="M43" i="23"/>
  <c r="M44" i="23"/>
  <c r="M45" i="23"/>
  <c r="M46" i="23"/>
  <c r="M47" i="23"/>
  <c r="M48" i="23"/>
  <c r="I49" i="23"/>
  <c r="P49" i="23"/>
  <c r="I50" i="23"/>
  <c r="P50" i="23"/>
  <c r="I51" i="23"/>
  <c r="P51" i="23"/>
  <c r="I52" i="23"/>
  <c r="P52" i="23"/>
  <c r="G54" i="23"/>
  <c r="G125" i="23" s="1"/>
  <c r="E26" i="6" s="1"/>
  <c r="W40" i="23"/>
  <c r="AH40" i="23"/>
  <c r="W41" i="23"/>
  <c r="AH41" i="23"/>
  <c r="W42" i="23"/>
  <c r="AH42" i="23"/>
  <c r="W43" i="23"/>
  <c r="AH43" i="23"/>
  <c r="W44" i="23"/>
  <c r="AH44" i="23"/>
  <c r="W45" i="23"/>
  <c r="AH45" i="23"/>
  <c r="W46" i="23"/>
  <c r="AH46" i="23"/>
  <c r="W47" i="23"/>
  <c r="AH47" i="23"/>
  <c r="W48" i="23"/>
  <c r="AH48" i="23"/>
  <c r="AA35" i="22"/>
  <c r="AC32" i="22"/>
  <c r="BE129" i="22"/>
  <c r="AS129" i="22" a="1"/>
  <c r="AS129" i="22" s="1"/>
  <c r="G129" i="22"/>
  <c r="K175" i="22"/>
  <c r="N175" i="22"/>
  <c r="Q175" i="22"/>
  <c r="U32" i="22"/>
  <c r="AG32" i="22"/>
  <c r="BF41" i="22"/>
  <c r="BF42" i="22"/>
  <c r="AN42" i="22"/>
  <c r="BF43" i="22"/>
  <c r="AN43" i="22"/>
  <c r="BF44" i="22"/>
  <c r="AN44" i="22"/>
  <c r="BF45" i="22"/>
  <c r="AN45" i="22"/>
  <c r="BF46" i="22"/>
  <c r="AN46" i="22"/>
  <c r="BF47" i="22"/>
  <c r="AN47" i="22"/>
  <c r="BF48" i="22"/>
  <c r="AN48" i="22"/>
  <c r="B137" i="22"/>
  <c r="B136" i="22"/>
  <c r="J175" i="22"/>
  <c r="G175" i="22"/>
  <c r="H175" i="22"/>
  <c r="L175" i="22"/>
  <c r="O175" i="22"/>
  <c r="AT15" i="22"/>
  <c r="R176" i="22"/>
  <c r="BF15" i="22"/>
  <c r="M40" i="22"/>
  <c r="M41" i="22"/>
  <c r="M42" i="22"/>
  <c r="M43" i="22"/>
  <c r="M44" i="22"/>
  <c r="M45" i="22"/>
  <c r="M46" i="22"/>
  <c r="M47" i="22"/>
  <c r="M48" i="22"/>
  <c r="I49" i="22"/>
  <c r="P49" i="22"/>
  <c r="I50" i="22"/>
  <c r="P50" i="22"/>
  <c r="I51" i="22"/>
  <c r="P51" i="22"/>
  <c r="I52" i="22"/>
  <c r="P52" i="22"/>
  <c r="G54" i="22"/>
  <c r="G125" i="22" s="1"/>
  <c r="E25" i="6" s="1"/>
  <c r="W40" i="22"/>
  <c r="AH40" i="22"/>
  <c r="W41" i="22"/>
  <c r="AH41" i="22"/>
  <c r="W42" i="22"/>
  <c r="AH42" i="22"/>
  <c r="W43" i="22"/>
  <c r="AH43" i="22"/>
  <c r="W44" i="22"/>
  <c r="AH44" i="22"/>
  <c r="W45" i="22"/>
  <c r="AH45" i="22"/>
  <c r="W46" i="22"/>
  <c r="AH46" i="22"/>
  <c r="W47" i="22"/>
  <c r="AH47" i="22"/>
  <c r="W48" i="22"/>
  <c r="AH48" i="22"/>
  <c r="AG68" i="22"/>
  <c r="AH60" i="22"/>
  <c r="U35" i="21"/>
  <c r="W32" i="21"/>
  <c r="AA35" i="21"/>
  <c r="AC32" i="21"/>
  <c r="AG35" i="21"/>
  <c r="AH32" i="21"/>
  <c r="B137" i="21"/>
  <c r="B136" i="21"/>
  <c r="J175" i="21"/>
  <c r="G175" i="21"/>
  <c r="H175" i="21"/>
  <c r="W15" i="21"/>
  <c r="L175" i="21"/>
  <c r="AH15" i="21"/>
  <c r="O175" i="21"/>
  <c r="AT15" i="21"/>
  <c r="R176" i="21"/>
  <c r="BF15" i="21"/>
  <c r="BF41" i="21"/>
  <c r="AN41" i="21"/>
  <c r="BF42" i="21"/>
  <c r="AN42" i="21"/>
  <c r="BF43" i="21"/>
  <c r="AN43" i="21"/>
  <c r="BF44" i="21"/>
  <c r="AN44" i="21"/>
  <c r="BF45" i="21"/>
  <c r="AN45" i="21"/>
  <c r="BF46" i="21"/>
  <c r="AN46" i="21"/>
  <c r="BF47" i="21"/>
  <c r="AN47" i="21"/>
  <c r="BF48" i="21"/>
  <c r="AN48" i="21"/>
  <c r="BE129" i="21"/>
  <c r="AS129" i="21" a="1"/>
  <c r="AS129" i="21" s="1"/>
  <c r="G129" i="21"/>
  <c r="K175" i="21"/>
  <c r="N175" i="21"/>
  <c r="Q175" i="21"/>
  <c r="M40" i="21"/>
  <c r="W40" i="21"/>
  <c r="AH40" i="21"/>
  <c r="M41" i="21"/>
  <c r="M42" i="21"/>
  <c r="M43" i="21"/>
  <c r="M44" i="21"/>
  <c r="M45" i="21"/>
  <c r="M46" i="21"/>
  <c r="M47" i="21"/>
  <c r="M48" i="21"/>
  <c r="I49" i="21"/>
  <c r="P49" i="21"/>
  <c r="I50" i="21"/>
  <c r="P50" i="21"/>
  <c r="I51" i="21"/>
  <c r="P51" i="21"/>
  <c r="I52" i="21"/>
  <c r="P52" i="21"/>
  <c r="G54" i="21"/>
  <c r="G125" i="21" s="1"/>
  <c r="E24" i="6" s="1"/>
  <c r="W41" i="21"/>
  <c r="AH41" i="21"/>
  <c r="W42" i="21"/>
  <c r="AH42" i="21"/>
  <c r="W43" i="21"/>
  <c r="AH43" i="21"/>
  <c r="W44" i="21"/>
  <c r="AH44" i="21"/>
  <c r="W45" i="21"/>
  <c r="AH45" i="21"/>
  <c r="W46" i="21"/>
  <c r="AH46" i="21"/>
  <c r="W47" i="21"/>
  <c r="AH47" i="21"/>
  <c r="W48" i="21"/>
  <c r="AH48" i="21"/>
  <c r="AG68" i="21"/>
  <c r="AH60" i="21"/>
  <c r="B137" i="20"/>
  <c r="B136" i="20"/>
  <c r="K32" i="20"/>
  <c r="K35" i="20" s="1"/>
  <c r="J175" i="20"/>
  <c r="G175" i="20"/>
  <c r="H175" i="20"/>
  <c r="W15" i="20"/>
  <c r="AA32" i="20"/>
  <c r="L175" i="20"/>
  <c r="AH15" i="20"/>
  <c r="AM32" i="20"/>
  <c r="AM35" i="20" s="1"/>
  <c r="O175" i="20"/>
  <c r="AT15" i="20"/>
  <c r="AY32" i="20"/>
  <c r="AY35" i="20" s="1"/>
  <c r="R176" i="20"/>
  <c r="BF15" i="20"/>
  <c r="W32" i="20"/>
  <c r="AH32" i="20"/>
  <c r="AZ41" i="20"/>
  <c r="AH41" i="20"/>
  <c r="AZ42" i="20"/>
  <c r="AH42" i="20"/>
  <c r="M43" i="20"/>
  <c r="M44" i="20"/>
  <c r="AZ44" i="20"/>
  <c r="AH44" i="20"/>
  <c r="M45" i="20"/>
  <c r="M46" i="20"/>
  <c r="M47" i="20"/>
  <c r="AZ47" i="20"/>
  <c r="AH47" i="20"/>
  <c r="M48" i="20"/>
  <c r="AZ48" i="20"/>
  <c r="AH48" i="20"/>
  <c r="BE129" i="20"/>
  <c r="AS129" i="20" a="1"/>
  <c r="AS129" i="20" s="1"/>
  <c r="G129" i="20"/>
  <c r="K175" i="20"/>
  <c r="N175" i="20"/>
  <c r="Q175" i="20"/>
  <c r="M40" i="20"/>
  <c r="M41" i="20"/>
  <c r="M42" i="20"/>
  <c r="AZ43" i="20"/>
  <c r="AH43" i="20"/>
  <c r="AZ45" i="20"/>
  <c r="AH45" i="20"/>
  <c r="AZ46" i="20"/>
  <c r="AH46" i="20"/>
  <c r="BF48" i="20"/>
  <c r="AN48" i="20"/>
  <c r="I40" i="20"/>
  <c r="P40" i="20"/>
  <c r="I41" i="20"/>
  <c r="P41" i="20"/>
  <c r="I42" i="20"/>
  <c r="I43" i="20"/>
  <c r="P43" i="20"/>
  <c r="I45" i="20"/>
  <c r="P45" i="20"/>
  <c r="I46" i="20"/>
  <c r="P46" i="20"/>
  <c r="I49" i="20"/>
  <c r="P49" i="20"/>
  <c r="I50" i="20"/>
  <c r="P50" i="20"/>
  <c r="I51" i="20"/>
  <c r="P51" i="20"/>
  <c r="I52" i="20"/>
  <c r="P52" i="20"/>
  <c r="G54" i="20"/>
  <c r="G125" i="20" s="1"/>
  <c r="G133" i="20" s="1" a="1"/>
  <c r="G133" i="20" s="1"/>
  <c r="W48" i="20"/>
  <c r="AH60" i="20"/>
  <c r="AA35" i="19"/>
  <c r="AC32" i="19"/>
  <c r="BE129" i="19"/>
  <c r="AS129" i="19" a="1"/>
  <c r="AS129" i="19" s="1"/>
  <c r="G129" i="19"/>
  <c r="K175" i="19"/>
  <c r="N175" i="19"/>
  <c r="Q175" i="19"/>
  <c r="U32" i="19"/>
  <c r="AG32" i="19"/>
  <c r="M40" i="19"/>
  <c r="BF41" i="19"/>
  <c r="AN41" i="19"/>
  <c r="BF42" i="19"/>
  <c r="AN42" i="19"/>
  <c r="BF43" i="19"/>
  <c r="AN43" i="19"/>
  <c r="BF44" i="19"/>
  <c r="AN44" i="19"/>
  <c r="BF45" i="19"/>
  <c r="AN45" i="19"/>
  <c r="BF46" i="19"/>
  <c r="AN46" i="19"/>
  <c r="BF47" i="19"/>
  <c r="AN47" i="19"/>
  <c r="BF48" i="19"/>
  <c r="AN48" i="19"/>
  <c r="B137" i="19"/>
  <c r="B136" i="19"/>
  <c r="J175" i="19"/>
  <c r="G175" i="19"/>
  <c r="H175" i="19"/>
  <c r="L175" i="19"/>
  <c r="O175" i="19"/>
  <c r="AT15" i="19"/>
  <c r="R176" i="19"/>
  <c r="BF15" i="19"/>
  <c r="M41" i="19"/>
  <c r="M42" i="19"/>
  <c r="M43" i="19"/>
  <c r="M44" i="19"/>
  <c r="M45" i="19"/>
  <c r="M46" i="19"/>
  <c r="M47" i="19"/>
  <c r="M48" i="19"/>
  <c r="I49" i="19"/>
  <c r="P49" i="19"/>
  <c r="I50" i="19"/>
  <c r="P50" i="19"/>
  <c r="I51" i="19"/>
  <c r="P51" i="19"/>
  <c r="I52" i="19"/>
  <c r="P52" i="19"/>
  <c r="G54" i="19"/>
  <c r="W40" i="19"/>
  <c r="AH40" i="19"/>
  <c r="W41" i="19"/>
  <c r="AH41" i="19"/>
  <c r="W42" i="19"/>
  <c r="AH42" i="19"/>
  <c r="W43" i="19"/>
  <c r="AH43" i="19"/>
  <c r="W44" i="19"/>
  <c r="AH44" i="19"/>
  <c r="W45" i="19"/>
  <c r="AH45" i="19"/>
  <c r="W46" i="19"/>
  <c r="AH46" i="19"/>
  <c r="W47" i="19"/>
  <c r="AH47" i="19"/>
  <c r="W48" i="19"/>
  <c r="AH48" i="19"/>
  <c r="AG68" i="19"/>
  <c r="AH60" i="19"/>
  <c r="AA35" i="18"/>
  <c r="AC32" i="18"/>
  <c r="BE129" i="18"/>
  <c r="AS129" i="18" a="1"/>
  <c r="AS129" i="18" s="1"/>
  <c r="G129" i="18"/>
  <c r="K175" i="18"/>
  <c r="N175" i="18"/>
  <c r="Q175" i="18"/>
  <c r="U32" i="18"/>
  <c r="AG32" i="18"/>
  <c r="BF41" i="18"/>
  <c r="AN41" i="18"/>
  <c r="BF42" i="18"/>
  <c r="AN42" i="18"/>
  <c r="BF43" i="18"/>
  <c r="AN43" i="18"/>
  <c r="BF44" i="18"/>
  <c r="AN44" i="18"/>
  <c r="BF45" i="18"/>
  <c r="AN45" i="18"/>
  <c r="BF46" i="18"/>
  <c r="AN46" i="18"/>
  <c r="BF47" i="18"/>
  <c r="AN47" i="18"/>
  <c r="BF48" i="18"/>
  <c r="AN48" i="18"/>
  <c r="B137" i="18"/>
  <c r="B136" i="18"/>
  <c r="J175" i="18"/>
  <c r="G175" i="18"/>
  <c r="H175" i="18"/>
  <c r="L175" i="18"/>
  <c r="O175" i="18"/>
  <c r="AT15" i="18"/>
  <c r="R176" i="18"/>
  <c r="BF15" i="18"/>
  <c r="M40" i="18"/>
  <c r="M41" i="18"/>
  <c r="M42" i="18"/>
  <c r="M43" i="18"/>
  <c r="M44" i="18"/>
  <c r="M45" i="18"/>
  <c r="M46" i="18"/>
  <c r="M47" i="18"/>
  <c r="M48" i="18"/>
  <c r="I49" i="18"/>
  <c r="P49" i="18"/>
  <c r="I50" i="18"/>
  <c r="P50" i="18"/>
  <c r="I51" i="18"/>
  <c r="P51" i="18"/>
  <c r="I52" i="18"/>
  <c r="P52" i="18"/>
  <c r="G54" i="18"/>
  <c r="G125" i="18" s="1"/>
  <c r="E21" i="6" s="1"/>
  <c r="W40" i="18"/>
  <c r="AH40" i="18"/>
  <c r="W41" i="18"/>
  <c r="AH41" i="18"/>
  <c r="W42" i="18"/>
  <c r="AH42" i="18"/>
  <c r="W43" i="18"/>
  <c r="AH43" i="18"/>
  <c r="W44" i="18"/>
  <c r="AH44" i="18"/>
  <c r="W45" i="18"/>
  <c r="AH45" i="18"/>
  <c r="W46" i="18"/>
  <c r="AH46" i="18"/>
  <c r="W47" i="18"/>
  <c r="AH47" i="18"/>
  <c r="W48" i="18"/>
  <c r="AH48" i="18"/>
  <c r="AG68" i="18"/>
  <c r="AH60" i="18"/>
  <c r="U35" i="17"/>
  <c r="W32" i="17"/>
  <c r="AA35" i="17"/>
  <c r="AC32" i="17"/>
  <c r="AG35" i="17"/>
  <c r="AH32" i="17"/>
  <c r="AC40" i="17"/>
  <c r="B137" i="17"/>
  <c r="B136" i="17"/>
  <c r="J175" i="17"/>
  <c r="G175" i="17"/>
  <c r="H175" i="17"/>
  <c r="W15" i="17"/>
  <c r="L175" i="17"/>
  <c r="AH15" i="17"/>
  <c r="O175" i="17"/>
  <c r="AT15" i="17"/>
  <c r="R176" i="17"/>
  <c r="BF15" i="17"/>
  <c r="G54" i="17"/>
  <c r="G125" i="17" s="1"/>
  <c r="E20" i="6" s="1"/>
  <c r="I40" i="17"/>
  <c r="O54" i="17"/>
  <c r="O125" i="17" s="1"/>
  <c r="P40" i="17"/>
  <c r="I41" i="17"/>
  <c r="P41" i="17"/>
  <c r="I42" i="17"/>
  <c r="P42" i="17"/>
  <c r="AZ43" i="17"/>
  <c r="AH43" i="17"/>
  <c r="AZ44" i="17"/>
  <c r="AH44" i="17"/>
  <c r="AZ45" i="17"/>
  <c r="AH45" i="17"/>
  <c r="AZ46" i="17"/>
  <c r="AH46" i="17"/>
  <c r="AZ47" i="17"/>
  <c r="AH47" i="17"/>
  <c r="BE129" i="17"/>
  <c r="AS129" i="17" a="1"/>
  <c r="AS129" i="17" s="1"/>
  <c r="G129" i="17"/>
  <c r="K175" i="17"/>
  <c r="N175" i="17"/>
  <c r="Q175" i="17"/>
  <c r="M40" i="17"/>
  <c r="W43" i="17"/>
  <c r="W44" i="17"/>
  <c r="W45" i="17"/>
  <c r="W46" i="17"/>
  <c r="W47" i="17"/>
  <c r="W48" i="17"/>
  <c r="M49" i="17"/>
  <c r="W49" i="17"/>
  <c r="AC49" i="17"/>
  <c r="AZ49" i="17"/>
  <c r="AH49" i="17"/>
  <c r="M50" i="17"/>
  <c r="W50" i="17"/>
  <c r="AC50" i="17"/>
  <c r="AZ50" i="17"/>
  <c r="AH50" i="17"/>
  <c r="M51" i="17"/>
  <c r="W51" i="17"/>
  <c r="AC51" i="17"/>
  <c r="AZ51" i="17"/>
  <c r="AH51" i="17"/>
  <c r="M52" i="17"/>
  <c r="W52" i="17"/>
  <c r="AC52" i="17"/>
  <c r="AZ52" i="17"/>
  <c r="AH52" i="17"/>
  <c r="AG68" i="17"/>
  <c r="AH59" i="17"/>
  <c r="I43" i="17"/>
  <c r="P43" i="17"/>
  <c r="I44" i="17"/>
  <c r="P44" i="17"/>
  <c r="I45" i="17"/>
  <c r="P45" i="17"/>
  <c r="I46" i="17"/>
  <c r="P46" i="17"/>
  <c r="I47" i="17"/>
  <c r="P47" i="17"/>
  <c r="I48" i="17"/>
  <c r="S175" i="8"/>
  <c r="S175" i="9"/>
  <c r="S175" i="10"/>
  <c r="AS129" i="14" a="1"/>
  <c r="AS129" i="14" s="1"/>
  <c r="AG32" i="9"/>
  <c r="BE32" i="9"/>
  <c r="K32" i="10"/>
  <c r="AA32" i="10"/>
  <c r="AG32" i="10"/>
  <c r="AH32" i="10" s="1"/>
  <c r="AY32" i="10"/>
  <c r="AG32" i="11"/>
  <c r="AH32" i="11" s="1"/>
  <c r="AS32" i="12"/>
  <c r="AY32" i="12"/>
  <c r="BE32" i="12"/>
  <c r="K32" i="13"/>
  <c r="K34" i="13" s="1"/>
  <c r="M34" i="13" s="1"/>
  <c r="K32" i="14"/>
  <c r="K34" i="14" s="1"/>
  <c r="M34" i="14" s="1"/>
  <c r="M15" i="14"/>
  <c r="K32" i="15"/>
  <c r="K34" i="15" s="1"/>
  <c r="M34" i="15" s="1"/>
  <c r="M15" i="15"/>
  <c r="G32" i="16"/>
  <c r="G34" i="16" s="1"/>
  <c r="I34" i="16" s="1"/>
  <c r="I15" i="16"/>
  <c r="O32" i="16"/>
  <c r="O34" i="16" s="1"/>
  <c r="P34" i="16" s="1"/>
  <c r="P15" i="16"/>
  <c r="AA32" i="13"/>
  <c r="AC32" i="13" s="1"/>
  <c r="AG32" i="13"/>
  <c r="AG34" i="13" s="1"/>
  <c r="AH34" i="13" s="1"/>
  <c r="AY32" i="13"/>
  <c r="AY34" i="13" s="1"/>
  <c r="AZ34" i="13" s="1"/>
  <c r="U32" i="14"/>
  <c r="W32" i="14" s="1"/>
  <c r="AA32" i="14"/>
  <c r="AC32" i="14" s="1"/>
  <c r="AG32" i="14"/>
  <c r="AH32" i="14" s="1"/>
  <c r="AS32" i="14"/>
  <c r="AY32" i="14"/>
  <c r="BE32" i="14"/>
  <c r="BE34" i="14" s="1"/>
  <c r="BF34" i="14" s="1"/>
  <c r="AA32" i="15"/>
  <c r="AC32" i="15" s="1"/>
  <c r="AS32" i="15"/>
  <c r="AS34" i="15" s="1"/>
  <c r="AT34" i="15" s="1"/>
  <c r="AY32" i="15"/>
  <c r="AY34" i="15" s="1"/>
  <c r="AZ34" i="15" s="1"/>
  <c r="BE32" i="15"/>
  <c r="BE34" i="15" s="1"/>
  <c r="BF34" i="15" s="1"/>
  <c r="U32" i="16"/>
  <c r="U34" i="16" s="1"/>
  <c r="W34" i="16" s="1"/>
  <c r="AM32" i="8"/>
  <c r="AS32" i="8"/>
  <c r="AY32" i="8"/>
  <c r="G32" i="8"/>
  <c r="G34" i="8" s="1"/>
  <c r="I34" i="8" s="1"/>
  <c r="O32" i="8"/>
  <c r="U32" i="8"/>
  <c r="W32" i="8" s="1"/>
  <c r="AG32" i="8"/>
  <c r="AG34" i="8" s="1"/>
  <c r="AH34" i="8" s="1"/>
  <c r="O54" i="8"/>
  <c r="I52" i="9"/>
  <c r="P52" i="9"/>
  <c r="I40" i="10"/>
  <c r="P40" i="10"/>
  <c r="AZ42" i="10"/>
  <c r="P42" i="10"/>
  <c r="M44" i="10"/>
  <c r="BF44" i="10"/>
  <c r="I44" i="10"/>
  <c r="AZ46" i="10"/>
  <c r="P46" i="10"/>
  <c r="BE32" i="10"/>
  <c r="M42" i="10"/>
  <c r="BF42" i="10"/>
  <c r="I42" i="10"/>
  <c r="AZ44" i="10"/>
  <c r="P44" i="10"/>
  <c r="G32" i="11"/>
  <c r="U32" i="11"/>
  <c r="BE32" i="11"/>
  <c r="U32" i="13"/>
  <c r="W32" i="13" s="1"/>
  <c r="K32" i="8"/>
  <c r="W15" i="8"/>
  <c r="AA32" i="8"/>
  <c r="AC32" i="8" s="1"/>
  <c r="I49" i="8"/>
  <c r="P49" i="8"/>
  <c r="I50" i="8"/>
  <c r="P50" i="8"/>
  <c r="I51" i="8"/>
  <c r="P51" i="8"/>
  <c r="I52" i="8"/>
  <c r="P52" i="8"/>
  <c r="W52" i="8"/>
  <c r="G32" i="9"/>
  <c r="AZ49" i="9"/>
  <c r="AH50" i="9"/>
  <c r="AH51" i="9"/>
  <c r="BF47" i="10"/>
  <c r="I47" i="10"/>
  <c r="I49" i="9"/>
  <c r="I50" i="9"/>
  <c r="I51" i="9"/>
  <c r="G32" i="10"/>
  <c r="O32" i="10"/>
  <c r="U32" i="10"/>
  <c r="W32" i="10" s="1"/>
  <c r="AH15" i="10"/>
  <c r="AM32" i="10"/>
  <c r="AS32" i="10"/>
  <c r="BF15" i="10"/>
  <c r="BF46" i="10"/>
  <c r="P47" i="10"/>
  <c r="AZ47" i="10"/>
  <c r="AZ48" i="10"/>
  <c r="AH49" i="11"/>
  <c r="AZ50" i="11"/>
  <c r="AZ51" i="11"/>
  <c r="AZ52" i="11"/>
  <c r="I48" i="10"/>
  <c r="BF48" i="10"/>
  <c r="I15" i="11"/>
  <c r="I49" i="11"/>
  <c r="I50" i="11"/>
  <c r="I51" i="11"/>
  <c r="W51" i="11"/>
  <c r="I52" i="11"/>
  <c r="W52" i="11"/>
  <c r="G32" i="12"/>
  <c r="K32" i="12"/>
  <c r="O32" i="12"/>
  <c r="AC15" i="12"/>
  <c r="AG32" i="12"/>
  <c r="AH32" i="12" s="1"/>
  <c r="AM32" i="12"/>
  <c r="AZ15" i="12"/>
  <c r="AH15" i="13"/>
  <c r="AM32" i="13"/>
  <c r="AM34" i="13" s="1"/>
  <c r="AN34" i="13" s="1"/>
  <c r="AH59" i="13"/>
  <c r="I40" i="15"/>
  <c r="P40" i="15"/>
  <c r="I41" i="15"/>
  <c r="P41" i="15"/>
  <c r="BF41" i="15"/>
  <c r="I42" i="15"/>
  <c r="P42" i="15"/>
  <c r="AN42" i="15"/>
  <c r="I43" i="15"/>
  <c r="P43" i="15"/>
  <c r="BF43" i="15"/>
  <c r="G32" i="14"/>
  <c r="O32" i="14"/>
  <c r="AC15" i="14"/>
  <c r="AM32" i="14"/>
  <c r="AZ15" i="14"/>
  <c r="AH59" i="14"/>
  <c r="G32" i="15"/>
  <c r="G34" i="15" s="1"/>
  <c r="I34" i="15" s="1"/>
  <c r="O32" i="15"/>
  <c r="O34" i="15" s="1"/>
  <c r="P34" i="15" s="1"/>
  <c r="AC15" i="15"/>
  <c r="AM32" i="15"/>
  <c r="AM34" i="15" s="1"/>
  <c r="AN34" i="15" s="1"/>
  <c r="AZ15" i="15"/>
  <c r="AZ40" i="15"/>
  <c r="BE129" i="16"/>
  <c r="AS129" i="16" a="1"/>
  <c r="AS129" i="16" s="1"/>
  <c r="G129" i="16"/>
  <c r="K175" i="16"/>
  <c r="N175" i="16"/>
  <c r="O175" i="16"/>
  <c r="AY32" i="16"/>
  <c r="AZ15" i="16"/>
  <c r="AS32" i="16"/>
  <c r="G54" i="16"/>
  <c r="I40" i="16"/>
  <c r="O54" i="16"/>
  <c r="P40" i="16"/>
  <c r="I41" i="16"/>
  <c r="P41" i="16"/>
  <c r="I42" i="16"/>
  <c r="P42" i="16"/>
  <c r="B137" i="16"/>
  <c r="B136" i="16"/>
  <c r="K32" i="16"/>
  <c r="J175" i="16"/>
  <c r="G175" i="16"/>
  <c r="H175" i="16"/>
  <c r="W15" i="16"/>
  <c r="AA32" i="16"/>
  <c r="L175" i="16"/>
  <c r="AH15" i="16"/>
  <c r="AM32" i="16"/>
  <c r="AN15" i="16"/>
  <c r="BE32" i="16"/>
  <c r="M49" i="16"/>
  <c r="M51" i="16"/>
  <c r="Q175" i="16"/>
  <c r="S175" i="16"/>
  <c r="M43" i="16"/>
  <c r="W43" i="16"/>
  <c r="AC43" i="16"/>
  <c r="AZ43" i="16"/>
  <c r="AH43" i="16"/>
  <c r="M44" i="16"/>
  <c r="W44" i="16"/>
  <c r="AC44" i="16"/>
  <c r="AZ44" i="16"/>
  <c r="AH44" i="16"/>
  <c r="M45" i="16"/>
  <c r="W45" i="16"/>
  <c r="AC45" i="16"/>
  <c r="AZ45" i="16"/>
  <c r="AH45" i="16"/>
  <c r="M46" i="16"/>
  <c r="W46" i="16"/>
  <c r="AC46" i="16"/>
  <c r="AZ46" i="16"/>
  <c r="AH46" i="16"/>
  <c r="M47" i="16"/>
  <c r="W47" i="16"/>
  <c r="AC47" i="16"/>
  <c r="AZ47" i="16"/>
  <c r="AH47" i="16"/>
  <c r="M48" i="16"/>
  <c r="W48" i="16"/>
  <c r="AC48" i="16"/>
  <c r="AZ48" i="16"/>
  <c r="AH48" i="16"/>
  <c r="M50" i="16"/>
  <c r="M52" i="16"/>
  <c r="AH60" i="16"/>
  <c r="AG68" i="16"/>
  <c r="I49" i="16"/>
  <c r="P49" i="16"/>
  <c r="I50" i="16"/>
  <c r="P50" i="16"/>
  <c r="I51" i="16"/>
  <c r="P51" i="16"/>
  <c r="I52" i="16"/>
  <c r="P52" i="16"/>
  <c r="BE129" i="15"/>
  <c r="G129" i="15"/>
  <c r="K175" i="15"/>
  <c r="N175" i="15"/>
  <c r="Q175" i="15"/>
  <c r="U32" i="15"/>
  <c r="AG32" i="15"/>
  <c r="AZ44" i="15"/>
  <c r="AH44" i="15"/>
  <c r="AZ45" i="15"/>
  <c r="AH45" i="15"/>
  <c r="AZ46" i="15"/>
  <c r="AH46" i="15"/>
  <c r="AZ47" i="15"/>
  <c r="AH47" i="15"/>
  <c r="AZ48" i="15"/>
  <c r="AH48" i="15"/>
  <c r="B137" i="15"/>
  <c r="B136" i="15"/>
  <c r="J175" i="15"/>
  <c r="G175" i="15"/>
  <c r="H175" i="15"/>
  <c r="L175" i="15"/>
  <c r="O175" i="15"/>
  <c r="AT15" i="15"/>
  <c r="R176" i="15"/>
  <c r="BF15" i="15"/>
  <c r="M41" i="15"/>
  <c r="M42" i="15"/>
  <c r="M43" i="15"/>
  <c r="W44" i="15"/>
  <c r="W45" i="15"/>
  <c r="W46" i="15"/>
  <c r="W47" i="15"/>
  <c r="W48" i="15"/>
  <c r="AH40" i="15"/>
  <c r="AH41" i="15"/>
  <c r="AH42" i="15"/>
  <c r="AH43" i="15"/>
  <c r="I49" i="15"/>
  <c r="P49" i="15"/>
  <c r="I50" i="15"/>
  <c r="P50" i="15"/>
  <c r="I51" i="15"/>
  <c r="P51" i="15"/>
  <c r="I52" i="15"/>
  <c r="P52" i="15"/>
  <c r="I44" i="15"/>
  <c r="P44" i="15"/>
  <c r="I45" i="15"/>
  <c r="P45" i="15"/>
  <c r="I46" i="15"/>
  <c r="P46" i="15"/>
  <c r="I47" i="15"/>
  <c r="P47" i="15"/>
  <c r="I48" i="15"/>
  <c r="P48" i="15"/>
  <c r="AG68" i="15"/>
  <c r="AH60" i="15"/>
  <c r="U34" i="14"/>
  <c r="W34" i="14" s="1"/>
  <c r="AS34" i="14"/>
  <c r="AT34" i="14" s="1"/>
  <c r="AY34" i="14"/>
  <c r="AZ34" i="14" s="1"/>
  <c r="G34" i="14"/>
  <c r="I34" i="14" s="1"/>
  <c r="O34" i="14"/>
  <c r="P34" i="14" s="1"/>
  <c r="AG34" i="14"/>
  <c r="AH34" i="14" s="1"/>
  <c r="AM34" i="14"/>
  <c r="AN34" i="14" s="1"/>
  <c r="B137" i="14"/>
  <c r="B136" i="14"/>
  <c r="J175" i="14"/>
  <c r="G175" i="14"/>
  <c r="H175" i="14"/>
  <c r="W15" i="14"/>
  <c r="L175" i="14"/>
  <c r="AH15" i="14"/>
  <c r="O175" i="14"/>
  <c r="AT15" i="14"/>
  <c r="R176" i="14"/>
  <c r="BF15" i="14"/>
  <c r="I41" i="14"/>
  <c r="P41" i="14"/>
  <c r="I42" i="14"/>
  <c r="P42" i="14"/>
  <c r="I43" i="14"/>
  <c r="P43" i="14"/>
  <c r="I44" i="14"/>
  <c r="P44" i="14"/>
  <c r="AZ45" i="14"/>
  <c r="AH45" i="14"/>
  <c r="AZ46" i="14"/>
  <c r="AH46" i="14"/>
  <c r="AZ47" i="14"/>
  <c r="AH47" i="14"/>
  <c r="AZ48" i="14"/>
  <c r="AH48" i="14"/>
  <c r="BE129" i="14"/>
  <c r="G129" i="14"/>
  <c r="K175" i="14"/>
  <c r="N175" i="14"/>
  <c r="Q175" i="14"/>
  <c r="I40" i="14"/>
  <c r="P40" i="14"/>
  <c r="W45" i="14"/>
  <c r="W46" i="14"/>
  <c r="W47" i="14"/>
  <c r="W48" i="14"/>
  <c r="I49" i="14"/>
  <c r="P49" i="14"/>
  <c r="I50" i="14"/>
  <c r="P50" i="14"/>
  <c r="I51" i="14"/>
  <c r="P51" i="14"/>
  <c r="I52" i="14"/>
  <c r="AZ52" i="14"/>
  <c r="AH52" i="14"/>
  <c r="I45" i="14"/>
  <c r="P45" i="14"/>
  <c r="I46" i="14"/>
  <c r="P46" i="14"/>
  <c r="I47" i="14"/>
  <c r="P47" i="14"/>
  <c r="I48" i="14"/>
  <c r="P48" i="14"/>
  <c r="P52" i="14"/>
  <c r="AA34" i="13"/>
  <c r="AA35" i="13" s="1"/>
  <c r="B137" i="13"/>
  <c r="B136" i="13"/>
  <c r="J175" i="13"/>
  <c r="G175" i="13"/>
  <c r="H175" i="13"/>
  <c r="L175" i="13"/>
  <c r="O175" i="13"/>
  <c r="G32" i="13"/>
  <c r="O32" i="13"/>
  <c r="AS32" i="13"/>
  <c r="BE32" i="13"/>
  <c r="G54" i="13"/>
  <c r="I40" i="13"/>
  <c r="O54" i="13"/>
  <c r="P40" i="13"/>
  <c r="I41" i="13"/>
  <c r="P41" i="13"/>
  <c r="I42" i="13"/>
  <c r="P42" i="13"/>
  <c r="M43" i="13"/>
  <c r="M44" i="13"/>
  <c r="M45" i="13"/>
  <c r="M46" i="13"/>
  <c r="M47" i="13"/>
  <c r="M48" i="13"/>
  <c r="M49" i="13"/>
  <c r="M50" i="13"/>
  <c r="M51" i="13"/>
  <c r="M52" i="13"/>
  <c r="BE129" i="13"/>
  <c r="AS129" i="13" a="1"/>
  <c r="AS129" i="13" s="1"/>
  <c r="G129" i="13"/>
  <c r="M15" i="13"/>
  <c r="K175" i="13"/>
  <c r="AC15" i="13"/>
  <c r="N175" i="13"/>
  <c r="AN15" i="13"/>
  <c r="Q175" i="13"/>
  <c r="AZ15" i="13"/>
  <c r="R176" i="13" s="1"/>
  <c r="AZ43" i="13"/>
  <c r="AH43" i="13"/>
  <c r="AZ44" i="13"/>
  <c r="AH44" i="13"/>
  <c r="AZ45" i="13"/>
  <c r="AH45" i="13"/>
  <c r="AZ46" i="13"/>
  <c r="AH46" i="13"/>
  <c r="AZ47" i="13"/>
  <c r="AH47" i="13"/>
  <c r="AZ48" i="13"/>
  <c r="AH48" i="13"/>
  <c r="I43" i="13"/>
  <c r="P43" i="13"/>
  <c r="I44" i="13"/>
  <c r="P44" i="13"/>
  <c r="I45" i="13"/>
  <c r="P45" i="13"/>
  <c r="I46" i="13"/>
  <c r="P46" i="13"/>
  <c r="I47" i="13"/>
  <c r="P47" i="13"/>
  <c r="I48" i="13"/>
  <c r="P48" i="13"/>
  <c r="I49" i="13"/>
  <c r="P49" i="13"/>
  <c r="I50" i="13"/>
  <c r="P50" i="13"/>
  <c r="I51" i="13"/>
  <c r="P51" i="13"/>
  <c r="I52" i="13"/>
  <c r="P52" i="13"/>
  <c r="U34" i="12"/>
  <c r="W34" i="12" s="1"/>
  <c r="W32" i="12"/>
  <c r="AA34" i="12"/>
  <c r="AC32" i="12"/>
  <c r="AS34" i="12"/>
  <c r="AT34" i="12" s="1"/>
  <c r="AY34" i="12"/>
  <c r="AZ34" i="12" s="1"/>
  <c r="G34" i="12"/>
  <c r="I34" i="12" s="1"/>
  <c r="K34" i="12"/>
  <c r="M34" i="12" s="1"/>
  <c r="O34" i="12"/>
  <c r="P34" i="12" s="1"/>
  <c r="AG34" i="12"/>
  <c r="AH34" i="12" s="1"/>
  <c r="AM34" i="12"/>
  <c r="AN34" i="12" s="1"/>
  <c r="BE34" i="12"/>
  <c r="BF34" i="12" s="1"/>
  <c r="BF41" i="12"/>
  <c r="AN41" i="12"/>
  <c r="B137" i="12"/>
  <c r="B136" i="12"/>
  <c r="J175" i="12"/>
  <c r="G175" i="12"/>
  <c r="H175" i="12"/>
  <c r="W15" i="12"/>
  <c r="L175" i="12"/>
  <c r="AH15" i="12"/>
  <c r="O175" i="12"/>
  <c r="AT15" i="12"/>
  <c r="R176" i="12"/>
  <c r="BF15" i="12"/>
  <c r="P41" i="12"/>
  <c r="W41" i="12"/>
  <c r="I42" i="12"/>
  <c r="P42" i="12"/>
  <c r="I43" i="12"/>
  <c r="P43" i="12"/>
  <c r="I44" i="12"/>
  <c r="P44" i="12"/>
  <c r="I45" i="12"/>
  <c r="P45" i="12"/>
  <c r="AZ46" i="12"/>
  <c r="AH46" i="12"/>
  <c r="AZ47" i="12"/>
  <c r="AH47" i="12"/>
  <c r="AZ48" i="12"/>
  <c r="AH48" i="12"/>
  <c r="BE129" i="12"/>
  <c r="AS129" i="12" a="1"/>
  <c r="AS129" i="12" s="1"/>
  <c r="G129" i="12"/>
  <c r="K175" i="12"/>
  <c r="N175" i="12"/>
  <c r="Q175" i="12"/>
  <c r="I40" i="12"/>
  <c r="P40" i="12"/>
  <c r="I41" i="12"/>
  <c r="W46" i="12"/>
  <c r="W47" i="12"/>
  <c r="W48" i="12"/>
  <c r="I49" i="12"/>
  <c r="P49" i="12"/>
  <c r="I50" i="12"/>
  <c r="P50" i="12"/>
  <c r="I51" i="12"/>
  <c r="P51" i="12"/>
  <c r="I52" i="12"/>
  <c r="P52" i="12"/>
  <c r="I46" i="12"/>
  <c r="P46" i="12"/>
  <c r="I47" i="12"/>
  <c r="P47" i="12"/>
  <c r="I48" i="12"/>
  <c r="P48" i="12"/>
  <c r="AG68" i="12"/>
  <c r="AH60" i="12"/>
  <c r="G34" i="11"/>
  <c r="I34" i="11" s="1"/>
  <c r="G175" i="11" s="1"/>
  <c r="BE34" i="11"/>
  <c r="BF34" i="11" s="1"/>
  <c r="BE129" i="11"/>
  <c r="AS129" i="11" a="1"/>
  <c r="AS129" i="11" s="1"/>
  <c r="G129" i="11"/>
  <c r="U34" i="11"/>
  <c r="W34" i="11" s="1"/>
  <c r="K175" i="11"/>
  <c r="N175" i="11"/>
  <c r="Q175" i="11"/>
  <c r="O32" i="11"/>
  <c r="AS32" i="11"/>
  <c r="AG34" i="11"/>
  <c r="AH34" i="11" s="1"/>
  <c r="G54" i="11"/>
  <c r="I40" i="11"/>
  <c r="O54" i="11"/>
  <c r="P40" i="11"/>
  <c r="I41" i="11"/>
  <c r="P41" i="11"/>
  <c r="I42" i="11"/>
  <c r="P42" i="11"/>
  <c r="I43" i="11"/>
  <c r="P43" i="11"/>
  <c r="I44" i="11"/>
  <c r="P44" i="11"/>
  <c r="I45" i="11"/>
  <c r="P45" i="11"/>
  <c r="I46" i="11"/>
  <c r="P46" i="11"/>
  <c r="I47" i="11"/>
  <c r="P47" i="11"/>
  <c r="I48" i="11"/>
  <c r="P48" i="11"/>
  <c r="B137" i="11"/>
  <c r="B136" i="11"/>
  <c r="K32" i="11"/>
  <c r="W15" i="11"/>
  <c r="AA32" i="11"/>
  <c r="L175" i="11"/>
  <c r="AH15" i="11"/>
  <c r="AM32" i="11"/>
  <c r="O175" i="11"/>
  <c r="AY32" i="11"/>
  <c r="BF15" i="11"/>
  <c r="W32" i="11"/>
  <c r="M49" i="11"/>
  <c r="W49" i="11"/>
  <c r="AC49" i="11"/>
  <c r="AZ49" i="11"/>
  <c r="M50" i="11"/>
  <c r="W50" i="11"/>
  <c r="AC50" i="11"/>
  <c r="M51" i="11"/>
  <c r="AC51" i="11"/>
  <c r="AH51" i="11"/>
  <c r="M52" i="11"/>
  <c r="AC52" i="11"/>
  <c r="BE129" i="10"/>
  <c r="AS129" i="10" a="1"/>
  <c r="AS129" i="10" s="1"/>
  <c r="G129" i="10"/>
  <c r="I15" i="10"/>
  <c r="M15" i="10"/>
  <c r="P15" i="10"/>
  <c r="U34" i="10"/>
  <c r="W34" i="10" s="1"/>
  <c r="K175" i="10"/>
  <c r="AC15" i="10"/>
  <c r="AG34" i="10"/>
  <c r="AH34" i="10" s="1"/>
  <c r="N175" i="10"/>
  <c r="AN15" i="10"/>
  <c r="AS34" i="10"/>
  <c r="AT34" i="10" s="1"/>
  <c r="Q175" i="10"/>
  <c r="AZ15" i="10"/>
  <c r="BE34" i="10"/>
  <c r="BF34" i="10" s="1"/>
  <c r="BF41" i="10"/>
  <c r="AN41" i="10"/>
  <c r="AN42" i="10"/>
  <c r="BF43" i="10"/>
  <c r="AN43" i="10"/>
  <c r="BF45" i="10"/>
  <c r="AN45" i="10"/>
  <c r="AN46" i="10"/>
  <c r="AN48" i="10"/>
  <c r="B137" i="10"/>
  <c r="B136" i="10"/>
  <c r="G34" i="10"/>
  <c r="I34" i="10" s="1"/>
  <c r="K34" i="10"/>
  <c r="M34" i="10" s="1"/>
  <c r="O34" i="10"/>
  <c r="P34" i="10" s="1"/>
  <c r="J175" i="10"/>
  <c r="G175" i="10"/>
  <c r="H175" i="10"/>
  <c r="AA34" i="10"/>
  <c r="AC32" i="10"/>
  <c r="L175" i="10"/>
  <c r="AM34" i="10"/>
  <c r="AN34" i="10" s="1"/>
  <c r="O175" i="10"/>
  <c r="AY34" i="10"/>
  <c r="AZ34" i="10" s="1"/>
  <c r="R176" i="10"/>
  <c r="AZ40" i="10"/>
  <c r="M41" i="10"/>
  <c r="M43" i="10"/>
  <c r="M45" i="10"/>
  <c r="M47" i="10"/>
  <c r="M48" i="10"/>
  <c r="W41" i="10"/>
  <c r="AH41" i="10"/>
  <c r="AH42" i="10"/>
  <c r="W43" i="10"/>
  <c r="AH43" i="10"/>
  <c r="W45" i="10"/>
  <c r="AH45" i="10"/>
  <c r="W46" i="10"/>
  <c r="AH47" i="10"/>
  <c r="I49" i="10"/>
  <c r="P49" i="10"/>
  <c r="I50" i="10"/>
  <c r="P50" i="10"/>
  <c r="I51" i="10"/>
  <c r="P51" i="10"/>
  <c r="I52" i="10"/>
  <c r="P52" i="10"/>
  <c r="G34" i="9"/>
  <c r="I34" i="9" s="1"/>
  <c r="BE34" i="9"/>
  <c r="BF34" i="9" s="1"/>
  <c r="BE129" i="9"/>
  <c r="AS129" i="9" a="1"/>
  <c r="AS129" i="9" s="1"/>
  <c r="G129" i="9"/>
  <c r="U32" i="9"/>
  <c r="K175" i="9"/>
  <c r="Q175" i="9"/>
  <c r="O32" i="9"/>
  <c r="AS32" i="9"/>
  <c r="AG34" i="9"/>
  <c r="AH34" i="9" s="1"/>
  <c r="G54" i="9"/>
  <c r="I40" i="9"/>
  <c r="O54" i="9"/>
  <c r="P40" i="9"/>
  <c r="I41" i="9"/>
  <c r="P41" i="9"/>
  <c r="I42" i="9"/>
  <c r="P42" i="9"/>
  <c r="I43" i="9"/>
  <c r="P43" i="9"/>
  <c r="I44" i="9"/>
  <c r="P44" i="9"/>
  <c r="I45" i="9"/>
  <c r="P45" i="9"/>
  <c r="I46" i="9"/>
  <c r="P46" i="9"/>
  <c r="I47" i="9"/>
  <c r="P47" i="9"/>
  <c r="I48" i="9"/>
  <c r="P48" i="9"/>
  <c r="N175" i="9"/>
  <c r="K32" i="9"/>
  <c r="J175" i="9"/>
  <c r="G175" i="9"/>
  <c r="W15" i="9"/>
  <c r="AA32" i="9"/>
  <c r="L175" i="9"/>
  <c r="AH15" i="9"/>
  <c r="AM32" i="9"/>
  <c r="O175" i="9"/>
  <c r="AY32" i="9"/>
  <c r="BF15" i="9"/>
  <c r="AH32" i="9"/>
  <c r="B136" i="9"/>
  <c r="H175" i="9"/>
  <c r="M49" i="9"/>
  <c r="W49" i="9"/>
  <c r="AC49" i="9"/>
  <c r="M50" i="9"/>
  <c r="W50" i="9"/>
  <c r="AC50" i="9"/>
  <c r="AZ50" i="9"/>
  <c r="M51" i="9"/>
  <c r="W51" i="9"/>
  <c r="AC51" i="9"/>
  <c r="M52" i="9"/>
  <c r="W52" i="9"/>
  <c r="AC52" i="9"/>
  <c r="AZ52" i="9"/>
  <c r="AH52" i="9"/>
  <c r="O34" i="8"/>
  <c r="P34" i="8" s="1"/>
  <c r="AS34" i="8"/>
  <c r="AT34" i="8" s="1"/>
  <c r="BE129" i="8"/>
  <c r="G129" i="8"/>
  <c r="I15" i="8"/>
  <c r="M15" i="8"/>
  <c r="P15" i="8"/>
  <c r="U34" i="8"/>
  <c r="W34" i="8" s="1"/>
  <c r="K175" i="8"/>
  <c r="AC15" i="8"/>
  <c r="N175" i="8"/>
  <c r="AN15" i="8"/>
  <c r="Q175" i="8"/>
  <c r="AZ15" i="8"/>
  <c r="BE32" i="8"/>
  <c r="AZ41" i="8"/>
  <c r="AH41" i="8"/>
  <c r="AZ42" i="8"/>
  <c r="AH42" i="8"/>
  <c r="AZ43" i="8"/>
  <c r="AH43" i="8"/>
  <c r="B137" i="8"/>
  <c r="B136" i="8"/>
  <c r="K34" i="8"/>
  <c r="M34" i="8" s="1"/>
  <c r="J175" i="8"/>
  <c r="G175" i="8"/>
  <c r="H175" i="8"/>
  <c r="AA34" i="8"/>
  <c r="L175" i="8"/>
  <c r="AM34" i="8"/>
  <c r="AN34" i="8" s="1"/>
  <c r="O175" i="8"/>
  <c r="AT15" i="8"/>
  <c r="AY34" i="8"/>
  <c r="AZ34" i="8" s="1"/>
  <c r="R176" i="8"/>
  <c r="M41" i="8"/>
  <c r="M42" i="8"/>
  <c r="M43" i="8"/>
  <c r="M44" i="8"/>
  <c r="I40" i="8"/>
  <c r="P40" i="8"/>
  <c r="I41" i="8"/>
  <c r="P41" i="8"/>
  <c r="I42" i="8"/>
  <c r="P42" i="8"/>
  <c r="I43" i="8"/>
  <c r="P43" i="8"/>
  <c r="I44" i="8"/>
  <c r="P44" i="8"/>
  <c r="AH44" i="8"/>
  <c r="I45" i="8"/>
  <c r="P45" i="8"/>
  <c r="I46" i="8"/>
  <c r="P46" i="8"/>
  <c r="I47" i="8"/>
  <c r="P47" i="8"/>
  <c r="I48" i="8"/>
  <c r="P48" i="8"/>
  <c r="M49" i="8"/>
  <c r="W49" i="8"/>
  <c r="AC49" i="8"/>
  <c r="AZ49" i="8"/>
  <c r="AH49" i="8"/>
  <c r="M50" i="8"/>
  <c r="W50" i="8"/>
  <c r="AC50" i="8"/>
  <c r="AZ50" i="8"/>
  <c r="AH50" i="8"/>
  <c r="M51" i="8"/>
  <c r="W51" i="8"/>
  <c r="AC51" i="8"/>
  <c r="AZ51" i="8"/>
  <c r="AH51" i="8"/>
  <c r="M52" i="8"/>
  <c r="AC52" i="8"/>
  <c r="AZ52" i="8"/>
  <c r="AH52" i="8"/>
  <c r="O125" i="34" l="1"/>
  <c r="I37" i="6" s="1"/>
  <c r="W32" i="30"/>
  <c r="AH32" i="35"/>
  <c r="AA35" i="28"/>
  <c r="R176" i="33"/>
  <c r="R177" i="33" s="1"/>
  <c r="AA34" i="14"/>
  <c r="G125" i="33"/>
  <c r="E36" i="6" s="1"/>
  <c r="G133" i="23" a="1"/>
  <c r="G133" i="23" s="1"/>
  <c r="G133" i="22" a="1"/>
  <c r="G133" i="22" s="1"/>
  <c r="G133" i="18" a="1"/>
  <c r="G133" i="18" s="1"/>
  <c r="O125" i="33"/>
  <c r="G133" i="35" a="1"/>
  <c r="G133" i="35" s="1"/>
  <c r="G133" i="34" a="1"/>
  <c r="G133" i="34" s="1"/>
  <c r="G133" i="29" a="1"/>
  <c r="G133" i="29" s="1"/>
  <c r="G133" i="21" a="1"/>
  <c r="G133" i="21" s="1"/>
  <c r="G133" i="17" a="1"/>
  <c r="G133" i="17" s="1"/>
  <c r="E23" i="6"/>
  <c r="G176" i="29"/>
  <c r="G177" i="29" s="1"/>
  <c r="O125" i="19"/>
  <c r="G125" i="19"/>
  <c r="BF99" i="24"/>
  <c r="BF102" i="24"/>
  <c r="BE107" i="27"/>
  <c r="BF100" i="23"/>
  <c r="BF105" i="25"/>
  <c r="BF105" i="27"/>
  <c r="BF103" i="24"/>
  <c r="BF105" i="23"/>
  <c r="BF104" i="27"/>
  <c r="BF104" i="25"/>
  <c r="BF104" i="24"/>
  <c r="BF104" i="23"/>
  <c r="AG34" i="16"/>
  <c r="AH34" i="16" s="1"/>
  <c r="AA35" i="12"/>
  <c r="U35" i="34"/>
  <c r="AZ51" i="9"/>
  <c r="AH49" i="9"/>
  <c r="AH52" i="11"/>
  <c r="AH50" i="11"/>
  <c r="AN40" i="15"/>
  <c r="AA35" i="8"/>
  <c r="AH48" i="10"/>
  <c r="AH46" i="10"/>
  <c r="AH44" i="10"/>
  <c r="M46" i="10"/>
  <c r="AN47" i="10"/>
  <c r="AN44" i="10"/>
  <c r="AN40" i="10"/>
  <c r="W40" i="15"/>
  <c r="BF42" i="15"/>
  <c r="AA34" i="15"/>
  <c r="AA35" i="15" s="1"/>
  <c r="O125" i="25"/>
  <c r="G125" i="25"/>
  <c r="W48" i="33"/>
  <c r="W45" i="34"/>
  <c r="M42" i="27"/>
  <c r="AT42" i="27"/>
  <c r="BF44" i="27"/>
  <c r="AN44" i="27"/>
  <c r="W51" i="34"/>
  <c r="W46" i="33"/>
  <c r="W48" i="29"/>
  <c r="W44" i="29"/>
  <c r="W40" i="29"/>
  <c r="AN40" i="29"/>
  <c r="AA34" i="31"/>
  <c r="AA35" i="31" s="1"/>
  <c r="AC32" i="31"/>
  <c r="AN49" i="32"/>
  <c r="BF49" i="32"/>
  <c r="W48" i="32"/>
  <c r="AN47" i="32"/>
  <c r="BF47" i="32"/>
  <c r="W46" i="32"/>
  <c r="AN45" i="32"/>
  <c r="BF45" i="32"/>
  <c r="W44" i="32"/>
  <c r="AN43" i="32"/>
  <c r="BF43" i="32"/>
  <c r="W42" i="32"/>
  <c r="W41" i="32"/>
  <c r="AC32" i="32"/>
  <c r="AA35" i="32"/>
  <c r="W51" i="33"/>
  <c r="U54" i="33"/>
  <c r="W41" i="33"/>
  <c r="W52" i="34"/>
  <c r="W48" i="34"/>
  <c r="W44" i="34"/>
  <c r="W45" i="33"/>
  <c r="W48" i="26"/>
  <c r="W46" i="26"/>
  <c r="W44" i="26"/>
  <c r="W42" i="26"/>
  <c r="AH40" i="24"/>
  <c r="O125" i="22"/>
  <c r="G125" i="24"/>
  <c r="G125" i="32"/>
  <c r="O125" i="36"/>
  <c r="AH40" i="10"/>
  <c r="AA35" i="10"/>
  <c r="AN43" i="15"/>
  <c r="AN41" i="15"/>
  <c r="G125" i="26"/>
  <c r="AH48" i="27"/>
  <c r="AH46" i="27"/>
  <c r="G125" i="27"/>
  <c r="W47" i="29"/>
  <c r="W45" i="29"/>
  <c r="W43" i="29"/>
  <c r="W41" i="29"/>
  <c r="AH45" i="32"/>
  <c r="W50" i="33"/>
  <c r="M45" i="33"/>
  <c r="AN50" i="34"/>
  <c r="AN43" i="33"/>
  <c r="AG54" i="34"/>
  <c r="G176" i="34"/>
  <c r="G177" i="34" s="1"/>
  <c r="J177" i="34"/>
  <c r="G176" i="35"/>
  <c r="G177" i="35" s="1"/>
  <c r="W32" i="35"/>
  <c r="AH32" i="36"/>
  <c r="AG35" i="28"/>
  <c r="AG125" i="28" s="1"/>
  <c r="W32" i="28"/>
  <c r="J176" i="32"/>
  <c r="J177" i="32" s="1"/>
  <c r="G176" i="33"/>
  <c r="G177" i="33" s="1"/>
  <c r="U54" i="34"/>
  <c r="J176" i="33"/>
  <c r="J177" i="33" s="1"/>
  <c r="W48" i="10"/>
  <c r="W47" i="10"/>
  <c r="W44" i="10"/>
  <c r="W42" i="10"/>
  <c r="W40" i="10"/>
  <c r="U54" i="15"/>
  <c r="W42" i="15"/>
  <c r="AH47" i="32"/>
  <c r="AH43" i="32"/>
  <c r="AH51" i="33"/>
  <c r="AH49" i="33"/>
  <c r="G176" i="32"/>
  <c r="G177" i="32" s="1"/>
  <c r="AT51" i="33"/>
  <c r="AY54" i="33"/>
  <c r="AY125" i="33" s="1"/>
  <c r="AN47" i="33"/>
  <c r="AM54" i="33"/>
  <c r="AM125" i="33" s="1"/>
  <c r="W42" i="34"/>
  <c r="W32" i="36"/>
  <c r="AH32" i="13"/>
  <c r="U34" i="13"/>
  <c r="W34" i="13" s="1"/>
  <c r="AH32" i="31"/>
  <c r="H176" i="25"/>
  <c r="H177" i="25" s="1"/>
  <c r="AG54" i="33"/>
  <c r="AH50" i="32"/>
  <c r="AH48" i="32"/>
  <c r="AH46" i="32"/>
  <c r="AH44" i="32"/>
  <c r="AH42" i="32"/>
  <c r="J176" i="30"/>
  <c r="J177" i="30" s="1"/>
  <c r="AG54" i="29"/>
  <c r="W32" i="16"/>
  <c r="AG54" i="19"/>
  <c r="AG54" i="32"/>
  <c r="U35" i="31"/>
  <c r="AY35" i="31"/>
  <c r="AM35" i="31"/>
  <c r="G34" i="31"/>
  <c r="I34" i="31" s="1"/>
  <c r="G176" i="31" s="1"/>
  <c r="G177" i="31" s="1"/>
  <c r="BE34" i="31"/>
  <c r="BF34" i="31" s="1"/>
  <c r="AS35" i="31"/>
  <c r="O34" i="31"/>
  <c r="P34" i="31" s="1"/>
  <c r="J176" i="31" s="1"/>
  <c r="J177" i="31" s="1"/>
  <c r="AG35" i="31"/>
  <c r="AG125" i="31" s="1"/>
  <c r="O34" i="6" s="1"/>
  <c r="K34" i="31"/>
  <c r="M34" i="31" s="1"/>
  <c r="I28" i="6"/>
  <c r="K35" i="13"/>
  <c r="AA35" i="14"/>
  <c r="W43" i="15"/>
  <c r="W41" i="15"/>
  <c r="K54" i="17"/>
  <c r="K125" i="17" s="1"/>
  <c r="G176" i="17"/>
  <c r="J176" i="18"/>
  <c r="J177" i="18" s="1"/>
  <c r="G176" i="18"/>
  <c r="G177" i="18" s="1"/>
  <c r="J176" i="19"/>
  <c r="J177" i="19" s="1"/>
  <c r="G176" i="19"/>
  <c r="K54" i="20"/>
  <c r="K125" i="20" s="1"/>
  <c r="G176" i="20"/>
  <c r="G177" i="20" s="1"/>
  <c r="J176" i="21"/>
  <c r="J177" i="21" s="1"/>
  <c r="G176" i="21"/>
  <c r="G177" i="21" s="1"/>
  <c r="U54" i="25"/>
  <c r="J176" i="26"/>
  <c r="G176" i="26"/>
  <c r="G177" i="26" s="1"/>
  <c r="U54" i="27"/>
  <c r="K54" i="29"/>
  <c r="K125" i="29" s="1"/>
  <c r="N176" i="31"/>
  <c r="N177" i="31" s="1"/>
  <c r="N176" i="28"/>
  <c r="N177" i="28" s="1"/>
  <c r="O125" i="24"/>
  <c r="O125" i="23"/>
  <c r="O125" i="20"/>
  <c r="J176" i="16"/>
  <c r="J176" i="17"/>
  <c r="J177" i="17" s="1"/>
  <c r="J176" i="20"/>
  <c r="J177" i="20" s="1"/>
  <c r="J176" i="22"/>
  <c r="J177" i="22" s="1"/>
  <c r="G176" i="22"/>
  <c r="G177" i="22" s="1"/>
  <c r="J176" i="23"/>
  <c r="J177" i="23" s="1"/>
  <c r="G176" i="23"/>
  <c r="G177" i="23" s="1"/>
  <c r="J176" i="24"/>
  <c r="J177" i="24" s="1"/>
  <c r="G176" i="24"/>
  <c r="G177" i="24" s="1"/>
  <c r="J176" i="25"/>
  <c r="J177" i="25" s="1"/>
  <c r="G176" i="25"/>
  <c r="J176" i="27"/>
  <c r="J177" i="27" s="1"/>
  <c r="G176" i="27"/>
  <c r="G177" i="27" s="1"/>
  <c r="O125" i="21"/>
  <c r="J176" i="29"/>
  <c r="J177" i="29" s="1"/>
  <c r="N176" i="34"/>
  <c r="N177" i="34" s="1"/>
  <c r="J176" i="36"/>
  <c r="J177" i="36" s="1"/>
  <c r="G176" i="28"/>
  <c r="G177" i="28" s="1"/>
  <c r="G176" i="36"/>
  <c r="G177" i="36" s="1"/>
  <c r="G125" i="28"/>
  <c r="G133" i="28" s="1" a="1"/>
  <c r="G133" i="28" s="1"/>
  <c r="G176" i="30"/>
  <c r="G177" i="30" s="1"/>
  <c r="K54" i="32"/>
  <c r="K125" i="32" s="1"/>
  <c r="K176" i="31"/>
  <c r="K177" i="31" s="1"/>
  <c r="J176" i="35"/>
  <c r="J177" i="35" s="1"/>
  <c r="J176" i="28"/>
  <c r="J177" i="28" s="1"/>
  <c r="K176" i="28"/>
  <c r="K177" i="28" s="1"/>
  <c r="M51" i="29"/>
  <c r="M49" i="29"/>
  <c r="U35" i="29"/>
  <c r="W32" i="29"/>
  <c r="M52" i="30"/>
  <c r="M50" i="30"/>
  <c r="M48" i="30"/>
  <c r="AG54" i="30"/>
  <c r="AG125" i="30" s="1"/>
  <c r="AH40" i="30"/>
  <c r="AZ52" i="30"/>
  <c r="AH52" i="30"/>
  <c r="W52" i="30"/>
  <c r="AZ51" i="30"/>
  <c r="AH51" i="30"/>
  <c r="W51" i="30"/>
  <c r="AZ50" i="30"/>
  <c r="AH50" i="30"/>
  <c r="W50" i="30"/>
  <c r="AZ49" i="30"/>
  <c r="AH49" i="30"/>
  <c r="W49" i="30"/>
  <c r="AZ48" i="30"/>
  <c r="AH48" i="30"/>
  <c r="W48" i="30"/>
  <c r="AZ47" i="30"/>
  <c r="AH47" i="30"/>
  <c r="AM54" i="30"/>
  <c r="AM125" i="30" s="1"/>
  <c r="W47" i="30"/>
  <c r="K176" i="30" s="1"/>
  <c r="K177" i="30" s="1"/>
  <c r="M45" i="30"/>
  <c r="M43" i="30"/>
  <c r="M41" i="30"/>
  <c r="U54" i="30"/>
  <c r="U125" i="30" s="1"/>
  <c r="M52" i="31"/>
  <c r="M50" i="31"/>
  <c r="M48" i="31"/>
  <c r="M46" i="31"/>
  <c r="M44" i="31"/>
  <c r="M42" i="31"/>
  <c r="K54" i="31"/>
  <c r="M40" i="31"/>
  <c r="AZ40" i="31"/>
  <c r="R175" i="31" s="1"/>
  <c r="AY54" i="31"/>
  <c r="M52" i="32"/>
  <c r="AZ40" i="32"/>
  <c r="BF52" i="31"/>
  <c r="AN52" i="31"/>
  <c r="BF51" i="31"/>
  <c r="AN51" i="31"/>
  <c r="BF50" i="31"/>
  <c r="AN50" i="31"/>
  <c r="BF49" i="31"/>
  <c r="AN49" i="31"/>
  <c r="BF48" i="31"/>
  <c r="AN48" i="31"/>
  <c r="BF47" i="31"/>
  <c r="AN47" i="31"/>
  <c r="BF46" i="31"/>
  <c r="AN46" i="31"/>
  <c r="BF45" i="31"/>
  <c r="AN45" i="31"/>
  <c r="BF44" i="31"/>
  <c r="AN44" i="31"/>
  <c r="BF43" i="31"/>
  <c r="AN43" i="31"/>
  <c r="BF42" i="31"/>
  <c r="AN42" i="31"/>
  <c r="BF41" i="31"/>
  <c r="AN41" i="31"/>
  <c r="AN40" i="31"/>
  <c r="AM54" i="31"/>
  <c r="AM125" i="31" s="1"/>
  <c r="AH32" i="32"/>
  <c r="AG35" i="32"/>
  <c r="AG125" i="32" s="1"/>
  <c r="AH32" i="33"/>
  <c r="AG35" i="33"/>
  <c r="AG125" i="33" s="1"/>
  <c r="W32" i="33"/>
  <c r="U35" i="33"/>
  <c r="U125" i="33" s="1"/>
  <c r="AT52" i="33"/>
  <c r="AC52" i="33"/>
  <c r="AC51" i="33"/>
  <c r="AT50" i="33"/>
  <c r="AC50" i="33"/>
  <c r="AT49" i="33"/>
  <c r="AC49" i="33"/>
  <c r="AT48" i="33"/>
  <c r="AC48" i="33"/>
  <c r="AT47" i="33"/>
  <c r="AC47" i="33"/>
  <c r="AT46" i="33"/>
  <c r="AC46" i="33"/>
  <c r="AT45" i="33"/>
  <c r="AC45" i="33"/>
  <c r="AT44" i="33"/>
  <c r="AC44" i="33"/>
  <c r="AT43" i="33"/>
  <c r="AC43" i="33"/>
  <c r="AT42" i="33"/>
  <c r="AC42" i="33"/>
  <c r="AT41" i="33"/>
  <c r="AC41" i="33"/>
  <c r="BF40" i="33"/>
  <c r="AT52" i="34"/>
  <c r="AC52" i="34"/>
  <c r="AT51" i="34"/>
  <c r="AC51" i="34"/>
  <c r="AT50" i="34"/>
  <c r="AC50" i="34"/>
  <c r="AT49" i="34"/>
  <c r="AC49" i="34"/>
  <c r="AT48" i="34"/>
  <c r="AC48" i="34"/>
  <c r="AT47" i="34"/>
  <c r="AC47" i="34"/>
  <c r="AT46" i="34"/>
  <c r="AC46" i="34"/>
  <c r="AT45" i="34"/>
  <c r="AC45" i="34"/>
  <c r="AT44" i="34"/>
  <c r="AC44" i="34"/>
  <c r="AM54" i="34"/>
  <c r="AM125" i="34" s="1"/>
  <c r="AN40" i="34"/>
  <c r="W52" i="35"/>
  <c r="W50" i="35"/>
  <c r="W48" i="35"/>
  <c r="W46" i="35"/>
  <c r="W44" i="35"/>
  <c r="W42" i="35"/>
  <c r="AH40" i="35"/>
  <c r="N176" i="35" s="1"/>
  <c r="N177" i="35" s="1"/>
  <c r="AG54" i="35"/>
  <c r="W52" i="36"/>
  <c r="W50" i="36"/>
  <c r="W48" i="36"/>
  <c r="W46" i="36"/>
  <c r="W44" i="36"/>
  <c r="W42" i="36"/>
  <c r="AG125" i="34"/>
  <c r="M41" i="36"/>
  <c r="AA35" i="36"/>
  <c r="AC32" i="36"/>
  <c r="U125" i="34"/>
  <c r="U54" i="36"/>
  <c r="U125" i="36" s="1"/>
  <c r="W40" i="36"/>
  <c r="M52" i="28"/>
  <c r="M50" i="28"/>
  <c r="M48" i="28"/>
  <c r="M46" i="28"/>
  <c r="M44" i="28"/>
  <c r="M42" i="28"/>
  <c r="K54" i="28"/>
  <c r="K125" i="28" s="1"/>
  <c r="M40" i="28"/>
  <c r="AZ40" i="28"/>
  <c r="R175" i="28" s="1"/>
  <c r="AY54" i="28"/>
  <c r="AY125" i="28" s="1"/>
  <c r="BF52" i="28"/>
  <c r="AN52" i="28"/>
  <c r="BF51" i="28"/>
  <c r="AN51" i="28"/>
  <c r="BF50" i="28"/>
  <c r="AN50" i="28"/>
  <c r="BF49" i="28"/>
  <c r="AN49" i="28"/>
  <c r="BF48" i="28"/>
  <c r="AN48" i="28"/>
  <c r="BF47" i="28"/>
  <c r="AN47" i="28"/>
  <c r="BF46" i="28"/>
  <c r="AN46" i="28"/>
  <c r="BF45" i="28"/>
  <c r="AN45" i="28"/>
  <c r="BF44" i="28"/>
  <c r="AN44" i="28"/>
  <c r="BF43" i="28"/>
  <c r="AN43" i="28"/>
  <c r="BF42" i="28"/>
  <c r="AN42" i="28"/>
  <c r="BF41" i="28"/>
  <c r="AN41" i="28"/>
  <c r="AN40" i="28"/>
  <c r="AM54" i="28"/>
  <c r="AM125" i="28" s="1"/>
  <c r="Q31" i="6" s="1"/>
  <c r="M52" i="29"/>
  <c r="M50" i="29"/>
  <c r="AA54" i="29"/>
  <c r="AA125" i="29" s="1"/>
  <c r="AA133" i="29" s="1" a="1"/>
  <c r="AA133" i="29" s="1"/>
  <c r="AZ40" i="29"/>
  <c r="AZ52" i="29"/>
  <c r="AH52" i="29"/>
  <c r="W52" i="29"/>
  <c r="AZ51" i="29"/>
  <c r="AH51" i="29"/>
  <c r="W51" i="29"/>
  <c r="AZ50" i="29"/>
  <c r="AH50" i="29"/>
  <c r="W50" i="29"/>
  <c r="AZ49" i="29"/>
  <c r="AH49" i="29"/>
  <c r="W49" i="29"/>
  <c r="U54" i="29"/>
  <c r="AT48" i="29"/>
  <c r="AC48" i="29"/>
  <c r="AT47" i="29"/>
  <c r="AC47" i="29"/>
  <c r="AT46" i="29"/>
  <c r="AC46" i="29"/>
  <c r="AT45" i="29"/>
  <c r="AC45" i="29"/>
  <c r="AT44" i="29"/>
  <c r="AC44" i="29"/>
  <c r="AT43" i="29"/>
  <c r="AC43" i="29"/>
  <c r="AT42" i="29"/>
  <c r="AC42" i="29"/>
  <c r="AT41" i="29"/>
  <c r="AC41" i="29"/>
  <c r="AC40" i="29"/>
  <c r="AG35" i="29"/>
  <c r="AH32" i="29"/>
  <c r="M51" i="30"/>
  <c r="M49" i="30"/>
  <c r="M47" i="30"/>
  <c r="M46" i="30"/>
  <c r="M44" i="30"/>
  <c r="M42" i="30"/>
  <c r="K54" i="30"/>
  <c r="K125" i="30" s="1"/>
  <c r="M40" i="30"/>
  <c r="BF46" i="30"/>
  <c r="AN46" i="30"/>
  <c r="BF45" i="30"/>
  <c r="AN45" i="30"/>
  <c r="BF44" i="30"/>
  <c r="AN44" i="30"/>
  <c r="BF43" i="30"/>
  <c r="AN43" i="30"/>
  <c r="BF42" i="30"/>
  <c r="AN42" i="30"/>
  <c r="BF41" i="30"/>
  <c r="AN41" i="30"/>
  <c r="AN40" i="30"/>
  <c r="AA35" i="30"/>
  <c r="AC32" i="30"/>
  <c r="G125" i="30"/>
  <c r="M51" i="31"/>
  <c r="M49" i="31"/>
  <c r="M47" i="31"/>
  <c r="M45" i="31"/>
  <c r="M43" i="31"/>
  <c r="M41" i="31"/>
  <c r="M51" i="32"/>
  <c r="H176" i="32" s="1"/>
  <c r="H177" i="32" s="1"/>
  <c r="AA54" i="32"/>
  <c r="AN40" i="32"/>
  <c r="T175" i="33"/>
  <c r="K54" i="33"/>
  <c r="K125" i="33" s="1"/>
  <c r="M40" i="33"/>
  <c r="H176" i="33" s="1"/>
  <c r="H177" i="33" s="1"/>
  <c r="K54" i="34"/>
  <c r="K125" i="34" s="1"/>
  <c r="M40" i="34"/>
  <c r="H176" i="34" s="1"/>
  <c r="H177" i="34" s="1"/>
  <c r="U125" i="31"/>
  <c r="AZ52" i="32"/>
  <c r="AH52" i="32"/>
  <c r="AM54" i="32"/>
  <c r="AM125" i="32" s="1"/>
  <c r="W52" i="32"/>
  <c r="K176" i="32" s="1"/>
  <c r="K177" i="32" s="1"/>
  <c r="AZ51" i="32"/>
  <c r="AH51" i="32"/>
  <c r="N176" i="32" s="1"/>
  <c r="N177" i="32" s="1"/>
  <c r="U54" i="32"/>
  <c r="W32" i="32"/>
  <c r="U35" i="32"/>
  <c r="U125" i="32" s="1"/>
  <c r="AA35" i="33"/>
  <c r="AC32" i="33"/>
  <c r="K54" i="35"/>
  <c r="K125" i="35" s="1"/>
  <c r="M40" i="35"/>
  <c r="H176" i="35" s="1"/>
  <c r="AT50" i="32"/>
  <c r="AC50" i="32"/>
  <c r="AT49" i="32"/>
  <c r="AC49" i="32"/>
  <c r="AT48" i="32"/>
  <c r="AC48" i="32"/>
  <c r="AT47" i="32"/>
  <c r="AC47" i="32"/>
  <c r="AT46" i="32"/>
  <c r="AC46" i="32"/>
  <c r="AT45" i="32"/>
  <c r="AC45" i="32"/>
  <c r="AT44" i="32"/>
  <c r="AC44" i="32"/>
  <c r="AT43" i="32"/>
  <c r="AC43" i="32"/>
  <c r="AT42" i="32"/>
  <c r="AC42" i="32"/>
  <c r="AT41" i="32"/>
  <c r="AC41" i="32"/>
  <c r="AC40" i="32"/>
  <c r="BF43" i="34"/>
  <c r="AN43" i="34"/>
  <c r="BF42" i="34"/>
  <c r="AN42" i="34"/>
  <c r="BF41" i="34"/>
  <c r="AN41" i="34"/>
  <c r="AY54" i="34"/>
  <c r="AY125" i="34" s="1"/>
  <c r="AZ40" i="34"/>
  <c r="W51" i="35"/>
  <c r="W49" i="35"/>
  <c r="W47" i="35"/>
  <c r="W45" i="35"/>
  <c r="W43" i="35"/>
  <c r="W41" i="35"/>
  <c r="W40" i="35"/>
  <c r="U54" i="35"/>
  <c r="U125" i="35" s="1"/>
  <c r="W51" i="36"/>
  <c r="W49" i="36"/>
  <c r="W47" i="36"/>
  <c r="W45" i="36"/>
  <c r="W43" i="36"/>
  <c r="AG125" i="35"/>
  <c r="K54" i="36"/>
  <c r="K125" i="36" s="1"/>
  <c r="M40" i="36"/>
  <c r="H176" i="36" s="1"/>
  <c r="H177" i="36" s="1"/>
  <c r="AT52" i="35"/>
  <c r="AC52" i="35"/>
  <c r="AT51" i="35"/>
  <c r="AC51" i="35"/>
  <c r="AT50" i="35"/>
  <c r="AC50" i="35"/>
  <c r="AT49" i="35"/>
  <c r="AC49" i="35"/>
  <c r="AT48" i="35"/>
  <c r="AC48" i="35"/>
  <c r="AT47" i="35"/>
  <c r="AC47" i="35"/>
  <c r="AT46" i="35"/>
  <c r="AC46" i="35"/>
  <c r="AT45" i="35"/>
  <c r="AC45" i="35"/>
  <c r="AT44" i="35"/>
  <c r="AC44" i="35"/>
  <c r="AT43" i="35"/>
  <c r="AC43" i="35"/>
  <c r="AT42" i="35"/>
  <c r="AC42" i="35"/>
  <c r="AT41" i="35"/>
  <c r="AC41" i="35"/>
  <c r="AT52" i="36"/>
  <c r="AC52" i="36"/>
  <c r="AT51" i="36"/>
  <c r="AC51" i="36"/>
  <c r="AT50" i="36"/>
  <c r="AC50" i="36"/>
  <c r="AT49" i="36"/>
  <c r="AC49" i="36"/>
  <c r="AT48" i="36"/>
  <c r="AC48" i="36"/>
  <c r="AT47" i="36"/>
  <c r="AC47" i="36"/>
  <c r="AT46" i="36"/>
  <c r="AC46" i="36"/>
  <c r="AT45" i="36"/>
  <c r="AC45" i="36"/>
  <c r="AT44" i="36"/>
  <c r="AC44" i="36"/>
  <c r="AT43" i="36"/>
  <c r="AC43" i="36"/>
  <c r="AT42" i="36"/>
  <c r="AC42" i="36"/>
  <c r="AZ41" i="36"/>
  <c r="AH41" i="36"/>
  <c r="W41" i="36"/>
  <c r="AG54" i="36"/>
  <c r="AG125" i="36" s="1"/>
  <c r="AH40" i="36"/>
  <c r="G125" i="36"/>
  <c r="M51" i="28"/>
  <c r="M49" i="28"/>
  <c r="M47" i="28"/>
  <c r="M45" i="28"/>
  <c r="M43" i="28"/>
  <c r="M41" i="28"/>
  <c r="O125" i="28"/>
  <c r="U125" i="28"/>
  <c r="K54" i="27"/>
  <c r="K125" i="27" s="1"/>
  <c r="M40" i="27"/>
  <c r="H176" i="27" s="1"/>
  <c r="H177" i="27" s="1"/>
  <c r="AZ40" i="27"/>
  <c r="U125" i="27"/>
  <c r="AZ52" i="27"/>
  <c r="AH52" i="27"/>
  <c r="W52" i="27"/>
  <c r="AZ51" i="27"/>
  <c r="AH51" i="27"/>
  <c r="W51" i="27"/>
  <c r="AZ50" i="27"/>
  <c r="AH50" i="27"/>
  <c r="W50" i="27"/>
  <c r="AZ49" i="27"/>
  <c r="AH49" i="27"/>
  <c r="W49" i="27"/>
  <c r="AT52" i="27"/>
  <c r="AC52" i="27"/>
  <c r="AT51" i="27"/>
  <c r="AC51" i="27"/>
  <c r="AT50" i="27"/>
  <c r="AC50" i="27"/>
  <c r="AT49" i="27"/>
  <c r="AC49" i="27"/>
  <c r="AT48" i="27"/>
  <c r="AC48" i="27"/>
  <c r="AT47" i="27"/>
  <c r="AC47" i="27"/>
  <c r="AT46" i="27"/>
  <c r="AC46" i="27"/>
  <c r="AT45" i="27"/>
  <c r="AC45" i="27"/>
  <c r="AT44" i="27"/>
  <c r="AC44" i="27"/>
  <c r="AT43" i="27"/>
  <c r="AC43" i="27"/>
  <c r="AC42" i="27"/>
  <c r="AT41" i="27"/>
  <c r="AC41" i="27"/>
  <c r="AG54" i="27"/>
  <c r="AG125" i="27" s="1"/>
  <c r="AM54" i="27"/>
  <c r="AM125" i="27" s="1"/>
  <c r="AN40" i="27"/>
  <c r="M52" i="26"/>
  <c r="M50" i="26"/>
  <c r="AZ52" i="26"/>
  <c r="AH52" i="26"/>
  <c r="W52" i="26"/>
  <c r="AZ51" i="26"/>
  <c r="AH51" i="26"/>
  <c r="W51" i="26"/>
  <c r="AZ50" i="26"/>
  <c r="AH50" i="26"/>
  <c r="W50" i="26"/>
  <c r="AZ49" i="26"/>
  <c r="AH49" i="26"/>
  <c r="W49" i="26"/>
  <c r="AT48" i="26"/>
  <c r="AC48" i="26"/>
  <c r="AT47" i="26"/>
  <c r="AC47" i="26"/>
  <c r="AT46" i="26"/>
  <c r="AC46" i="26"/>
  <c r="AT45" i="26"/>
  <c r="AC45" i="26"/>
  <c r="AT44" i="26"/>
  <c r="AC44" i="26"/>
  <c r="AT43" i="26"/>
  <c r="AC43" i="26"/>
  <c r="AT42" i="26"/>
  <c r="AC42" i="26"/>
  <c r="AT41" i="26"/>
  <c r="AC41" i="26"/>
  <c r="AY54" i="26"/>
  <c r="AY125" i="26" s="1"/>
  <c r="AZ40" i="26"/>
  <c r="U54" i="26"/>
  <c r="U125" i="26" s="1"/>
  <c r="AC40" i="26"/>
  <c r="M51" i="26"/>
  <c r="M49" i="26"/>
  <c r="AG54" i="26"/>
  <c r="AG125" i="26" s="1"/>
  <c r="AN40" i="26"/>
  <c r="K54" i="26"/>
  <c r="K125" i="26" s="1"/>
  <c r="J177" i="26"/>
  <c r="G177" i="25"/>
  <c r="W32" i="25"/>
  <c r="U35" i="25"/>
  <c r="U125" i="25" s="1"/>
  <c r="AZ40" i="25"/>
  <c r="AA54" i="25"/>
  <c r="AC40" i="25"/>
  <c r="K125" i="25"/>
  <c r="AZ52" i="25"/>
  <c r="AH52" i="25"/>
  <c r="W52" i="25"/>
  <c r="AZ51" i="25"/>
  <c r="AH51" i="25"/>
  <c r="W51" i="25"/>
  <c r="AZ50" i="25"/>
  <c r="AH50" i="25"/>
  <c r="W50" i="25"/>
  <c r="AZ49" i="25"/>
  <c r="AH49" i="25"/>
  <c r="AM54" i="25"/>
  <c r="AM125" i="25" s="1"/>
  <c r="W49" i="25"/>
  <c r="AH32" i="25"/>
  <c r="AG35" i="25"/>
  <c r="AT52" i="25"/>
  <c r="AC52" i="25"/>
  <c r="AT51" i="25"/>
  <c r="AC51" i="25"/>
  <c r="AT50" i="25"/>
  <c r="AC50" i="25"/>
  <c r="AT49" i="25"/>
  <c r="AC49" i="25"/>
  <c r="AT48" i="25"/>
  <c r="AC48" i="25"/>
  <c r="AT47" i="25"/>
  <c r="AC47" i="25"/>
  <c r="AT46" i="25"/>
  <c r="AC46" i="25"/>
  <c r="AT45" i="25"/>
  <c r="AC45" i="25"/>
  <c r="AT44" i="25"/>
  <c r="AC44" i="25"/>
  <c r="AT43" i="25"/>
  <c r="AC43" i="25"/>
  <c r="AT42" i="25"/>
  <c r="AC42" i="25"/>
  <c r="AT41" i="25"/>
  <c r="AC41" i="25"/>
  <c r="AG54" i="25"/>
  <c r="AN40" i="25"/>
  <c r="AA35" i="25"/>
  <c r="AC32" i="25"/>
  <c r="M52" i="24"/>
  <c r="M50" i="24"/>
  <c r="AZ40" i="24"/>
  <c r="AZ52" i="24"/>
  <c r="AH52" i="24"/>
  <c r="W52" i="24"/>
  <c r="AZ51" i="24"/>
  <c r="AH51" i="24"/>
  <c r="W51" i="24"/>
  <c r="AZ50" i="24"/>
  <c r="AH50" i="24"/>
  <c r="W50" i="24"/>
  <c r="AZ49" i="24"/>
  <c r="AH49" i="24"/>
  <c r="AM54" i="24"/>
  <c r="AM125" i="24" s="1"/>
  <c r="W49" i="24"/>
  <c r="U54" i="24"/>
  <c r="AT48" i="24"/>
  <c r="AC48" i="24"/>
  <c r="AT47" i="24"/>
  <c r="AC47" i="24"/>
  <c r="AT46" i="24"/>
  <c r="AC46" i="24"/>
  <c r="AT45" i="24"/>
  <c r="AC45" i="24"/>
  <c r="AT44" i="24"/>
  <c r="AC44" i="24"/>
  <c r="AT43" i="24"/>
  <c r="AC43" i="24"/>
  <c r="AT42" i="24"/>
  <c r="AC42" i="24"/>
  <c r="AT41" i="24"/>
  <c r="AC41" i="24"/>
  <c r="AG35" i="24"/>
  <c r="AH32" i="24"/>
  <c r="AC40" i="24"/>
  <c r="M51" i="24"/>
  <c r="M49" i="24"/>
  <c r="AN40" i="24"/>
  <c r="AG54" i="24"/>
  <c r="K54" i="24"/>
  <c r="K125" i="24" s="1"/>
  <c r="U35" i="24"/>
  <c r="W32" i="24"/>
  <c r="M52" i="23"/>
  <c r="M50" i="23"/>
  <c r="AZ40" i="23"/>
  <c r="AZ52" i="23"/>
  <c r="AH52" i="23"/>
  <c r="W52" i="23"/>
  <c r="AZ51" i="23"/>
  <c r="AH51" i="23"/>
  <c r="W51" i="23"/>
  <c r="AZ50" i="23"/>
  <c r="AH50" i="23"/>
  <c r="W50" i="23"/>
  <c r="AZ49" i="23"/>
  <c r="AH49" i="23"/>
  <c r="AM54" i="23"/>
  <c r="AM125" i="23" s="1"/>
  <c r="W49" i="23"/>
  <c r="U54" i="23"/>
  <c r="AT48" i="23"/>
  <c r="AC48" i="23"/>
  <c r="AT47" i="23"/>
  <c r="AC47" i="23"/>
  <c r="AT46" i="23"/>
  <c r="AC46" i="23"/>
  <c r="AT45" i="23"/>
  <c r="AC45" i="23"/>
  <c r="AT44" i="23"/>
  <c r="AC44" i="23"/>
  <c r="AT43" i="23"/>
  <c r="AC43" i="23"/>
  <c r="AT42" i="23"/>
  <c r="AC42" i="23"/>
  <c r="AT41" i="23"/>
  <c r="AC41" i="23"/>
  <c r="AC40" i="23"/>
  <c r="AG35" i="23"/>
  <c r="AH32" i="23"/>
  <c r="M51" i="23"/>
  <c r="M49" i="23"/>
  <c r="AN40" i="23"/>
  <c r="AG54" i="23"/>
  <c r="K54" i="23"/>
  <c r="K125" i="23" s="1"/>
  <c r="U35" i="23"/>
  <c r="W32" i="23"/>
  <c r="M52" i="22"/>
  <c r="M50" i="22"/>
  <c r="AZ40" i="22"/>
  <c r="AZ52" i="22"/>
  <c r="AH52" i="22"/>
  <c r="W52" i="22"/>
  <c r="AZ51" i="22"/>
  <c r="AH51" i="22"/>
  <c r="W51" i="22"/>
  <c r="AZ50" i="22"/>
  <c r="AH50" i="22"/>
  <c r="W50" i="22"/>
  <c r="AZ49" i="22"/>
  <c r="AH49" i="22"/>
  <c r="AM54" i="22"/>
  <c r="AM125" i="22" s="1"/>
  <c r="W49" i="22"/>
  <c r="U54" i="22"/>
  <c r="AT48" i="22"/>
  <c r="AC48" i="22"/>
  <c r="AT47" i="22"/>
  <c r="AC47" i="22"/>
  <c r="AT46" i="22"/>
  <c r="AC46" i="22"/>
  <c r="AT45" i="22"/>
  <c r="AC45" i="22"/>
  <c r="AT44" i="22"/>
  <c r="AC44" i="22"/>
  <c r="AT43" i="22"/>
  <c r="AC43" i="22"/>
  <c r="AT42" i="22"/>
  <c r="AC42" i="22"/>
  <c r="AT41" i="22"/>
  <c r="AC41" i="22"/>
  <c r="AC40" i="22"/>
  <c r="AG35" i="22"/>
  <c r="AH32" i="22"/>
  <c r="M51" i="22"/>
  <c r="M49" i="22"/>
  <c r="AN40" i="22"/>
  <c r="AG54" i="22"/>
  <c r="K54" i="22"/>
  <c r="K125" i="22" s="1"/>
  <c r="U35" i="22"/>
  <c r="W32" i="22"/>
  <c r="M52" i="21"/>
  <c r="M50" i="21"/>
  <c r="AZ52" i="21"/>
  <c r="AH52" i="21"/>
  <c r="W52" i="21"/>
  <c r="AZ51" i="21"/>
  <c r="AH51" i="21"/>
  <c r="W51" i="21"/>
  <c r="AZ50" i="21"/>
  <c r="AH50" i="21"/>
  <c r="W50" i="21"/>
  <c r="AZ49" i="21"/>
  <c r="AH49" i="21"/>
  <c r="AM54" i="21"/>
  <c r="AM125" i="21" s="1"/>
  <c r="W49" i="21"/>
  <c r="AT48" i="21"/>
  <c r="AC48" i="21"/>
  <c r="AT47" i="21"/>
  <c r="AC47" i="21"/>
  <c r="AT46" i="21"/>
  <c r="AC46" i="21"/>
  <c r="AT45" i="21"/>
  <c r="AC45" i="21"/>
  <c r="AT44" i="21"/>
  <c r="AC44" i="21"/>
  <c r="AT43" i="21"/>
  <c r="AC43" i="21"/>
  <c r="AT42" i="21"/>
  <c r="AC42" i="21"/>
  <c r="AT41" i="21"/>
  <c r="AC41" i="21"/>
  <c r="AY54" i="21"/>
  <c r="AY125" i="21" s="1"/>
  <c r="AZ40" i="21"/>
  <c r="U54" i="21"/>
  <c r="U125" i="21" s="1"/>
  <c r="AC40" i="21"/>
  <c r="M51" i="21"/>
  <c r="M49" i="21"/>
  <c r="AG54" i="21"/>
  <c r="AG125" i="21" s="1"/>
  <c r="AN40" i="21"/>
  <c r="K54" i="21"/>
  <c r="K125" i="21" s="1"/>
  <c r="M52" i="20"/>
  <c r="M50" i="20"/>
  <c r="W47" i="20"/>
  <c r="W45" i="20"/>
  <c r="W43" i="20"/>
  <c r="AG54" i="20"/>
  <c r="AG125" i="20" s="1"/>
  <c r="AH40" i="20"/>
  <c r="AT48" i="20"/>
  <c r="AC48" i="20"/>
  <c r="AT47" i="20"/>
  <c r="AC47" i="20"/>
  <c r="AT46" i="20"/>
  <c r="AC46" i="20"/>
  <c r="AT45" i="20"/>
  <c r="AC45" i="20"/>
  <c r="AT44" i="20"/>
  <c r="AC44" i="20"/>
  <c r="AT43" i="20"/>
  <c r="AC43" i="20"/>
  <c r="AA35" i="20"/>
  <c r="AC32" i="20"/>
  <c r="M51" i="20"/>
  <c r="M49" i="20"/>
  <c r="AZ52" i="20"/>
  <c r="AH52" i="20"/>
  <c r="W52" i="20"/>
  <c r="AZ51" i="20"/>
  <c r="AH51" i="20"/>
  <c r="W51" i="20"/>
  <c r="AZ50" i="20"/>
  <c r="AH50" i="20"/>
  <c r="W50" i="20"/>
  <c r="AZ49" i="20"/>
  <c r="AH49" i="20"/>
  <c r="W49" i="20"/>
  <c r="W46" i="20"/>
  <c r="W44" i="20"/>
  <c r="W42" i="20"/>
  <c r="W41" i="20"/>
  <c r="U54" i="20"/>
  <c r="U125" i="20" s="1"/>
  <c r="W40" i="20"/>
  <c r="AT42" i="20"/>
  <c r="AC42" i="20"/>
  <c r="AT41" i="20"/>
  <c r="AC41" i="20"/>
  <c r="AC40" i="20"/>
  <c r="M52" i="19"/>
  <c r="M50" i="19"/>
  <c r="AZ40" i="19"/>
  <c r="AZ52" i="19"/>
  <c r="AH52" i="19"/>
  <c r="W52" i="19"/>
  <c r="AZ51" i="19"/>
  <c r="AH51" i="19"/>
  <c r="W51" i="19"/>
  <c r="AZ50" i="19"/>
  <c r="AH50" i="19"/>
  <c r="W50" i="19"/>
  <c r="AZ49" i="19"/>
  <c r="AH49" i="19"/>
  <c r="AM54" i="19"/>
  <c r="AM125" i="19" s="1"/>
  <c r="W49" i="19"/>
  <c r="U54" i="19"/>
  <c r="AT48" i="19"/>
  <c r="AC48" i="19"/>
  <c r="AT47" i="19"/>
  <c r="AC47" i="19"/>
  <c r="AT46" i="19"/>
  <c r="AC46" i="19"/>
  <c r="AT45" i="19"/>
  <c r="AC45" i="19"/>
  <c r="AT44" i="19"/>
  <c r="AC44" i="19"/>
  <c r="AT43" i="19"/>
  <c r="AC43" i="19"/>
  <c r="AT42" i="19"/>
  <c r="AC42" i="19"/>
  <c r="AT41" i="19"/>
  <c r="AC41" i="19"/>
  <c r="AC40" i="19"/>
  <c r="AG35" i="19"/>
  <c r="AG125" i="19" s="1"/>
  <c r="AH32" i="19"/>
  <c r="M51" i="19"/>
  <c r="M49" i="19"/>
  <c r="AN40" i="19"/>
  <c r="G177" i="19"/>
  <c r="K54" i="19"/>
  <c r="K125" i="19" s="1"/>
  <c r="W32" i="19"/>
  <c r="U35" i="19"/>
  <c r="U125" i="19" s="1"/>
  <c r="M52" i="18"/>
  <c r="M50" i="18"/>
  <c r="AZ40" i="18"/>
  <c r="AZ52" i="18"/>
  <c r="AH52" i="18"/>
  <c r="W52" i="18"/>
  <c r="AZ51" i="18"/>
  <c r="AH51" i="18"/>
  <c r="W51" i="18"/>
  <c r="AZ50" i="18"/>
  <c r="AH50" i="18"/>
  <c r="W50" i="18"/>
  <c r="AZ49" i="18"/>
  <c r="AH49" i="18"/>
  <c r="W49" i="18"/>
  <c r="U54" i="18"/>
  <c r="AT48" i="18"/>
  <c r="AC48" i="18"/>
  <c r="AT47" i="18"/>
  <c r="AC47" i="18"/>
  <c r="AT46" i="18"/>
  <c r="AC46" i="18"/>
  <c r="AT45" i="18"/>
  <c r="AC45" i="18"/>
  <c r="AT44" i="18"/>
  <c r="AC44" i="18"/>
  <c r="AT43" i="18"/>
  <c r="AC43" i="18"/>
  <c r="AT42" i="18"/>
  <c r="AC42" i="18"/>
  <c r="AT41" i="18"/>
  <c r="AC41" i="18"/>
  <c r="AC40" i="18"/>
  <c r="AG35" i="18"/>
  <c r="AH32" i="18"/>
  <c r="M51" i="18"/>
  <c r="M49" i="18"/>
  <c r="AM54" i="18"/>
  <c r="AM125" i="18" s="1"/>
  <c r="AN40" i="18"/>
  <c r="AG54" i="18"/>
  <c r="K54" i="18"/>
  <c r="K125" i="18" s="1"/>
  <c r="U35" i="18"/>
  <c r="W32" i="18"/>
  <c r="I20" i="6"/>
  <c r="BF51" i="17"/>
  <c r="AN51" i="17"/>
  <c r="BF50" i="17"/>
  <c r="AN50" i="17"/>
  <c r="BF49" i="17"/>
  <c r="AN49" i="17"/>
  <c r="M47" i="17"/>
  <c r="M45" i="17"/>
  <c r="BF48" i="17"/>
  <c r="AN48" i="17"/>
  <c r="BF46" i="17"/>
  <c r="AN46" i="17"/>
  <c r="BF45" i="17"/>
  <c r="AN45" i="17"/>
  <c r="BF43" i="17"/>
  <c r="AN43" i="17"/>
  <c r="M48" i="17"/>
  <c r="M46" i="17"/>
  <c r="M44" i="17"/>
  <c r="AT42" i="17"/>
  <c r="AC42" i="17"/>
  <c r="AZ42" i="17"/>
  <c r="AH42" i="17"/>
  <c r="W42" i="17"/>
  <c r="U54" i="17"/>
  <c r="U125" i="17" s="1"/>
  <c r="W40" i="17"/>
  <c r="G177" i="17"/>
  <c r="BF52" i="17"/>
  <c r="AN52" i="17"/>
  <c r="AZ48" i="17"/>
  <c r="AH48" i="17"/>
  <c r="M43" i="17"/>
  <c r="BF47" i="17"/>
  <c r="AN47" i="17"/>
  <c r="BF44" i="17"/>
  <c r="AN44" i="17"/>
  <c r="AT41" i="17"/>
  <c r="AC41" i="17"/>
  <c r="AZ41" i="17"/>
  <c r="AH41" i="17"/>
  <c r="W41" i="17"/>
  <c r="AG54" i="17"/>
  <c r="AG125" i="17" s="1"/>
  <c r="AH40" i="17"/>
  <c r="AT40" i="17"/>
  <c r="BE35" i="12"/>
  <c r="AY35" i="13"/>
  <c r="AY35" i="8"/>
  <c r="AM35" i="12"/>
  <c r="O35" i="16"/>
  <c r="G176" i="16"/>
  <c r="G177" i="16" s="1"/>
  <c r="AH32" i="8"/>
  <c r="AG54" i="15"/>
  <c r="U35" i="8"/>
  <c r="U54" i="10"/>
  <c r="J176" i="10"/>
  <c r="J177" i="10" s="1"/>
  <c r="J176" i="8"/>
  <c r="J177" i="8" s="1"/>
  <c r="AG35" i="8"/>
  <c r="AS35" i="8"/>
  <c r="AG54" i="10"/>
  <c r="O35" i="10"/>
  <c r="O125" i="10" s="1"/>
  <c r="K35" i="10"/>
  <c r="G35" i="10"/>
  <c r="G125" i="10" s="1"/>
  <c r="BE35" i="10"/>
  <c r="AS35" i="10"/>
  <c r="U35" i="11"/>
  <c r="J176" i="12"/>
  <c r="J177" i="12" s="1"/>
  <c r="J176" i="14"/>
  <c r="J177" i="14" s="1"/>
  <c r="G176" i="15"/>
  <c r="G177" i="15" s="1"/>
  <c r="G176" i="8"/>
  <c r="G177" i="8" s="1"/>
  <c r="G176" i="9"/>
  <c r="G177" i="9" s="1"/>
  <c r="G176" i="10"/>
  <c r="G177" i="10" s="1"/>
  <c r="G176" i="11"/>
  <c r="G177" i="11" s="1"/>
  <c r="G176" i="12"/>
  <c r="G177" i="12" s="1"/>
  <c r="G176" i="14"/>
  <c r="G177" i="14" s="1"/>
  <c r="BE35" i="14"/>
  <c r="AM35" i="14"/>
  <c r="J176" i="15"/>
  <c r="J177" i="15" s="1"/>
  <c r="BE34" i="16"/>
  <c r="BF34" i="16" s="1"/>
  <c r="AG35" i="16"/>
  <c r="U35" i="16"/>
  <c r="O125" i="16"/>
  <c r="AT52" i="16"/>
  <c r="AC52" i="16"/>
  <c r="AT50" i="16"/>
  <c r="AC50" i="16"/>
  <c r="BF48" i="16"/>
  <c r="AN48" i="16"/>
  <c r="BF47" i="16"/>
  <c r="AN47" i="16"/>
  <c r="BF46" i="16"/>
  <c r="AN46" i="16"/>
  <c r="BF45" i="16"/>
  <c r="AN45" i="16"/>
  <c r="BF44" i="16"/>
  <c r="AN44" i="16"/>
  <c r="BF43" i="16"/>
  <c r="AN43" i="16"/>
  <c r="M41" i="16"/>
  <c r="J177" i="16"/>
  <c r="U54" i="16"/>
  <c r="W40" i="16"/>
  <c r="AZ52" i="16"/>
  <c r="AH52" i="16"/>
  <c r="W52" i="16"/>
  <c r="AZ51" i="16"/>
  <c r="AH51" i="16"/>
  <c r="W51" i="16"/>
  <c r="AZ50" i="16"/>
  <c r="AH50" i="16"/>
  <c r="W50" i="16"/>
  <c r="AZ49" i="16"/>
  <c r="AH49" i="16"/>
  <c r="W49" i="16"/>
  <c r="AT51" i="16"/>
  <c r="AC51" i="16"/>
  <c r="AT49" i="16"/>
  <c r="AC49" i="16"/>
  <c r="M42" i="16"/>
  <c r="K54" i="16"/>
  <c r="M40" i="16"/>
  <c r="AM34" i="16"/>
  <c r="AN34" i="16" s="1"/>
  <c r="AA34" i="16"/>
  <c r="AA35" i="16" s="1"/>
  <c r="AC32" i="16"/>
  <c r="K34" i="16"/>
  <c r="M34" i="16" s="1"/>
  <c r="AZ42" i="16"/>
  <c r="AH42" i="16"/>
  <c r="W42" i="16"/>
  <c r="AZ41" i="16"/>
  <c r="AH41" i="16"/>
  <c r="W41" i="16"/>
  <c r="AG54" i="16"/>
  <c r="AH40" i="16"/>
  <c r="AS34" i="16"/>
  <c r="AT34" i="16" s="1"/>
  <c r="AY34" i="16"/>
  <c r="AZ34" i="16" s="1"/>
  <c r="R176" i="16" s="1"/>
  <c r="G35" i="16"/>
  <c r="G125" i="16" s="1"/>
  <c r="M52" i="15"/>
  <c r="M50" i="15"/>
  <c r="M48" i="15"/>
  <c r="M46" i="15"/>
  <c r="M44" i="15"/>
  <c r="AT43" i="15"/>
  <c r="AC43" i="15"/>
  <c r="AT42" i="15"/>
  <c r="AC42" i="15"/>
  <c r="AT41" i="15"/>
  <c r="AC41" i="15"/>
  <c r="W32" i="15"/>
  <c r="U34" i="15"/>
  <c r="W34" i="15" s="1"/>
  <c r="BE35" i="15"/>
  <c r="AM35" i="15"/>
  <c r="O35" i="15"/>
  <c r="O125" i="15" s="1"/>
  <c r="K35" i="15"/>
  <c r="G35" i="15"/>
  <c r="G125" i="15" s="1"/>
  <c r="AY35" i="15"/>
  <c r="AS35" i="15"/>
  <c r="M51" i="15"/>
  <c r="M49" i="15"/>
  <c r="AZ52" i="15"/>
  <c r="AH52" i="15"/>
  <c r="W52" i="15"/>
  <c r="AZ51" i="15"/>
  <c r="AH51" i="15"/>
  <c r="W51" i="15"/>
  <c r="AZ50" i="15"/>
  <c r="AH50" i="15"/>
  <c r="W50" i="15"/>
  <c r="AH49" i="15"/>
  <c r="W49" i="15"/>
  <c r="M47" i="15"/>
  <c r="M45" i="15"/>
  <c r="K54" i="15"/>
  <c r="M40" i="15"/>
  <c r="BF48" i="15"/>
  <c r="AN48" i="15"/>
  <c r="BF47" i="15"/>
  <c r="AN47" i="15"/>
  <c r="BF46" i="15"/>
  <c r="AN46" i="15"/>
  <c r="BF45" i="15"/>
  <c r="AN45" i="15"/>
  <c r="BF44" i="15"/>
  <c r="AN44" i="15"/>
  <c r="BF40" i="15"/>
  <c r="AG34" i="15"/>
  <c r="AH34" i="15" s="1"/>
  <c r="AH32" i="15"/>
  <c r="M52" i="14"/>
  <c r="M50" i="14"/>
  <c r="M48" i="14"/>
  <c r="M46" i="14"/>
  <c r="M44" i="14"/>
  <c r="M42" i="14"/>
  <c r="AG54" i="14"/>
  <c r="AH40" i="14"/>
  <c r="K54" i="14"/>
  <c r="M40" i="14"/>
  <c r="M51" i="14"/>
  <c r="M49" i="14"/>
  <c r="W52" i="14"/>
  <c r="AZ51" i="14"/>
  <c r="AH51" i="14"/>
  <c r="W51" i="14"/>
  <c r="AZ50" i="14"/>
  <c r="AH50" i="14"/>
  <c r="W50" i="14"/>
  <c r="AZ49" i="14"/>
  <c r="AH49" i="14"/>
  <c r="W49" i="14"/>
  <c r="M47" i="14"/>
  <c r="M45" i="14"/>
  <c r="BF48" i="14"/>
  <c r="AN48" i="14"/>
  <c r="BF47" i="14"/>
  <c r="AN47" i="14"/>
  <c r="BF46" i="14"/>
  <c r="AN46" i="14"/>
  <c r="BF45" i="14"/>
  <c r="AN45" i="14"/>
  <c r="M43" i="14"/>
  <c r="M41" i="14"/>
  <c r="U54" i="14"/>
  <c r="W40" i="14"/>
  <c r="AZ44" i="14"/>
  <c r="AH44" i="14"/>
  <c r="W44" i="14"/>
  <c r="AZ43" i="14"/>
  <c r="AH43" i="14"/>
  <c r="W43" i="14"/>
  <c r="AZ42" i="14"/>
  <c r="AH42" i="14"/>
  <c r="W42" i="14"/>
  <c r="AZ41" i="14"/>
  <c r="AH41" i="14"/>
  <c r="W41" i="14"/>
  <c r="AG35" i="14"/>
  <c r="O35" i="14"/>
  <c r="O125" i="14" s="1"/>
  <c r="K35" i="14"/>
  <c r="G35" i="14"/>
  <c r="G125" i="14" s="1"/>
  <c r="AY35" i="14"/>
  <c r="AS35" i="14"/>
  <c r="U35" i="14"/>
  <c r="AT52" i="13"/>
  <c r="AC52" i="13"/>
  <c r="AT51" i="13"/>
  <c r="AC51" i="13"/>
  <c r="AT50" i="13"/>
  <c r="AC50" i="13"/>
  <c r="AT49" i="13"/>
  <c r="AC49" i="13"/>
  <c r="U54" i="13"/>
  <c r="W40" i="13"/>
  <c r="BE34" i="13"/>
  <c r="BF34" i="13" s="1"/>
  <c r="O34" i="13"/>
  <c r="P34" i="13" s="1"/>
  <c r="J176" i="13" s="1"/>
  <c r="J177" i="13" s="1"/>
  <c r="AZ52" i="13"/>
  <c r="AH52" i="13"/>
  <c r="W52" i="13"/>
  <c r="AZ51" i="13"/>
  <c r="AH51" i="13"/>
  <c r="W51" i="13"/>
  <c r="AZ50" i="13"/>
  <c r="AH50" i="13"/>
  <c r="W50" i="13"/>
  <c r="AZ49" i="13"/>
  <c r="AH49" i="13"/>
  <c r="W49" i="13"/>
  <c r="W47" i="13"/>
  <c r="W45" i="13"/>
  <c r="W43" i="13"/>
  <c r="M41" i="13"/>
  <c r="W48" i="13"/>
  <c r="W46" i="13"/>
  <c r="W44" i="13"/>
  <c r="M42" i="13"/>
  <c r="K54" i="13"/>
  <c r="M40" i="13"/>
  <c r="AT48" i="13"/>
  <c r="AC48" i="13"/>
  <c r="AT47" i="13"/>
  <c r="AC47" i="13"/>
  <c r="AT46" i="13"/>
  <c r="AC46" i="13"/>
  <c r="AT45" i="13"/>
  <c r="AC45" i="13"/>
  <c r="AT44" i="13"/>
  <c r="AC44" i="13"/>
  <c r="AT43" i="13"/>
  <c r="AC43" i="13"/>
  <c r="AZ42" i="13"/>
  <c r="AH42" i="13"/>
  <c r="W42" i="13"/>
  <c r="AZ41" i="13"/>
  <c r="AH41" i="13"/>
  <c r="W41" i="13"/>
  <c r="AG54" i="13"/>
  <c r="AH40" i="13"/>
  <c r="AS34" i="13"/>
  <c r="AT34" i="13" s="1"/>
  <c r="G34" i="13"/>
  <c r="I34" i="13" s="1"/>
  <c r="G176" i="13" s="1"/>
  <c r="G177" i="13" s="1"/>
  <c r="AG35" i="13"/>
  <c r="AM35" i="13"/>
  <c r="M51" i="12"/>
  <c r="AZ51" i="12"/>
  <c r="AH51" i="12"/>
  <c r="M52" i="12"/>
  <c r="M50" i="12"/>
  <c r="M48" i="12"/>
  <c r="M46" i="12"/>
  <c r="BF48" i="12"/>
  <c r="AN48" i="12"/>
  <c r="BF47" i="12"/>
  <c r="AN47" i="12"/>
  <c r="BF46" i="12"/>
  <c r="AN46" i="12"/>
  <c r="M44" i="12"/>
  <c r="M42" i="12"/>
  <c r="AG54" i="12"/>
  <c r="AH40" i="12"/>
  <c r="AZ41" i="12"/>
  <c r="AH41" i="12"/>
  <c r="K54" i="12"/>
  <c r="M40" i="12"/>
  <c r="M49" i="12"/>
  <c r="AZ52" i="12"/>
  <c r="AH52" i="12"/>
  <c r="W52" i="12"/>
  <c r="W51" i="12"/>
  <c r="AZ50" i="12"/>
  <c r="AH50" i="12"/>
  <c r="W50" i="12"/>
  <c r="AZ49" i="12"/>
  <c r="AH49" i="12"/>
  <c r="W49" i="12"/>
  <c r="M47" i="12"/>
  <c r="M45" i="12"/>
  <c r="M43" i="12"/>
  <c r="U54" i="12"/>
  <c r="W40" i="12"/>
  <c r="AZ45" i="12"/>
  <c r="AH45" i="12"/>
  <c r="W45" i="12"/>
  <c r="AZ44" i="12"/>
  <c r="AH44" i="12"/>
  <c r="W44" i="12"/>
  <c r="AZ43" i="12"/>
  <c r="AH43" i="12"/>
  <c r="W43" i="12"/>
  <c r="AZ42" i="12"/>
  <c r="AH42" i="12"/>
  <c r="W42" i="12"/>
  <c r="M41" i="12"/>
  <c r="AG35" i="12"/>
  <c r="O35" i="12"/>
  <c r="O125" i="12" s="1"/>
  <c r="K35" i="12"/>
  <c r="G35" i="12"/>
  <c r="G125" i="12" s="1"/>
  <c r="AY35" i="12"/>
  <c r="AS35" i="12"/>
  <c r="U35" i="12"/>
  <c r="M48" i="11"/>
  <c r="M44" i="11"/>
  <c r="K54" i="11"/>
  <c r="M40" i="11"/>
  <c r="M46" i="11"/>
  <c r="M42" i="11"/>
  <c r="AY34" i="11"/>
  <c r="AZ34" i="11" s="1"/>
  <c r="R176" i="11" s="1"/>
  <c r="U54" i="11"/>
  <c r="W40" i="11"/>
  <c r="O34" i="11"/>
  <c r="P34" i="11" s="1"/>
  <c r="AG35" i="11"/>
  <c r="BF52" i="11"/>
  <c r="AN52" i="11"/>
  <c r="BF51" i="11"/>
  <c r="AN51" i="11"/>
  <c r="BF50" i="11"/>
  <c r="AN50" i="11"/>
  <c r="BF49" i="11"/>
  <c r="AN49" i="11"/>
  <c r="M47" i="11"/>
  <c r="M45" i="11"/>
  <c r="M43" i="11"/>
  <c r="M41" i="11"/>
  <c r="AM34" i="11"/>
  <c r="AN34" i="11" s="1"/>
  <c r="AA34" i="11"/>
  <c r="AA35" i="11" s="1"/>
  <c r="AC32" i="11"/>
  <c r="K34" i="11"/>
  <c r="M34" i="11" s="1"/>
  <c r="H175" i="11" s="1"/>
  <c r="AZ48" i="11"/>
  <c r="AH48" i="11"/>
  <c r="W48" i="11"/>
  <c r="AZ47" i="11"/>
  <c r="AH47" i="11"/>
  <c r="W47" i="11"/>
  <c r="AZ46" i="11"/>
  <c r="AH46" i="11"/>
  <c r="W46" i="11"/>
  <c r="AZ45" i="11"/>
  <c r="AH45" i="11"/>
  <c r="W45" i="11"/>
  <c r="AZ44" i="11"/>
  <c r="AH44" i="11"/>
  <c r="W44" i="11"/>
  <c r="AZ43" i="11"/>
  <c r="AH43" i="11"/>
  <c r="W43" i="11"/>
  <c r="AZ42" i="11"/>
  <c r="AH42" i="11"/>
  <c r="W42" i="11"/>
  <c r="AZ41" i="11"/>
  <c r="AH41" i="11"/>
  <c r="W41" i="11"/>
  <c r="AG54" i="11"/>
  <c r="AH40" i="11"/>
  <c r="AS34" i="11"/>
  <c r="AT34" i="11" s="1"/>
  <c r="BE35" i="11"/>
  <c r="G35" i="11"/>
  <c r="G125" i="11" s="1"/>
  <c r="AT52" i="10"/>
  <c r="AC52" i="10"/>
  <c r="AZ52" i="10"/>
  <c r="AH52" i="10"/>
  <c r="W52" i="10"/>
  <c r="AT50" i="10"/>
  <c r="AC50" i="10"/>
  <c r="AZ50" i="10"/>
  <c r="AH50" i="10"/>
  <c r="W50" i="10"/>
  <c r="K54" i="10"/>
  <c r="M40" i="10"/>
  <c r="H176" i="10" s="1"/>
  <c r="H177" i="10" s="1"/>
  <c r="BF40" i="10"/>
  <c r="AT51" i="10"/>
  <c r="AC51" i="10"/>
  <c r="AZ51" i="10"/>
  <c r="AH51" i="10"/>
  <c r="W51" i="10"/>
  <c r="AT49" i="10"/>
  <c r="AC49" i="10"/>
  <c r="AH49" i="10"/>
  <c r="W49" i="10"/>
  <c r="AT48" i="10"/>
  <c r="AC48" i="10"/>
  <c r="AT47" i="10"/>
  <c r="AC47" i="10"/>
  <c r="AT46" i="10"/>
  <c r="AC46" i="10"/>
  <c r="AT45" i="10"/>
  <c r="AC45" i="10"/>
  <c r="AT44" i="10"/>
  <c r="AC44" i="10"/>
  <c r="AT43" i="10"/>
  <c r="AC43" i="10"/>
  <c r="AT42" i="10"/>
  <c r="AC42" i="10"/>
  <c r="AT41" i="10"/>
  <c r="AC41" i="10"/>
  <c r="AY35" i="10"/>
  <c r="AM35" i="10"/>
  <c r="AG35" i="10"/>
  <c r="U35" i="10"/>
  <c r="BE35" i="9"/>
  <c r="G35" i="9"/>
  <c r="G125" i="9" s="1"/>
  <c r="G133" i="9" s="1" a="1"/>
  <c r="G133" i="9" s="1"/>
  <c r="AY34" i="9"/>
  <c r="AZ34" i="9" s="1"/>
  <c r="R176" i="9" s="1"/>
  <c r="U54" i="9"/>
  <c r="W40" i="9"/>
  <c r="O34" i="9"/>
  <c r="P34" i="9" s="1"/>
  <c r="J176" i="9" s="1"/>
  <c r="J177" i="9" s="1"/>
  <c r="BF52" i="9"/>
  <c r="AN52" i="9"/>
  <c r="BF51" i="9"/>
  <c r="AN51" i="9"/>
  <c r="BF50" i="9"/>
  <c r="AN50" i="9"/>
  <c r="BF49" i="9"/>
  <c r="AN49" i="9"/>
  <c r="M47" i="9"/>
  <c r="M45" i="9"/>
  <c r="M43" i="9"/>
  <c r="M41" i="9"/>
  <c r="U34" i="9"/>
  <c r="W34" i="9" s="1"/>
  <c r="W32" i="9"/>
  <c r="M48" i="9"/>
  <c r="M46" i="9"/>
  <c r="M44" i="9"/>
  <c r="M42" i="9"/>
  <c r="K54" i="9"/>
  <c r="M40" i="9"/>
  <c r="AM34" i="9"/>
  <c r="AN34" i="9" s="1"/>
  <c r="AA34" i="9"/>
  <c r="AA35" i="9" s="1"/>
  <c r="AC32" i="9"/>
  <c r="K34" i="9"/>
  <c r="M34" i="9" s="1"/>
  <c r="AZ48" i="9"/>
  <c r="AH48" i="9"/>
  <c r="W48" i="9"/>
  <c r="AZ47" i="9"/>
  <c r="AH47" i="9"/>
  <c r="W47" i="9"/>
  <c r="AZ46" i="9"/>
  <c r="AH46" i="9"/>
  <c r="W46" i="9"/>
  <c r="AZ45" i="9"/>
  <c r="AH45" i="9"/>
  <c r="W45" i="9"/>
  <c r="AZ44" i="9"/>
  <c r="AH44" i="9"/>
  <c r="W44" i="9"/>
  <c r="AZ43" i="9"/>
  <c r="AH43" i="9"/>
  <c r="W43" i="9"/>
  <c r="AZ42" i="9"/>
  <c r="AH42" i="9"/>
  <c r="W42" i="9"/>
  <c r="AZ41" i="9"/>
  <c r="AH41" i="9"/>
  <c r="W41" i="9"/>
  <c r="AG54" i="9"/>
  <c r="AH40" i="9"/>
  <c r="AS34" i="9"/>
  <c r="AT34" i="9" s="1"/>
  <c r="AG35" i="9"/>
  <c r="K54" i="8"/>
  <c r="M40" i="8"/>
  <c r="H176" i="8" s="1"/>
  <c r="AT47" i="8"/>
  <c r="AC47" i="8"/>
  <c r="AZ47" i="8"/>
  <c r="AH47" i="8"/>
  <c r="W47" i="8"/>
  <c r="AT45" i="8"/>
  <c r="AC45" i="8"/>
  <c r="AZ45" i="8"/>
  <c r="AH45" i="8"/>
  <c r="W45" i="8"/>
  <c r="W44" i="8"/>
  <c r="W42" i="8"/>
  <c r="AG54" i="8"/>
  <c r="AH40" i="8"/>
  <c r="AT44" i="8"/>
  <c r="AC44" i="8"/>
  <c r="AT43" i="8"/>
  <c r="AC43" i="8"/>
  <c r="AT42" i="8"/>
  <c r="AC42" i="8"/>
  <c r="AT41" i="8"/>
  <c r="AC41" i="8"/>
  <c r="AM35" i="8"/>
  <c r="K35" i="8"/>
  <c r="BF52" i="8"/>
  <c r="AN52" i="8"/>
  <c r="BF51" i="8"/>
  <c r="AN51" i="8"/>
  <c r="BF50" i="8"/>
  <c r="AN50" i="8"/>
  <c r="BF49" i="8"/>
  <c r="AN49" i="8"/>
  <c r="AT48" i="8"/>
  <c r="AC48" i="8"/>
  <c r="AZ48" i="8"/>
  <c r="AH48" i="8"/>
  <c r="W48" i="8"/>
  <c r="AT46" i="8"/>
  <c r="AC46" i="8"/>
  <c r="AZ46" i="8"/>
  <c r="AH46" i="8"/>
  <c r="W46" i="8"/>
  <c r="W43" i="8"/>
  <c r="W41" i="8"/>
  <c r="U54" i="8"/>
  <c r="W40" i="8"/>
  <c r="BE34" i="8"/>
  <c r="BF34" i="8" s="1"/>
  <c r="O35" i="8"/>
  <c r="O125" i="8" s="1"/>
  <c r="G35" i="8"/>
  <c r="G125" i="8" s="1"/>
  <c r="G133" i="8" s="1" a="1"/>
  <c r="G133" i="8" s="1"/>
  <c r="AG125" i="29" l="1"/>
  <c r="R176" i="32"/>
  <c r="G133" i="33" a="1"/>
  <c r="G133" i="33" s="1"/>
  <c r="R175" i="34"/>
  <c r="T175" i="34" s="1"/>
  <c r="R176" i="34"/>
  <c r="R176" i="31"/>
  <c r="R177" i="31" s="1"/>
  <c r="K176" i="18"/>
  <c r="K177" i="18" s="1"/>
  <c r="K176" i="19"/>
  <c r="K177" i="19" s="1"/>
  <c r="N176" i="19"/>
  <c r="N177" i="19" s="1"/>
  <c r="H176" i="21"/>
  <c r="H177" i="21" s="1"/>
  <c r="K176" i="22"/>
  <c r="K177" i="22" s="1"/>
  <c r="N176" i="22"/>
  <c r="N177" i="22" s="1"/>
  <c r="K176" i="24"/>
  <c r="K177" i="24" s="1"/>
  <c r="N176" i="26"/>
  <c r="N177" i="26" s="1"/>
  <c r="K176" i="27"/>
  <c r="K177" i="27" s="1"/>
  <c r="N176" i="29"/>
  <c r="N177" i="29" s="1"/>
  <c r="E15" i="6"/>
  <c r="G133" i="12" a="1"/>
  <c r="G133" i="12" s="1"/>
  <c r="I15" i="6"/>
  <c r="K125" i="8"/>
  <c r="G11" i="6" s="1"/>
  <c r="E14" i="6"/>
  <c r="G133" i="11" a="1"/>
  <c r="G133" i="11" s="1"/>
  <c r="E17" i="6"/>
  <c r="G133" i="14" a="1"/>
  <c r="G133" i="14" s="1"/>
  <c r="E18" i="6"/>
  <c r="G133" i="15" a="1"/>
  <c r="G133" i="15" s="1"/>
  <c r="E19" i="6"/>
  <c r="G133" i="16" a="1"/>
  <c r="G133" i="16" s="1"/>
  <c r="N176" i="18"/>
  <c r="N177" i="18" s="1"/>
  <c r="K176" i="21"/>
  <c r="K177" i="21" s="1"/>
  <c r="N176" i="21"/>
  <c r="N177" i="21" s="1"/>
  <c r="K176" i="23"/>
  <c r="K177" i="23" s="1"/>
  <c r="N176" i="23"/>
  <c r="N177" i="23" s="1"/>
  <c r="K176" i="25"/>
  <c r="N176" i="25"/>
  <c r="N177" i="25" s="1"/>
  <c r="K176" i="26"/>
  <c r="K177" i="26" s="1"/>
  <c r="N176" i="27"/>
  <c r="N177" i="27" s="1"/>
  <c r="K31" i="6"/>
  <c r="G39" i="6"/>
  <c r="K34" i="6"/>
  <c r="G37" i="6"/>
  <c r="G36" i="6"/>
  <c r="E33" i="6"/>
  <c r="G133" i="30" a="1"/>
  <c r="G133" i="30" s="1"/>
  <c r="K37" i="6"/>
  <c r="K36" i="6"/>
  <c r="K33" i="6"/>
  <c r="G35" i="6"/>
  <c r="G32" i="6"/>
  <c r="G20" i="6"/>
  <c r="E29" i="6"/>
  <c r="G133" i="26" a="1"/>
  <c r="G133" i="26" s="1"/>
  <c r="E35" i="6"/>
  <c r="G133" i="32" a="1"/>
  <c r="G133" i="32" s="1"/>
  <c r="I25" i="6"/>
  <c r="E28" i="6"/>
  <c r="G133" i="25" a="1"/>
  <c r="G133" i="25" s="1"/>
  <c r="I36" i="6"/>
  <c r="E13" i="6"/>
  <c r="G133" i="10" a="1"/>
  <c r="G133" i="10" s="1"/>
  <c r="I31" i="6"/>
  <c r="K38" i="6"/>
  <c r="G38" i="6"/>
  <c r="K35" i="6"/>
  <c r="G33" i="6"/>
  <c r="O176" i="28"/>
  <c r="O177" i="28" s="1"/>
  <c r="G31" i="6"/>
  <c r="K39" i="6"/>
  <c r="E30" i="6"/>
  <c r="G133" i="27" a="1"/>
  <c r="G133" i="27" s="1"/>
  <c r="I39" i="6"/>
  <c r="E27" i="6"/>
  <c r="G133" i="24" a="1"/>
  <c r="G133" i="24" s="1"/>
  <c r="E22" i="6"/>
  <c r="G133" i="19" a="1"/>
  <c r="G133" i="19" s="1"/>
  <c r="E39" i="6"/>
  <c r="G133" i="36" a="1"/>
  <c r="G133" i="36" s="1"/>
  <c r="H176" i="26"/>
  <c r="H177" i="26" s="1"/>
  <c r="AY125" i="31"/>
  <c r="BE35" i="13"/>
  <c r="BE107" i="25"/>
  <c r="BF105" i="24"/>
  <c r="BE107" i="23"/>
  <c r="BF105" i="26"/>
  <c r="BE107" i="26"/>
  <c r="BF102" i="23"/>
  <c r="BE107" i="24"/>
  <c r="U125" i="18"/>
  <c r="K176" i="33"/>
  <c r="K177" i="33" s="1"/>
  <c r="K176" i="34"/>
  <c r="K177" i="34" s="1"/>
  <c r="N176" i="24"/>
  <c r="N177" i="24" s="1"/>
  <c r="AM54" i="26"/>
  <c r="AM125" i="26" s="1"/>
  <c r="AM133" i="26" s="1" a="1"/>
  <c r="AM133" i="26" s="1"/>
  <c r="AA125" i="32"/>
  <c r="M35" i="6" s="1"/>
  <c r="AM54" i="29"/>
  <c r="AM125" i="29" s="1"/>
  <c r="Q32" i="6" s="1"/>
  <c r="K22" i="6"/>
  <c r="H176" i="22"/>
  <c r="H177" i="22" s="1"/>
  <c r="U125" i="23"/>
  <c r="AN42" i="26"/>
  <c r="BF42" i="26"/>
  <c r="BF44" i="26"/>
  <c r="AN44" i="26"/>
  <c r="AN46" i="26"/>
  <c r="BF46" i="26"/>
  <c r="BF48" i="26"/>
  <c r="AN48" i="26"/>
  <c r="BF45" i="33"/>
  <c r="AN45" i="33"/>
  <c r="BF44" i="34"/>
  <c r="AN44" i="34"/>
  <c r="BF48" i="34"/>
  <c r="AN48" i="34"/>
  <c r="AN52" i="34"/>
  <c r="BF52" i="34"/>
  <c r="AA54" i="22"/>
  <c r="AA125" i="22" s="1"/>
  <c r="M25" i="6" s="1"/>
  <c r="U125" i="24"/>
  <c r="N176" i="33"/>
  <c r="N177" i="33" s="1"/>
  <c r="AN41" i="33"/>
  <c r="BF51" i="33"/>
  <c r="AN51" i="33"/>
  <c r="AN41" i="32"/>
  <c r="BF41" i="32"/>
  <c r="AN42" i="32"/>
  <c r="BF42" i="32"/>
  <c r="AN44" i="32"/>
  <c r="BF44" i="32"/>
  <c r="AN46" i="32"/>
  <c r="BF46" i="32"/>
  <c r="AN48" i="32"/>
  <c r="BF48" i="32"/>
  <c r="AN44" i="29"/>
  <c r="BF44" i="29"/>
  <c r="AN48" i="29"/>
  <c r="BF48" i="29"/>
  <c r="AN46" i="33"/>
  <c r="BF46" i="33"/>
  <c r="AN51" i="34"/>
  <c r="BF51" i="34"/>
  <c r="AN45" i="34"/>
  <c r="BF45" i="34"/>
  <c r="AN48" i="33"/>
  <c r="BF48" i="33"/>
  <c r="U125" i="10"/>
  <c r="N176" i="15"/>
  <c r="N177" i="15" s="1"/>
  <c r="R175" i="19"/>
  <c r="R177" i="19" s="1"/>
  <c r="R175" i="21"/>
  <c r="R177" i="21" s="1"/>
  <c r="U125" i="22"/>
  <c r="AG125" i="22"/>
  <c r="O25" i="6" s="1"/>
  <c r="K176" i="35"/>
  <c r="K177" i="35" s="1"/>
  <c r="K176" i="29"/>
  <c r="K177" i="29" s="1"/>
  <c r="U125" i="8"/>
  <c r="K125" i="10"/>
  <c r="U125" i="11"/>
  <c r="Q36" i="6"/>
  <c r="AM133" i="33" a="1"/>
  <c r="AM133" i="33" s="1"/>
  <c r="O38" i="6"/>
  <c r="AG133" i="35" a="1"/>
  <c r="AG133" i="35" s="1"/>
  <c r="O32" i="6"/>
  <c r="AG133" i="29" a="1"/>
  <c r="AG133" i="29" s="1"/>
  <c r="M32" i="6"/>
  <c r="O36" i="6"/>
  <c r="AG133" i="33" a="1"/>
  <c r="AG133" i="33" s="1"/>
  <c r="O35" i="6"/>
  <c r="AG133" i="32" a="1"/>
  <c r="AG133" i="32" s="1"/>
  <c r="O39" i="6"/>
  <c r="AG133" i="36" a="1"/>
  <c r="AG133" i="36" s="1"/>
  <c r="Q35" i="6"/>
  <c r="AM133" i="32" a="1"/>
  <c r="AM133" i="32" s="1"/>
  <c r="Q33" i="6"/>
  <c r="AM133" i="30" a="1"/>
  <c r="AM133" i="30" s="1"/>
  <c r="O33" i="6"/>
  <c r="AG133" i="30" a="1"/>
  <c r="AG133" i="30" s="1"/>
  <c r="U35" i="13"/>
  <c r="U125" i="13" s="1"/>
  <c r="K125" i="13"/>
  <c r="O37" i="6"/>
  <c r="AG133" i="34" a="1"/>
  <c r="AG133" i="34" s="1"/>
  <c r="Q37" i="6"/>
  <c r="AM133" i="34" a="1"/>
  <c r="AM133" i="34" s="1"/>
  <c r="Q34" i="6"/>
  <c r="AM133" i="31" a="1"/>
  <c r="AM133" i="31" s="1"/>
  <c r="AG133" i="31" a="1"/>
  <c r="AG133" i="31" s="1"/>
  <c r="R175" i="26"/>
  <c r="R177" i="26" s="1"/>
  <c r="R175" i="22"/>
  <c r="R177" i="22" s="1"/>
  <c r="O176" i="31"/>
  <c r="O177" i="31" s="1"/>
  <c r="K176" i="10"/>
  <c r="K177" i="10" s="1"/>
  <c r="K125" i="14"/>
  <c r="H176" i="16"/>
  <c r="H177" i="16" s="1"/>
  <c r="H176" i="17"/>
  <c r="H177" i="17" s="1"/>
  <c r="K176" i="20"/>
  <c r="K177" i="20" s="1"/>
  <c r="H176" i="20"/>
  <c r="H177" i="20" s="1"/>
  <c r="AA54" i="20"/>
  <c r="AA125" i="20" s="1"/>
  <c r="U31" i="6"/>
  <c r="U36" i="6"/>
  <c r="U37" i="6"/>
  <c r="E31" i="6"/>
  <c r="O35" i="31"/>
  <c r="O125" i="31" s="1"/>
  <c r="K35" i="31"/>
  <c r="K125" i="31" s="1"/>
  <c r="BE35" i="31"/>
  <c r="G35" i="31"/>
  <c r="G125" i="31" s="1"/>
  <c r="G133" i="31" s="1" a="1"/>
  <c r="G133" i="31" s="1"/>
  <c r="AG133" i="28" a="1"/>
  <c r="AG133" i="28" s="1"/>
  <c r="O31" i="6"/>
  <c r="AG35" i="15"/>
  <c r="AG125" i="15" s="1"/>
  <c r="O18" i="6" s="1"/>
  <c r="K176" i="16"/>
  <c r="K177" i="16" s="1"/>
  <c r="K176" i="11"/>
  <c r="K177" i="11" s="1"/>
  <c r="K125" i="12"/>
  <c r="H176" i="13"/>
  <c r="H177" i="13" s="1"/>
  <c r="K176" i="15"/>
  <c r="K177" i="15" s="1"/>
  <c r="N176" i="16"/>
  <c r="N177" i="16" s="1"/>
  <c r="AA54" i="17"/>
  <c r="AA125" i="17" s="1"/>
  <c r="AA133" i="17" s="1" a="1"/>
  <c r="AA133" i="17" s="1"/>
  <c r="H176" i="18"/>
  <c r="H177" i="18" s="1"/>
  <c r="AG125" i="18"/>
  <c r="O21" i="6" s="1"/>
  <c r="H176" i="19"/>
  <c r="H177" i="19" s="1"/>
  <c r="N176" i="20"/>
  <c r="N177" i="20" s="1"/>
  <c r="AA54" i="21"/>
  <c r="AA125" i="21" s="1"/>
  <c r="AA133" i="21" s="1" a="1"/>
  <c r="AA133" i="21" s="1"/>
  <c r="H176" i="23"/>
  <c r="H177" i="23" s="1"/>
  <c r="AG125" i="23"/>
  <c r="AG133" i="23" s="1" a="1"/>
  <c r="AG133" i="23" s="1"/>
  <c r="H176" i="24"/>
  <c r="H177" i="24" s="1"/>
  <c r="AA125" i="25"/>
  <c r="M28" i="6" s="1"/>
  <c r="R175" i="27"/>
  <c r="H176" i="30"/>
  <c r="H177" i="30" s="1"/>
  <c r="R175" i="29"/>
  <c r="R177" i="29" s="1"/>
  <c r="I22" i="6"/>
  <c r="I26" i="6"/>
  <c r="L176" i="25"/>
  <c r="L177" i="25" s="1"/>
  <c r="I24" i="6"/>
  <c r="I23" i="6"/>
  <c r="I27" i="6"/>
  <c r="R177" i="28"/>
  <c r="T175" i="28"/>
  <c r="AY54" i="32"/>
  <c r="AY125" i="32" s="1"/>
  <c r="H176" i="31"/>
  <c r="H177" i="31" s="1"/>
  <c r="H176" i="28"/>
  <c r="U125" i="29"/>
  <c r="H176" i="29"/>
  <c r="H177" i="29" s="1"/>
  <c r="H177" i="35"/>
  <c r="H177" i="28"/>
  <c r="T175" i="31"/>
  <c r="AY54" i="36"/>
  <c r="AY125" i="36" s="1"/>
  <c r="AZ40" i="36"/>
  <c r="AA54" i="36"/>
  <c r="AC40" i="36"/>
  <c r="AA54" i="33"/>
  <c r="AA125" i="33" s="1"/>
  <c r="AC40" i="33"/>
  <c r="L176" i="33" s="1"/>
  <c r="L177" i="33" s="1"/>
  <c r="AT47" i="31"/>
  <c r="AC47" i="31"/>
  <c r="AM133" i="28" a="1"/>
  <c r="AM133" i="28" s="1"/>
  <c r="AT42" i="28"/>
  <c r="AC42" i="28"/>
  <c r="AT46" i="28"/>
  <c r="AC46" i="28"/>
  <c r="AT50" i="28"/>
  <c r="AC50" i="28"/>
  <c r="AT42" i="31"/>
  <c r="AC42" i="31"/>
  <c r="AT44" i="31"/>
  <c r="AC44" i="31"/>
  <c r="AT46" i="31"/>
  <c r="AC46" i="31"/>
  <c r="AT48" i="31"/>
  <c r="AC48" i="31"/>
  <c r="AT52" i="31"/>
  <c r="AC52" i="31"/>
  <c r="BF48" i="30"/>
  <c r="AN48" i="30"/>
  <c r="BF50" i="30"/>
  <c r="AN50" i="30"/>
  <c r="BF51" i="30"/>
  <c r="AN51" i="30"/>
  <c r="BF52" i="30"/>
  <c r="AN52" i="30"/>
  <c r="AZ40" i="30"/>
  <c r="AY54" i="30"/>
  <c r="AY125" i="30" s="1"/>
  <c r="AT48" i="30"/>
  <c r="AC48" i="30"/>
  <c r="AT52" i="30"/>
  <c r="AC52" i="30"/>
  <c r="AT41" i="28"/>
  <c r="AC41" i="28"/>
  <c r="AT43" i="28"/>
  <c r="AC43" i="28"/>
  <c r="AT45" i="28"/>
  <c r="AC45" i="28"/>
  <c r="AT47" i="28"/>
  <c r="AC47" i="28"/>
  <c r="AT49" i="28"/>
  <c r="AC49" i="28"/>
  <c r="AT51" i="28"/>
  <c r="AC51" i="28"/>
  <c r="N176" i="36"/>
  <c r="N177" i="36" s="1"/>
  <c r="BF41" i="36"/>
  <c r="AN41" i="36"/>
  <c r="BF43" i="36"/>
  <c r="AN43" i="36"/>
  <c r="BF45" i="36"/>
  <c r="AN45" i="36"/>
  <c r="BF47" i="36"/>
  <c r="AN47" i="36"/>
  <c r="BF49" i="36"/>
  <c r="AN49" i="36"/>
  <c r="BF51" i="36"/>
  <c r="AN51" i="36"/>
  <c r="AM54" i="35"/>
  <c r="AM125" i="35" s="1"/>
  <c r="AN40" i="35"/>
  <c r="BF41" i="35"/>
  <c r="AN41" i="35"/>
  <c r="BF43" i="35"/>
  <c r="AN43" i="35"/>
  <c r="BF45" i="35"/>
  <c r="AN45" i="35"/>
  <c r="BF47" i="35"/>
  <c r="AN47" i="35"/>
  <c r="BF49" i="35"/>
  <c r="AN49" i="35"/>
  <c r="BF51" i="35"/>
  <c r="AN51" i="35"/>
  <c r="AT40" i="32"/>
  <c r="AA54" i="35"/>
  <c r="AA125" i="35" s="1"/>
  <c r="AC40" i="35"/>
  <c r="L176" i="35" s="1"/>
  <c r="L177" i="35" s="1"/>
  <c r="BF52" i="32"/>
  <c r="AN52" i="32"/>
  <c r="O176" i="32" s="1"/>
  <c r="O177" i="32" s="1"/>
  <c r="AA54" i="34"/>
  <c r="AA125" i="34" s="1"/>
  <c r="AC40" i="34"/>
  <c r="L176" i="34" s="1"/>
  <c r="BF40" i="32"/>
  <c r="S176" i="32" s="1"/>
  <c r="S177" i="32" s="1"/>
  <c r="AT51" i="32"/>
  <c r="AC51" i="32"/>
  <c r="BF40" i="30"/>
  <c r="AC40" i="30"/>
  <c r="AA54" i="30"/>
  <c r="AA125" i="30" s="1"/>
  <c r="AT47" i="30"/>
  <c r="AC47" i="30"/>
  <c r="AT49" i="30"/>
  <c r="AC49" i="30"/>
  <c r="AT51" i="30"/>
  <c r="AC51" i="30"/>
  <c r="AT40" i="29"/>
  <c r="BF49" i="29"/>
  <c r="AN49" i="29"/>
  <c r="BF50" i="29"/>
  <c r="AN50" i="29"/>
  <c r="BF51" i="29"/>
  <c r="AN51" i="29"/>
  <c r="BF52" i="29"/>
  <c r="AN52" i="29"/>
  <c r="AY54" i="29"/>
  <c r="AY125" i="29" s="1"/>
  <c r="AC40" i="28"/>
  <c r="AA54" i="28"/>
  <c r="AA125" i="28" s="1"/>
  <c r="M31" i="6" s="1"/>
  <c r="K176" i="36"/>
  <c r="K177" i="36" s="1"/>
  <c r="AA125" i="36"/>
  <c r="AY54" i="35"/>
  <c r="AY125" i="35" s="1"/>
  <c r="AZ40" i="35"/>
  <c r="BF42" i="35"/>
  <c r="AN42" i="35"/>
  <c r="BF44" i="35"/>
  <c r="AN44" i="35"/>
  <c r="BF46" i="35"/>
  <c r="AN46" i="35"/>
  <c r="BF48" i="35"/>
  <c r="AN48" i="35"/>
  <c r="BF50" i="35"/>
  <c r="AN50" i="35"/>
  <c r="BF52" i="35"/>
  <c r="AN52" i="35"/>
  <c r="BF40" i="34"/>
  <c r="BE54" i="31"/>
  <c r="BF40" i="31"/>
  <c r="S176" i="31" s="1"/>
  <c r="S177" i="31" s="1"/>
  <c r="R175" i="32"/>
  <c r="AT52" i="32"/>
  <c r="AC52" i="32"/>
  <c r="AC40" i="31"/>
  <c r="AA54" i="31"/>
  <c r="AA125" i="31" s="1"/>
  <c r="M34" i="6" s="1"/>
  <c r="AT41" i="30"/>
  <c r="AC41" i="30"/>
  <c r="AT43" i="30"/>
  <c r="AC43" i="30"/>
  <c r="AT45" i="30"/>
  <c r="AC45" i="30"/>
  <c r="N176" i="30"/>
  <c r="N177" i="30" s="1"/>
  <c r="BF40" i="29"/>
  <c r="S176" i="29" s="1"/>
  <c r="S177" i="29" s="1"/>
  <c r="AT49" i="29"/>
  <c r="AC49" i="29"/>
  <c r="AT51" i="29"/>
  <c r="AC51" i="29"/>
  <c r="AT41" i="31"/>
  <c r="AC41" i="31"/>
  <c r="AT43" i="31"/>
  <c r="AC43" i="31"/>
  <c r="AT45" i="31"/>
  <c r="AC45" i="31"/>
  <c r="AT49" i="31"/>
  <c r="AC49" i="31"/>
  <c r="AT51" i="31"/>
  <c r="AC51" i="31"/>
  <c r="AT42" i="30"/>
  <c r="AC42" i="30"/>
  <c r="AT44" i="30"/>
  <c r="AC44" i="30"/>
  <c r="AT46" i="30"/>
  <c r="AC46" i="30"/>
  <c r="AT50" i="29"/>
  <c r="AC50" i="29"/>
  <c r="AT52" i="29"/>
  <c r="AC52" i="29"/>
  <c r="BE54" i="28"/>
  <c r="BE125" i="28" s="1"/>
  <c r="W31" i="6" s="1"/>
  <c r="BF40" i="28"/>
  <c r="S176" i="28" s="1"/>
  <c r="S177" i="28" s="1"/>
  <c r="AT44" i="28"/>
  <c r="AC44" i="28"/>
  <c r="AT48" i="28"/>
  <c r="AC48" i="28"/>
  <c r="AT52" i="28"/>
  <c r="AC52" i="28"/>
  <c r="AM54" i="36"/>
  <c r="AM125" i="36" s="1"/>
  <c r="AN40" i="36"/>
  <c r="AT41" i="36"/>
  <c r="AC41" i="36"/>
  <c r="BF42" i="36"/>
  <c r="AN42" i="36"/>
  <c r="BF44" i="36"/>
  <c r="AN44" i="36"/>
  <c r="BF46" i="36"/>
  <c r="AN46" i="36"/>
  <c r="BF48" i="36"/>
  <c r="AN48" i="36"/>
  <c r="BF50" i="36"/>
  <c r="AN50" i="36"/>
  <c r="BF52" i="36"/>
  <c r="AN52" i="36"/>
  <c r="AT50" i="31"/>
  <c r="AC50" i="31"/>
  <c r="BF47" i="30"/>
  <c r="AN47" i="30"/>
  <c r="BF49" i="30"/>
  <c r="AN49" i="30"/>
  <c r="AT50" i="30"/>
  <c r="AC50" i="30"/>
  <c r="AG133" i="27" a="1"/>
  <c r="AG133" i="27" s="1"/>
  <c r="O30" i="6"/>
  <c r="AM133" i="27" a="1"/>
  <c r="AM133" i="27" s="1"/>
  <c r="Q30" i="6"/>
  <c r="BF49" i="27"/>
  <c r="AN49" i="27"/>
  <c r="BF50" i="27"/>
  <c r="AN50" i="27"/>
  <c r="BF51" i="27"/>
  <c r="AN51" i="27"/>
  <c r="BF52" i="27"/>
  <c r="AN52" i="27"/>
  <c r="AY54" i="27"/>
  <c r="AY125" i="27" s="1"/>
  <c r="AA54" i="27"/>
  <c r="AA125" i="27" s="1"/>
  <c r="AC40" i="27"/>
  <c r="L176" i="27" s="1"/>
  <c r="L177" i="27" s="1"/>
  <c r="BF40" i="27"/>
  <c r="K30" i="6"/>
  <c r="G30" i="6"/>
  <c r="K29" i="6"/>
  <c r="AT49" i="26"/>
  <c r="AC49" i="26"/>
  <c r="AT51" i="26"/>
  <c r="AC51" i="26"/>
  <c r="AA54" i="26"/>
  <c r="AA125" i="26" s="1"/>
  <c r="AT50" i="26"/>
  <c r="AC50" i="26"/>
  <c r="AT52" i="26"/>
  <c r="AC52" i="26"/>
  <c r="AG133" i="26" a="1"/>
  <c r="AG133" i="26" s="1"/>
  <c r="O29" i="6"/>
  <c r="G29" i="6"/>
  <c r="BF40" i="26"/>
  <c r="AT40" i="26"/>
  <c r="U29" i="6"/>
  <c r="BF49" i="26"/>
  <c r="AN49" i="26"/>
  <c r="BF50" i="26"/>
  <c r="AN50" i="26"/>
  <c r="BF51" i="26"/>
  <c r="AN51" i="26"/>
  <c r="BF52" i="26"/>
  <c r="AN52" i="26"/>
  <c r="AM133" i="25" a="1"/>
  <c r="AM133" i="25" s="1"/>
  <c r="Q28" i="6"/>
  <c r="K177" i="25"/>
  <c r="AG125" i="25"/>
  <c r="AG133" i="25" s="1" a="1"/>
  <c r="AG133" i="25" s="1"/>
  <c r="BF49" i="25"/>
  <c r="AN49" i="25"/>
  <c r="BF50" i="25"/>
  <c r="AN50" i="25"/>
  <c r="BF52" i="25"/>
  <c r="AN52" i="25"/>
  <c r="G28" i="6"/>
  <c r="AY54" i="25"/>
  <c r="AY125" i="25" s="1"/>
  <c r="K28" i="6"/>
  <c r="BF51" i="25"/>
  <c r="AN51" i="25"/>
  <c r="BF40" i="25"/>
  <c r="AS54" i="25"/>
  <c r="AS125" i="25" s="1"/>
  <c r="AT40" i="25"/>
  <c r="Q176" i="25" s="1"/>
  <c r="Q177" i="25" s="1"/>
  <c r="R175" i="25"/>
  <c r="BF40" i="24"/>
  <c r="AT49" i="24"/>
  <c r="AC49" i="24"/>
  <c r="AT51" i="24"/>
  <c r="AC51" i="24"/>
  <c r="AA54" i="24"/>
  <c r="AA125" i="24" s="1"/>
  <c r="AG125" i="24"/>
  <c r="BF49" i="24"/>
  <c r="AN49" i="24"/>
  <c r="BF50" i="24"/>
  <c r="AN50" i="24"/>
  <c r="BF51" i="24"/>
  <c r="AN51" i="24"/>
  <c r="BF52" i="24"/>
  <c r="AN52" i="24"/>
  <c r="AY54" i="24"/>
  <c r="AY125" i="24" s="1"/>
  <c r="G27" i="6"/>
  <c r="AM133" i="24" a="1"/>
  <c r="AM133" i="24" s="1"/>
  <c r="Q27" i="6"/>
  <c r="AT40" i="24"/>
  <c r="R175" i="24"/>
  <c r="AT50" i="24"/>
  <c r="AC50" i="24"/>
  <c r="AT52" i="24"/>
  <c r="AC52" i="24"/>
  <c r="BF40" i="23"/>
  <c r="AT49" i="23"/>
  <c r="AC49" i="23"/>
  <c r="AT51" i="23"/>
  <c r="AC51" i="23"/>
  <c r="AT40" i="23"/>
  <c r="BF49" i="23"/>
  <c r="AN49" i="23"/>
  <c r="BF50" i="23"/>
  <c r="AN50" i="23"/>
  <c r="BF51" i="23"/>
  <c r="AN51" i="23"/>
  <c r="BF52" i="23"/>
  <c r="AN52" i="23"/>
  <c r="AY54" i="23"/>
  <c r="AY125" i="23" s="1"/>
  <c r="K26" i="6"/>
  <c r="G26" i="6"/>
  <c r="O176" i="23"/>
  <c r="O177" i="23" s="1"/>
  <c r="AM133" i="23" a="1"/>
  <c r="AM133" i="23" s="1"/>
  <c r="Q26" i="6"/>
  <c r="AA54" i="23"/>
  <c r="AA125" i="23" s="1"/>
  <c r="R175" i="23"/>
  <c r="AT50" i="23"/>
  <c r="AC50" i="23"/>
  <c r="AT52" i="23"/>
  <c r="AC52" i="23"/>
  <c r="AA133" i="22" a="1"/>
  <c r="AA133" i="22" s="1"/>
  <c r="BF40" i="22"/>
  <c r="AT49" i="22"/>
  <c r="AC49" i="22"/>
  <c r="AT51" i="22"/>
  <c r="AC51" i="22"/>
  <c r="AT40" i="22"/>
  <c r="BF49" i="22"/>
  <c r="AN49" i="22"/>
  <c r="BF50" i="22"/>
  <c r="AN50" i="22"/>
  <c r="BF51" i="22"/>
  <c r="AN51" i="22"/>
  <c r="BF52" i="22"/>
  <c r="AN52" i="22"/>
  <c r="AY54" i="22"/>
  <c r="AY125" i="22" s="1"/>
  <c r="G25" i="6"/>
  <c r="AM133" i="22" a="1"/>
  <c r="AM133" i="22" s="1"/>
  <c r="Q25" i="6"/>
  <c r="AG133" i="22" a="1"/>
  <c r="AG133" i="22" s="1"/>
  <c r="AT50" i="22"/>
  <c r="AC50" i="22"/>
  <c r="AT52" i="22"/>
  <c r="AC52" i="22"/>
  <c r="AT51" i="21"/>
  <c r="AC51" i="21"/>
  <c r="AT50" i="21"/>
  <c r="AC50" i="21"/>
  <c r="AT52" i="21"/>
  <c r="AC52" i="21"/>
  <c r="AM133" i="21" a="1"/>
  <c r="AM133" i="21" s="1"/>
  <c r="Q24" i="6"/>
  <c r="AT49" i="21"/>
  <c r="AC49" i="21"/>
  <c r="L176" i="21" s="1"/>
  <c r="K24" i="6"/>
  <c r="AG133" i="21" a="1"/>
  <c r="AG133" i="21" s="1"/>
  <c r="O24" i="6"/>
  <c r="G24" i="6"/>
  <c r="BF40" i="21"/>
  <c r="AT40" i="21"/>
  <c r="U24" i="6"/>
  <c r="BF49" i="21"/>
  <c r="AN49" i="21"/>
  <c r="BF50" i="21"/>
  <c r="AN50" i="21"/>
  <c r="BF51" i="21"/>
  <c r="AN51" i="21"/>
  <c r="BF52" i="21"/>
  <c r="AN52" i="21"/>
  <c r="AT40" i="20"/>
  <c r="AM54" i="20"/>
  <c r="AM125" i="20" s="1"/>
  <c r="AN40" i="20"/>
  <c r="AT49" i="20"/>
  <c r="AC49" i="20"/>
  <c r="AT51" i="20"/>
  <c r="AC51" i="20"/>
  <c r="G23" i="6"/>
  <c r="AY54" i="20"/>
  <c r="AY125" i="20" s="1"/>
  <c r="AZ40" i="20"/>
  <c r="R175" i="20" s="1"/>
  <c r="AT50" i="20"/>
  <c r="AC50" i="20"/>
  <c r="AT52" i="20"/>
  <c r="AC52" i="20"/>
  <c r="K23" i="6"/>
  <c r="BF41" i="20"/>
  <c r="AN41" i="20"/>
  <c r="BF42" i="20"/>
  <c r="AN42" i="20"/>
  <c r="BF44" i="20"/>
  <c r="AN44" i="20"/>
  <c r="BF46" i="20"/>
  <c r="AN46" i="20"/>
  <c r="BF49" i="20"/>
  <c r="AN49" i="20"/>
  <c r="BF50" i="20"/>
  <c r="AN50" i="20"/>
  <c r="BF51" i="20"/>
  <c r="AN51" i="20"/>
  <c r="BF52" i="20"/>
  <c r="AN52" i="20"/>
  <c r="AG133" i="20" a="1"/>
  <c r="AG133" i="20" s="1"/>
  <c r="O23" i="6"/>
  <c r="BF43" i="20"/>
  <c r="AN43" i="20"/>
  <c r="BF45" i="20"/>
  <c r="AN45" i="20"/>
  <c r="BF47" i="20"/>
  <c r="AN47" i="20"/>
  <c r="BF40" i="19"/>
  <c r="AT49" i="19"/>
  <c r="AC49" i="19"/>
  <c r="AT51" i="19"/>
  <c r="AC51" i="19"/>
  <c r="AA54" i="19"/>
  <c r="AA125" i="19" s="1"/>
  <c r="BF49" i="19"/>
  <c r="AN49" i="19"/>
  <c r="BF50" i="19"/>
  <c r="AN50" i="19"/>
  <c r="BF51" i="19"/>
  <c r="AN51" i="19"/>
  <c r="BF52" i="19"/>
  <c r="AN52" i="19"/>
  <c r="AY54" i="19"/>
  <c r="AY125" i="19" s="1"/>
  <c r="G22" i="6"/>
  <c r="AM133" i="19" a="1"/>
  <c r="AM133" i="19" s="1"/>
  <c r="Q22" i="6"/>
  <c r="AG133" i="19" a="1"/>
  <c r="AG133" i="19" s="1"/>
  <c r="O22" i="6"/>
  <c r="AT40" i="19"/>
  <c r="AT50" i="19"/>
  <c r="AC50" i="19"/>
  <c r="AT52" i="19"/>
  <c r="AC52" i="19"/>
  <c r="BF40" i="18"/>
  <c r="AT49" i="18"/>
  <c r="AC49" i="18"/>
  <c r="AT51" i="18"/>
  <c r="AC51" i="18"/>
  <c r="AT40" i="18"/>
  <c r="BF49" i="18"/>
  <c r="AN49" i="18"/>
  <c r="BF50" i="18"/>
  <c r="AN50" i="18"/>
  <c r="BF51" i="18"/>
  <c r="AN51" i="18"/>
  <c r="BF52" i="18"/>
  <c r="AN52" i="18"/>
  <c r="AY54" i="18"/>
  <c r="AY125" i="18" s="1"/>
  <c r="K21" i="6"/>
  <c r="G21" i="6"/>
  <c r="O176" i="18"/>
  <c r="O177" i="18" s="1"/>
  <c r="AM133" i="18" a="1"/>
  <c r="AM133" i="18" s="1"/>
  <c r="Q21" i="6"/>
  <c r="AG133" i="18" a="1"/>
  <c r="AG133" i="18" s="1"/>
  <c r="AA54" i="18"/>
  <c r="AA125" i="18" s="1"/>
  <c r="R175" i="18"/>
  <c r="AT50" i="18"/>
  <c r="AC50" i="18"/>
  <c r="AT52" i="18"/>
  <c r="AC52" i="18"/>
  <c r="AG133" i="17" a="1"/>
  <c r="AG133" i="17" s="1"/>
  <c r="O20" i="6"/>
  <c r="AY54" i="17"/>
  <c r="AY125" i="17" s="1"/>
  <c r="AZ40" i="17"/>
  <c r="R175" i="17" s="1"/>
  <c r="K176" i="17"/>
  <c r="K177" i="17" s="1"/>
  <c r="BF42" i="17"/>
  <c r="AN42" i="17"/>
  <c r="AT48" i="17"/>
  <c r="AC48" i="17"/>
  <c r="K20" i="6"/>
  <c r="N176" i="17"/>
  <c r="N177" i="17" s="1"/>
  <c r="BF41" i="17"/>
  <c r="AN41" i="17"/>
  <c r="AC43" i="17"/>
  <c r="AM54" i="17"/>
  <c r="AM125" i="17" s="1"/>
  <c r="AN40" i="17"/>
  <c r="AT44" i="17"/>
  <c r="AC44" i="17"/>
  <c r="AT46" i="17"/>
  <c r="AC46" i="17"/>
  <c r="AT45" i="17"/>
  <c r="AC45" i="17"/>
  <c r="AT47" i="17"/>
  <c r="AC47" i="17"/>
  <c r="BE35" i="16"/>
  <c r="K14" i="6"/>
  <c r="I19" i="6"/>
  <c r="I13" i="6"/>
  <c r="K13" i="6"/>
  <c r="J176" i="11"/>
  <c r="J175" i="11"/>
  <c r="I18" i="6"/>
  <c r="AY35" i="16"/>
  <c r="AS35" i="16"/>
  <c r="E12" i="6"/>
  <c r="I17" i="6"/>
  <c r="G17" i="6"/>
  <c r="K11" i="6"/>
  <c r="I11" i="6"/>
  <c r="K176" i="9"/>
  <c r="K177" i="9" s="1"/>
  <c r="AS35" i="11"/>
  <c r="H176" i="11"/>
  <c r="AY35" i="11"/>
  <c r="AG125" i="12"/>
  <c r="AG125" i="13"/>
  <c r="G35" i="13"/>
  <c r="G125" i="13" s="1"/>
  <c r="G133" i="13" s="1" a="1"/>
  <c r="G133" i="13" s="1"/>
  <c r="AS35" i="13"/>
  <c r="O35" i="13"/>
  <c r="O125" i="13" s="1"/>
  <c r="AG125" i="14"/>
  <c r="K176" i="12"/>
  <c r="K177" i="12" s="1"/>
  <c r="BF41" i="16"/>
  <c r="AN41" i="16"/>
  <c r="BF42" i="16"/>
  <c r="AN42" i="16"/>
  <c r="K35" i="16"/>
  <c r="K125" i="16" s="1"/>
  <c r="AM35" i="16"/>
  <c r="AA54" i="16"/>
  <c r="AA125" i="16" s="1"/>
  <c r="AA133" i="16" s="1" a="1"/>
  <c r="AA133" i="16" s="1"/>
  <c r="AC40" i="16"/>
  <c r="AN40" i="16"/>
  <c r="AM54" i="16"/>
  <c r="U125" i="16"/>
  <c r="AY54" i="16"/>
  <c r="AZ40" i="16"/>
  <c r="R175" i="16" s="1"/>
  <c r="AT42" i="16"/>
  <c r="AC42" i="16"/>
  <c r="BF49" i="16"/>
  <c r="AN49" i="16"/>
  <c r="BF50" i="16"/>
  <c r="AN50" i="16"/>
  <c r="BF51" i="16"/>
  <c r="AN51" i="16"/>
  <c r="BF52" i="16"/>
  <c r="AN52" i="16"/>
  <c r="AT41" i="16"/>
  <c r="AC41" i="16"/>
  <c r="AG125" i="16"/>
  <c r="AC40" i="15"/>
  <c r="AA54" i="15"/>
  <c r="AA125" i="15" s="1"/>
  <c r="AN49" i="15"/>
  <c r="AZ49" i="15"/>
  <c r="R175" i="15" s="1"/>
  <c r="AY54" i="15"/>
  <c r="AY125" i="15" s="1"/>
  <c r="BF50" i="15"/>
  <c r="AN50" i="15"/>
  <c r="BF51" i="15"/>
  <c r="AN51" i="15"/>
  <c r="BF52" i="15"/>
  <c r="AN52" i="15"/>
  <c r="U35" i="15"/>
  <c r="U125" i="15" s="1"/>
  <c r="AM54" i="15"/>
  <c r="AM125" i="15" s="1"/>
  <c r="H176" i="15"/>
  <c r="AT45" i="15"/>
  <c r="AC45" i="15"/>
  <c r="AT47" i="15"/>
  <c r="AC47" i="15"/>
  <c r="AT49" i="15"/>
  <c r="AC49" i="15"/>
  <c r="AT51" i="15"/>
  <c r="AC51" i="15"/>
  <c r="K125" i="15"/>
  <c r="AT44" i="15"/>
  <c r="AC44" i="15"/>
  <c r="AT46" i="15"/>
  <c r="AC46" i="15"/>
  <c r="AT48" i="15"/>
  <c r="AC48" i="15"/>
  <c r="AT50" i="15"/>
  <c r="AC50" i="15"/>
  <c r="AT52" i="15"/>
  <c r="AC52" i="15"/>
  <c r="K176" i="14"/>
  <c r="K177" i="14" s="1"/>
  <c r="BF49" i="14"/>
  <c r="AN49" i="14"/>
  <c r="BF50" i="14"/>
  <c r="AN50" i="14"/>
  <c r="BF51" i="14"/>
  <c r="AN51" i="14"/>
  <c r="BF52" i="14"/>
  <c r="AN52" i="14"/>
  <c r="H176" i="14"/>
  <c r="N176" i="14"/>
  <c r="N177" i="14" s="1"/>
  <c r="AT52" i="14"/>
  <c r="AC52" i="14"/>
  <c r="U125" i="14"/>
  <c r="BF41" i="14"/>
  <c r="AN41" i="14"/>
  <c r="BF42" i="14"/>
  <c r="AN42" i="14"/>
  <c r="BF43" i="14"/>
  <c r="AN43" i="14"/>
  <c r="BF44" i="14"/>
  <c r="AN44" i="14"/>
  <c r="AM54" i="14"/>
  <c r="AM125" i="14" s="1"/>
  <c r="AN40" i="14"/>
  <c r="AT41" i="14"/>
  <c r="AC41" i="14"/>
  <c r="AT43" i="14"/>
  <c r="AC43" i="14"/>
  <c r="AT45" i="14"/>
  <c r="AC45" i="14"/>
  <c r="AT47" i="14"/>
  <c r="AC47" i="14"/>
  <c r="AT49" i="14"/>
  <c r="AC49" i="14"/>
  <c r="AT51" i="14"/>
  <c r="AC51" i="14"/>
  <c r="AA54" i="14"/>
  <c r="AA125" i="14" s="1"/>
  <c r="AC40" i="14"/>
  <c r="AY54" i="14"/>
  <c r="AY125" i="14" s="1"/>
  <c r="AZ40" i="14"/>
  <c r="R175" i="14" s="1"/>
  <c r="AT42" i="14"/>
  <c r="AC42" i="14"/>
  <c r="AT44" i="14"/>
  <c r="AC44" i="14"/>
  <c r="AT46" i="14"/>
  <c r="AC46" i="14"/>
  <c r="AT48" i="14"/>
  <c r="AC48" i="14"/>
  <c r="AT50" i="14"/>
  <c r="AC50" i="14"/>
  <c r="AY54" i="13"/>
  <c r="AY125" i="13" s="1"/>
  <c r="AZ40" i="13"/>
  <c r="R175" i="13" s="1"/>
  <c r="AT42" i="13"/>
  <c r="AC42" i="13"/>
  <c r="BF43" i="13"/>
  <c r="AN43" i="13"/>
  <c r="BF45" i="13"/>
  <c r="AN45" i="13"/>
  <c r="BF47" i="13"/>
  <c r="AN47" i="13"/>
  <c r="BF49" i="13"/>
  <c r="AN49" i="13"/>
  <c r="BF50" i="13"/>
  <c r="AN50" i="13"/>
  <c r="BF51" i="13"/>
  <c r="AN51" i="13"/>
  <c r="BF52" i="13"/>
  <c r="AN52" i="13"/>
  <c r="K176" i="13"/>
  <c r="K177" i="13" s="1"/>
  <c r="N176" i="13"/>
  <c r="N177" i="13" s="1"/>
  <c r="BF41" i="13"/>
  <c r="AN41" i="13"/>
  <c r="BF42" i="13"/>
  <c r="AN42" i="13"/>
  <c r="AA54" i="13"/>
  <c r="AA125" i="13" s="1"/>
  <c r="AC40" i="13"/>
  <c r="BF44" i="13"/>
  <c r="AN44" i="13"/>
  <c r="BF46" i="13"/>
  <c r="AN46" i="13"/>
  <c r="BF48" i="13"/>
  <c r="AN48" i="13"/>
  <c r="AT41" i="13"/>
  <c r="AC41" i="13"/>
  <c r="AM54" i="13"/>
  <c r="AM125" i="13" s="1"/>
  <c r="AN40" i="13"/>
  <c r="AT41" i="12"/>
  <c r="AC41" i="12"/>
  <c r="BF51" i="12"/>
  <c r="AN51" i="12"/>
  <c r="BF52" i="12"/>
  <c r="AN52" i="12"/>
  <c r="H176" i="12"/>
  <c r="N176" i="12"/>
  <c r="N177" i="12" s="1"/>
  <c r="AT51" i="12"/>
  <c r="AC51" i="12"/>
  <c r="BF49" i="12"/>
  <c r="AN49" i="12"/>
  <c r="BF50" i="12"/>
  <c r="AN50" i="12"/>
  <c r="U125" i="12"/>
  <c r="BF42" i="12"/>
  <c r="AN42" i="12"/>
  <c r="BF43" i="12"/>
  <c r="AN43" i="12"/>
  <c r="BF44" i="12"/>
  <c r="AN44" i="12"/>
  <c r="BF45" i="12"/>
  <c r="AN45" i="12"/>
  <c r="AM54" i="12"/>
  <c r="AM125" i="12" s="1"/>
  <c r="AN40" i="12"/>
  <c r="AT43" i="12"/>
  <c r="AC43" i="12"/>
  <c r="AT45" i="12"/>
  <c r="AC45" i="12"/>
  <c r="AT47" i="12"/>
  <c r="AC47" i="12"/>
  <c r="AT49" i="12"/>
  <c r="AC49" i="12"/>
  <c r="AA54" i="12"/>
  <c r="AA125" i="12" s="1"/>
  <c r="AC40" i="12"/>
  <c r="AY54" i="12"/>
  <c r="AY125" i="12" s="1"/>
  <c r="AZ40" i="12"/>
  <c r="R175" i="12" s="1"/>
  <c r="AT42" i="12"/>
  <c r="AC42" i="12"/>
  <c r="AT44" i="12"/>
  <c r="AC44" i="12"/>
  <c r="AT46" i="12"/>
  <c r="AC46" i="12"/>
  <c r="AT48" i="12"/>
  <c r="AC48" i="12"/>
  <c r="AT50" i="12"/>
  <c r="AC50" i="12"/>
  <c r="AT52" i="12"/>
  <c r="AC52" i="12"/>
  <c r="AY54" i="11"/>
  <c r="AZ40" i="11"/>
  <c r="BF41" i="11"/>
  <c r="AN41" i="11"/>
  <c r="BF42" i="11"/>
  <c r="AN42" i="11"/>
  <c r="BF43" i="11"/>
  <c r="AN43" i="11"/>
  <c r="BF44" i="11"/>
  <c r="AN44" i="11"/>
  <c r="BF45" i="11"/>
  <c r="AN45" i="11"/>
  <c r="BF46" i="11"/>
  <c r="AN46" i="11"/>
  <c r="BF47" i="11"/>
  <c r="AN47" i="11"/>
  <c r="BF48" i="11"/>
  <c r="AN48" i="11"/>
  <c r="K35" i="11"/>
  <c r="K125" i="11" s="1"/>
  <c r="AM35" i="11"/>
  <c r="AT41" i="11"/>
  <c r="AC41" i="11"/>
  <c r="AT43" i="11"/>
  <c r="AC43" i="11"/>
  <c r="AT45" i="11"/>
  <c r="AC45" i="11"/>
  <c r="AT47" i="11"/>
  <c r="AC47" i="11"/>
  <c r="O35" i="11"/>
  <c r="O125" i="11" s="1"/>
  <c r="R175" i="11"/>
  <c r="AT42" i="11"/>
  <c r="AC42" i="11"/>
  <c r="AT46" i="11"/>
  <c r="AC46" i="11"/>
  <c r="AA54" i="11"/>
  <c r="AA125" i="11" s="1"/>
  <c r="AC40" i="11"/>
  <c r="AM54" i="11"/>
  <c r="AN40" i="11"/>
  <c r="AT44" i="11"/>
  <c r="AC44" i="11"/>
  <c r="AT48" i="11"/>
  <c r="AC48" i="11"/>
  <c r="AN49" i="10"/>
  <c r="AM54" i="10"/>
  <c r="AM125" i="10" s="1"/>
  <c r="AZ49" i="10"/>
  <c r="R175" i="10" s="1"/>
  <c r="AY54" i="10"/>
  <c r="AY125" i="10" s="1"/>
  <c r="BF51" i="10"/>
  <c r="AN51" i="10"/>
  <c r="AC40" i="10"/>
  <c r="L176" i="10" s="1"/>
  <c r="L177" i="10" s="1"/>
  <c r="AA54" i="10"/>
  <c r="AA125" i="10" s="1"/>
  <c r="BF50" i="10"/>
  <c r="AN50" i="10"/>
  <c r="BF52" i="10"/>
  <c r="AN52" i="10"/>
  <c r="K35" i="9"/>
  <c r="K125" i="9" s="1"/>
  <c r="U35" i="9"/>
  <c r="U125" i="9" s="1"/>
  <c r="AY35" i="9"/>
  <c r="BF44" i="9"/>
  <c r="AN44" i="9"/>
  <c r="BF45" i="9"/>
  <c r="AN45" i="9"/>
  <c r="BF46" i="9"/>
  <c r="AN46" i="9"/>
  <c r="AS35" i="9"/>
  <c r="AY54" i="9"/>
  <c r="AZ40" i="9"/>
  <c r="H176" i="9"/>
  <c r="AM35" i="9"/>
  <c r="AT42" i="9"/>
  <c r="AC42" i="9"/>
  <c r="AT44" i="9"/>
  <c r="AC44" i="9"/>
  <c r="AT46" i="9"/>
  <c r="AC46" i="9"/>
  <c r="AT48" i="9"/>
  <c r="AC48" i="9"/>
  <c r="AT41" i="9"/>
  <c r="AC41" i="9"/>
  <c r="AT43" i="9"/>
  <c r="AC43" i="9"/>
  <c r="AT45" i="9"/>
  <c r="AC45" i="9"/>
  <c r="AT47" i="9"/>
  <c r="AC47" i="9"/>
  <c r="O35" i="9"/>
  <c r="O125" i="9" s="1"/>
  <c r="R175" i="9"/>
  <c r="BF41" i="9"/>
  <c r="AN41" i="9"/>
  <c r="BF42" i="9"/>
  <c r="AN42" i="9"/>
  <c r="BF43" i="9"/>
  <c r="AN43" i="9"/>
  <c r="BF47" i="9"/>
  <c r="AN47" i="9"/>
  <c r="BF48" i="9"/>
  <c r="AN48" i="9"/>
  <c r="AA54" i="9"/>
  <c r="AA125" i="9" s="1"/>
  <c r="M12" i="6" s="1"/>
  <c r="AC40" i="9"/>
  <c r="AM54" i="9"/>
  <c r="AN40" i="9"/>
  <c r="AY125" i="9"/>
  <c r="H177" i="8"/>
  <c r="AM54" i="8"/>
  <c r="AM125" i="8" s="1"/>
  <c r="AM133" i="8" s="1" a="1"/>
  <c r="AM133" i="8" s="1"/>
  <c r="AN40" i="8"/>
  <c r="AY54" i="8"/>
  <c r="AY125" i="8" s="1"/>
  <c r="AZ40" i="8"/>
  <c r="R175" i="8" s="1"/>
  <c r="BF44" i="8"/>
  <c r="AN44" i="8"/>
  <c r="E11" i="6"/>
  <c r="BE35" i="8"/>
  <c r="K176" i="8"/>
  <c r="BF41" i="8"/>
  <c r="AN41" i="8"/>
  <c r="BF43" i="8"/>
  <c r="AN43" i="8"/>
  <c r="BF46" i="8"/>
  <c r="AN46" i="8"/>
  <c r="BF48" i="8"/>
  <c r="AN48" i="8"/>
  <c r="BF42" i="8"/>
  <c r="AN42" i="8"/>
  <c r="BF45" i="8"/>
  <c r="AN45" i="8"/>
  <c r="BF47" i="8"/>
  <c r="AN47" i="8"/>
  <c r="AA54" i="8"/>
  <c r="AA125" i="8" s="1"/>
  <c r="AA133" i="8" s="1" a="1"/>
  <c r="AA133" i="8" s="1"/>
  <c r="AC40" i="8"/>
  <c r="L176" i="8" s="1"/>
  <c r="L42" i="5" a="1"/>
  <c r="L42" i="5" s="1"/>
  <c r="L41" i="5" a="1"/>
  <c r="L41" i="5" s="1"/>
  <c r="L40" i="5" a="1"/>
  <c r="L40" i="5" s="1"/>
  <c r="AY133" i="34" s="1" a="1"/>
  <c r="AY133" i="34" s="1"/>
  <c r="L39" i="5" a="1"/>
  <c r="L39" i="5" s="1"/>
  <c r="AY133" i="33" s="1" a="1"/>
  <c r="AY133" i="33" s="1"/>
  <c r="L38" i="5" a="1"/>
  <c r="L38" i="5" s="1"/>
  <c r="L37" i="5" a="1"/>
  <c r="L37" i="5" s="1"/>
  <c r="L36" i="5" a="1"/>
  <c r="L36" i="5" s="1"/>
  <c r="L35" i="5" a="1"/>
  <c r="L35" i="5" s="1"/>
  <c r="L34" i="5" a="1"/>
  <c r="L34" i="5" s="1"/>
  <c r="AY133" i="28" s="1" a="1"/>
  <c r="AY133" i="28" s="1"/>
  <c r="L33" i="5" a="1"/>
  <c r="L33" i="5" s="1"/>
  <c r="L32" i="5" a="1"/>
  <c r="L32" i="5" s="1"/>
  <c r="AY133" i="26" s="1" a="1"/>
  <c r="AY133" i="26" s="1"/>
  <c r="L31" i="5" a="1"/>
  <c r="L31" i="5" s="1"/>
  <c r="AY133" i="25" s="1" a="1"/>
  <c r="AY133" i="25" s="1"/>
  <c r="L30" i="5" a="1"/>
  <c r="L30" i="5" s="1"/>
  <c r="L29" i="5" a="1"/>
  <c r="L29" i="5" s="1"/>
  <c r="L28" i="5" a="1"/>
  <c r="L28" i="5" s="1"/>
  <c r="AY133" i="22" s="1" a="1"/>
  <c r="AY133" i="22" s="1"/>
  <c r="L27" i="5" a="1"/>
  <c r="L27" i="5" s="1"/>
  <c r="AY133" i="21" s="1" a="1"/>
  <c r="AY133" i="21" s="1"/>
  <c r="L26" i="5" a="1"/>
  <c r="L26" i="5" s="1"/>
  <c r="L25" i="5" a="1"/>
  <c r="L25" i="5" s="1"/>
  <c r="AY133" i="19" s="1" a="1"/>
  <c r="AY133" i="19" s="1"/>
  <c r="L24" i="5" a="1"/>
  <c r="L24" i="5" s="1"/>
  <c r="AY133" i="18" s="1" a="1"/>
  <c r="AY133" i="18" s="1"/>
  <c r="L23" i="5" a="1"/>
  <c r="L23" i="5" s="1"/>
  <c r="AY133" i="17" s="1" a="1"/>
  <c r="AY133" i="17" s="1"/>
  <c r="L22" i="5" a="1"/>
  <c r="L22" i="5" s="1"/>
  <c r="L21" i="5" a="1"/>
  <c r="L21" i="5" s="1"/>
  <c r="L20" i="5" a="1"/>
  <c r="L20" i="5" s="1"/>
  <c r="AY133" i="14" s="1" a="1"/>
  <c r="AY133" i="14" s="1"/>
  <c r="L19" i="5" a="1"/>
  <c r="L19" i="5" s="1"/>
  <c r="L18" i="5" a="1"/>
  <c r="L18" i="5" s="1"/>
  <c r="AY133" i="12" s="1" a="1"/>
  <c r="AY133" i="12" s="1"/>
  <c r="L17" i="5" a="1"/>
  <c r="L17" i="5" s="1"/>
  <c r="L16" i="5" a="1"/>
  <c r="L16" i="5" s="1"/>
  <c r="L15" i="5" a="1"/>
  <c r="L15" i="5" s="1"/>
  <c r="L14" i="5" a="1"/>
  <c r="L14" i="5" s="1"/>
  <c r="AY133" i="8" l="1" a="1"/>
  <c r="AY133" i="8" s="1"/>
  <c r="AY133" i="27" a="1"/>
  <c r="AY133" i="27" s="1"/>
  <c r="AY133" i="35" a="1"/>
  <c r="AY133" i="35" s="1"/>
  <c r="AY133" i="29" a="1"/>
  <c r="AY133" i="29" s="1"/>
  <c r="AY133" i="30" a="1"/>
  <c r="AY133" i="30" s="1"/>
  <c r="AY133" i="36" a="1"/>
  <c r="AY133" i="36" s="1"/>
  <c r="AY133" i="32" a="1"/>
  <c r="AY133" i="32" s="1"/>
  <c r="AY133" i="31" a="1"/>
  <c r="AY133" i="31" s="1"/>
  <c r="T175" i="22"/>
  <c r="T175" i="19"/>
  <c r="Q29" i="6"/>
  <c r="S176" i="34"/>
  <c r="S177" i="34" s="1"/>
  <c r="O176" i="34"/>
  <c r="O177" i="34" s="1"/>
  <c r="U34" i="6"/>
  <c r="R177" i="34"/>
  <c r="R175" i="30"/>
  <c r="R176" i="30"/>
  <c r="R175" i="36"/>
  <c r="T175" i="36" s="1"/>
  <c r="R176" i="36"/>
  <c r="R175" i="35"/>
  <c r="T175" i="35" s="1"/>
  <c r="R176" i="35"/>
  <c r="AY133" i="13" a="1"/>
  <c r="AY133" i="13" s="1"/>
  <c r="AY133" i="10" a="1"/>
  <c r="AY133" i="10" s="1"/>
  <c r="O176" i="24"/>
  <c r="O177" i="24" s="1"/>
  <c r="S176" i="24"/>
  <c r="S177" i="24" s="1"/>
  <c r="S176" i="25"/>
  <c r="S177" i="25" s="1"/>
  <c r="S176" i="27"/>
  <c r="S177" i="27" s="1"/>
  <c r="K32" i="6"/>
  <c r="G15" i="6"/>
  <c r="G34" i="6"/>
  <c r="G16" i="6"/>
  <c r="G13" i="6"/>
  <c r="K27" i="6"/>
  <c r="K15" i="6"/>
  <c r="I16" i="6"/>
  <c r="O176" i="19"/>
  <c r="O177" i="19" s="1"/>
  <c r="I34" i="6"/>
  <c r="K16" i="6"/>
  <c r="K25" i="6"/>
  <c r="E16" i="6"/>
  <c r="S176" i="30"/>
  <c r="S177" i="30" s="1"/>
  <c r="S176" i="18"/>
  <c r="S177" i="18" s="1"/>
  <c r="S176" i="19"/>
  <c r="S177" i="19" s="1"/>
  <c r="S176" i="21"/>
  <c r="S177" i="21" s="1"/>
  <c r="O176" i="25"/>
  <c r="O177" i="25" s="1"/>
  <c r="S176" i="22"/>
  <c r="S177" i="22" s="1"/>
  <c r="BE54" i="23"/>
  <c r="S176" i="23"/>
  <c r="S177" i="23" s="1"/>
  <c r="AY133" i="9" a="1"/>
  <c r="AY133" i="9" s="1"/>
  <c r="BE54" i="13"/>
  <c r="AY133" i="20" a="1"/>
  <c r="AY133" i="20" s="1"/>
  <c r="AY133" i="23" a="1"/>
  <c r="AY133" i="23" s="1"/>
  <c r="AY133" i="24" a="1"/>
  <c r="AY133" i="24" s="1"/>
  <c r="AA133" i="32" a="1"/>
  <c r="AA133" i="32" s="1"/>
  <c r="BF104" i="26"/>
  <c r="S176" i="26" s="1"/>
  <c r="S177" i="26" s="1"/>
  <c r="T175" i="29"/>
  <c r="M20" i="6"/>
  <c r="M24" i="6"/>
  <c r="AM133" i="29" a="1"/>
  <c r="AM133" i="29" s="1"/>
  <c r="AA133" i="20" a="1"/>
  <c r="AA133" i="20" s="1"/>
  <c r="M23" i="6"/>
  <c r="U32" i="6"/>
  <c r="O176" i="33"/>
  <c r="O177" i="33" s="1"/>
  <c r="BE54" i="29"/>
  <c r="BE125" i="29" s="1"/>
  <c r="W32" i="6" s="1"/>
  <c r="BE54" i="34"/>
  <c r="BE125" i="34" s="1"/>
  <c r="W37" i="6" s="1"/>
  <c r="U33" i="6"/>
  <c r="T175" i="21"/>
  <c r="BF41" i="33"/>
  <c r="S176" i="33" s="1"/>
  <c r="S177" i="33" s="1"/>
  <c r="BE54" i="33"/>
  <c r="BE125" i="33" s="1"/>
  <c r="AA133" i="25" a="1"/>
  <c r="AA133" i="25" s="1"/>
  <c r="AY125" i="11"/>
  <c r="U14" i="6" s="1"/>
  <c r="T175" i="26"/>
  <c r="L176" i="17"/>
  <c r="L177" i="17" s="1"/>
  <c r="Q176" i="19"/>
  <c r="Q177" i="19" s="1"/>
  <c r="Q176" i="21"/>
  <c r="Q177" i="21" s="1"/>
  <c r="Q39" i="6"/>
  <c r="AM133" i="36" a="1"/>
  <c r="AM133" i="36" s="1"/>
  <c r="M36" i="6"/>
  <c r="AA133" i="33" a="1"/>
  <c r="AA133" i="33" s="1"/>
  <c r="M39" i="6"/>
  <c r="AA133" i="36" a="1"/>
  <c r="AA133" i="36" s="1"/>
  <c r="M33" i="6"/>
  <c r="AA133" i="30" a="1"/>
  <c r="AA133" i="30" s="1"/>
  <c r="M38" i="6"/>
  <c r="AA133" i="35" a="1"/>
  <c r="AA133" i="35" s="1"/>
  <c r="Q38" i="6"/>
  <c r="AM133" i="35" a="1"/>
  <c r="AM133" i="35" s="1"/>
  <c r="M37" i="6"/>
  <c r="AA133" i="34" a="1"/>
  <c r="AA133" i="34" s="1"/>
  <c r="O176" i="27"/>
  <c r="O177" i="27" s="1"/>
  <c r="L176" i="26"/>
  <c r="L177" i="26" s="1"/>
  <c r="O176" i="22"/>
  <c r="O177" i="22" s="1"/>
  <c r="J177" i="11"/>
  <c r="O176" i="16"/>
  <c r="O177" i="16" s="1"/>
  <c r="U38" i="6"/>
  <c r="U39" i="6"/>
  <c r="U35" i="6"/>
  <c r="BE125" i="31"/>
  <c r="W34" i="6" s="1"/>
  <c r="E34" i="6"/>
  <c r="AG133" i="15" a="1"/>
  <c r="AG133" i="15" s="1"/>
  <c r="O26" i="6"/>
  <c r="L176" i="19"/>
  <c r="L177" i="19" s="1"/>
  <c r="L176" i="20"/>
  <c r="L177" i="20" s="1"/>
  <c r="L176" i="24"/>
  <c r="L177" i="24" s="1"/>
  <c r="O176" i="26"/>
  <c r="O177" i="26" s="1"/>
  <c r="L176" i="9"/>
  <c r="L177" i="9" s="1"/>
  <c r="O176" i="12"/>
  <c r="O177" i="12" s="1"/>
  <c r="O176" i="17"/>
  <c r="O177" i="17" s="1"/>
  <c r="L176" i="18"/>
  <c r="L177" i="18" s="1"/>
  <c r="O176" i="21"/>
  <c r="O177" i="21" s="1"/>
  <c r="AS54" i="21"/>
  <c r="AS125" i="21" s="1"/>
  <c r="S24" i="6" s="1"/>
  <c r="AS54" i="22"/>
  <c r="AS125" i="22" s="1"/>
  <c r="S25" i="6" s="1"/>
  <c r="L176" i="22"/>
  <c r="L177" i="22" s="1"/>
  <c r="L176" i="23"/>
  <c r="L177" i="23" s="1"/>
  <c r="Q176" i="26"/>
  <c r="Q177" i="26" s="1"/>
  <c r="BE54" i="27"/>
  <c r="BE125" i="27" s="1"/>
  <c r="W30" i="6" s="1"/>
  <c r="L176" i="32"/>
  <c r="L177" i="32" s="1"/>
  <c r="R177" i="27"/>
  <c r="T175" i="27"/>
  <c r="O176" i="29"/>
  <c r="Q176" i="29"/>
  <c r="Q177" i="29" s="1"/>
  <c r="O176" i="30"/>
  <c r="O177" i="30" s="1"/>
  <c r="L176" i="29"/>
  <c r="L177" i="29" s="1"/>
  <c r="BE54" i="32"/>
  <c r="BE125" i="32" s="1"/>
  <c r="W35" i="6" s="1"/>
  <c r="BE54" i="36"/>
  <c r="BE125" i="36" s="1"/>
  <c r="W39" i="6" s="1"/>
  <c r="BF40" i="36"/>
  <c r="S176" i="36" s="1"/>
  <c r="S177" i="36" s="1"/>
  <c r="AA133" i="31" a="1"/>
  <c r="AA133" i="31" s="1"/>
  <c r="AS54" i="31"/>
  <c r="AS125" i="31" s="1"/>
  <c r="AT40" i="31"/>
  <c r="Q176" i="31" s="1"/>
  <c r="Q177" i="31" s="1"/>
  <c r="O176" i="36"/>
  <c r="O177" i="36" s="1"/>
  <c r="BE133" i="28"/>
  <c r="BE133" i="29"/>
  <c r="L176" i="31"/>
  <c r="R177" i="32"/>
  <c r="T175" i="32"/>
  <c r="L176" i="28"/>
  <c r="AS54" i="29"/>
  <c r="AS125" i="29" s="1"/>
  <c r="S32" i="6" s="1"/>
  <c r="AS54" i="30"/>
  <c r="AS125" i="30" s="1"/>
  <c r="AT40" i="30"/>
  <c r="Q176" i="30" s="1"/>
  <c r="Q177" i="30" s="1"/>
  <c r="BE54" i="30"/>
  <c r="BE125" i="30" s="1"/>
  <c r="W33" i="6" s="1"/>
  <c r="L177" i="34"/>
  <c r="AS54" i="32"/>
  <c r="AS125" i="32" s="1"/>
  <c r="BF40" i="35"/>
  <c r="S176" i="35" s="1"/>
  <c r="S177" i="35" s="1"/>
  <c r="BE54" i="35"/>
  <c r="BE125" i="35" s="1"/>
  <c r="W38" i="6" s="1"/>
  <c r="AS54" i="36"/>
  <c r="AS125" i="36" s="1"/>
  <c r="S39" i="6" s="1"/>
  <c r="AT40" i="36"/>
  <c r="Q176" i="36" s="1"/>
  <c r="Q177" i="36" s="1"/>
  <c r="AA133" i="28" a="1"/>
  <c r="AA133" i="28" s="1"/>
  <c r="AS54" i="28"/>
  <c r="AS125" i="28" s="1"/>
  <c r="S31" i="6" s="1"/>
  <c r="AT40" i="28"/>
  <c r="Q176" i="28" s="1"/>
  <c r="L176" i="30"/>
  <c r="AT40" i="34"/>
  <c r="Q176" i="34" s="1"/>
  <c r="Q177" i="34" s="1"/>
  <c r="AS54" i="34"/>
  <c r="AS125" i="34" s="1"/>
  <c r="AT40" i="35"/>
  <c r="Q176" i="35" s="1"/>
  <c r="Q177" i="35" s="1"/>
  <c r="AS54" i="35"/>
  <c r="AS125" i="35" s="1"/>
  <c r="Q176" i="32"/>
  <c r="Q177" i="32" s="1"/>
  <c r="O176" i="35"/>
  <c r="O177" i="35" s="1"/>
  <c r="T175" i="30"/>
  <c r="AT40" i="33"/>
  <c r="Q176" i="33" s="1"/>
  <c r="AS54" i="33"/>
  <c r="AS125" i="33" s="1"/>
  <c r="L176" i="36"/>
  <c r="L177" i="36" s="1"/>
  <c r="AS54" i="27"/>
  <c r="AS125" i="27" s="1"/>
  <c r="AT40" i="27"/>
  <c r="Q176" i="27" s="1"/>
  <c r="Q177" i="27" s="1"/>
  <c r="U30" i="6"/>
  <c r="AA133" i="27" a="1"/>
  <c r="AA133" i="27" s="1"/>
  <c r="M30" i="6"/>
  <c r="BE54" i="26"/>
  <c r="BE125" i="26" s="1"/>
  <c r="AS54" i="26"/>
  <c r="AS125" i="26" s="1"/>
  <c r="AA133" i="26" a="1"/>
  <c r="AA133" i="26" s="1"/>
  <c r="M29" i="6"/>
  <c r="R177" i="25"/>
  <c r="T175" i="25"/>
  <c r="AS133" i="25"/>
  <c r="S28" i="6"/>
  <c r="BE54" i="25"/>
  <c r="BE125" i="25" s="1"/>
  <c r="U28" i="6"/>
  <c r="O28" i="6"/>
  <c r="R177" i="24"/>
  <c r="T175" i="24"/>
  <c r="AS54" i="24"/>
  <c r="AS125" i="24" s="1"/>
  <c r="U27" i="6"/>
  <c r="AG133" i="24" a="1"/>
  <c r="AG133" i="24" s="1"/>
  <c r="O27" i="6"/>
  <c r="BE54" i="24"/>
  <c r="BE125" i="24" s="1"/>
  <c r="Q176" i="24"/>
  <c r="Q177" i="24" s="1"/>
  <c r="AA133" i="24" a="1"/>
  <c r="AA133" i="24" s="1"/>
  <c r="M27" i="6"/>
  <c r="D136" i="24"/>
  <c r="AA133" i="23" a="1"/>
  <c r="AA133" i="23" s="1"/>
  <c r="M26" i="6"/>
  <c r="U26" i="6"/>
  <c r="AS54" i="23"/>
  <c r="AS125" i="23" s="1"/>
  <c r="BE125" i="23"/>
  <c r="R177" i="23"/>
  <c r="T175" i="23"/>
  <c r="Q176" i="23"/>
  <c r="Q177" i="23" s="1"/>
  <c r="U25" i="6"/>
  <c r="Q176" i="22"/>
  <c r="Q177" i="22" s="1"/>
  <c r="BE54" i="22"/>
  <c r="BE125" i="22" s="1"/>
  <c r="L177" i="21"/>
  <c r="BE54" i="21"/>
  <c r="BE125" i="21" s="1"/>
  <c r="U23" i="6"/>
  <c r="O176" i="20"/>
  <c r="O177" i="20" s="1"/>
  <c r="AM133" i="20" a="1"/>
  <c r="AM133" i="20" s="1"/>
  <c r="Q23" i="6"/>
  <c r="Q176" i="20"/>
  <c r="Q177" i="20" s="1"/>
  <c r="R177" i="20"/>
  <c r="T175" i="20"/>
  <c r="BE54" i="20"/>
  <c r="BE125" i="20" s="1"/>
  <c r="BF40" i="20"/>
  <c r="S176" i="20" s="1"/>
  <c r="S177" i="20" s="1"/>
  <c r="AS54" i="20"/>
  <c r="AS125" i="20" s="1"/>
  <c r="AS54" i="19"/>
  <c r="AS125" i="19" s="1"/>
  <c r="AA133" i="19" a="1"/>
  <c r="AA133" i="19" s="1"/>
  <c r="M22" i="6"/>
  <c r="U22" i="6"/>
  <c r="BE54" i="19"/>
  <c r="BE125" i="19" s="1"/>
  <c r="AA133" i="18" a="1"/>
  <c r="AA133" i="18" s="1"/>
  <c r="M21" i="6"/>
  <c r="Q176" i="18"/>
  <c r="Q177" i="18" s="1"/>
  <c r="R177" i="18"/>
  <c r="T175" i="18"/>
  <c r="U21" i="6"/>
  <c r="AS54" i="18"/>
  <c r="AS125" i="18" s="1"/>
  <c r="BE54" i="18"/>
  <c r="BE125" i="18" s="1"/>
  <c r="AM133" i="17" a="1"/>
  <c r="AM133" i="17" s="1"/>
  <c r="Q20" i="6"/>
  <c r="BE54" i="17"/>
  <c r="BE125" i="17" s="1"/>
  <c r="BF40" i="17"/>
  <c r="S176" i="17" s="1"/>
  <c r="S177" i="17" s="1"/>
  <c r="AT43" i="17"/>
  <c r="Q176" i="17" s="1"/>
  <c r="Q177" i="17" s="1"/>
  <c r="AS54" i="17"/>
  <c r="AS125" i="17" s="1"/>
  <c r="U20" i="6"/>
  <c r="R177" i="17"/>
  <c r="T175" i="17"/>
  <c r="AY125" i="16"/>
  <c r="AY133" i="16" s="1" a="1"/>
  <c r="AY133" i="16" s="1"/>
  <c r="U13" i="6"/>
  <c r="I14" i="6"/>
  <c r="G14" i="6"/>
  <c r="AA133" i="12" a="1"/>
  <c r="AA133" i="12" s="1"/>
  <c r="M15" i="6"/>
  <c r="AA133" i="13" a="1"/>
  <c r="AA133" i="13" s="1"/>
  <c r="M16" i="6"/>
  <c r="K18" i="6"/>
  <c r="U18" i="6"/>
  <c r="AA133" i="15" a="1"/>
  <c r="AA133" i="15" s="1"/>
  <c r="M18" i="6"/>
  <c r="M19" i="6"/>
  <c r="K19" i="6"/>
  <c r="G19" i="6"/>
  <c r="AG133" i="12" a="1"/>
  <c r="AG133" i="12" s="1"/>
  <c r="O15" i="6"/>
  <c r="AA133" i="10" a="1"/>
  <c r="AA133" i="10" s="1"/>
  <c r="M13" i="6"/>
  <c r="AA133" i="11" a="1"/>
  <c r="AA133" i="11" s="1"/>
  <c r="M14" i="6"/>
  <c r="U15" i="6"/>
  <c r="U16" i="6"/>
  <c r="G18" i="6"/>
  <c r="AG133" i="16" a="1"/>
  <c r="AG133" i="16" s="1"/>
  <c r="O19" i="6"/>
  <c r="AG133" i="13" a="1"/>
  <c r="AG133" i="13" s="1"/>
  <c r="O16" i="6"/>
  <c r="AM133" i="10" a="1"/>
  <c r="AM133" i="10" s="1"/>
  <c r="Q13" i="6"/>
  <c r="AM133" i="13" a="1"/>
  <c r="AM133" i="13" s="1"/>
  <c r="Q16" i="6"/>
  <c r="AM133" i="15" a="1"/>
  <c r="AM133" i="15" s="1"/>
  <c r="Q18" i="6"/>
  <c r="AM133" i="12" a="1"/>
  <c r="AM133" i="12" s="1"/>
  <c r="Q15" i="6"/>
  <c r="K12" i="6"/>
  <c r="U12" i="6"/>
  <c r="I12" i="6"/>
  <c r="G12" i="6"/>
  <c r="AA133" i="14" a="1"/>
  <c r="AA133" i="14" s="1"/>
  <c r="M17" i="6"/>
  <c r="K17" i="6"/>
  <c r="U17" i="6"/>
  <c r="AM133" i="14" a="1"/>
  <c r="AM133" i="14" s="1"/>
  <c r="Q17" i="6"/>
  <c r="AG133" i="14" a="1"/>
  <c r="AG133" i="14" s="1"/>
  <c r="O17" i="6"/>
  <c r="U11" i="6"/>
  <c r="M11" i="6"/>
  <c r="Q11" i="6"/>
  <c r="K177" i="8"/>
  <c r="L177" i="8"/>
  <c r="H177" i="11"/>
  <c r="O176" i="9"/>
  <c r="O177" i="9" s="1"/>
  <c r="O176" i="11"/>
  <c r="O177" i="11" s="1"/>
  <c r="O176" i="14"/>
  <c r="O177" i="14" s="1"/>
  <c r="O176" i="15"/>
  <c r="O177" i="15" s="1"/>
  <c r="R177" i="16"/>
  <c r="T175" i="16"/>
  <c r="L176" i="16"/>
  <c r="BE54" i="16"/>
  <c r="BE125" i="16" s="1"/>
  <c r="BF40" i="16"/>
  <c r="S176" i="16" s="1"/>
  <c r="S177" i="16" s="1"/>
  <c r="AS54" i="16"/>
  <c r="AS125" i="16" s="1"/>
  <c r="AT40" i="16"/>
  <c r="Q176" i="16" s="1"/>
  <c r="Q177" i="16" s="1"/>
  <c r="AM125" i="16"/>
  <c r="H177" i="15"/>
  <c r="AS54" i="15"/>
  <c r="AS125" i="15" s="1"/>
  <c r="AT40" i="15"/>
  <c r="Q176" i="15" s="1"/>
  <c r="Q177" i="15" s="1"/>
  <c r="R177" i="15"/>
  <c r="T175" i="15"/>
  <c r="BF49" i="15"/>
  <c r="S176" i="15" s="1"/>
  <c r="S177" i="15" s="1"/>
  <c r="BE54" i="15"/>
  <c r="BE125" i="15" s="1"/>
  <c r="L176" i="15"/>
  <c r="L177" i="15" s="1"/>
  <c r="AS54" i="14"/>
  <c r="AS125" i="14" s="1"/>
  <c r="AT40" i="14"/>
  <c r="Q176" i="14" s="1"/>
  <c r="Q177" i="14" s="1"/>
  <c r="H177" i="14"/>
  <c r="R177" i="14"/>
  <c r="T175" i="14"/>
  <c r="L176" i="14"/>
  <c r="L177" i="14" s="1"/>
  <c r="BE54" i="14"/>
  <c r="BE125" i="14" s="1"/>
  <c r="BF40" i="14"/>
  <c r="S176" i="14" s="1"/>
  <c r="S177" i="14" s="1"/>
  <c r="D136" i="14"/>
  <c r="BF40" i="13"/>
  <c r="S176" i="13" s="1"/>
  <c r="S177" i="13" s="1"/>
  <c r="BE125" i="13"/>
  <c r="AS54" i="13"/>
  <c r="AS125" i="13" s="1"/>
  <c r="AT40" i="13"/>
  <c r="Q176" i="13" s="1"/>
  <c r="Q177" i="13" s="1"/>
  <c r="R177" i="13"/>
  <c r="T175" i="13"/>
  <c r="O176" i="13"/>
  <c r="O177" i="13" s="1"/>
  <c r="L176" i="13"/>
  <c r="R177" i="12"/>
  <c r="T175" i="12"/>
  <c r="L176" i="12"/>
  <c r="L177" i="12" s="1"/>
  <c r="BE54" i="12"/>
  <c r="BE125" i="12" s="1"/>
  <c r="BF40" i="12"/>
  <c r="S176" i="12" s="1"/>
  <c r="S177" i="12" s="1"/>
  <c r="H177" i="12"/>
  <c r="AS54" i="12"/>
  <c r="AS125" i="12" s="1"/>
  <c r="AT40" i="12"/>
  <c r="Q176" i="12" s="1"/>
  <c r="Q177" i="12" s="1"/>
  <c r="BE54" i="11"/>
  <c r="BE125" i="11" s="1"/>
  <c r="BF40" i="11"/>
  <c r="S176" i="11" s="1"/>
  <c r="S177" i="11" s="1"/>
  <c r="AS54" i="11"/>
  <c r="AS125" i="11" s="1"/>
  <c r="AT40" i="11"/>
  <c r="Q176" i="11" s="1"/>
  <c r="Q177" i="11" s="1"/>
  <c r="R177" i="11"/>
  <c r="T175" i="11"/>
  <c r="AM125" i="11"/>
  <c r="L176" i="11"/>
  <c r="BF49" i="10"/>
  <c r="S176" i="10" s="1"/>
  <c r="S177" i="10" s="1"/>
  <c r="BE54" i="10"/>
  <c r="BE125" i="10" s="1"/>
  <c r="AS54" i="10"/>
  <c r="AS125" i="10" s="1"/>
  <c r="AT40" i="10"/>
  <c r="Q176" i="10" s="1"/>
  <c r="Q177" i="10" s="1"/>
  <c r="R177" i="10"/>
  <c r="T175" i="10"/>
  <c r="O176" i="10"/>
  <c r="O177" i="10" s="1"/>
  <c r="AA133" i="9" a="1"/>
  <c r="AA133" i="9" s="1"/>
  <c r="BE54" i="9"/>
  <c r="BE125" i="9" s="1"/>
  <c r="BF40" i="9"/>
  <c r="S176" i="9" s="1"/>
  <c r="S177" i="9" s="1"/>
  <c r="R177" i="9"/>
  <c r="T175" i="9"/>
  <c r="H177" i="9"/>
  <c r="AS54" i="9"/>
  <c r="AS125" i="9" s="1"/>
  <c r="AT40" i="9"/>
  <c r="Q176" i="9" s="1"/>
  <c r="Q177" i="9" s="1"/>
  <c r="AM125" i="9"/>
  <c r="AT40" i="8"/>
  <c r="Q176" i="8" s="1"/>
  <c r="AS54" i="8"/>
  <c r="AS125" i="8" s="1"/>
  <c r="AS133" i="8" s="1"/>
  <c r="R177" i="8"/>
  <c r="T175" i="8"/>
  <c r="BE54" i="8"/>
  <c r="BE125" i="8" s="1"/>
  <c r="BE133" i="8" s="1"/>
  <c r="BF40" i="8"/>
  <c r="S176" i="8" s="1"/>
  <c r="D136" i="15" l="1"/>
  <c r="R177" i="36"/>
  <c r="R177" i="30"/>
  <c r="R177" i="35"/>
  <c r="T177" i="25"/>
  <c r="T176" i="25"/>
  <c r="S177" i="8"/>
  <c r="Y17" i="6"/>
  <c r="AD169" i="14"/>
  <c r="AD159" i="14"/>
  <c r="AD169" i="24"/>
  <c r="AD159" i="24"/>
  <c r="AS133" i="21"/>
  <c r="AY133" i="11" a="1"/>
  <c r="AY133" i="11" s="1"/>
  <c r="U175" i="25"/>
  <c r="BE133" i="34"/>
  <c r="W36" i="6"/>
  <c r="BE133" i="33"/>
  <c r="T177" i="19"/>
  <c r="BE133" i="27"/>
  <c r="D136" i="27"/>
  <c r="D136" i="36"/>
  <c r="AD159" i="36" s="1"/>
  <c r="S36" i="6"/>
  <c r="AS133" i="33"/>
  <c r="S38" i="6"/>
  <c r="AS133" i="35"/>
  <c r="S35" i="6"/>
  <c r="AS133" i="32"/>
  <c r="S33" i="6"/>
  <c r="AS133" i="30"/>
  <c r="S37" i="6"/>
  <c r="AS133" i="34"/>
  <c r="BE133" i="31"/>
  <c r="S34" i="6"/>
  <c r="AS133" i="31" a="1"/>
  <c r="AS133" i="31" s="1"/>
  <c r="T176" i="19"/>
  <c r="AS133" i="22"/>
  <c r="BE133" i="32"/>
  <c r="T177" i="36"/>
  <c r="T176" i="29"/>
  <c r="T177" i="17"/>
  <c r="D136" i="17"/>
  <c r="T177" i="26"/>
  <c r="T177" i="21"/>
  <c r="T176" i="21"/>
  <c r="D136" i="23"/>
  <c r="T176" i="26"/>
  <c r="U176" i="26" s="1"/>
  <c r="T177" i="27"/>
  <c r="T176" i="35"/>
  <c r="Q177" i="28"/>
  <c r="O177" i="29"/>
  <c r="T177" i="29" s="1"/>
  <c r="Q177" i="33"/>
  <c r="T177" i="33" s="1"/>
  <c r="T176" i="33"/>
  <c r="T177" i="35"/>
  <c r="D136" i="35"/>
  <c r="D136" i="33"/>
  <c r="AS133" i="28"/>
  <c r="BE133" i="35"/>
  <c r="D136" i="32"/>
  <c r="T176" i="34"/>
  <c r="BE133" i="30"/>
  <c r="L177" i="28"/>
  <c r="T176" i="28"/>
  <c r="D136" i="31"/>
  <c r="BE133" i="36"/>
  <c r="T177" i="32"/>
  <c r="D136" i="28"/>
  <c r="D136" i="34"/>
  <c r="L177" i="30"/>
  <c r="T177" i="30" s="1"/>
  <c r="T176" i="30"/>
  <c r="T176" i="36"/>
  <c r="AS133" i="36"/>
  <c r="T177" i="34"/>
  <c r="AS133" i="29"/>
  <c r="D136" i="29"/>
  <c r="L177" i="31"/>
  <c r="T177" i="31" s="1"/>
  <c r="T176" i="31"/>
  <c r="T176" i="32"/>
  <c r="U176" i="32" s="1"/>
  <c r="D136" i="30"/>
  <c r="T176" i="27"/>
  <c r="U176" i="27" s="1"/>
  <c r="AS133" i="27"/>
  <c r="S30" i="6"/>
  <c r="AS133" i="26"/>
  <c r="S29" i="6"/>
  <c r="D136" i="26"/>
  <c r="BE133" i="26"/>
  <c r="W29" i="6"/>
  <c r="BE133" i="25"/>
  <c r="W28" i="6"/>
  <c r="D136" i="25"/>
  <c r="BE133" i="24"/>
  <c r="W27" i="6"/>
  <c r="T176" i="24"/>
  <c r="AS133" i="24"/>
  <c r="S27" i="6"/>
  <c r="T177" i="24"/>
  <c r="BE133" i="23"/>
  <c r="W26" i="6"/>
  <c r="T176" i="23"/>
  <c r="AS133" i="23"/>
  <c r="S26" i="6"/>
  <c r="T177" i="23"/>
  <c r="BE133" i="22"/>
  <c r="W25" i="6"/>
  <c r="T176" i="22"/>
  <c r="D136" i="22"/>
  <c r="T177" i="22"/>
  <c r="BE133" i="21"/>
  <c r="W24" i="6"/>
  <c r="D136" i="21"/>
  <c r="T176" i="20"/>
  <c r="AS133" i="20"/>
  <c r="S23" i="6"/>
  <c r="D136" i="20"/>
  <c r="BE133" i="20"/>
  <c r="W23" i="6"/>
  <c r="T177" i="20"/>
  <c r="BE133" i="19"/>
  <c r="W22" i="6"/>
  <c r="D136" i="19"/>
  <c r="AS133" i="19"/>
  <c r="S22" i="6"/>
  <c r="T177" i="18"/>
  <c r="BE133" i="18"/>
  <c r="W21" i="6"/>
  <c r="AS133" i="18"/>
  <c r="S21" i="6"/>
  <c r="D136" i="18"/>
  <c r="T176" i="18"/>
  <c r="U176" i="18" s="1"/>
  <c r="T176" i="17"/>
  <c r="AS133" i="17"/>
  <c r="S20" i="6"/>
  <c r="BE133" i="17"/>
  <c r="W20" i="6"/>
  <c r="U19" i="6"/>
  <c r="BE133" i="10"/>
  <c r="W13" i="6"/>
  <c r="BE133" i="12"/>
  <c r="W15" i="6"/>
  <c r="BE133" i="13"/>
  <c r="W16" i="6"/>
  <c r="BE133" i="16"/>
  <c r="W19" i="6"/>
  <c r="BE133" i="11"/>
  <c r="W14" i="6"/>
  <c r="BE133" i="15"/>
  <c r="W18" i="6"/>
  <c r="AS133" i="15"/>
  <c r="S18" i="6"/>
  <c r="AS133" i="16"/>
  <c r="S19" i="6"/>
  <c r="AS133" i="10"/>
  <c r="S13" i="6"/>
  <c r="AS133" i="11"/>
  <c r="S14" i="6"/>
  <c r="AS133" i="12"/>
  <c r="S15" i="6"/>
  <c r="AS133" i="13"/>
  <c r="S16" i="6"/>
  <c r="AM133" i="16" a="1"/>
  <c r="AM133" i="16" s="1"/>
  <c r="Q19" i="6"/>
  <c r="AM133" i="11" a="1"/>
  <c r="AM133" i="11" s="1"/>
  <c r="Q14" i="6"/>
  <c r="BE133" i="9"/>
  <c r="W12" i="6"/>
  <c r="AM133" i="9" a="1"/>
  <c r="AM133" i="9" s="1"/>
  <c r="Q12" i="6"/>
  <c r="AS133" i="9"/>
  <c r="S12" i="6"/>
  <c r="BE133" i="14"/>
  <c r="W17" i="6"/>
  <c r="AS133" i="14"/>
  <c r="S17" i="6"/>
  <c r="W11" i="6"/>
  <c r="S11" i="6"/>
  <c r="Q177" i="8"/>
  <c r="O177" i="8"/>
  <c r="D136" i="13"/>
  <c r="L177" i="16"/>
  <c r="T177" i="16" s="1"/>
  <c r="T176" i="16"/>
  <c r="D136" i="16"/>
  <c r="T177" i="15"/>
  <c r="T176" i="15"/>
  <c r="T176" i="14"/>
  <c r="T177" i="14"/>
  <c r="L177" i="13"/>
  <c r="T177" i="13" s="1"/>
  <c r="T176" i="13"/>
  <c r="D136" i="12"/>
  <c r="T176" i="12"/>
  <c r="T177" i="12"/>
  <c r="L177" i="11"/>
  <c r="BF113" i="7"/>
  <c r="BF115" i="7"/>
  <c r="BF116" i="7"/>
  <c r="BF112" i="7"/>
  <c r="BF95" i="7"/>
  <c r="BF96" i="7"/>
  <c r="BF104" i="7"/>
  <c r="BF105" i="7"/>
  <c r="BF92" i="7"/>
  <c r="BF74" i="7"/>
  <c r="BF75" i="7"/>
  <c r="BF76" i="7"/>
  <c r="BF77" i="7"/>
  <c r="BF78" i="7"/>
  <c r="BF79" i="7"/>
  <c r="BF80" i="7"/>
  <c r="BF81" i="7"/>
  <c r="BF82" i="7"/>
  <c r="BF83" i="7"/>
  <c r="BF84" i="7"/>
  <c r="BF85" i="7"/>
  <c r="BF73" i="7"/>
  <c r="BF60" i="7"/>
  <c r="BF61" i="7"/>
  <c r="BF62" i="7"/>
  <c r="BF63" i="7"/>
  <c r="BF64" i="7"/>
  <c r="BF65" i="7"/>
  <c r="BF66" i="7"/>
  <c r="BF59" i="7"/>
  <c r="AZ113" i="7"/>
  <c r="AZ115" i="7"/>
  <c r="AZ116" i="7"/>
  <c r="AZ112" i="7"/>
  <c r="AZ95" i="7"/>
  <c r="AZ96" i="7"/>
  <c r="AZ104" i="7"/>
  <c r="AZ105" i="7"/>
  <c r="AZ92" i="7"/>
  <c r="AZ74" i="7"/>
  <c r="AZ75" i="7"/>
  <c r="AZ76" i="7"/>
  <c r="AZ77" i="7"/>
  <c r="AZ78" i="7"/>
  <c r="AZ79" i="7"/>
  <c r="AZ80" i="7"/>
  <c r="AZ81" i="7"/>
  <c r="AZ82" i="7"/>
  <c r="AZ83" i="7"/>
  <c r="AZ84" i="7"/>
  <c r="AZ85" i="7"/>
  <c r="AZ73" i="7"/>
  <c r="AZ60" i="7"/>
  <c r="AZ61" i="7"/>
  <c r="AZ62" i="7"/>
  <c r="AZ63" i="7"/>
  <c r="AZ64" i="7"/>
  <c r="AZ65" i="7"/>
  <c r="AZ66" i="7"/>
  <c r="AZ59" i="7"/>
  <c r="AT113" i="7"/>
  <c r="AT115" i="7"/>
  <c r="AT116" i="7"/>
  <c r="AT112" i="7"/>
  <c r="AT95" i="7"/>
  <c r="AT96" i="7"/>
  <c r="AT104" i="7"/>
  <c r="AT105" i="7"/>
  <c r="AT92" i="7"/>
  <c r="AT74" i="7"/>
  <c r="AT75" i="7"/>
  <c r="AT76" i="7"/>
  <c r="AT77" i="7"/>
  <c r="AT78" i="7"/>
  <c r="AT79" i="7"/>
  <c r="AT80" i="7"/>
  <c r="AT81" i="7"/>
  <c r="AT82" i="7"/>
  <c r="AT83" i="7"/>
  <c r="AT84" i="7"/>
  <c r="AT85" i="7"/>
  <c r="AT73" i="7"/>
  <c r="AT60" i="7"/>
  <c r="AT61" i="7"/>
  <c r="AT62" i="7"/>
  <c r="AT63" i="7"/>
  <c r="AT64" i="7"/>
  <c r="AT65" i="7"/>
  <c r="AT66" i="7"/>
  <c r="AT59" i="7"/>
  <c r="AN113" i="7"/>
  <c r="AN115" i="7"/>
  <c r="AN116" i="7"/>
  <c r="AN112" i="7"/>
  <c r="AN95" i="7"/>
  <c r="AN96" i="7"/>
  <c r="AN104" i="7"/>
  <c r="AN105" i="7"/>
  <c r="AN92" i="7"/>
  <c r="AN74" i="7"/>
  <c r="AN75" i="7"/>
  <c r="AN76" i="7"/>
  <c r="AN77" i="7"/>
  <c r="AN78" i="7"/>
  <c r="AN79" i="7"/>
  <c r="AN80" i="7"/>
  <c r="AN81" i="7"/>
  <c r="AN82" i="7"/>
  <c r="AN83" i="7"/>
  <c r="AN84" i="7"/>
  <c r="AN85" i="7"/>
  <c r="AN73" i="7"/>
  <c r="AN60" i="7"/>
  <c r="AN61" i="7"/>
  <c r="AN62" i="7"/>
  <c r="AN63" i="7"/>
  <c r="AN64" i="7"/>
  <c r="AN65" i="7"/>
  <c r="AN66" i="7"/>
  <c r="AN59" i="7"/>
  <c r="X177" i="25" l="1"/>
  <c r="U176" i="25"/>
  <c r="U175" i="31"/>
  <c r="X177" i="31"/>
  <c r="U175" i="32"/>
  <c r="X177" i="32"/>
  <c r="U175" i="35"/>
  <c r="X177" i="35"/>
  <c r="U175" i="33"/>
  <c r="X177" i="33"/>
  <c r="U175" i="34"/>
  <c r="X177" i="34"/>
  <c r="U175" i="36"/>
  <c r="X177" i="36"/>
  <c r="U175" i="30"/>
  <c r="X177" i="30"/>
  <c r="U175" i="29"/>
  <c r="X177" i="29"/>
  <c r="U175" i="27"/>
  <c r="X177" i="27"/>
  <c r="U175" i="26"/>
  <c r="U177" i="26" s="1"/>
  <c r="X177" i="26"/>
  <c r="W177" i="24"/>
  <c r="X177" i="24"/>
  <c r="U175" i="23"/>
  <c r="X177" i="23"/>
  <c r="U175" i="22"/>
  <c r="X177" i="22"/>
  <c r="U175" i="21"/>
  <c r="X177" i="21"/>
  <c r="U175" i="20"/>
  <c r="X177" i="20"/>
  <c r="U175" i="19"/>
  <c r="X177" i="19"/>
  <c r="U175" i="17"/>
  <c r="X177" i="17"/>
  <c r="U175" i="16"/>
  <c r="X177" i="16"/>
  <c r="U175" i="15"/>
  <c r="X177" i="15"/>
  <c r="W177" i="14"/>
  <c r="X177" i="14"/>
  <c r="U175" i="13"/>
  <c r="X177" i="13"/>
  <c r="W177" i="12"/>
  <c r="X177" i="12"/>
  <c r="U175" i="18"/>
  <c r="U177" i="18" s="1"/>
  <c r="X177" i="18"/>
  <c r="Y16" i="6"/>
  <c r="AD169" i="13"/>
  <c r="AD159" i="13"/>
  <c r="AD169" i="18"/>
  <c r="AD159" i="18"/>
  <c r="AD169" i="19"/>
  <c r="AD159" i="19"/>
  <c r="AD169" i="20"/>
  <c r="AD159" i="20"/>
  <c r="AD169" i="21"/>
  <c r="AD159" i="21"/>
  <c r="AD169" i="22"/>
  <c r="AD159" i="22"/>
  <c r="AD169" i="25"/>
  <c r="AD159" i="25"/>
  <c r="AD169" i="34"/>
  <c r="AD159" i="34"/>
  <c r="AD169" i="31"/>
  <c r="AD159" i="31"/>
  <c r="AD169" i="33"/>
  <c r="AD159" i="33"/>
  <c r="AD169" i="23"/>
  <c r="AD159" i="23"/>
  <c r="AD169" i="17"/>
  <c r="AD159" i="17"/>
  <c r="Y15" i="6"/>
  <c r="AD169" i="12"/>
  <c r="AD159" i="12"/>
  <c r="Y18" i="6"/>
  <c r="AD169" i="15"/>
  <c r="AD159" i="15"/>
  <c r="AD169" i="16"/>
  <c r="AD159" i="16"/>
  <c r="AD169" i="26"/>
  <c r="AD159" i="26"/>
  <c r="AD169" i="30"/>
  <c r="AD159" i="30"/>
  <c r="AD169" i="29"/>
  <c r="AD159" i="29"/>
  <c r="AD169" i="28"/>
  <c r="AD159" i="28"/>
  <c r="AD169" i="32"/>
  <c r="AD159" i="32"/>
  <c r="AD169" i="35"/>
  <c r="AD159" i="35"/>
  <c r="AD169" i="27"/>
  <c r="AD159" i="27"/>
  <c r="T177" i="28"/>
  <c r="W177" i="28" s="1"/>
  <c r="U176" i="15"/>
  <c r="U176" i="17"/>
  <c r="U176" i="36"/>
  <c r="U177" i="36" s="1"/>
  <c r="U176" i="31"/>
  <c r="U176" i="29"/>
  <c r="U177" i="29" s="1"/>
  <c r="U176" i="24"/>
  <c r="U176" i="30"/>
  <c r="U177" i="30" s="1"/>
  <c r="U176" i="34"/>
  <c r="U176" i="33"/>
  <c r="U176" i="35"/>
  <c r="U176" i="13"/>
  <c r="U176" i="16"/>
  <c r="U176" i="23"/>
  <c r="U176" i="12"/>
  <c r="U176" i="19"/>
  <c r="U177" i="19" s="1"/>
  <c r="U176" i="14"/>
  <c r="U175" i="12"/>
  <c r="U176" i="20"/>
  <c r="U176" i="22"/>
  <c r="U176" i="21"/>
  <c r="U175" i="24"/>
  <c r="U175" i="14"/>
  <c r="W177" i="36"/>
  <c r="W177" i="17"/>
  <c r="Y19" i="6"/>
  <c r="W177" i="13"/>
  <c r="U177" i="27"/>
  <c r="U177" i="25"/>
  <c r="W177" i="23"/>
  <c r="W177" i="27"/>
  <c r="W177" i="32"/>
  <c r="W177" i="29"/>
  <c r="W177" i="31"/>
  <c r="W177" i="34"/>
  <c r="W177" i="33"/>
  <c r="W177" i="30"/>
  <c r="W177" i="35"/>
  <c r="W177" i="26"/>
  <c r="W177" i="25"/>
  <c r="W177" i="22"/>
  <c r="W177" i="21"/>
  <c r="W177" i="20"/>
  <c r="W177" i="19"/>
  <c r="W177" i="18"/>
  <c r="W177" i="15"/>
  <c r="W177" i="16"/>
  <c r="U177" i="15"/>
  <c r="U177" i="35" l="1"/>
  <c r="U175" i="28"/>
  <c r="X177" i="28"/>
  <c r="U177" i="21"/>
  <c r="U177" i="17"/>
  <c r="U177" i="16"/>
  <c r="U176" i="28"/>
  <c r="U177" i="32"/>
  <c r="U177" i="22"/>
  <c r="U177" i="23"/>
  <c r="U177" i="20"/>
  <c r="U177" i="24"/>
  <c r="U177" i="34"/>
  <c r="U177" i="31"/>
  <c r="U177" i="33"/>
  <c r="U177" i="14"/>
  <c r="U177" i="12"/>
  <c r="U177" i="13"/>
  <c r="AH113" i="7"/>
  <c r="AH115" i="7"/>
  <c r="AH116" i="7"/>
  <c r="AH112" i="7"/>
  <c r="AH95" i="7"/>
  <c r="AH96" i="7"/>
  <c r="AH104" i="7"/>
  <c r="AH105" i="7"/>
  <c r="AH92" i="7"/>
  <c r="AH74" i="7"/>
  <c r="AH75" i="7"/>
  <c r="AH76" i="7"/>
  <c r="AH77" i="7"/>
  <c r="AH78" i="7"/>
  <c r="AH79" i="7"/>
  <c r="AH80" i="7"/>
  <c r="AH81" i="7"/>
  <c r="AH82" i="7"/>
  <c r="AH83" i="7"/>
  <c r="AH84" i="7"/>
  <c r="AH85" i="7"/>
  <c r="AH73" i="7"/>
  <c r="AH61" i="7"/>
  <c r="AH62" i="7"/>
  <c r="AH63" i="7"/>
  <c r="AH64" i="7"/>
  <c r="AH65" i="7"/>
  <c r="AH66" i="7"/>
  <c r="AC59" i="7"/>
  <c r="AC60" i="7"/>
  <c r="AC61" i="7"/>
  <c r="AC62" i="7"/>
  <c r="AC63" i="7"/>
  <c r="AC64" i="7"/>
  <c r="AC65" i="7"/>
  <c r="AC66" i="7"/>
  <c r="AC73" i="7"/>
  <c r="AC74" i="7"/>
  <c r="AC75" i="7"/>
  <c r="AC76" i="7"/>
  <c r="AC77" i="7"/>
  <c r="AC78" i="7"/>
  <c r="AC79" i="7"/>
  <c r="AC80" i="7"/>
  <c r="AC81" i="7"/>
  <c r="AC82" i="7"/>
  <c r="AC83" i="7"/>
  <c r="AC84" i="7"/>
  <c r="AC85" i="7"/>
  <c r="AC92" i="7"/>
  <c r="AC95" i="7"/>
  <c r="AC96" i="7"/>
  <c r="AC104" i="7"/>
  <c r="AC105" i="7"/>
  <c r="AC112" i="7"/>
  <c r="AC113" i="7"/>
  <c r="AC115" i="7"/>
  <c r="AC116" i="7"/>
  <c r="W59" i="7"/>
  <c r="W60" i="7"/>
  <c r="W61" i="7"/>
  <c r="W62" i="7"/>
  <c r="W63" i="7"/>
  <c r="W64" i="7"/>
  <c r="W65" i="7"/>
  <c r="W66" i="7"/>
  <c r="W73" i="7"/>
  <c r="W74" i="7"/>
  <c r="W75" i="7"/>
  <c r="W76" i="7"/>
  <c r="W77" i="7"/>
  <c r="W78" i="7"/>
  <c r="W79" i="7"/>
  <c r="W80" i="7"/>
  <c r="W81" i="7"/>
  <c r="W82" i="7"/>
  <c r="W83" i="7"/>
  <c r="W84" i="7"/>
  <c r="W85" i="7"/>
  <c r="W92" i="7"/>
  <c r="W95" i="7"/>
  <c r="W96" i="7"/>
  <c r="W104" i="7"/>
  <c r="W105" i="7"/>
  <c r="W112" i="7"/>
  <c r="W113" i="7"/>
  <c r="W115" i="7"/>
  <c r="W116" i="7"/>
  <c r="U177" i="28" l="1"/>
  <c r="P116" i="7"/>
  <c r="P115" i="7"/>
  <c r="P113" i="7"/>
  <c r="P112" i="7"/>
  <c r="P95" i="7"/>
  <c r="P96" i="7"/>
  <c r="P104" i="7"/>
  <c r="P105" i="7"/>
  <c r="P92" i="7"/>
  <c r="P74" i="7"/>
  <c r="P75" i="7"/>
  <c r="P76" i="7"/>
  <c r="P77" i="7"/>
  <c r="P78" i="7"/>
  <c r="P79" i="7"/>
  <c r="P80" i="7"/>
  <c r="P81" i="7"/>
  <c r="P82" i="7"/>
  <c r="P83" i="7"/>
  <c r="P84" i="7"/>
  <c r="P85" i="7"/>
  <c r="P73" i="7"/>
  <c r="P60" i="7"/>
  <c r="P61" i="7"/>
  <c r="P62" i="7"/>
  <c r="P63" i="7"/>
  <c r="P64" i="7"/>
  <c r="P65" i="7"/>
  <c r="P66" i="7"/>
  <c r="P59" i="7"/>
  <c r="M113" i="7" l="1"/>
  <c r="M115" i="7"/>
  <c r="M116" i="7"/>
  <c r="M112" i="7"/>
  <c r="M95" i="7"/>
  <c r="M96" i="7"/>
  <c r="M104" i="7"/>
  <c r="M105" i="7"/>
  <c r="M92" i="7"/>
  <c r="M74" i="7"/>
  <c r="M75" i="7"/>
  <c r="M76" i="7"/>
  <c r="M77" i="7"/>
  <c r="M78" i="7"/>
  <c r="M79" i="7"/>
  <c r="M80" i="7"/>
  <c r="M81" i="7"/>
  <c r="M82" i="7"/>
  <c r="M83" i="7"/>
  <c r="M84" i="7"/>
  <c r="M85" i="7"/>
  <c r="M73" i="7"/>
  <c r="M60" i="7"/>
  <c r="M61" i="7"/>
  <c r="M62" i="7"/>
  <c r="M63" i="7"/>
  <c r="M64" i="7"/>
  <c r="M65" i="7"/>
  <c r="M66" i="7"/>
  <c r="M59" i="7"/>
  <c r="I113" i="7"/>
  <c r="I115" i="7"/>
  <c r="I116" i="7"/>
  <c r="I112" i="7"/>
  <c r="I95" i="7"/>
  <c r="I96" i="7"/>
  <c r="I104" i="7"/>
  <c r="I105" i="7"/>
  <c r="I92" i="7"/>
  <c r="I74" i="7"/>
  <c r="I75" i="7"/>
  <c r="I76" i="7"/>
  <c r="I77" i="7"/>
  <c r="I78" i="7"/>
  <c r="I79" i="7"/>
  <c r="I80" i="7"/>
  <c r="I81" i="7"/>
  <c r="I82" i="7"/>
  <c r="I83" i="7"/>
  <c r="I84" i="7"/>
  <c r="I85" i="7"/>
  <c r="I73" i="7"/>
  <c r="I60" i="7"/>
  <c r="I61" i="7"/>
  <c r="I62" i="7"/>
  <c r="I63" i="7"/>
  <c r="I64" i="7"/>
  <c r="I65" i="7"/>
  <c r="I66" i="7"/>
  <c r="I59" i="7"/>
  <c r="C4" i="7" l="1"/>
  <c r="C3" i="7"/>
  <c r="AS129" i="7" l="1" a="1"/>
  <c r="AS129" i="7" s="1"/>
  <c r="BE129" i="7"/>
  <c r="G27" i="5" a="1"/>
  <c r="G27" i="5" s="1"/>
  <c r="U129" i="21" s="1"/>
  <c r="U133" i="21" s="1" a="1"/>
  <c r="U133" i="21" s="1"/>
  <c r="C20" i="6" l="1"/>
  <c r="L13" i="5" a="1"/>
  <c r="L13" i="5" s="1"/>
  <c r="G13" i="5" a="1"/>
  <c r="G13" i="5" s="1"/>
  <c r="BD123" i="7" l="1"/>
  <c r="BE118" i="7"/>
  <c r="BD110" i="7"/>
  <c r="BE107" i="7"/>
  <c r="BE87" i="7"/>
  <c r="BD71" i="7"/>
  <c r="BD90" i="7" s="1"/>
  <c r="BE68" i="7"/>
  <c r="BD57" i="7"/>
  <c r="BD38" i="7"/>
  <c r="BD34" i="7"/>
  <c r="BE31" i="7"/>
  <c r="BF31" i="7" s="1"/>
  <c r="BE30" i="7"/>
  <c r="BF30" i="7" s="1"/>
  <c r="BE29" i="7"/>
  <c r="BF29" i="7" s="1"/>
  <c r="BE26" i="7"/>
  <c r="BF26" i="7" s="1"/>
  <c r="BE24" i="7"/>
  <c r="BF24" i="7" s="1"/>
  <c r="BE23" i="7"/>
  <c r="BF23" i="7" s="1"/>
  <c r="BE22" i="7"/>
  <c r="BF22" i="7" s="1"/>
  <c r="BE21" i="7"/>
  <c r="BF21" i="7" s="1"/>
  <c r="BE20" i="7"/>
  <c r="BF20" i="7" s="1"/>
  <c r="BE19" i="7"/>
  <c r="BF19" i="7" s="1"/>
  <c r="BE18" i="7"/>
  <c r="BF18" i="7" s="1"/>
  <c r="BE17" i="7"/>
  <c r="BF17" i="7" s="1"/>
  <c r="BE16" i="7"/>
  <c r="BF16" i="7" s="1"/>
  <c r="BE15" i="7"/>
  <c r="BF15" i="7" s="1"/>
  <c r="G42" i="5" a="1"/>
  <c r="G42" i="5" s="1"/>
  <c r="U129" i="36" s="1"/>
  <c r="U133" i="36" s="1" a="1"/>
  <c r="U133" i="36" s="1"/>
  <c r="G41" i="5" a="1"/>
  <c r="G41" i="5" s="1"/>
  <c r="U129" i="35" s="1"/>
  <c r="U133" i="35" s="1" a="1"/>
  <c r="U133" i="35" s="1"/>
  <c r="G40" i="5" a="1"/>
  <c r="G40" i="5" s="1"/>
  <c r="U129" i="34" s="1"/>
  <c r="U133" i="34" s="1" a="1"/>
  <c r="U133" i="34" s="1"/>
  <c r="G39" i="5" a="1"/>
  <c r="G39" i="5" s="1"/>
  <c r="U129" i="33" s="1"/>
  <c r="U133" i="33" s="1" a="1"/>
  <c r="U133" i="33" s="1"/>
  <c r="G38" i="5" a="1"/>
  <c r="G38" i="5" s="1"/>
  <c r="U129" i="32" s="1"/>
  <c r="U133" i="32" s="1" a="1"/>
  <c r="U133" i="32" s="1"/>
  <c r="G37" i="5" a="1"/>
  <c r="G37" i="5" s="1"/>
  <c r="U129" i="31" s="1"/>
  <c r="U133" i="31" s="1" a="1"/>
  <c r="U133" i="31" s="1"/>
  <c r="G36" i="5" a="1"/>
  <c r="G36" i="5" s="1"/>
  <c r="U129" i="30" s="1"/>
  <c r="U133" i="30" s="1" a="1"/>
  <c r="U133" i="30" s="1"/>
  <c r="G35" i="5" a="1"/>
  <c r="G35" i="5" s="1"/>
  <c r="U129" i="29" s="1"/>
  <c r="U133" i="29" s="1" a="1"/>
  <c r="U133" i="29" s="1"/>
  <c r="G34" i="5" a="1"/>
  <c r="G34" i="5" s="1"/>
  <c r="U129" i="28" s="1"/>
  <c r="U133" i="28" s="1" a="1"/>
  <c r="U133" i="28" s="1"/>
  <c r="G33" i="5" a="1"/>
  <c r="G33" i="5" s="1"/>
  <c r="G32" i="5" a="1"/>
  <c r="G32" i="5" s="1"/>
  <c r="U129" i="26" s="1"/>
  <c r="U133" i="26" s="1" a="1"/>
  <c r="U133" i="26" s="1"/>
  <c r="G31" i="5" a="1"/>
  <c r="G31" i="5" s="1"/>
  <c r="U129" i="25" s="1"/>
  <c r="U133" i="25" s="1" a="1"/>
  <c r="U133" i="25" s="1"/>
  <c r="G30" i="5" a="1"/>
  <c r="G30" i="5" s="1"/>
  <c r="U129" i="24" s="1"/>
  <c r="U133" i="24" s="1" a="1"/>
  <c r="U133" i="24" s="1"/>
  <c r="G29" i="5" a="1"/>
  <c r="G29" i="5" s="1"/>
  <c r="U129" i="23" s="1"/>
  <c r="U133" i="23" s="1" a="1"/>
  <c r="U133" i="23" s="1"/>
  <c r="G28" i="5" a="1"/>
  <c r="G28" i="5" s="1"/>
  <c r="U129" i="22" s="1"/>
  <c r="U133" i="22" s="1" a="1"/>
  <c r="U133" i="22" s="1"/>
  <c r="G26" i="5" a="1"/>
  <c r="G26" i="5" s="1"/>
  <c r="U129" i="20" s="1"/>
  <c r="U133" i="20" s="1" a="1"/>
  <c r="U133" i="20" s="1"/>
  <c r="G25" i="5" a="1"/>
  <c r="G25" i="5" s="1"/>
  <c r="U129" i="19" s="1"/>
  <c r="U133" i="19" s="1" a="1"/>
  <c r="U133" i="19" s="1"/>
  <c r="G24" i="5" a="1"/>
  <c r="G24" i="5" s="1"/>
  <c r="U129" i="18" s="1"/>
  <c r="U133" i="18" s="1" a="1"/>
  <c r="U133" i="18" s="1"/>
  <c r="G23" i="5" a="1"/>
  <c r="G23" i="5" s="1"/>
  <c r="U129" i="17" s="1"/>
  <c r="U133" i="17" s="1" a="1"/>
  <c r="U133" i="17" s="1"/>
  <c r="G22" i="5" a="1"/>
  <c r="G22" i="5" s="1"/>
  <c r="U129" i="16" s="1"/>
  <c r="U133" i="16" s="1" a="1"/>
  <c r="U133" i="16" s="1"/>
  <c r="G21" i="5" a="1"/>
  <c r="G21" i="5" s="1"/>
  <c r="U129" i="15" s="1"/>
  <c r="U133" i="15" s="1" a="1"/>
  <c r="U133" i="15" s="1"/>
  <c r="G20" i="5" a="1"/>
  <c r="G20" i="5" s="1"/>
  <c r="U129" i="14" s="1"/>
  <c r="U133" i="14" s="1" a="1"/>
  <c r="U133" i="14" s="1"/>
  <c r="G19" i="5" a="1"/>
  <c r="G19" i="5" s="1"/>
  <c r="U129" i="13" s="1"/>
  <c r="U133" i="13" s="1" a="1"/>
  <c r="U133" i="13" s="1"/>
  <c r="G18" i="5" a="1"/>
  <c r="G18" i="5" s="1"/>
  <c r="U129" i="12" s="1"/>
  <c r="U133" i="12" s="1" a="1"/>
  <c r="U133" i="12" s="1"/>
  <c r="G17" i="5" a="1"/>
  <c r="G17" i="5" s="1"/>
  <c r="U129" i="11" s="1"/>
  <c r="U133" i="11" s="1" a="1"/>
  <c r="U133" i="11" s="1"/>
  <c r="U129" i="27" l="1"/>
  <c r="U133" i="27" s="1" a="1"/>
  <c r="U133" i="27" s="1"/>
  <c r="BE32" i="7"/>
  <c r="BE34" i="7" s="1"/>
  <c r="I17" i="5"/>
  <c r="K129" i="11" s="1"/>
  <c r="K133" i="11" s="1" a="1"/>
  <c r="K133" i="11" s="1"/>
  <c r="I19" i="5"/>
  <c r="I21" i="5"/>
  <c r="I23" i="5"/>
  <c r="K129" i="17" s="1"/>
  <c r="K133" i="17" s="1" a="1"/>
  <c r="K133" i="17" s="1"/>
  <c r="I25" i="5"/>
  <c r="I27" i="5"/>
  <c r="I29" i="5"/>
  <c r="I31" i="5"/>
  <c r="I33" i="5"/>
  <c r="I35" i="5"/>
  <c r="K129" i="29" s="1"/>
  <c r="K133" i="29" s="1" a="1"/>
  <c r="K133" i="29" s="1"/>
  <c r="I37" i="5"/>
  <c r="I39" i="5"/>
  <c r="I41" i="5"/>
  <c r="I18" i="5"/>
  <c r="K129" i="12" s="1"/>
  <c r="K133" i="12" s="1" a="1"/>
  <c r="K133" i="12" s="1"/>
  <c r="I20" i="5"/>
  <c r="I22" i="5"/>
  <c r="I24" i="5"/>
  <c r="I26" i="5"/>
  <c r="K129" i="20" s="1"/>
  <c r="K133" i="20" s="1" a="1"/>
  <c r="K133" i="20" s="1"/>
  <c r="I28" i="5"/>
  <c r="I30" i="5"/>
  <c r="K129" i="24" s="1"/>
  <c r="K133" i="24" s="1" a="1"/>
  <c r="K133" i="24" s="1"/>
  <c r="I32" i="5"/>
  <c r="K129" i="26" s="1"/>
  <c r="K133" i="26" s="1" a="1"/>
  <c r="K133" i="26" s="1"/>
  <c r="I34" i="5"/>
  <c r="K129" i="28" s="1"/>
  <c r="K133" i="28" s="1" a="1"/>
  <c r="K133" i="28" s="1"/>
  <c r="I36" i="5"/>
  <c r="I38" i="5"/>
  <c r="I40" i="5"/>
  <c r="I42" i="5"/>
  <c r="O129" i="25" l="1"/>
  <c r="O133" i="25" s="1" a="1"/>
  <c r="O133" i="25" s="1"/>
  <c r="K129" i="25"/>
  <c r="K133" i="25" s="1" a="1"/>
  <c r="K133" i="25" s="1"/>
  <c r="D137" i="25" s="1"/>
  <c r="O129" i="21"/>
  <c r="O133" i="21" s="1" a="1"/>
  <c r="O133" i="21" s="1"/>
  <c r="K129" i="21"/>
  <c r="K133" i="21" s="1" a="1"/>
  <c r="K133" i="21" s="1"/>
  <c r="D137" i="21" s="1"/>
  <c r="O129" i="22"/>
  <c r="O133" i="22" s="1" a="1"/>
  <c r="O133" i="22" s="1"/>
  <c r="K129" i="22"/>
  <c r="O129" i="23"/>
  <c r="O133" i="23" s="1" a="1"/>
  <c r="O133" i="23" s="1"/>
  <c r="K129" i="23"/>
  <c r="K133" i="23" s="1" a="1"/>
  <c r="K133" i="23" s="1"/>
  <c r="O129" i="27"/>
  <c r="O133" i="27" s="1" a="1"/>
  <c r="O133" i="27" s="1"/>
  <c r="K129" i="27"/>
  <c r="K133" i="27" s="1" a="1"/>
  <c r="K133" i="27" s="1"/>
  <c r="D137" i="27" s="1"/>
  <c r="K129" i="34"/>
  <c r="K133" i="34" s="1" a="1"/>
  <c r="K133" i="34" s="1"/>
  <c r="O129" i="34"/>
  <c r="O133" i="34" s="1" a="1"/>
  <c r="O133" i="34" s="1"/>
  <c r="O129" i="26"/>
  <c r="O133" i="26" s="1" a="1"/>
  <c r="O133" i="26" s="1"/>
  <c r="D137" i="26" s="1"/>
  <c r="O129" i="30"/>
  <c r="O133" i="30" s="1" a="1"/>
  <c r="O133" i="30" s="1"/>
  <c r="K129" i="30"/>
  <c r="K133" i="30" s="1" a="1"/>
  <c r="K133" i="30" s="1"/>
  <c r="K129" i="18"/>
  <c r="K133" i="18" s="1" a="1"/>
  <c r="K133" i="18" s="1"/>
  <c r="D137" i="18" s="1"/>
  <c r="O129" i="18"/>
  <c r="O133" i="18" s="1" a="1"/>
  <c r="O133" i="18" s="1"/>
  <c r="O129" i="35"/>
  <c r="O133" i="35" s="1" a="1"/>
  <c r="O133" i="35" s="1"/>
  <c r="K129" i="35"/>
  <c r="O129" i="19"/>
  <c r="O133" i="19" s="1" a="1"/>
  <c r="O133" i="19" s="1"/>
  <c r="K129" i="19"/>
  <c r="K133" i="19" s="1" a="1"/>
  <c r="K133" i="19" s="1"/>
  <c r="K129" i="36"/>
  <c r="K133" i="36" s="1" a="1"/>
  <c r="K133" i="36" s="1"/>
  <c r="D137" i="36" s="1"/>
  <c r="O129" i="36"/>
  <c r="O133" i="36" s="1" a="1"/>
  <c r="O133" i="36" s="1"/>
  <c r="K129" i="32"/>
  <c r="K133" i="32" s="1" a="1"/>
  <c r="K133" i="32" s="1"/>
  <c r="D137" i="32" s="1"/>
  <c r="O129" i="32"/>
  <c r="O133" i="32" s="1" a="1"/>
  <c r="O133" i="32" s="1"/>
  <c r="O129" i="28"/>
  <c r="O133" i="28" s="1" a="1"/>
  <c r="O133" i="28" s="1"/>
  <c r="D137" i="28" s="1"/>
  <c r="O129" i="24"/>
  <c r="O133" i="24" s="1" a="1"/>
  <c r="O133" i="24" s="1"/>
  <c r="D137" i="24" s="1"/>
  <c r="O129" i="20"/>
  <c r="O133" i="20" s="1" a="1"/>
  <c r="O133" i="20" s="1"/>
  <c r="D137" i="20" s="1"/>
  <c r="O129" i="33"/>
  <c r="O133" i="33" s="1" a="1"/>
  <c r="O133" i="33" s="1"/>
  <c r="K129" i="33"/>
  <c r="K133" i="33" s="1" a="1"/>
  <c r="K133" i="33" s="1"/>
  <c r="D137" i="33" s="1"/>
  <c r="O129" i="29"/>
  <c r="O133" i="29" s="1" a="1"/>
  <c r="O133" i="29" s="1"/>
  <c r="D137" i="29" s="1"/>
  <c r="O129" i="17"/>
  <c r="O133" i="17" s="1" a="1"/>
  <c r="O133" i="17" s="1"/>
  <c r="D137" i="17" s="1"/>
  <c r="O129" i="31"/>
  <c r="O133" i="31" s="1" a="1"/>
  <c r="O133" i="31" s="1"/>
  <c r="K129" i="31"/>
  <c r="K133" i="31" s="1" a="1"/>
  <c r="K133" i="31" s="1"/>
  <c r="D137" i="31" s="1"/>
  <c r="K129" i="14"/>
  <c r="K133" i="14" s="1" a="1"/>
  <c r="K133" i="14" s="1"/>
  <c r="O129" i="14"/>
  <c r="O133" i="14" s="1" a="1"/>
  <c r="O133" i="14" s="1"/>
  <c r="O129" i="15"/>
  <c r="O133" i="15" s="1" a="1"/>
  <c r="O133" i="15" s="1"/>
  <c r="K129" i="15"/>
  <c r="K133" i="15" s="1" a="1"/>
  <c r="K133" i="15" s="1"/>
  <c r="O129" i="11"/>
  <c r="O133" i="11" s="1" a="1"/>
  <c r="O133" i="11" s="1"/>
  <c r="K129" i="16"/>
  <c r="K133" i="16" s="1" a="1"/>
  <c r="K133" i="16" s="1"/>
  <c r="D137" i="16" s="1"/>
  <c r="O129" i="16"/>
  <c r="O133" i="16" s="1" a="1"/>
  <c r="O133" i="16" s="1"/>
  <c r="O129" i="12"/>
  <c r="O133" i="12" s="1" a="1"/>
  <c r="O133" i="12" s="1"/>
  <c r="D137" i="12" s="1"/>
  <c r="K129" i="13"/>
  <c r="K133" i="13" s="1" a="1"/>
  <c r="K133" i="13" s="1"/>
  <c r="O129" i="13"/>
  <c r="O133" i="13" s="1" a="1"/>
  <c r="O133" i="13" s="1"/>
  <c r="BE35" i="7"/>
  <c r="BF34" i="7"/>
  <c r="S175" i="7" s="1"/>
  <c r="W51" i="6" s="1"/>
  <c r="D137" i="23" l="1"/>
  <c r="AA26" i="6" s="1"/>
  <c r="D137" i="13"/>
  <c r="AA16" i="6" s="1"/>
  <c r="D137" i="14"/>
  <c r="D137" i="19"/>
  <c r="D137" i="30"/>
  <c r="D137" i="34"/>
  <c r="AA37" i="6" s="1"/>
  <c r="D137" i="15"/>
  <c r="AA18" i="6" s="1"/>
  <c r="K133" i="22" a="1"/>
  <c r="K133" i="22" s="1"/>
  <c r="K133" i="35" a="1"/>
  <c r="K133" i="35" s="1"/>
  <c r="AA24" i="6"/>
  <c r="AA34" i="6"/>
  <c r="AA36" i="6"/>
  <c r="AA32" i="6"/>
  <c r="AA35" i="6"/>
  <c r="AA39" i="6"/>
  <c r="AA27" i="6"/>
  <c r="AA22" i="6"/>
  <c r="AA33" i="6"/>
  <c r="AA29" i="6"/>
  <c r="AA20" i="6"/>
  <c r="AA28" i="6"/>
  <c r="AA23" i="6"/>
  <c r="AA30" i="6"/>
  <c r="AA21" i="6"/>
  <c r="AA17" i="6"/>
  <c r="AA19" i="6"/>
  <c r="AA15" i="6"/>
  <c r="D137" i="35" l="1"/>
  <c r="AA38" i="6" s="1"/>
  <c r="D137" i="22"/>
  <c r="AA25" i="6" s="1"/>
  <c r="AA31" i="6"/>
  <c r="X11" i="37" l="1"/>
  <c r="AH60" i="7" l="1"/>
  <c r="AH60" i="10"/>
  <c r="AH60" i="8"/>
  <c r="AH60" i="11"/>
  <c r="AH60" i="9"/>
  <c r="AH59" i="7" l="1"/>
  <c r="AX34" i="7"/>
  <c r="AR34" i="7"/>
  <c r="AL34" i="7"/>
  <c r="AF34" i="7"/>
  <c r="Z34" i="7"/>
  <c r="T34" i="7"/>
  <c r="N34" i="7"/>
  <c r="J34" i="7"/>
  <c r="Y24" i="6" l="1"/>
  <c r="Y23" i="6"/>
  <c r="Y33" i="6"/>
  <c r="Y34" i="6"/>
  <c r="AG68" i="8"/>
  <c r="AG125" i="8" s="1"/>
  <c r="AH59" i="8"/>
  <c r="N176" i="8" s="1"/>
  <c r="AG68" i="10"/>
  <c r="AG125" i="10" s="1"/>
  <c r="O13" i="6" s="1"/>
  <c r="AH59" i="10"/>
  <c r="N176" i="10" s="1"/>
  <c r="AH59" i="11"/>
  <c r="N176" i="11" s="1"/>
  <c r="AG68" i="11"/>
  <c r="AG125" i="11" s="1"/>
  <c r="O14" i="6" s="1"/>
  <c r="AG68" i="9"/>
  <c r="AG125" i="9" s="1"/>
  <c r="O12" i="6" s="1"/>
  <c r="AH59" i="9"/>
  <c r="N176" i="9" s="1"/>
  <c r="AG133" i="8" l="1" a="1"/>
  <c r="AG133" i="8" s="1"/>
  <c r="D136" i="8"/>
  <c r="Y20" i="6"/>
  <c r="Y22" i="6"/>
  <c r="Y26" i="6"/>
  <c r="Y31" i="6"/>
  <c r="Y37" i="6"/>
  <c r="Y28" i="6"/>
  <c r="Y21" i="6"/>
  <c r="Y25" i="6"/>
  <c r="Y27" i="6"/>
  <c r="Y29" i="6"/>
  <c r="Y30" i="6"/>
  <c r="Y32" i="6"/>
  <c r="Y39" i="6"/>
  <c r="Y35" i="6"/>
  <c r="Y36" i="6"/>
  <c r="Y38" i="6"/>
  <c r="O11" i="6"/>
  <c r="N177" i="9"/>
  <c r="T177" i="9" s="1"/>
  <c r="T176" i="9"/>
  <c r="AG133" i="11" a="1"/>
  <c r="AG133" i="11" s="1"/>
  <c r="D136" i="11"/>
  <c r="N177" i="10"/>
  <c r="T177" i="10" s="1"/>
  <c r="T176" i="10"/>
  <c r="N177" i="8"/>
  <c r="T177" i="8" s="1"/>
  <c r="T176" i="8"/>
  <c r="AG133" i="9" a="1"/>
  <c r="AG133" i="9" s="1"/>
  <c r="D136" i="9"/>
  <c r="N177" i="11"/>
  <c r="T177" i="11" s="1"/>
  <c r="T176" i="11"/>
  <c r="AG133" i="10" a="1"/>
  <c r="AG133" i="10" s="1"/>
  <c r="D136" i="10"/>
  <c r="AC34" i="6"/>
  <c r="AX123" i="7"/>
  <c r="AY118" i="7"/>
  <c r="AX110" i="7"/>
  <c r="AY107" i="7"/>
  <c r="AY87" i="7"/>
  <c r="AX71" i="7"/>
  <c r="AX90" i="7" s="1"/>
  <c r="AY68" i="7"/>
  <c r="AX57" i="7"/>
  <c r="AX38" i="7"/>
  <c r="AY31" i="7"/>
  <c r="AZ31" i="7" s="1"/>
  <c r="AY30" i="7"/>
  <c r="AZ30" i="7" s="1"/>
  <c r="AY29" i="7"/>
  <c r="AZ29" i="7" s="1"/>
  <c r="AY26" i="7"/>
  <c r="AZ26" i="7" s="1"/>
  <c r="AY24" i="7"/>
  <c r="AZ24" i="7" s="1"/>
  <c r="AY23" i="7"/>
  <c r="AZ23" i="7" s="1"/>
  <c r="AY22" i="7"/>
  <c r="AZ22" i="7" s="1"/>
  <c r="AY21" i="7"/>
  <c r="AZ21" i="7" s="1"/>
  <c r="AY20" i="7"/>
  <c r="AZ20" i="7" s="1"/>
  <c r="AY19" i="7"/>
  <c r="AZ19" i="7" s="1"/>
  <c r="AY18" i="7"/>
  <c r="AZ18" i="7" s="1"/>
  <c r="AY17" i="7"/>
  <c r="AZ17" i="7" s="1"/>
  <c r="AY16" i="7"/>
  <c r="AZ16" i="7" s="1"/>
  <c r="AY15" i="7"/>
  <c r="AZ15" i="7" s="1"/>
  <c r="AR123" i="7"/>
  <c r="AS118" i="7"/>
  <c r="AR110" i="7"/>
  <c r="AS107" i="7"/>
  <c r="AS87" i="7"/>
  <c r="AR71" i="7"/>
  <c r="AR90" i="7" s="1"/>
  <c r="AS68" i="7"/>
  <c r="AR57" i="7"/>
  <c r="AR38" i="7"/>
  <c r="AS31" i="7"/>
  <c r="AT31" i="7" s="1"/>
  <c r="AS30" i="7"/>
  <c r="AT30" i="7" s="1"/>
  <c r="AS29" i="7"/>
  <c r="AT29" i="7" s="1"/>
  <c r="AS26" i="7"/>
  <c r="AT26" i="7" s="1"/>
  <c r="AS24" i="7"/>
  <c r="AT24" i="7" s="1"/>
  <c r="AS23" i="7"/>
  <c r="AT23" i="7" s="1"/>
  <c r="AS22" i="7"/>
  <c r="AT22" i="7" s="1"/>
  <c r="AS21" i="7"/>
  <c r="AT21" i="7" s="1"/>
  <c r="AS20" i="7"/>
  <c r="AT20" i="7" s="1"/>
  <c r="AS19" i="7"/>
  <c r="AT19" i="7" s="1"/>
  <c r="AS18" i="7"/>
  <c r="AT18" i="7" s="1"/>
  <c r="AS17" i="7"/>
  <c r="AT17" i="7" s="1"/>
  <c r="AS16" i="7"/>
  <c r="AT16" i="7" s="1"/>
  <c r="AS15" i="7"/>
  <c r="AT15" i="7" s="1"/>
  <c r="AL123" i="7"/>
  <c r="AM118" i="7"/>
  <c r="AM107" i="7"/>
  <c r="AM87" i="7"/>
  <c r="AM68" i="7"/>
  <c r="AL38" i="7"/>
  <c r="AM31" i="7"/>
  <c r="AN31" i="7" s="1"/>
  <c r="AM30" i="7"/>
  <c r="AN30" i="7" s="1"/>
  <c r="AM29" i="7"/>
  <c r="AN29" i="7" s="1"/>
  <c r="AM26" i="7"/>
  <c r="AN26" i="7" s="1"/>
  <c r="AM24" i="7"/>
  <c r="AN24" i="7" s="1"/>
  <c r="AM23" i="7"/>
  <c r="AN23" i="7" s="1"/>
  <c r="AM22" i="7"/>
  <c r="AN22" i="7" s="1"/>
  <c r="AM21" i="7"/>
  <c r="AN21" i="7" s="1"/>
  <c r="AM20" i="7"/>
  <c r="AN20" i="7" s="1"/>
  <c r="AM19" i="7"/>
  <c r="AN19" i="7" s="1"/>
  <c r="AM18" i="7"/>
  <c r="AN18" i="7" s="1"/>
  <c r="AM17" i="7"/>
  <c r="AN17" i="7" s="1"/>
  <c r="AM16" i="7"/>
  <c r="AN16" i="7" s="1"/>
  <c r="AM15" i="7"/>
  <c r="AN15" i="7" s="1"/>
  <c r="AA118" i="7"/>
  <c r="AF110" i="7"/>
  <c r="Z110" i="7"/>
  <c r="T110" i="7"/>
  <c r="AG118" i="7"/>
  <c r="U118" i="7"/>
  <c r="O118" i="7"/>
  <c r="K118" i="7"/>
  <c r="D137" i="11" l="1"/>
  <c r="AA14" i="6" s="1"/>
  <c r="X177" i="8"/>
  <c r="U175" i="11"/>
  <c r="X177" i="11"/>
  <c r="U175" i="10"/>
  <c r="X177" i="10"/>
  <c r="U175" i="9"/>
  <c r="X177" i="9"/>
  <c r="AD169" i="8"/>
  <c r="AD159" i="8"/>
  <c r="Y13" i="6"/>
  <c r="AD169" i="10"/>
  <c r="AD159" i="10"/>
  <c r="Y12" i="6"/>
  <c r="AD169" i="9"/>
  <c r="AD159" i="9"/>
  <c r="Y14" i="6"/>
  <c r="AD169" i="11"/>
  <c r="AD159" i="11"/>
  <c r="U176" i="11"/>
  <c r="W177" i="8"/>
  <c r="U175" i="8"/>
  <c r="U176" i="8"/>
  <c r="U176" i="10"/>
  <c r="U176" i="9"/>
  <c r="U177" i="9" s="1"/>
  <c r="Y11" i="6"/>
  <c r="W177" i="11"/>
  <c r="W177" i="10"/>
  <c r="W177" i="9"/>
  <c r="AY32" i="7"/>
  <c r="AY34" i="7" s="1"/>
  <c r="AZ34" i="7" s="1"/>
  <c r="R176" i="7" s="1"/>
  <c r="U52" i="6" s="1"/>
  <c r="AS32" i="7"/>
  <c r="AS34" i="7" s="1"/>
  <c r="AM32" i="7"/>
  <c r="AL57" i="7"/>
  <c r="AL71" i="7"/>
  <c r="AL90" i="7" s="1"/>
  <c r="AL110" i="7"/>
  <c r="U177" i="11" l="1"/>
  <c r="U177" i="8"/>
  <c r="AM34" i="7"/>
  <c r="AM35" i="7" s="1"/>
  <c r="AS35" i="7"/>
  <c r="AT34" i="7"/>
  <c r="U177" i="10"/>
  <c r="AY35" i="7"/>
  <c r="AF123" i="7"/>
  <c r="AG107" i="7"/>
  <c r="AG87" i="7"/>
  <c r="AF71" i="7"/>
  <c r="AF90" i="7" s="1"/>
  <c r="AG68" i="7"/>
  <c r="AF57" i="7"/>
  <c r="AF38" i="7"/>
  <c r="AG31" i="7"/>
  <c r="AH31" i="7" s="1"/>
  <c r="AG30" i="7"/>
  <c r="AH30" i="7" s="1"/>
  <c r="AG29" i="7"/>
  <c r="AH29" i="7" s="1"/>
  <c r="AG26" i="7"/>
  <c r="AH26" i="7" s="1"/>
  <c r="AG24" i="7"/>
  <c r="AH24" i="7" s="1"/>
  <c r="AG23" i="7"/>
  <c r="AH23" i="7" s="1"/>
  <c r="AG22" i="7"/>
  <c r="AH22" i="7" s="1"/>
  <c r="AG21" i="7"/>
  <c r="AH21" i="7" s="1"/>
  <c r="AG20" i="7"/>
  <c r="AH20" i="7" s="1"/>
  <c r="AG19" i="7"/>
  <c r="AH19" i="7" s="1"/>
  <c r="AG18" i="7"/>
  <c r="AH18" i="7" s="1"/>
  <c r="AG17" i="7"/>
  <c r="AH17" i="7" s="1"/>
  <c r="AG16" i="7"/>
  <c r="AH16" i="7" s="1"/>
  <c r="AG15" i="7"/>
  <c r="AH15" i="7" s="1"/>
  <c r="AA107" i="7"/>
  <c r="U107" i="7"/>
  <c r="O107" i="7"/>
  <c r="K107" i="7"/>
  <c r="G107" i="7"/>
  <c r="T123" i="7"/>
  <c r="Z123" i="7"/>
  <c r="T71" i="7"/>
  <c r="T90" i="7" s="1"/>
  <c r="T57" i="7"/>
  <c r="Z71" i="7"/>
  <c r="Z90" i="7" s="1"/>
  <c r="Z57" i="7"/>
  <c r="Z38" i="7"/>
  <c r="AA87" i="7"/>
  <c r="AA68" i="7"/>
  <c r="AA31" i="7"/>
  <c r="AC31" i="7" s="1"/>
  <c r="AA30" i="7"/>
  <c r="AC30" i="7" s="1"/>
  <c r="AA29" i="7"/>
  <c r="AC29" i="7" s="1"/>
  <c r="AA26" i="7"/>
  <c r="AC26" i="7" s="1"/>
  <c r="AA24" i="7"/>
  <c r="AC24" i="7" s="1"/>
  <c r="AA23" i="7"/>
  <c r="AC23" i="7" s="1"/>
  <c r="AA22" i="7"/>
  <c r="AC22" i="7" s="1"/>
  <c r="AA21" i="7"/>
  <c r="AC21" i="7" s="1"/>
  <c r="AA20" i="7"/>
  <c r="AC20" i="7" s="1"/>
  <c r="AA19" i="7"/>
  <c r="AC19" i="7" s="1"/>
  <c r="AA18" i="7"/>
  <c r="AC18" i="7" s="1"/>
  <c r="AA17" i="7"/>
  <c r="AC17" i="7" s="1"/>
  <c r="AA16" i="7"/>
  <c r="AC16" i="7" s="1"/>
  <c r="AA15" i="7"/>
  <c r="AC15" i="7" s="1"/>
  <c r="U87" i="7"/>
  <c r="U68" i="7"/>
  <c r="U31" i="7"/>
  <c r="W31" i="7" s="1"/>
  <c r="U30" i="7"/>
  <c r="W30" i="7" s="1"/>
  <c r="U29" i="7"/>
  <c r="W29" i="7" s="1"/>
  <c r="U26" i="7"/>
  <c r="W26" i="7" s="1"/>
  <c r="U24" i="7"/>
  <c r="W24" i="7" s="1"/>
  <c r="U23" i="7"/>
  <c r="W23" i="7" s="1"/>
  <c r="U22" i="7"/>
  <c r="W22" i="7" s="1"/>
  <c r="U21" i="7"/>
  <c r="W21" i="7" s="1"/>
  <c r="U20" i="7"/>
  <c r="W20" i="7" s="1"/>
  <c r="U19" i="7"/>
  <c r="W19" i="7" s="1"/>
  <c r="U18" i="7"/>
  <c r="W18" i="7" s="1"/>
  <c r="U17" i="7"/>
  <c r="W17" i="7" s="1"/>
  <c r="U16" i="7"/>
  <c r="W16" i="7" s="1"/>
  <c r="U15" i="7"/>
  <c r="W15" i="7" s="1"/>
  <c r="G14" i="5" a="1"/>
  <c r="G14" i="5" s="1"/>
  <c r="U129" i="8" s="1"/>
  <c r="U133" i="8" s="1" a="1"/>
  <c r="U133" i="8" s="1"/>
  <c r="G15" i="5" a="1"/>
  <c r="G15" i="5" s="1"/>
  <c r="U129" i="9" s="1"/>
  <c r="U133" i="9" s="1" a="1"/>
  <c r="U133" i="9" s="1"/>
  <c r="G16" i="5" a="1"/>
  <c r="G16" i="5" s="1"/>
  <c r="U129" i="10" s="1"/>
  <c r="U133" i="10" s="1" a="1"/>
  <c r="U133" i="10" s="1"/>
  <c r="U129" i="7"/>
  <c r="AN34" i="7" l="1"/>
  <c r="I15" i="5"/>
  <c r="I16" i="5"/>
  <c r="I14" i="5"/>
  <c r="AG32" i="7"/>
  <c r="AA32" i="7"/>
  <c r="U32" i="7"/>
  <c r="I13" i="5"/>
  <c r="K87" i="7"/>
  <c r="K68" i="7"/>
  <c r="K31" i="7"/>
  <c r="M31" i="7" s="1"/>
  <c r="K30" i="7"/>
  <c r="M30" i="7" s="1"/>
  <c r="K29" i="7"/>
  <c r="M29" i="7" s="1"/>
  <c r="K26" i="7"/>
  <c r="M26" i="7" s="1"/>
  <c r="K24" i="7"/>
  <c r="M24" i="7" s="1"/>
  <c r="K23" i="7"/>
  <c r="M23" i="7" s="1"/>
  <c r="K22" i="7"/>
  <c r="M22" i="7" s="1"/>
  <c r="K21" i="7"/>
  <c r="M21" i="7" s="1"/>
  <c r="K20" i="7"/>
  <c r="M20" i="7" s="1"/>
  <c r="K19" i="7"/>
  <c r="M19" i="7" s="1"/>
  <c r="K18" i="7"/>
  <c r="M18" i="7" s="1"/>
  <c r="K17" i="7"/>
  <c r="M17" i="7" s="1"/>
  <c r="K16" i="7"/>
  <c r="M16" i="7" s="1"/>
  <c r="K15" i="7"/>
  <c r="M15" i="7" s="1"/>
  <c r="K129" i="10" l="1"/>
  <c r="K133" i="10" s="1" a="1"/>
  <c r="K133" i="10" s="1"/>
  <c r="O129" i="10"/>
  <c r="O133" i="10" s="1" a="1"/>
  <c r="O133" i="10" s="1"/>
  <c r="O129" i="9"/>
  <c r="O133" i="9" s="1" a="1"/>
  <c r="O133" i="9" s="1"/>
  <c r="K129" i="9"/>
  <c r="K133" i="9" s="1" a="1"/>
  <c r="K133" i="9" s="1"/>
  <c r="D137" i="9" s="1"/>
  <c r="K129" i="8"/>
  <c r="K133" i="8" s="1" a="1"/>
  <c r="K133" i="8" s="1"/>
  <c r="O129" i="8"/>
  <c r="O133" i="8" s="1" a="1"/>
  <c r="O133" i="8" s="1"/>
  <c r="AG34" i="7"/>
  <c r="AH32" i="7"/>
  <c r="AA34" i="7"/>
  <c r="AA35" i="7" s="1"/>
  <c r="AC32" i="7"/>
  <c r="U34" i="7"/>
  <c r="W32" i="7"/>
  <c r="K129" i="7"/>
  <c r="O129" i="7"/>
  <c r="K32" i="7"/>
  <c r="D137" i="8" l="1"/>
  <c r="AA11" i="6" s="1"/>
  <c r="D137" i="10"/>
  <c r="AA13" i="6" s="1"/>
  <c r="AA12" i="6"/>
  <c r="U35" i="7"/>
  <c r="W34" i="7"/>
  <c r="K175" i="7" s="1"/>
  <c r="K51" i="6" s="1"/>
  <c r="AG35" i="7"/>
  <c r="AH34" i="7"/>
  <c r="K34" i="7"/>
  <c r="AC22" i="6"/>
  <c r="AC24" i="6"/>
  <c r="AC11" i="6" l="1"/>
  <c r="K35" i="7"/>
  <c r="M34" i="7"/>
  <c r="AC13" i="6"/>
  <c r="AC17" i="6"/>
  <c r="AC14" i="6"/>
  <c r="AC15" i="6"/>
  <c r="AC19" i="6"/>
  <c r="AC16" i="6"/>
  <c r="AC18" i="6"/>
  <c r="AC12" i="6"/>
  <c r="X210" i="37"/>
  <c r="O87" i="7"/>
  <c r="O68" i="7"/>
  <c r="G87" i="7"/>
  <c r="G68" i="7"/>
  <c r="C30" i="6"/>
  <c r="C31" i="6"/>
  <c r="C32" i="6"/>
  <c r="C33" i="6"/>
  <c r="C34" i="6"/>
  <c r="C35" i="6"/>
  <c r="C36" i="6"/>
  <c r="C37" i="6"/>
  <c r="C38" i="6"/>
  <c r="C39" i="6"/>
  <c r="C29" i="6"/>
  <c r="O44" i="7"/>
  <c r="I44" i="7"/>
  <c r="O43" i="7"/>
  <c r="I43" i="7"/>
  <c r="O42" i="7"/>
  <c r="I42" i="7"/>
  <c r="O41" i="7"/>
  <c r="I41" i="7"/>
  <c r="O40" i="7"/>
  <c r="I40" i="7"/>
  <c r="O24" i="7"/>
  <c r="P24" i="7" s="1"/>
  <c r="G24" i="7"/>
  <c r="I24" i="7" s="1"/>
  <c r="O23" i="7"/>
  <c r="P23" i="7" s="1"/>
  <c r="G23" i="7"/>
  <c r="I23" i="7" s="1"/>
  <c r="O22" i="7"/>
  <c r="P22" i="7" s="1"/>
  <c r="G22" i="7"/>
  <c r="I22" i="7" s="1"/>
  <c r="O21" i="7"/>
  <c r="P21" i="7" s="1"/>
  <c r="G21" i="7"/>
  <c r="I21" i="7" s="1"/>
  <c r="O20" i="7"/>
  <c r="P20" i="7" s="1"/>
  <c r="G20" i="7"/>
  <c r="I20" i="7" s="1"/>
  <c r="O19" i="7"/>
  <c r="P19" i="7" s="1"/>
  <c r="G19" i="7"/>
  <c r="I19" i="7" s="1"/>
  <c r="O18" i="7"/>
  <c r="P18" i="7" s="1"/>
  <c r="G18" i="7"/>
  <c r="I18" i="7" s="1"/>
  <c r="O17" i="7"/>
  <c r="P17" i="7" s="1"/>
  <c r="G17" i="7"/>
  <c r="I17" i="7" s="1"/>
  <c r="O16" i="7"/>
  <c r="P16" i="7" s="1"/>
  <c r="G16" i="7"/>
  <c r="I16" i="7" s="1"/>
  <c r="O15" i="7"/>
  <c r="P15" i="7" s="1"/>
  <c r="I15" i="7"/>
  <c r="C28" i="6"/>
  <c r="P41" i="7" l="1"/>
  <c r="P42" i="7"/>
  <c r="P43" i="7"/>
  <c r="P44" i="7"/>
  <c r="P40" i="7"/>
  <c r="AZ40" i="7" l="1"/>
  <c r="AH40" i="7"/>
  <c r="AZ44" i="7"/>
  <c r="AH44" i="7"/>
  <c r="AZ43" i="7"/>
  <c r="AH43" i="7"/>
  <c r="AZ42" i="7"/>
  <c r="AH42" i="7"/>
  <c r="AZ41" i="7"/>
  <c r="AH41" i="7"/>
  <c r="W44" i="7"/>
  <c r="W43" i="7"/>
  <c r="W42" i="7"/>
  <c r="W41" i="7"/>
  <c r="W40" i="7"/>
  <c r="M44" i="7"/>
  <c r="M43" i="7"/>
  <c r="M42" i="7"/>
  <c r="M41" i="7"/>
  <c r="M40" i="7"/>
  <c r="AC39" i="6"/>
  <c r="AC38" i="6"/>
  <c r="AC37" i="6"/>
  <c r="AC36" i="6"/>
  <c r="AC35" i="6"/>
  <c r="AC33" i="6"/>
  <c r="AC32" i="6"/>
  <c r="AC31" i="6"/>
  <c r="AC30" i="6"/>
  <c r="B12" i="7"/>
  <c r="N175" i="7" l="1"/>
  <c r="O51" i="6" s="1"/>
  <c r="H175" i="7"/>
  <c r="G51" i="6" s="1"/>
  <c r="BF40" i="7"/>
  <c r="AN40" i="7"/>
  <c r="BF41" i="7"/>
  <c r="AN41" i="7"/>
  <c r="BF42" i="7"/>
  <c r="AN42" i="7"/>
  <c r="BF43" i="7"/>
  <c r="AN43" i="7"/>
  <c r="BF44" i="7"/>
  <c r="AN44" i="7"/>
  <c r="AT40" i="7"/>
  <c r="AC40" i="7"/>
  <c r="AT41" i="7"/>
  <c r="AC41" i="7"/>
  <c r="AT42" i="7"/>
  <c r="AC42" i="7"/>
  <c r="AT43" i="7"/>
  <c r="AC43" i="7"/>
  <c r="AT44" i="7"/>
  <c r="AC44" i="7"/>
  <c r="AC29" i="6"/>
  <c r="C3" i="37"/>
  <c r="AC28" i="6"/>
  <c r="AC27" i="6"/>
  <c r="AC26" i="6"/>
  <c r="AC25" i="6"/>
  <c r="AC23" i="6"/>
  <c r="AC21" i="6"/>
  <c r="AC20" i="6"/>
  <c r="L175" i="7" l="1"/>
  <c r="M51" i="6" s="1"/>
  <c r="O175" i="7"/>
  <c r="Q51" i="6" s="1"/>
  <c r="Q175" i="7"/>
  <c r="S51" i="6" s="1"/>
  <c r="C11" i="6"/>
  <c r="C12" i="6"/>
  <c r="C13" i="6"/>
  <c r="C14" i="6"/>
  <c r="C15" i="6"/>
  <c r="C16" i="6"/>
  <c r="C17" i="6"/>
  <c r="C18" i="6"/>
  <c r="C19" i="6"/>
  <c r="C21" i="6"/>
  <c r="C22" i="6"/>
  <c r="C23" i="6"/>
  <c r="C24" i="6"/>
  <c r="C25" i="6"/>
  <c r="C26" i="6"/>
  <c r="C27" i="6"/>
  <c r="C10" i="6"/>
  <c r="C5" i="6"/>
  <c r="C5" i="7" l="1"/>
  <c r="G26" i="7" l="1"/>
  <c r="I26" i="7" s="1"/>
  <c r="B136" i="7"/>
  <c r="O52" i="7"/>
  <c r="I52" i="7"/>
  <c r="O51" i="7"/>
  <c r="I51" i="7"/>
  <c r="O50" i="7"/>
  <c r="I50" i="7"/>
  <c r="O49" i="7"/>
  <c r="I49" i="7"/>
  <c r="O48" i="7"/>
  <c r="I48" i="7"/>
  <c r="O47" i="7"/>
  <c r="I47" i="7"/>
  <c r="O46" i="7"/>
  <c r="I46" i="7"/>
  <c r="O45" i="7"/>
  <c r="P45" i="7" s="1"/>
  <c r="F34" i="7"/>
  <c r="P31" i="7"/>
  <c r="G31" i="7"/>
  <c r="I31" i="7" s="1"/>
  <c r="O30" i="7"/>
  <c r="P30" i="7" s="1"/>
  <c r="G30" i="7"/>
  <c r="I30" i="7" s="1"/>
  <c r="O29" i="7"/>
  <c r="P29" i="7" s="1"/>
  <c r="G29" i="7"/>
  <c r="I29" i="7" s="1"/>
  <c r="O26" i="7"/>
  <c r="P26" i="7" s="1"/>
  <c r="P46" i="7" l="1"/>
  <c r="P47" i="7"/>
  <c r="P48" i="7"/>
  <c r="P49" i="7"/>
  <c r="P50" i="7"/>
  <c r="P51" i="7"/>
  <c r="P52" i="7"/>
  <c r="I45" i="7"/>
  <c r="G129" i="7"/>
  <c r="O32" i="7"/>
  <c r="O54" i="7"/>
  <c r="AH45" i="7"/>
  <c r="G54" i="7"/>
  <c r="M45" i="7"/>
  <c r="G32" i="7"/>
  <c r="G34" i="7" s="1"/>
  <c r="B137" i="7"/>
  <c r="O34" i="7" l="1"/>
  <c r="O35" i="7" s="1"/>
  <c r="O125" i="7" s="1"/>
  <c r="O133" i="7" s="1" a="1"/>
  <c r="O133" i="7" s="1"/>
  <c r="G35" i="7"/>
  <c r="G125" i="7" s="1"/>
  <c r="G133" i="7" s="1" a="1"/>
  <c r="G133" i="7" s="1"/>
  <c r="I34" i="7"/>
  <c r="AZ52" i="7"/>
  <c r="AH52" i="7"/>
  <c r="AZ51" i="7"/>
  <c r="AH51" i="7"/>
  <c r="AZ50" i="7"/>
  <c r="AH50" i="7"/>
  <c r="AZ49" i="7"/>
  <c r="AH49" i="7"/>
  <c r="AZ48" i="7"/>
  <c r="AH48" i="7"/>
  <c r="AZ47" i="7"/>
  <c r="AH47" i="7"/>
  <c r="AZ46" i="7"/>
  <c r="AH46" i="7"/>
  <c r="N176" i="7" s="1"/>
  <c r="W51" i="7"/>
  <c r="W50" i="7"/>
  <c r="W49" i="7"/>
  <c r="W47" i="7"/>
  <c r="W46" i="7"/>
  <c r="W52" i="7"/>
  <c r="W48" i="7"/>
  <c r="AM54" i="7"/>
  <c r="AM125" i="7" s="1"/>
  <c r="AM133" i="7" s="1" a="1"/>
  <c r="AM133" i="7" s="1"/>
  <c r="W45" i="7"/>
  <c r="M52" i="7"/>
  <c r="M51" i="7"/>
  <c r="M50" i="7"/>
  <c r="M49" i="7"/>
  <c r="M48" i="7"/>
  <c r="M47" i="7"/>
  <c r="M46" i="7"/>
  <c r="AG54" i="7"/>
  <c r="AG125" i="7" s="1"/>
  <c r="AG133" i="7" s="1" a="1"/>
  <c r="AG133" i="7" s="1"/>
  <c r="AZ45" i="7"/>
  <c r="K54" i="7"/>
  <c r="K125" i="7" s="1"/>
  <c r="K133" i="7" s="1" a="1"/>
  <c r="K133" i="7" s="1"/>
  <c r="AC45" i="7"/>
  <c r="U54" i="7"/>
  <c r="R175" i="7" l="1"/>
  <c r="U51" i="6" s="1"/>
  <c r="U53" i="6" s="1"/>
  <c r="P34" i="7"/>
  <c r="J175" i="7" s="1"/>
  <c r="I51" i="6" s="1"/>
  <c r="O52" i="6"/>
  <c r="O53" i="6" s="1"/>
  <c r="I10" i="6"/>
  <c r="I42" i="6" s="1"/>
  <c r="H176" i="7"/>
  <c r="K176" i="7"/>
  <c r="K52" i="6" s="1"/>
  <c r="N177" i="7"/>
  <c r="J176" i="7"/>
  <c r="I52" i="6" s="1"/>
  <c r="G176" i="7"/>
  <c r="E52" i="6" s="1"/>
  <c r="G175" i="7"/>
  <c r="E51" i="6" s="1"/>
  <c r="BF45" i="7"/>
  <c r="AN45" i="7"/>
  <c r="BF48" i="7"/>
  <c r="AN48" i="7"/>
  <c r="BF52" i="7"/>
  <c r="AN52" i="7"/>
  <c r="BF46" i="7"/>
  <c r="AN46" i="7"/>
  <c r="BF47" i="7"/>
  <c r="AN47" i="7"/>
  <c r="BF49" i="7"/>
  <c r="AN49" i="7"/>
  <c r="BF50" i="7"/>
  <c r="AN50" i="7"/>
  <c r="BF51" i="7"/>
  <c r="AN51" i="7"/>
  <c r="AY54" i="7"/>
  <c r="AY125" i="7" s="1"/>
  <c r="AY133" i="7" s="1" a="1"/>
  <c r="AY133" i="7" s="1"/>
  <c r="AT46" i="7"/>
  <c r="AC46" i="7"/>
  <c r="AT47" i="7"/>
  <c r="AC47" i="7"/>
  <c r="AT48" i="7"/>
  <c r="AC48" i="7"/>
  <c r="AT49" i="7"/>
  <c r="AC49" i="7"/>
  <c r="AT50" i="7"/>
  <c r="AC50" i="7"/>
  <c r="AT51" i="7"/>
  <c r="AC51" i="7"/>
  <c r="AT52" i="7"/>
  <c r="AC52" i="7"/>
  <c r="L176" i="7" s="1"/>
  <c r="E10" i="6"/>
  <c r="E42" i="6" s="1"/>
  <c r="Q10" i="6"/>
  <c r="Q42" i="6" s="1"/>
  <c r="O10" i="6"/>
  <c r="O42" i="6" s="1"/>
  <c r="AA54" i="7"/>
  <c r="AA125" i="7" s="1"/>
  <c r="AA133" i="7" s="1" a="1"/>
  <c r="AA133" i="7" s="1"/>
  <c r="U125" i="7"/>
  <c r="U133" i="7" s="1" a="1"/>
  <c r="U133" i="7" s="1"/>
  <c r="R177" i="7" l="1"/>
  <c r="S176" i="7"/>
  <c r="M52" i="6"/>
  <c r="M53" i="6" s="1"/>
  <c r="G52" i="6"/>
  <c r="G53" i="6" s="1"/>
  <c r="H177" i="7"/>
  <c r="K177" i="7"/>
  <c r="K53" i="6"/>
  <c r="T175" i="7"/>
  <c r="I53" i="6"/>
  <c r="K10" i="6"/>
  <c r="K42" i="6" s="1"/>
  <c r="G177" i="7"/>
  <c r="J177" i="7"/>
  <c r="L177" i="7"/>
  <c r="O176" i="7"/>
  <c r="Q52" i="6" s="1"/>
  <c r="U10" i="6"/>
  <c r="U42" i="6" s="1"/>
  <c r="AS54" i="7"/>
  <c r="AS125" i="7" s="1"/>
  <c r="AS133" i="7" s="1"/>
  <c r="AT45" i="7"/>
  <c r="Q176" i="7" s="1"/>
  <c r="S52" i="6" s="1"/>
  <c r="BE54" i="7"/>
  <c r="BE125" i="7" s="1"/>
  <c r="M10" i="6"/>
  <c r="M42" i="6" s="1"/>
  <c r="G10" i="6"/>
  <c r="G42" i="6" s="1"/>
  <c r="S177" i="7" l="1"/>
  <c r="W52" i="6"/>
  <c r="O177" i="7"/>
  <c r="Q53" i="6"/>
  <c r="Q177" i="7"/>
  <c r="S53" i="6"/>
  <c r="Y51" i="6"/>
  <c r="E53" i="6"/>
  <c r="T177" i="7"/>
  <c r="T176" i="7"/>
  <c r="BE133" i="7"/>
  <c r="W10" i="6"/>
  <c r="W42" i="6" s="1"/>
  <c r="S10" i="6"/>
  <c r="S42" i="6" s="1"/>
  <c r="D136" i="7"/>
  <c r="D137" i="7"/>
  <c r="U175" i="7" l="1"/>
  <c r="X177" i="7"/>
  <c r="W53" i="6"/>
  <c r="Y44" i="6"/>
  <c r="AD169" i="7"/>
  <c r="AD159" i="7"/>
  <c r="AA44" i="6"/>
  <c r="AA10" i="6"/>
  <c r="U176" i="7"/>
  <c r="Y52" i="6"/>
  <c r="W177" i="7"/>
  <c r="Y10" i="6"/>
  <c r="Y42" i="6" l="1"/>
  <c r="Y45" i="6" s="1"/>
  <c r="AC10" i="6"/>
  <c r="Y53" i="6"/>
  <c r="AA51" i="6" s="1"/>
  <c r="AA42" i="6"/>
  <c r="AC42" i="6" l="1"/>
  <c r="AA52" i="6"/>
  <c r="AA45" i="6"/>
  <c r="U177" i="7" l="1"/>
  <c r="AD169" i="3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5DF61F72-9F88-4FDD-8A00-CE26893C5078}">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2308AEF8-10F0-4CE6-93FE-787BC5CFF93B}">
      <text>
        <r>
          <rPr>
            <sz val="9"/>
            <color indexed="81"/>
            <rFont val="Tahoma"/>
            <family val="2"/>
          </rPr>
          <t>aftoppen tot 80%</t>
        </r>
      </text>
    </comment>
    <comment ref="AA129" authorId="0" shapeId="0" xr:uid="{C3641A9A-607F-4E4E-AADA-9420B5601FB3}">
      <text>
        <r>
          <rPr>
            <sz val="9"/>
            <color indexed="81"/>
            <rFont val="Tahoma"/>
            <family val="2"/>
          </rPr>
          <t>Maximaal 50%</t>
        </r>
      </text>
    </comment>
    <comment ref="AG129" authorId="0" shapeId="0" xr:uid="{F2DB157C-9A43-4173-8E66-68912F5F32C9}">
      <text>
        <r>
          <rPr>
            <sz val="9"/>
            <color indexed="81"/>
            <rFont val="Tahoma"/>
            <family val="2"/>
          </rPr>
          <t>Maximaal 50%</t>
        </r>
      </text>
    </comment>
    <comment ref="AM129" authorId="0" shapeId="0" xr:uid="{0F5F9D0C-BE5C-4F71-B33B-3F3D2D03806D}">
      <text>
        <r>
          <rPr>
            <sz val="9"/>
            <color indexed="81"/>
            <rFont val="Tahoma"/>
            <family val="2"/>
          </rPr>
          <t>Maximaal 50%</t>
        </r>
      </text>
    </comment>
    <comment ref="AY129" authorId="0" shapeId="0" xr:uid="{A3E9E592-1852-4E45-8414-F11A96562E1F}">
      <text>
        <r>
          <rPr>
            <sz val="9"/>
            <color indexed="81"/>
            <rFont val="Tahoma"/>
            <family val="2"/>
          </rPr>
          <t xml:space="preserve">Maximaal 50% voor de in aanmerking komende kosten. De subsidie wordt verhoogd indien wordt voldaan aan enkele voorwaarden. Zie AGVV art.31
</t>
        </r>
      </text>
    </comment>
    <comment ref="G133" authorId="0" shapeId="0" xr:uid="{A40F0CF6-C4DF-4C83-B689-AF191F76A3FD}">
      <text>
        <r>
          <rPr>
            <sz val="9"/>
            <color indexed="81"/>
            <rFont val="Tahoma"/>
            <family val="2"/>
          </rPr>
          <t xml:space="preserve">Maximaal 40.000.000
</t>
        </r>
      </text>
    </comment>
    <comment ref="K133" authorId="0" shapeId="0" xr:uid="{9AA87BB8-9605-4056-B686-F6B9D0199064}">
      <text>
        <r>
          <rPr>
            <sz val="9"/>
            <color indexed="81"/>
            <rFont val="Tahoma"/>
            <family val="2"/>
          </rPr>
          <t xml:space="preserve">Maximaal 20.000.000
</t>
        </r>
      </text>
    </comment>
    <comment ref="O133" authorId="0" shapeId="0" xr:uid="{6362F066-63B6-40CF-9EBF-6D535A50BAC9}">
      <text>
        <r>
          <rPr>
            <sz val="9"/>
            <color indexed="81"/>
            <rFont val="Tahoma"/>
            <family val="2"/>
          </rPr>
          <t>Maximaal 15.000.000</t>
        </r>
      </text>
    </comment>
    <comment ref="U133" authorId="0" shapeId="0" xr:uid="{15C28289-8405-4F3B-A59F-D3CE12F1DF66}">
      <text>
        <r>
          <rPr>
            <sz val="9"/>
            <color indexed="81"/>
            <rFont val="Tahoma"/>
            <family val="2"/>
          </rPr>
          <t xml:space="preserve">Maximaal 7.500.000
</t>
        </r>
      </text>
    </comment>
    <comment ref="AA133" authorId="0" shapeId="0" xr:uid="{C17ED373-2B48-4CB6-A2BF-522BC8DA5A23}">
      <text>
        <r>
          <rPr>
            <sz val="9"/>
            <color indexed="81"/>
            <rFont val="Tahoma"/>
            <family val="2"/>
          </rPr>
          <t>maximaal € 20.000.000</t>
        </r>
      </text>
    </comment>
    <comment ref="AG133" authorId="0" shapeId="0" xr:uid="{C48F2938-1575-4DAB-B831-81D8728FF032}">
      <text>
        <r>
          <rPr>
            <sz val="9"/>
            <color indexed="81"/>
            <rFont val="Tahoma"/>
            <family val="2"/>
          </rPr>
          <t>maximaal € 7.500.000</t>
        </r>
      </text>
    </comment>
    <comment ref="AM133" authorId="0" shapeId="0" xr:uid="{BD5746EF-37DC-4673-87CB-B847C890BAB3}">
      <text>
        <r>
          <rPr>
            <sz val="9"/>
            <color indexed="81"/>
            <rFont val="Tahoma"/>
            <family val="2"/>
          </rPr>
          <t>maximaal € 5.000.000</t>
        </r>
      </text>
    </comment>
    <comment ref="AS133" authorId="0" shapeId="0" xr:uid="{0D2A5E7F-ED9E-407C-B02E-A81DF63D8528}">
      <text>
        <r>
          <rPr>
            <sz val="9"/>
            <color indexed="81"/>
            <rFont val="Tahoma"/>
            <family val="2"/>
          </rPr>
          <t>maximaal € 7.500.000</t>
        </r>
      </text>
    </comment>
    <comment ref="AY133" authorId="0" shapeId="0" xr:uid="{7B8D398E-B5A6-47CE-B0B2-6DDA443DC86B}">
      <text>
        <r>
          <rPr>
            <sz val="9"/>
            <color indexed="81"/>
            <rFont val="Tahoma"/>
            <charset val="1"/>
          </rPr>
          <t>Maximaal € 2.000.000</t>
        </r>
      </text>
    </comment>
    <comment ref="D137" authorId="0" shapeId="0" xr:uid="{7555DBEE-E48A-4C8C-B188-1DFF4300304E}">
      <text>
        <r>
          <rPr>
            <b/>
            <i/>
            <sz val="10"/>
            <color theme="1"/>
            <rFont val="Calibri"/>
            <family val="2"/>
            <scheme val="minor"/>
          </rPr>
          <t>Dit betreft de maximaal berekende subsidie. Het is mogelijk een lagere subsidiebedrag aan te vragen op het aanvraagformulier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7CF6995B-A062-42B3-A8A7-43E6B3C59A76}">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3D1795C9-8A34-41EB-B55E-C1557EAA810D}">
      <text>
        <r>
          <rPr>
            <sz val="9"/>
            <color indexed="81"/>
            <rFont val="Tahoma"/>
            <family val="2"/>
          </rPr>
          <t>aftoppen tot 80%</t>
        </r>
      </text>
    </comment>
    <comment ref="AA129" authorId="0" shapeId="0" xr:uid="{89BA5026-2E5F-4116-A5C4-C15EBE11C665}">
      <text>
        <r>
          <rPr>
            <sz val="9"/>
            <color indexed="81"/>
            <rFont val="Tahoma"/>
            <family val="2"/>
          </rPr>
          <t>Maximaal 50%</t>
        </r>
      </text>
    </comment>
    <comment ref="AG129" authorId="0" shapeId="0" xr:uid="{469DCE9E-9C65-41E5-B5A8-3F6E0E58985E}">
      <text>
        <r>
          <rPr>
            <sz val="9"/>
            <color indexed="81"/>
            <rFont val="Tahoma"/>
            <family val="2"/>
          </rPr>
          <t>Maximaal 50%</t>
        </r>
      </text>
    </comment>
    <comment ref="AM129" authorId="0" shapeId="0" xr:uid="{D3995FF0-970D-4C52-B754-722A883A2979}">
      <text>
        <r>
          <rPr>
            <sz val="9"/>
            <color indexed="81"/>
            <rFont val="Tahoma"/>
            <family val="2"/>
          </rPr>
          <t>Maximaal 50%</t>
        </r>
      </text>
    </comment>
    <comment ref="AY129" authorId="0" shapeId="0" xr:uid="{87D1E1E1-8AA0-4227-AB1E-8C4D33D00074}">
      <text>
        <r>
          <rPr>
            <sz val="9"/>
            <color indexed="81"/>
            <rFont val="Tahoma"/>
            <family val="2"/>
          </rPr>
          <t>Maximaal 50% voor de in aanmerking komende kosten. De subsidie wordt verhoogd indien  wordt voldaan aan enkele voorwaarden. Zie AGVV art.31</t>
        </r>
      </text>
    </comment>
    <comment ref="G133" authorId="0" shapeId="0" xr:uid="{3FE07DCF-1851-49B0-A604-6662A2512175}">
      <text>
        <r>
          <rPr>
            <sz val="9"/>
            <color indexed="81"/>
            <rFont val="Tahoma"/>
            <family val="2"/>
          </rPr>
          <t xml:space="preserve">Maximaal 40.000.000
</t>
        </r>
      </text>
    </comment>
    <comment ref="K133" authorId="0" shapeId="0" xr:uid="{E3601C81-A8E5-45ED-89F9-E14EE3C9754C}">
      <text>
        <r>
          <rPr>
            <sz val="9"/>
            <color indexed="81"/>
            <rFont val="Tahoma"/>
            <family val="2"/>
          </rPr>
          <t xml:space="preserve">Maximaal 20.000.000
</t>
        </r>
      </text>
    </comment>
    <comment ref="O133" authorId="0" shapeId="0" xr:uid="{F644C6B5-2AC6-4E2D-8C96-28F904FAAD93}">
      <text>
        <r>
          <rPr>
            <sz val="9"/>
            <color indexed="81"/>
            <rFont val="Tahoma"/>
            <family val="2"/>
          </rPr>
          <t>Maximaal 15.000.000</t>
        </r>
      </text>
    </comment>
    <comment ref="U133" authorId="0" shapeId="0" xr:uid="{4D5ACFE6-7BA7-4F2E-9BD7-3A793B7DB43B}">
      <text>
        <r>
          <rPr>
            <sz val="9"/>
            <color indexed="81"/>
            <rFont val="Tahoma"/>
            <family val="2"/>
          </rPr>
          <t xml:space="preserve">Maximaal 7.500.000
</t>
        </r>
      </text>
    </comment>
    <comment ref="AA133" authorId="0" shapeId="0" xr:uid="{1B9760D0-B0EE-4AF3-84A4-AAE1BEAB5E45}">
      <text>
        <r>
          <rPr>
            <sz val="9"/>
            <color indexed="81"/>
            <rFont val="Tahoma"/>
            <family val="2"/>
          </rPr>
          <t>maximaal € 20.000.000</t>
        </r>
      </text>
    </comment>
    <comment ref="AG133" authorId="0" shapeId="0" xr:uid="{F048FC40-A550-4E23-8B72-80C8832016FB}">
      <text>
        <r>
          <rPr>
            <b/>
            <sz val="9"/>
            <color indexed="81"/>
            <rFont val="Tahoma"/>
            <family val="2"/>
          </rPr>
          <t xml:space="preserve"> </t>
        </r>
        <r>
          <rPr>
            <sz val="9"/>
            <color indexed="81"/>
            <rFont val="Tahoma"/>
            <family val="2"/>
          </rPr>
          <t xml:space="preserve">
maximaal € 7.500.000</t>
        </r>
      </text>
    </comment>
    <comment ref="AM133" authorId="0" shapeId="0" xr:uid="{9509FDB6-C579-4B4B-96FA-48C2B70D2B85}">
      <text>
        <r>
          <rPr>
            <sz val="9"/>
            <color indexed="81"/>
            <rFont val="Tahoma"/>
            <family val="2"/>
          </rPr>
          <t>maximaal € 5.000.000</t>
        </r>
      </text>
    </comment>
    <comment ref="AS133" authorId="0" shapeId="0" xr:uid="{BD50DEE9-1235-49B2-8ED7-DFCBA1C7819D}">
      <text>
        <r>
          <rPr>
            <sz val="9"/>
            <color indexed="81"/>
            <rFont val="Tahoma"/>
            <family val="2"/>
          </rPr>
          <t>maximaal € 7.500.000</t>
        </r>
      </text>
    </comment>
    <comment ref="AY133" authorId="0" shapeId="0" xr:uid="{30AC9558-7F98-454B-A6F3-AFD13871C690}">
      <text>
        <r>
          <rPr>
            <sz val="9"/>
            <color indexed="81"/>
            <rFont val="Tahoma"/>
            <family val="2"/>
          </rPr>
          <t xml:space="preserve">Maximaal € 2.000.000
</t>
        </r>
      </text>
    </comment>
    <comment ref="D137" authorId="0" shapeId="0" xr:uid="{1FA47581-E95F-4128-84CC-EBEB59C8B938}">
      <text>
        <r>
          <rPr>
            <b/>
            <i/>
            <sz val="10"/>
            <color theme="1"/>
            <rFont val="Calibri"/>
            <family val="2"/>
            <scheme val="minor"/>
          </rPr>
          <t>Dit betreft de maximaal berekende subsidie. Het is mogelijk een lagere subsidiebedrag aan te vragen op het aanvraagformulier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E9E2A05F-7EF0-493E-9CE5-BD2D70337360}">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051EFE4A-E0D8-42FB-A311-7F58A809FB6D}">
      <text>
        <r>
          <rPr>
            <sz val="9"/>
            <color indexed="81"/>
            <rFont val="Tahoma"/>
            <family val="2"/>
          </rPr>
          <t>aftoppen tot 80%</t>
        </r>
      </text>
    </comment>
    <comment ref="AA129" authorId="0" shapeId="0" xr:uid="{2443A8A3-5D01-47F1-AE6C-3A96F62EC14A}">
      <text>
        <r>
          <rPr>
            <sz val="9"/>
            <color indexed="81"/>
            <rFont val="Tahoma"/>
            <family val="2"/>
          </rPr>
          <t>Maximaal 50%</t>
        </r>
      </text>
    </comment>
    <comment ref="AG129" authorId="0" shapeId="0" xr:uid="{1E134660-9E1D-4E01-AC57-4605147D4AB1}">
      <text>
        <r>
          <rPr>
            <sz val="9"/>
            <color indexed="81"/>
            <rFont val="Tahoma"/>
            <family val="2"/>
          </rPr>
          <t>Maximaal 50%</t>
        </r>
      </text>
    </comment>
    <comment ref="AM129" authorId="0" shapeId="0" xr:uid="{63992F13-3FDA-4534-8E47-EE41779DCEF5}">
      <text>
        <r>
          <rPr>
            <sz val="9"/>
            <color indexed="81"/>
            <rFont val="Tahoma"/>
            <family val="2"/>
          </rPr>
          <t>Maximaal 50%</t>
        </r>
      </text>
    </comment>
    <comment ref="AY129" authorId="0" shapeId="0" xr:uid="{7822F396-E072-4601-8B51-60F6DE4DAEB0}">
      <text>
        <r>
          <rPr>
            <sz val="9"/>
            <color indexed="81"/>
            <rFont val="Tahoma"/>
            <family val="2"/>
          </rPr>
          <t>Maximaal 50% voor de in aanmerking komende kosten. De subsidie wordt verhoogd indien  wordt voldaan aan enkele voorwaarden. Zie AGVV art.31</t>
        </r>
      </text>
    </comment>
    <comment ref="G133" authorId="0" shapeId="0" xr:uid="{A9361124-2B04-4ED9-8A9A-B848C888C326}">
      <text>
        <r>
          <rPr>
            <sz val="9"/>
            <color indexed="81"/>
            <rFont val="Tahoma"/>
            <family val="2"/>
          </rPr>
          <t xml:space="preserve">Maximaal 40.000.000
</t>
        </r>
      </text>
    </comment>
    <comment ref="K133" authorId="0" shapeId="0" xr:uid="{5013DF2C-415E-47CF-8FB3-2FEBC4100F2C}">
      <text>
        <r>
          <rPr>
            <sz val="9"/>
            <color indexed="81"/>
            <rFont val="Tahoma"/>
            <family val="2"/>
          </rPr>
          <t xml:space="preserve">Maximaal 20.000.000
</t>
        </r>
      </text>
    </comment>
    <comment ref="O133" authorId="0" shapeId="0" xr:uid="{F5A6219D-257D-4C8E-A1B0-106A68871E17}">
      <text>
        <r>
          <rPr>
            <sz val="9"/>
            <color indexed="81"/>
            <rFont val="Tahoma"/>
            <family val="2"/>
          </rPr>
          <t>Maximaal 15.000.000</t>
        </r>
      </text>
    </comment>
    <comment ref="U133" authorId="0" shapeId="0" xr:uid="{1C873937-87F9-4B4E-8434-E3C952665ED6}">
      <text>
        <r>
          <rPr>
            <sz val="9"/>
            <color indexed="81"/>
            <rFont val="Tahoma"/>
            <family val="2"/>
          </rPr>
          <t xml:space="preserve">Maximaal 7.500.000
</t>
        </r>
      </text>
    </comment>
    <comment ref="AA133" authorId="0" shapeId="0" xr:uid="{13311F91-7210-41AC-904B-AFB391E44D76}">
      <text>
        <r>
          <rPr>
            <sz val="9"/>
            <color indexed="81"/>
            <rFont val="Tahoma"/>
            <family val="2"/>
          </rPr>
          <t>maximaal € 20.000.000</t>
        </r>
      </text>
    </comment>
    <comment ref="AG133" authorId="0" shapeId="0" xr:uid="{196D14D2-56A9-46CA-8BD0-D523976A174D}">
      <text>
        <r>
          <rPr>
            <sz val="9"/>
            <color indexed="81"/>
            <rFont val="Tahoma"/>
            <family val="2"/>
          </rPr>
          <t>maximaal € 7.500.000</t>
        </r>
      </text>
    </comment>
    <comment ref="AM133" authorId="0" shapeId="0" xr:uid="{3A0F73F1-C40C-45E5-9C2D-B4F933DA7FBA}">
      <text>
        <r>
          <rPr>
            <sz val="9"/>
            <color indexed="81"/>
            <rFont val="Tahoma"/>
            <family val="2"/>
          </rPr>
          <t>maximaal € 5.000.000</t>
        </r>
      </text>
    </comment>
    <comment ref="AS133" authorId="0" shapeId="0" xr:uid="{04099651-5999-4D19-99DA-A0A2B2F108F9}">
      <text>
        <r>
          <rPr>
            <sz val="9"/>
            <color indexed="81"/>
            <rFont val="Tahoma"/>
            <family val="2"/>
          </rPr>
          <t>maximaal € 7.500.000</t>
        </r>
      </text>
    </comment>
    <comment ref="AY133" authorId="0" shapeId="0" xr:uid="{1909D3EF-A0AF-4929-A18F-3F658DF6B678}">
      <text>
        <r>
          <rPr>
            <sz val="9"/>
            <color indexed="81"/>
            <rFont val="Tahoma"/>
            <charset val="1"/>
          </rPr>
          <t>Maximaal € 2.000.000</t>
        </r>
      </text>
    </comment>
    <comment ref="D137" authorId="0" shapeId="0" xr:uid="{F51A7D33-4B07-4FEA-9A9B-5F04609208F2}">
      <text>
        <r>
          <rPr>
            <b/>
            <i/>
            <sz val="10"/>
            <color theme="1"/>
            <rFont val="Calibri"/>
            <family val="2"/>
            <scheme val="minor"/>
          </rPr>
          <t>Dit betreft de maximaal berekende subsidie. Het is mogelijk een lagere subsidiebedrag aan te vragen op het aanvraagformulier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83CBFC00-2CBB-48DE-907C-0114B4AAA6B5}">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C23DE893-ABD1-49B5-A982-7540AE0CC71F}">
      <text>
        <r>
          <rPr>
            <sz val="9"/>
            <color indexed="81"/>
            <rFont val="Tahoma"/>
            <family val="2"/>
          </rPr>
          <t>aftoppen tot 80%</t>
        </r>
      </text>
    </comment>
    <comment ref="AA129" authorId="0" shapeId="0" xr:uid="{52DDE8A7-900A-458B-A7EE-8ABE1DA111D1}">
      <text>
        <r>
          <rPr>
            <sz val="9"/>
            <color indexed="81"/>
            <rFont val="Tahoma"/>
            <family val="2"/>
          </rPr>
          <t>Maximaal 50%</t>
        </r>
      </text>
    </comment>
    <comment ref="AG129" authorId="0" shapeId="0" xr:uid="{334D34F1-9AAD-49A4-94B2-ABFA896B7394}">
      <text>
        <r>
          <rPr>
            <sz val="9"/>
            <color indexed="81"/>
            <rFont val="Tahoma"/>
            <family val="2"/>
          </rPr>
          <t>Maximaal 50%</t>
        </r>
      </text>
    </comment>
    <comment ref="AM129" authorId="0" shapeId="0" xr:uid="{744E3615-19C1-4518-A08F-37BE11932385}">
      <text>
        <r>
          <rPr>
            <sz val="9"/>
            <color indexed="81"/>
            <rFont val="Tahoma"/>
            <family val="2"/>
          </rPr>
          <t>Maximaal 50%</t>
        </r>
      </text>
    </comment>
    <comment ref="AY129" authorId="0" shapeId="0" xr:uid="{BFDE875C-38F7-4D95-B34E-6E954E640CC5}">
      <text>
        <r>
          <rPr>
            <sz val="9"/>
            <color indexed="81"/>
            <rFont val="Tahoma"/>
            <family val="2"/>
          </rPr>
          <t>Maximaal 50% voor de in aanmerking komende kosten. De subsidie wordt verhoogd indien  wordt voldaan aan enkele voorwaarden. Zie AGVV art.31</t>
        </r>
      </text>
    </comment>
    <comment ref="G133" authorId="0" shapeId="0" xr:uid="{8FA06D08-E727-4F84-ADA7-7C319182C836}">
      <text>
        <r>
          <rPr>
            <sz val="9"/>
            <color indexed="81"/>
            <rFont val="Tahoma"/>
            <family val="2"/>
          </rPr>
          <t xml:space="preserve">Maximaal 40.000.000
</t>
        </r>
      </text>
    </comment>
    <comment ref="K133" authorId="0" shapeId="0" xr:uid="{5B5C4509-05AD-4A2B-AC97-97FEFCFF5BCC}">
      <text>
        <r>
          <rPr>
            <sz val="9"/>
            <color indexed="81"/>
            <rFont val="Tahoma"/>
            <family val="2"/>
          </rPr>
          <t xml:space="preserve">Maximaal 20.000.000
</t>
        </r>
      </text>
    </comment>
    <comment ref="O133" authorId="0" shapeId="0" xr:uid="{04EEB3C7-12C7-44B6-84A1-F6F43E1191B0}">
      <text>
        <r>
          <rPr>
            <sz val="9"/>
            <color indexed="81"/>
            <rFont val="Tahoma"/>
            <family val="2"/>
          </rPr>
          <t>Maximaal 15.000.000</t>
        </r>
      </text>
    </comment>
    <comment ref="U133" authorId="0" shapeId="0" xr:uid="{CE250055-C624-4DC6-B615-C6D8151C6B24}">
      <text>
        <r>
          <rPr>
            <sz val="9"/>
            <color indexed="81"/>
            <rFont val="Tahoma"/>
            <family val="2"/>
          </rPr>
          <t xml:space="preserve">Maximaal 7.500.000
</t>
        </r>
      </text>
    </comment>
    <comment ref="AA133" authorId="0" shapeId="0" xr:uid="{8780B285-8092-4FE8-94C9-C8F1140B7420}">
      <text>
        <r>
          <rPr>
            <sz val="9"/>
            <color indexed="81"/>
            <rFont val="Tahoma"/>
            <family val="2"/>
          </rPr>
          <t>maximaal € 20.000.000</t>
        </r>
      </text>
    </comment>
    <comment ref="AG133" authorId="0" shapeId="0" xr:uid="{CC20E93E-49EF-4056-BCDD-7E7C32C6F0C9}">
      <text>
        <r>
          <rPr>
            <sz val="9"/>
            <color indexed="81"/>
            <rFont val="Tahoma"/>
            <family val="2"/>
          </rPr>
          <t>maximaal € 7.500.000</t>
        </r>
      </text>
    </comment>
    <comment ref="AM133" authorId="0" shapeId="0" xr:uid="{C8C0CD19-8499-4D2C-B9C5-E9F3AF0372E3}">
      <text>
        <r>
          <rPr>
            <sz val="9"/>
            <color indexed="81"/>
            <rFont val="Tahoma"/>
            <family val="2"/>
          </rPr>
          <t>maximaal € 5.000.000</t>
        </r>
      </text>
    </comment>
    <comment ref="AS133" authorId="0" shapeId="0" xr:uid="{42BB27AD-77A2-47CE-8B4F-89C04FDCF9A1}">
      <text>
        <r>
          <rPr>
            <sz val="9"/>
            <color indexed="81"/>
            <rFont val="Tahoma"/>
            <family val="2"/>
          </rPr>
          <t xml:space="preserve">
maximaal € 7.500.000</t>
        </r>
      </text>
    </comment>
    <comment ref="AY133" authorId="0" shapeId="0" xr:uid="{CD6890CA-1FBD-4ADC-81B3-C093AB31BC31}">
      <text>
        <r>
          <rPr>
            <sz val="9"/>
            <color indexed="81"/>
            <rFont val="Tahoma"/>
            <charset val="1"/>
          </rPr>
          <t>Maximaal € 2.000.000</t>
        </r>
      </text>
    </comment>
    <comment ref="D137" authorId="0" shapeId="0" xr:uid="{E7171519-F9DF-4EA2-9535-B611D47C0A0C}">
      <text>
        <r>
          <rPr>
            <b/>
            <i/>
            <sz val="10"/>
            <color theme="1"/>
            <rFont val="Calibri"/>
            <family val="2"/>
            <scheme val="minor"/>
          </rPr>
          <t>Dit betreft de maximaal berekende subsidie. Het is mogelijk een lagere subsidiebedrag aan te vragen op het aanvraagformulier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92432C42-DC2D-4C0C-BDEB-2FE771DC011C}">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D3FE0580-E0DC-4E3C-AE08-9D905D9E5D5C}">
      <text>
        <r>
          <rPr>
            <sz val="9"/>
            <color indexed="81"/>
            <rFont val="Tahoma"/>
            <family val="2"/>
          </rPr>
          <t>aftoppen tot 80%</t>
        </r>
      </text>
    </comment>
    <comment ref="AA129" authorId="0" shapeId="0" xr:uid="{FAB7D177-D025-4CB5-B2B4-486E08F4E244}">
      <text>
        <r>
          <rPr>
            <sz val="9"/>
            <color indexed="81"/>
            <rFont val="Tahoma"/>
            <family val="2"/>
          </rPr>
          <t>Maximaal 50%</t>
        </r>
      </text>
    </comment>
    <comment ref="AG129" authorId="0" shapeId="0" xr:uid="{BA2033D0-4473-48F4-A19F-AE73ABAA63CF}">
      <text>
        <r>
          <rPr>
            <sz val="9"/>
            <color indexed="81"/>
            <rFont val="Tahoma"/>
            <family val="2"/>
          </rPr>
          <t>Maximaal 50%</t>
        </r>
      </text>
    </comment>
    <comment ref="AM129" authorId="0" shapeId="0" xr:uid="{527864C7-7EDF-45D4-91BD-A65603D2B2BC}">
      <text>
        <r>
          <rPr>
            <sz val="9"/>
            <color indexed="81"/>
            <rFont val="Tahoma"/>
            <family val="2"/>
          </rPr>
          <t>Maximaal 50%</t>
        </r>
      </text>
    </comment>
    <comment ref="AY129" authorId="0" shapeId="0" xr:uid="{AC3C28F4-F5C9-4CDA-9368-79545D2B4F44}">
      <text>
        <r>
          <rPr>
            <sz val="9"/>
            <color indexed="81"/>
            <rFont val="Tahoma"/>
            <family val="2"/>
          </rPr>
          <t>Maximaal 50% voor de in aanmerking komende kosten. De subsidie wordt verhoogd indien  wordt voldaan aan enkele voorwaarden. Zie AGVV art.31</t>
        </r>
      </text>
    </comment>
    <comment ref="G133" authorId="0" shapeId="0" xr:uid="{33DA1D26-7387-41A5-B1DD-4E6EBD066D53}">
      <text>
        <r>
          <rPr>
            <sz val="9"/>
            <color indexed="81"/>
            <rFont val="Tahoma"/>
            <family val="2"/>
          </rPr>
          <t xml:space="preserve">Maximaal 40.000.000
</t>
        </r>
      </text>
    </comment>
    <comment ref="K133" authorId="0" shapeId="0" xr:uid="{BCA0D24C-7AD1-4FD5-9497-45E30D057B06}">
      <text>
        <r>
          <rPr>
            <sz val="9"/>
            <color indexed="81"/>
            <rFont val="Tahoma"/>
            <family val="2"/>
          </rPr>
          <t xml:space="preserve">Maximaal 20.000.000
</t>
        </r>
      </text>
    </comment>
    <comment ref="O133" authorId="0" shapeId="0" xr:uid="{14A3845D-161F-41FA-B894-9B41CFECB58C}">
      <text>
        <r>
          <rPr>
            <sz val="9"/>
            <color indexed="81"/>
            <rFont val="Tahoma"/>
            <family val="2"/>
          </rPr>
          <t>Maximaal 15.000.000</t>
        </r>
      </text>
    </comment>
    <comment ref="U133" authorId="0" shapeId="0" xr:uid="{92DAC091-DB4D-44CA-B354-E84AF89BF195}">
      <text>
        <r>
          <rPr>
            <sz val="9"/>
            <color indexed="81"/>
            <rFont val="Tahoma"/>
            <family val="2"/>
          </rPr>
          <t xml:space="preserve">Maximaal 7.500.000
</t>
        </r>
      </text>
    </comment>
    <comment ref="AA133" authorId="0" shapeId="0" xr:uid="{13B64300-D402-4A42-9D9C-BA12AC270157}">
      <text>
        <r>
          <rPr>
            <sz val="9"/>
            <color indexed="81"/>
            <rFont val="Tahoma"/>
            <family val="2"/>
          </rPr>
          <t>maximaal € 20.000.000</t>
        </r>
      </text>
    </comment>
    <comment ref="AG133" authorId="0" shapeId="0" xr:uid="{7247E848-01B7-4686-8050-4E7191E46DF9}">
      <text>
        <r>
          <rPr>
            <sz val="9"/>
            <color indexed="81"/>
            <rFont val="Tahoma"/>
            <family val="2"/>
          </rPr>
          <t>maximaal € 7.500.000</t>
        </r>
      </text>
    </comment>
    <comment ref="AM133" authorId="0" shapeId="0" xr:uid="{4FCB2C58-AF26-4A6B-864A-7A03A380AB9A}">
      <text>
        <r>
          <rPr>
            <sz val="9"/>
            <color indexed="81"/>
            <rFont val="Tahoma"/>
            <family val="2"/>
          </rPr>
          <t>maximaal € 5.000.000</t>
        </r>
      </text>
    </comment>
    <comment ref="AS133" authorId="0" shapeId="0" xr:uid="{64BF3C50-8BCF-4C2B-B27A-C29C22C0B752}">
      <text>
        <r>
          <rPr>
            <sz val="9"/>
            <color indexed="81"/>
            <rFont val="Tahoma"/>
            <family val="2"/>
          </rPr>
          <t xml:space="preserve">
maximaal € 7.500.000</t>
        </r>
      </text>
    </comment>
    <comment ref="AY133" authorId="0" shapeId="0" xr:uid="{CC27823C-B0EF-4E93-8456-E419678625ED}">
      <text>
        <r>
          <rPr>
            <sz val="9"/>
            <color indexed="81"/>
            <rFont val="Tahoma"/>
            <family val="2"/>
          </rPr>
          <t>Maximaal € 2.000.000</t>
        </r>
      </text>
    </comment>
    <comment ref="D137" authorId="0" shapeId="0" xr:uid="{06571425-54C4-4280-8FFE-B0D3FA4149F9}">
      <text>
        <r>
          <rPr>
            <b/>
            <i/>
            <sz val="10"/>
            <color theme="1"/>
            <rFont val="Calibri"/>
            <family val="2"/>
            <scheme val="minor"/>
          </rPr>
          <t>Dit betreft de maximaal berekende subsidie. Het is mogelijk een lagere subsidiebedrag aan te vragen op het aanvraagformulier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BA4F6338-D29C-4A74-90BB-60022352EF0D}">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514EBF5B-FB63-4D9F-8FC9-914C6C4172D4}">
      <text>
        <r>
          <rPr>
            <sz val="9"/>
            <color indexed="81"/>
            <rFont val="Tahoma"/>
            <family val="2"/>
          </rPr>
          <t>aftoppen tot 80%</t>
        </r>
      </text>
    </comment>
    <comment ref="AA129" authorId="0" shapeId="0" xr:uid="{1D65C362-A17C-42AF-9A5D-69341085791D}">
      <text>
        <r>
          <rPr>
            <sz val="9"/>
            <color indexed="81"/>
            <rFont val="Tahoma"/>
            <family val="2"/>
          </rPr>
          <t>Maximaal 50%</t>
        </r>
      </text>
    </comment>
    <comment ref="AG129" authorId="0" shapeId="0" xr:uid="{2DF54409-9A27-4A87-8E2C-D8BBEAC814D5}">
      <text>
        <r>
          <rPr>
            <sz val="9"/>
            <color indexed="81"/>
            <rFont val="Tahoma"/>
            <family val="2"/>
          </rPr>
          <t>Maximaal 50%</t>
        </r>
      </text>
    </comment>
    <comment ref="AM129" authorId="0" shapeId="0" xr:uid="{7620B6E9-F283-4964-BD7C-0C2639A8A4E1}">
      <text>
        <r>
          <rPr>
            <sz val="9"/>
            <color indexed="81"/>
            <rFont val="Tahoma"/>
            <family val="2"/>
          </rPr>
          <t>Maximaal 50%</t>
        </r>
      </text>
    </comment>
    <comment ref="AY129" authorId="0" shapeId="0" xr:uid="{2A87AC06-7058-4EF1-BD99-97C9A0A8B544}">
      <text>
        <r>
          <rPr>
            <sz val="9"/>
            <color indexed="81"/>
            <rFont val="Tahoma"/>
            <family val="2"/>
          </rPr>
          <t>Maximaal 50% voor de in aanmerking komende kosten. De subsidie wordt verhoogd indien  wordt voldaan aan enkele voorwaarden. Zie AGVV art.31</t>
        </r>
      </text>
    </comment>
    <comment ref="G133" authorId="0" shapeId="0" xr:uid="{AD5B8A10-D293-4457-8F89-DBC5A5CD776E}">
      <text>
        <r>
          <rPr>
            <sz val="9"/>
            <color indexed="81"/>
            <rFont val="Tahoma"/>
            <family val="2"/>
          </rPr>
          <t xml:space="preserve">Maximaal 40.000.000
</t>
        </r>
      </text>
    </comment>
    <comment ref="K133" authorId="0" shapeId="0" xr:uid="{100843F3-2CBC-4C33-A495-F5BDB11C6665}">
      <text>
        <r>
          <rPr>
            <sz val="9"/>
            <color indexed="81"/>
            <rFont val="Tahoma"/>
            <family val="2"/>
          </rPr>
          <t xml:space="preserve">Maximaal 20.000.000
</t>
        </r>
      </text>
    </comment>
    <comment ref="O133" authorId="0" shapeId="0" xr:uid="{80C53F49-77C2-4E85-AFEB-80C8E4D09E31}">
      <text>
        <r>
          <rPr>
            <sz val="9"/>
            <color indexed="81"/>
            <rFont val="Tahoma"/>
            <family val="2"/>
          </rPr>
          <t>Maximaal 15.000.000</t>
        </r>
      </text>
    </comment>
    <comment ref="U133" authorId="0" shapeId="0" xr:uid="{CA2B056C-2B50-456D-A9E3-17D34534116D}">
      <text>
        <r>
          <rPr>
            <sz val="9"/>
            <color indexed="81"/>
            <rFont val="Tahoma"/>
            <family val="2"/>
          </rPr>
          <t xml:space="preserve">Maximaal 7.500.000
</t>
        </r>
      </text>
    </comment>
    <comment ref="AA133" authorId="0" shapeId="0" xr:uid="{F734FDCD-206C-4013-9808-1088C62CEABE}">
      <text>
        <r>
          <rPr>
            <sz val="9"/>
            <color indexed="81"/>
            <rFont val="Tahoma"/>
            <family val="2"/>
          </rPr>
          <t>maximaal € 20.000.000</t>
        </r>
      </text>
    </comment>
    <comment ref="AG133" authorId="0" shapeId="0" xr:uid="{D779BE7C-3C22-4C04-941D-FE4000DF759E}">
      <text>
        <r>
          <rPr>
            <sz val="9"/>
            <color indexed="81"/>
            <rFont val="Tahoma"/>
            <family val="2"/>
          </rPr>
          <t>maximaal € 7.500.000</t>
        </r>
      </text>
    </comment>
    <comment ref="AM133" authorId="0" shapeId="0" xr:uid="{06A4A120-2BE4-4380-865C-440CBCA8A18F}">
      <text>
        <r>
          <rPr>
            <sz val="9"/>
            <color indexed="81"/>
            <rFont val="Tahoma"/>
            <family val="2"/>
          </rPr>
          <t>maximaal € 5.000.000</t>
        </r>
      </text>
    </comment>
    <comment ref="AS133" authorId="0" shapeId="0" xr:uid="{84BAE065-752D-4528-B01B-E0B1E130456D}">
      <text>
        <r>
          <rPr>
            <sz val="9"/>
            <color indexed="81"/>
            <rFont val="Tahoma"/>
            <family val="2"/>
          </rPr>
          <t>maximaal € 7.500.000</t>
        </r>
      </text>
    </comment>
    <comment ref="AY133" authorId="0" shapeId="0" xr:uid="{5C2F0DE2-19B7-4EA1-9AD9-7C2B7B8C8191}">
      <text>
        <r>
          <rPr>
            <sz val="9"/>
            <color indexed="81"/>
            <rFont val="Tahoma"/>
            <charset val="1"/>
          </rPr>
          <t>Maximaal € 2.000.000</t>
        </r>
      </text>
    </comment>
    <comment ref="D137" authorId="0" shapeId="0" xr:uid="{C433013C-C8B4-4612-AAE6-333E96D82535}">
      <text>
        <r>
          <rPr>
            <b/>
            <i/>
            <sz val="10"/>
            <color theme="1"/>
            <rFont val="Calibri"/>
            <family val="2"/>
            <scheme val="minor"/>
          </rPr>
          <t>Dit betreft de maximaal berekende subsidie. Het is mogelijk een lagere subsidiebedrag aan te vragen op het aanvraagformulier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8D74F6D0-8AE8-49D8-A429-1BA415131585}">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E62A09A2-0D40-4E83-B50B-FCFC8BFC908B}">
      <text>
        <r>
          <rPr>
            <sz val="9"/>
            <color indexed="81"/>
            <rFont val="Tahoma"/>
            <family val="2"/>
          </rPr>
          <t>aftoppen tot 80%</t>
        </r>
      </text>
    </comment>
    <comment ref="AA129" authorId="0" shapeId="0" xr:uid="{44174335-4EA1-4C4F-BAA4-CE3E321D904E}">
      <text>
        <r>
          <rPr>
            <sz val="9"/>
            <color indexed="81"/>
            <rFont val="Tahoma"/>
            <family val="2"/>
          </rPr>
          <t>Maximaal 50%</t>
        </r>
      </text>
    </comment>
    <comment ref="AG129" authorId="0" shapeId="0" xr:uid="{E61B5243-CDE5-4A0E-8DA7-2876BE00197E}">
      <text>
        <r>
          <rPr>
            <sz val="9"/>
            <color indexed="81"/>
            <rFont val="Tahoma"/>
            <family val="2"/>
          </rPr>
          <t xml:space="preserve">
Maximaal 50%</t>
        </r>
      </text>
    </comment>
    <comment ref="AM129" authorId="0" shapeId="0" xr:uid="{53DF7490-B63E-4DDE-8C00-8D297B32C5C1}">
      <text>
        <r>
          <rPr>
            <sz val="9"/>
            <color indexed="81"/>
            <rFont val="Tahoma"/>
            <family val="2"/>
          </rPr>
          <t>Maximaal 50%</t>
        </r>
      </text>
    </comment>
    <comment ref="AY129" authorId="0" shapeId="0" xr:uid="{3827DA26-7248-4C6D-B35C-91A4D94B9D33}">
      <text>
        <r>
          <rPr>
            <sz val="9"/>
            <color indexed="81"/>
            <rFont val="Tahoma"/>
            <family val="2"/>
          </rPr>
          <t>Maximaal 50% voor de in aanmerking komende kosten. De subsidie wordt verhoogd indien  wordt voldaan aan enkele voorwaarden. Zie AGVV art.31</t>
        </r>
      </text>
    </comment>
    <comment ref="G133" authorId="0" shapeId="0" xr:uid="{FCFEC081-C34D-4A13-9B20-CA652D6660E0}">
      <text>
        <r>
          <rPr>
            <sz val="9"/>
            <color indexed="81"/>
            <rFont val="Tahoma"/>
            <family val="2"/>
          </rPr>
          <t xml:space="preserve">Maximaal 40.000.000
</t>
        </r>
      </text>
    </comment>
    <comment ref="K133" authorId="0" shapeId="0" xr:uid="{E010450D-0032-4066-82CD-BA2B3F98DFF6}">
      <text>
        <r>
          <rPr>
            <sz val="9"/>
            <color indexed="81"/>
            <rFont val="Tahoma"/>
            <family val="2"/>
          </rPr>
          <t xml:space="preserve">Maximaal 20.000.000
</t>
        </r>
      </text>
    </comment>
    <comment ref="O133" authorId="0" shapeId="0" xr:uid="{44B32850-5EE7-42C3-98F9-548A819F5A56}">
      <text>
        <r>
          <rPr>
            <sz val="9"/>
            <color indexed="81"/>
            <rFont val="Tahoma"/>
            <family val="2"/>
          </rPr>
          <t>Maximaal 15.000.000</t>
        </r>
      </text>
    </comment>
    <comment ref="U133" authorId="0" shapeId="0" xr:uid="{6EAA3207-5E19-4537-853D-40A7DFE6FDF5}">
      <text>
        <r>
          <rPr>
            <sz val="9"/>
            <color indexed="81"/>
            <rFont val="Tahoma"/>
            <family val="2"/>
          </rPr>
          <t xml:space="preserve">Maximaal 7.500.000
</t>
        </r>
      </text>
    </comment>
    <comment ref="AA133" authorId="0" shapeId="0" xr:uid="{F9A9C1A5-1E67-4E1B-9810-2F95741618B9}">
      <text>
        <r>
          <rPr>
            <sz val="9"/>
            <color indexed="81"/>
            <rFont val="Tahoma"/>
            <family val="2"/>
          </rPr>
          <t>maximaal € 20.000.000</t>
        </r>
      </text>
    </comment>
    <comment ref="AG133" authorId="0" shapeId="0" xr:uid="{8C54B2DD-4BF6-427D-BF26-820D871A39CC}">
      <text>
        <r>
          <rPr>
            <sz val="9"/>
            <color indexed="81"/>
            <rFont val="Tahoma"/>
            <family val="2"/>
          </rPr>
          <t>maximaal € 7.500.000</t>
        </r>
      </text>
    </comment>
    <comment ref="AM133" authorId="0" shapeId="0" xr:uid="{363FAA85-5561-411C-AD6E-094E821F4E0E}">
      <text>
        <r>
          <rPr>
            <sz val="9"/>
            <color indexed="81"/>
            <rFont val="Tahoma"/>
            <family val="2"/>
          </rPr>
          <t>maximaal € 5.000.000</t>
        </r>
      </text>
    </comment>
    <comment ref="AS133" authorId="0" shapeId="0" xr:uid="{6C437535-AC2D-4BA8-A8BE-9053FB55005A}">
      <text>
        <r>
          <rPr>
            <sz val="9"/>
            <color indexed="81"/>
            <rFont val="Tahoma"/>
            <family val="2"/>
          </rPr>
          <t>maximaal € 7.500.000</t>
        </r>
      </text>
    </comment>
    <comment ref="AY133" authorId="0" shapeId="0" xr:uid="{109FA26B-9776-4AE5-98E1-CC8F69E3C4FA}">
      <text>
        <r>
          <rPr>
            <sz val="9"/>
            <color indexed="81"/>
            <rFont val="Tahoma"/>
            <family val="2"/>
          </rPr>
          <t>Maximaal € 2.000.000</t>
        </r>
      </text>
    </comment>
    <comment ref="D137" authorId="0" shapeId="0" xr:uid="{406FF0AD-1957-4B1C-96B0-1CB21CAC39A3}">
      <text>
        <r>
          <rPr>
            <b/>
            <i/>
            <sz val="10"/>
            <color theme="1"/>
            <rFont val="Calibri"/>
            <family val="2"/>
            <scheme val="minor"/>
          </rPr>
          <t>Dit betreft de maximaal berekende subsidie. Het is mogelijk een lagere subsidiebedrag aan te vragen op het aanvraagformulier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8BD2A72C-F0DF-4502-B736-47982E621CCC}">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59E12727-6D55-4BA4-9A98-7E51925356C2}">
      <text>
        <r>
          <rPr>
            <sz val="9"/>
            <color indexed="81"/>
            <rFont val="Tahoma"/>
            <family val="2"/>
          </rPr>
          <t>aftoppen tot 80%</t>
        </r>
      </text>
    </comment>
    <comment ref="AA129" authorId="0" shapeId="0" xr:uid="{544268CE-ED6E-4C55-9766-AC3C5ECA37DB}">
      <text>
        <r>
          <rPr>
            <sz val="9"/>
            <color indexed="81"/>
            <rFont val="Tahoma"/>
            <family val="2"/>
          </rPr>
          <t>Maximaal 50%</t>
        </r>
      </text>
    </comment>
    <comment ref="AG129" authorId="0" shapeId="0" xr:uid="{9F78F833-62DA-4221-9680-F13ABEDB46B4}">
      <text>
        <r>
          <rPr>
            <sz val="9"/>
            <color indexed="81"/>
            <rFont val="Tahoma"/>
            <family val="2"/>
          </rPr>
          <t xml:space="preserve">
Maximaal 50%</t>
        </r>
      </text>
    </comment>
    <comment ref="AM129" authorId="0" shapeId="0" xr:uid="{74CFA311-D7AB-4C08-80BE-D3A3595DDDE9}">
      <text>
        <r>
          <rPr>
            <sz val="9"/>
            <color indexed="81"/>
            <rFont val="Tahoma"/>
            <family val="2"/>
          </rPr>
          <t>Maximaal 50%</t>
        </r>
      </text>
    </comment>
    <comment ref="AY129" authorId="0" shapeId="0" xr:uid="{31113708-02AC-43C7-BEA3-83B0E388EB83}">
      <text>
        <r>
          <rPr>
            <sz val="9"/>
            <color indexed="81"/>
            <rFont val="Tahoma"/>
            <family val="2"/>
          </rPr>
          <t>Maximaal 50% voor de in aanmerking komende kosten. De subsidie wordt verhoogd indien  wordt voldaan aan enkele voorwaarden. Zie AGVV art.31</t>
        </r>
      </text>
    </comment>
    <comment ref="G133" authorId="0" shapeId="0" xr:uid="{B981314B-6C9C-425B-A7AB-189E8C5A0314}">
      <text>
        <r>
          <rPr>
            <sz val="9"/>
            <color indexed="81"/>
            <rFont val="Tahoma"/>
            <family val="2"/>
          </rPr>
          <t xml:space="preserve">Maximaal 40.000.000
</t>
        </r>
      </text>
    </comment>
    <comment ref="K133" authorId="0" shapeId="0" xr:uid="{4D85882D-2964-4D91-A0AD-CFF0AF3C9105}">
      <text>
        <r>
          <rPr>
            <sz val="9"/>
            <color indexed="81"/>
            <rFont val="Tahoma"/>
            <family val="2"/>
          </rPr>
          <t xml:space="preserve">Maximaal 20.000.000
</t>
        </r>
      </text>
    </comment>
    <comment ref="O133" authorId="0" shapeId="0" xr:uid="{2DF4B520-8A16-4C65-98E6-7E1C6051E957}">
      <text>
        <r>
          <rPr>
            <sz val="9"/>
            <color indexed="81"/>
            <rFont val="Tahoma"/>
            <family val="2"/>
          </rPr>
          <t>Maximaal 15.000.000</t>
        </r>
      </text>
    </comment>
    <comment ref="U133" authorId="0" shapeId="0" xr:uid="{E92CD28D-D905-40EB-97A9-8B2B26128493}">
      <text>
        <r>
          <rPr>
            <sz val="9"/>
            <color indexed="81"/>
            <rFont val="Tahoma"/>
            <family val="2"/>
          </rPr>
          <t xml:space="preserve">Maximaal 7.500.000
</t>
        </r>
      </text>
    </comment>
    <comment ref="AA133" authorId="0" shapeId="0" xr:uid="{B632B22C-30DA-49D6-843A-46FD8597FC8A}">
      <text>
        <r>
          <rPr>
            <sz val="9"/>
            <color indexed="81"/>
            <rFont val="Tahoma"/>
            <family val="2"/>
          </rPr>
          <t>maximaal € 20.000.000</t>
        </r>
      </text>
    </comment>
    <comment ref="AG133" authorId="0" shapeId="0" xr:uid="{6E7D5C65-594E-467C-B248-C8C6F3FBC8D4}">
      <text>
        <r>
          <rPr>
            <sz val="9"/>
            <color indexed="81"/>
            <rFont val="Tahoma"/>
            <family val="2"/>
          </rPr>
          <t>maximaal € 7.500.000</t>
        </r>
      </text>
    </comment>
    <comment ref="AM133" authorId="0" shapeId="0" xr:uid="{30078F7D-BDB9-4251-AE90-3065AD455F38}">
      <text>
        <r>
          <rPr>
            <sz val="9"/>
            <color indexed="81"/>
            <rFont val="Tahoma"/>
            <family val="2"/>
          </rPr>
          <t>maximaal € 5.000.000</t>
        </r>
      </text>
    </comment>
    <comment ref="AS133" authorId="0" shapeId="0" xr:uid="{EA0EC899-EE5A-438A-B2CA-81BE1B5F91AC}">
      <text>
        <r>
          <rPr>
            <sz val="9"/>
            <color indexed="81"/>
            <rFont val="Tahoma"/>
            <family val="2"/>
          </rPr>
          <t>maximaal € 7.500.000</t>
        </r>
      </text>
    </comment>
    <comment ref="AY133" authorId="0" shapeId="0" xr:uid="{43A2F32E-B2F1-41F4-BAF4-30F646589479}">
      <text>
        <r>
          <rPr>
            <sz val="9"/>
            <color indexed="81"/>
            <rFont val="Tahoma"/>
            <charset val="1"/>
          </rPr>
          <t>Maximaal € 2.000.000</t>
        </r>
      </text>
    </comment>
    <comment ref="D137" authorId="0" shapeId="0" xr:uid="{545F13B4-FCF0-4956-8747-2505B73632F0}">
      <text>
        <r>
          <rPr>
            <b/>
            <i/>
            <sz val="10"/>
            <color theme="1"/>
            <rFont val="Calibri"/>
            <family val="2"/>
            <scheme val="minor"/>
          </rPr>
          <t>Dit betreft de maximaal berekende subsidie. Het is mogelijk een lagere subsidiebedrag aan te vragen op het aanvraagformulier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479EA411-B6D7-4573-8D9D-2E3141150DEB}">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DA62AE00-0BFA-4100-8F7C-681A5CD5825C}">
      <text>
        <r>
          <rPr>
            <sz val="9"/>
            <color indexed="81"/>
            <rFont val="Tahoma"/>
            <family val="2"/>
          </rPr>
          <t>aftoppen tot 80%</t>
        </r>
      </text>
    </comment>
    <comment ref="AA129" authorId="0" shapeId="0" xr:uid="{11C1C85F-EA68-4D6A-8F1A-A5EF2A0324B0}">
      <text>
        <r>
          <rPr>
            <sz val="9"/>
            <color indexed="81"/>
            <rFont val="Tahoma"/>
            <family val="2"/>
          </rPr>
          <t>Maximaal 50%</t>
        </r>
      </text>
    </comment>
    <comment ref="AG129" authorId="0" shapeId="0" xr:uid="{C649A3BB-6667-4584-8811-870D76E225DB}">
      <text>
        <r>
          <rPr>
            <sz val="9"/>
            <color indexed="81"/>
            <rFont val="Tahoma"/>
            <family val="2"/>
          </rPr>
          <t xml:space="preserve">
Maximaal 50%</t>
        </r>
      </text>
    </comment>
    <comment ref="AM129" authorId="0" shapeId="0" xr:uid="{F23D69AA-032D-415E-8F43-8BB024598806}">
      <text>
        <r>
          <rPr>
            <sz val="9"/>
            <color indexed="81"/>
            <rFont val="Tahoma"/>
            <family val="2"/>
          </rPr>
          <t>Maximaal 50%</t>
        </r>
      </text>
    </comment>
    <comment ref="AY129" authorId="0" shapeId="0" xr:uid="{7F7CFE7A-7EBE-4B50-BD08-8E8D7BD7F615}">
      <text>
        <r>
          <rPr>
            <sz val="9"/>
            <color indexed="81"/>
            <rFont val="Tahoma"/>
            <family val="2"/>
          </rPr>
          <t>Maximaal 50% voor de in aanmerking komende kosten. De subsidie wordt verhoogd indien  wordt voldaan aan enkele voorwaarden. Zie AGVV art.31</t>
        </r>
      </text>
    </comment>
    <comment ref="G133" authorId="0" shapeId="0" xr:uid="{5AEA82E8-3D9E-4250-8052-EBE1C45A2652}">
      <text>
        <r>
          <rPr>
            <sz val="9"/>
            <color indexed="81"/>
            <rFont val="Tahoma"/>
            <family val="2"/>
          </rPr>
          <t xml:space="preserve">Maximaal 40.000.000
</t>
        </r>
      </text>
    </comment>
    <comment ref="K133" authorId="0" shapeId="0" xr:uid="{C85137A4-8964-42D6-9184-55C3865977C1}">
      <text>
        <r>
          <rPr>
            <sz val="9"/>
            <color indexed="81"/>
            <rFont val="Tahoma"/>
            <family val="2"/>
          </rPr>
          <t xml:space="preserve">Maximaal 20.000.000
</t>
        </r>
      </text>
    </comment>
    <comment ref="O133" authorId="0" shapeId="0" xr:uid="{96084E0F-42E5-4CE0-B9A5-20F3F3C7DC47}">
      <text>
        <r>
          <rPr>
            <sz val="9"/>
            <color indexed="81"/>
            <rFont val="Tahoma"/>
            <family val="2"/>
          </rPr>
          <t>Maximaal 15.000.000</t>
        </r>
      </text>
    </comment>
    <comment ref="U133" authorId="0" shapeId="0" xr:uid="{B0490532-EBE3-4CFC-AF0E-058AC94ED6AB}">
      <text>
        <r>
          <rPr>
            <sz val="9"/>
            <color indexed="81"/>
            <rFont val="Tahoma"/>
            <family val="2"/>
          </rPr>
          <t xml:space="preserve">Maximaal 7.500.000
</t>
        </r>
      </text>
    </comment>
    <comment ref="AA133" authorId="0" shapeId="0" xr:uid="{F755D95B-EF14-4AE1-88B9-C1B22050FAE6}">
      <text>
        <r>
          <rPr>
            <sz val="9"/>
            <color indexed="81"/>
            <rFont val="Tahoma"/>
            <family val="2"/>
          </rPr>
          <t>maximaal € 20.000.000</t>
        </r>
      </text>
    </comment>
    <comment ref="AG133" authorId="0" shapeId="0" xr:uid="{06D34CBF-496B-47E2-A7FB-ACF69E55DDC3}">
      <text>
        <r>
          <rPr>
            <sz val="9"/>
            <color indexed="81"/>
            <rFont val="Tahoma"/>
            <family val="2"/>
          </rPr>
          <t>maximaal € 7.500.000</t>
        </r>
      </text>
    </comment>
    <comment ref="AM133" authorId="0" shapeId="0" xr:uid="{8DCA3946-D95F-4FBB-9BFB-1E03FC97093E}">
      <text>
        <r>
          <rPr>
            <sz val="9"/>
            <color indexed="81"/>
            <rFont val="Tahoma"/>
            <family val="2"/>
          </rPr>
          <t>maximaal € 5.000.000</t>
        </r>
      </text>
    </comment>
    <comment ref="AS133" authorId="0" shapeId="0" xr:uid="{C99F306F-B8AC-4C70-B245-E9F687EC5333}">
      <text>
        <r>
          <rPr>
            <sz val="9"/>
            <color indexed="81"/>
            <rFont val="Tahoma"/>
            <family val="2"/>
          </rPr>
          <t>maximaal € 7.500.000</t>
        </r>
      </text>
    </comment>
    <comment ref="AY133" authorId="0" shapeId="0" xr:uid="{DC38C159-67E1-4D67-9AAC-09A62AFD8477}">
      <text>
        <r>
          <rPr>
            <sz val="9"/>
            <color indexed="81"/>
            <rFont val="Tahoma"/>
            <charset val="1"/>
          </rPr>
          <t>Maximaal € 2.000.000</t>
        </r>
      </text>
    </comment>
    <comment ref="D137" authorId="0" shapeId="0" xr:uid="{79ACA937-038E-4103-8990-C05A60A84CF6}">
      <text>
        <r>
          <rPr>
            <b/>
            <i/>
            <sz val="10"/>
            <color theme="1"/>
            <rFont val="Calibri"/>
            <family val="2"/>
            <scheme val="minor"/>
          </rPr>
          <t>Dit betreft de maximaal berekende subsidie. Het is mogelijk een lagere subsidiebedrag aan te vragen op het aanvraagformulier</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DC3C85E6-7545-46D5-9C2B-7DC60DD09065}">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4A2651E9-E8B2-4DCB-97A3-14D95909C2A7}">
      <text>
        <r>
          <rPr>
            <sz val="9"/>
            <color indexed="81"/>
            <rFont val="Tahoma"/>
            <family val="2"/>
          </rPr>
          <t>aftoppen tot 80%</t>
        </r>
      </text>
    </comment>
    <comment ref="AA129" authorId="0" shapeId="0" xr:uid="{26E8B594-E7C5-4404-8E1E-183F89F83C0D}">
      <text>
        <r>
          <rPr>
            <sz val="9"/>
            <color indexed="81"/>
            <rFont val="Tahoma"/>
            <family val="2"/>
          </rPr>
          <t>Maximaal 50%</t>
        </r>
      </text>
    </comment>
    <comment ref="AG129" authorId="0" shapeId="0" xr:uid="{8C23F068-DE89-4C17-ACAD-5BE806344127}">
      <text>
        <r>
          <rPr>
            <sz val="9"/>
            <color indexed="81"/>
            <rFont val="Tahoma"/>
            <family val="2"/>
          </rPr>
          <t xml:space="preserve">
Maximaal 50%</t>
        </r>
      </text>
    </comment>
    <comment ref="AM129" authorId="0" shapeId="0" xr:uid="{84C95C23-6F17-48E3-81B8-70772295C423}">
      <text>
        <r>
          <rPr>
            <sz val="9"/>
            <color indexed="81"/>
            <rFont val="Tahoma"/>
            <family val="2"/>
          </rPr>
          <t>Maximaal 50%</t>
        </r>
      </text>
    </comment>
    <comment ref="AY129" authorId="0" shapeId="0" xr:uid="{CAF4E749-AFAD-4EB6-B2A2-85BA0A159CE0}">
      <text>
        <r>
          <rPr>
            <sz val="9"/>
            <color indexed="81"/>
            <rFont val="Tahoma"/>
            <family val="2"/>
          </rPr>
          <t>Maximaal 50% voor de in aanmerking komende kosten. De subsidie wordt verhoogd indien  wordt voldaan aan enkele voorwaarden. Zie AGVV art.31</t>
        </r>
      </text>
    </comment>
    <comment ref="G133" authorId="0" shapeId="0" xr:uid="{9F8A9C15-FB28-4965-BF14-36BBD75CD8ED}">
      <text>
        <r>
          <rPr>
            <sz val="9"/>
            <color indexed="81"/>
            <rFont val="Tahoma"/>
            <family val="2"/>
          </rPr>
          <t xml:space="preserve">Maximaal 40.000.000
</t>
        </r>
      </text>
    </comment>
    <comment ref="K133" authorId="0" shapeId="0" xr:uid="{990413DE-E379-4ED5-8545-A6DF19753997}">
      <text>
        <r>
          <rPr>
            <sz val="9"/>
            <color indexed="81"/>
            <rFont val="Tahoma"/>
            <family val="2"/>
          </rPr>
          <t xml:space="preserve">Maximaal 20.000.000
</t>
        </r>
      </text>
    </comment>
    <comment ref="O133" authorId="0" shapeId="0" xr:uid="{8FA82967-0E44-4642-B923-AF2DCC0B5965}">
      <text>
        <r>
          <rPr>
            <sz val="9"/>
            <color indexed="81"/>
            <rFont val="Tahoma"/>
            <family val="2"/>
          </rPr>
          <t>Maximaal 15.000.000</t>
        </r>
      </text>
    </comment>
    <comment ref="U133" authorId="0" shapeId="0" xr:uid="{EEC77977-2B75-40E0-935F-57158AC290DB}">
      <text>
        <r>
          <rPr>
            <sz val="9"/>
            <color indexed="81"/>
            <rFont val="Tahoma"/>
            <family val="2"/>
          </rPr>
          <t xml:space="preserve">Maximaal 7.500.000
</t>
        </r>
      </text>
    </comment>
    <comment ref="AA133" authorId="0" shapeId="0" xr:uid="{16436EAD-9957-49E5-8499-7454FFC7DE77}">
      <text>
        <r>
          <rPr>
            <sz val="9"/>
            <color indexed="81"/>
            <rFont val="Tahoma"/>
            <family val="2"/>
          </rPr>
          <t>maximaal € 20.000.000</t>
        </r>
      </text>
    </comment>
    <comment ref="AG133" authorId="0" shapeId="0" xr:uid="{D7B1A077-A424-4BA7-97A5-4175BDAE4326}">
      <text>
        <r>
          <rPr>
            <sz val="9"/>
            <color indexed="81"/>
            <rFont val="Tahoma"/>
            <family val="2"/>
          </rPr>
          <t>maximaal € 7.500.000</t>
        </r>
      </text>
    </comment>
    <comment ref="AM133" authorId="0" shapeId="0" xr:uid="{F3435DE6-ACDD-4D08-B719-B23DD089F534}">
      <text>
        <r>
          <rPr>
            <sz val="9"/>
            <color indexed="81"/>
            <rFont val="Tahoma"/>
            <family val="2"/>
          </rPr>
          <t>maximaal € 5.000.000</t>
        </r>
      </text>
    </comment>
    <comment ref="AS133" authorId="0" shapeId="0" xr:uid="{885A101B-F494-4DDE-8654-BB91B00021ED}">
      <text>
        <r>
          <rPr>
            <sz val="9"/>
            <color indexed="81"/>
            <rFont val="Tahoma"/>
            <family val="2"/>
          </rPr>
          <t>maximaal € 7.500.000</t>
        </r>
      </text>
    </comment>
    <comment ref="AY133" authorId="0" shapeId="0" xr:uid="{BC2E4881-8623-4F1B-9F46-FE7DF1A11AF8}">
      <text>
        <r>
          <rPr>
            <sz val="9"/>
            <color indexed="81"/>
            <rFont val="Tahoma"/>
            <family val="2"/>
          </rPr>
          <t xml:space="preserve">Maximaal € 2.000.000
</t>
        </r>
      </text>
    </comment>
    <comment ref="D137" authorId="0" shapeId="0" xr:uid="{B0EA8CD4-B952-40C0-B0C4-7DE4C5785784}">
      <text>
        <r>
          <rPr>
            <b/>
            <i/>
            <sz val="10"/>
            <color theme="1"/>
            <rFont val="Calibri"/>
            <family val="2"/>
            <scheme val="minor"/>
          </rPr>
          <t>Dit betreft de maximaal berekende subsidie. Het is mogelijk een lagere subsidiebedrag aan te vragen op het aanvraagformulier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5F5F8789-F359-43F7-9FB0-C3052630B3AC}">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81BA0DF4-33A6-457E-A6E4-212048DFDF80}">
      <text>
        <r>
          <rPr>
            <sz val="9"/>
            <color indexed="81"/>
            <rFont val="Tahoma"/>
            <family val="2"/>
          </rPr>
          <t>aftoppen tot 80%</t>
        </r>
      </text>
    </comment>
    <comment ref="AA129" authorId="0" shapeId="0" xr:uid="{83AA727B-F5FF-41E0-B9CE-2685D889C095}">
      <text>
        <r>
          <rPr>
            <sz val="9"/>
            <color indexed="81"/>
            <rFont val="Tahoma"/>
            <family val="2"/>
          </rPr>
          <t>Maximaal 50%</t>
        </r>
      </text>
    </comment>
    <comment ref="AG129" authorId="0" shapeId="0" xr:uid="{C21A1333-6A5B-4D34-9018-4AF256EC293C}">
      <text>
        <r>
          <rPr>
            <sz val="9"/>
            <color indexed="81"/>
            <rFont val="Tahoma"/>
            <family val="2"/>
          </rPr>
          <t xml:space="preserve">
Maximaal 50%</t>
        </r>
      </text>
    </comment>
    <comment ref="AM129" authorId="0" shapeId="0" xr:uid="{0A86CAA8-DF5C-4DE9-9ACF-CF6CFF6A8366}">
      <text>
        <r>
          <rPr>
            <sz val="9"/>
            <color indexed="81"/>
            <rFont val="Tahoma"/>
            <family val="2"/>
          </rPr>
          <t>Maximaal 50%</t>
        </r>
      </text>
    </comment>
    <comment ref="AY129" authorId="0" shapeId="0" xr:uid="{B881BE83-0B0B-4C65-83DC-198668F8F735}">
      <text>
        <r>
          <rPr>
            <sz val="9"/>
            <color indexed="81"/>
            <rFont val="Tahoma"/>
            <family val="2"/>
          </rPr>
          <t>Maximaal 50% voor de in aanmerking komende kosten. De subsidie wordt verhoogd indien  wordt voldaan aan enkele voorwaarden. Zie AGVV art.31</t>
        </r>
      </text>
    </comment>
    <comment ref="G133" authorId="0" shapeId="0" xr:uid="{C6A10974-3F5E-49B1-BD41-B3439537F4A6}">
      <text>
        <r>
          <rPr>
            <sz val="9"/>
            <color indexed="81"/>
            <rFont val="Tahoma"/>
            <family val="2"/>
          </rPr>
          <t xml:space="preserve">Maximaal 40.000.000
</t>
        </r>
      </text>
    </comment>
    <comment ref="K133" authorId="0" shapeId="0" xr:uid="{BABC253E-9CA8-47DE-A814-9741D49E82F0}">
      <text>
        <r>
          <rPr>
            <sz val="9"/>
            <color indexed="81"/>
            <rFont val="Tahoma"/>
            <family val="2"/>
          </rPr>
          <t xml:space="preserve">Maximaal 20.000.000
</t>
        </r>
      </text>
    </comment>
    <comment ref="O133" authorId="0" shapeId="0" xr:uid="{AF0F5905-A95F-4928-AF46-0A0705FD34A1}">
      <text>
        <r>
          <rPr>
            <sz val="9"/>
            <color indexed="81"/>
            <rFont val="Tahoma"/>
            <family val="2"/>
          </rPr>
          <t>Maximaal 15.000.000</t>
        </r>
      </text>
    </comment>
    <comment ref="U133" authorId="0" shapeId="0" xr:uid="{83EC8E66-4710-42E7-B101-17B8A416FCA7}">
      <text>
        <r>
          <rPr>
            <sz val="9"/>
            <color indexed="81"/>
            <rFont val="Tahoma"/>
            <family val="2"/>
          </rPr>
          <t xml:space="preserve">Maximaal 7.500.000
</t>
        </r>
      </text>
    </comment>
    <comment ref="AA133" authorId="0" shapeId="0" xr:uid="{70F4BAE3-C45E-4026-9B66-15E34CE56E9F}">
      <text>
        <r>
          <rPr>
            <sz val="9"/>
            <color indexed="81"/>
            <rFont val="Tahoma"/>
            <family val="2"/>
          </rPr>
          <t>maximaal € 20.000.000</t>
        </r>
      </text>
    </comment>
    <comment ref="AG133" authorId="0" shapeId="0" xr:uid="{C8D6958E-6CFA-4D86-80D0-9B3B641382DE}">
      <text>
        <r>
          <rPr>
            <sz val="9"/>
            <color indexed="81"/>
            <rFont val="Tahoma"/>
            <family val="2"/>
          </rPr>
          <t>maximaal € 7.500.000</t>
        </r>
      </text>
    </comment>
    <comment ref="AM133" authorId="0" shapeId="0" xr:uid="{5D151BF8-E1A7-4E69-A9AF-B9179A14F4FE}">
      <text>
        <r>
          <rPr>
            <sz val="9"/>
            <color indexed="81"/>
            <rFont val="Tahoma"/>
            <family val="2"/>
          </rPr>
          <t>maximaal € 5.000.000</t>
        </r>
      </text>
    </comment>
    <comment ref="AS133" authorId="0" shapeId="0" xr:uid="{4A274DAB-69A4-475D-AA93-2B4B0AE85490}">
      <text>
        <r>
          <rPr>
            <sz val="9"/>
            <color indexed="81"/>
            <rFont val="Tahoma"/>
            <family val="2"/>
          </rPr>
          <t>maximaal € 7.500.000</t>
        </r>
      </text>
    </comment>
    <comment ref="AY133" authorId="0" shapeId="0" xr:uid="{E204AFBB-09CF-4CCE-ADC8-3A1A9DCC31D8}">
      <text>
        <r>
          <rPr>
            <sz val="9"/>
            <color indexed="81"/>
            <rFont val="Tahoma"/>
            <family val="2"/>
          </rPr>
          <t>Maximaal € 2.000.000</t>
        </r>
      </text>
    </comment>
    <comment ref="D137" authorId="0" shapeId="0" xr:uid="{D6B78AED-609C-4393-B73B-D5CC8786DE07}">
      <text>
        <r>
          <rPr>
            <b/>
            <i/>
            <sz val="10"/>
            <color theme="1"/>
            <rFont val="Calibri"/>
            <family val="2"/>
            <scheme val="minor"/>
          </rPr>
          <t>Dit betreft de maximaal berekende subsidie. Het is mogelijk een lagere subsidiebedrag aan te vragen op het aanvraagformulier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7AAF158C-C0C7-458D-AFA6-2E26A8DCF182}">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65966AE8-BE5B-499A-8DCB-D3AA73B13856}">
      <text>
        <r>
          <rPr>
            <sz val="9"/>
            <color indexed="81"/>
            <rFont val="Tahoma"/>
            <family val="2"/>
          </rPr>
          <t>aftoppen tot 80%</t>
        </r>
      </text>
    </comment>
    <comment ref="AA129" authorId="0" shapeId="0" xr:uid="{AC4723AD-9CC1-4704-8A3A-F0198824A0AF}">
      <text>
        <r>
          <rPr>
            <sz val="9"/>
            <color indexed="81"/>
            <rFont val="Tahoma"/>
            <family val="2"/>
          </rPr>
          <t>Maximaal 50%</t>
        </r>
      </text>
    </comment>
    <comment ref="AG129" authorId="0" shapeId="0" xr:uid="{57D46B41-A33A-4685-BE4F-884B81A0C083}">
      <text>
        <r>
          <rPr>
            <sz val="9"/>
            <color indexed="81"/>
            <rFont val="Tahoma"/>
            <family val="2"/>
          </rPr>
          <t>Maximaal 50%</t>
        </r>
      </text>
    </comment>
    <comment ref="AM129" authorId="0" shapeId="0" xr:uid="{D76F764B-1B9C-4C9F-8AF2-D79A8F55CACF}">
      <text>
        <r>
          <rPr>
            <sz val="9"/>
            <color indexed="81"/>
            <rFont val="Tahoma"/>
            <family val="2"/>
          </rPr>
          <t>Maximaal 50%</t>
        </r>
      </text>
    </comment>
    <comment ref="AY129" authorId="0" shapeId="0" xr:uid="{04D956A6-61C1-4820-93E9-7EF05CC3C573}">
      <text>
        <r>
          <rPr>
            <sz val="9"/>
            <color indexed="81"/>
            <rFont val="Tahoma"/>
            <family val="2"/>
          </rPr>
          <t>Maximaal 50% voor de in aanmerking komende kosten. De subsidie wordt verhoogd indien wordt voldaan aan enkele voorwaarden. Zie AGVV art.31</t>
        </r>
      </text>
    </comment>
    <comment ref="G133" authorId="0" shapeId="0" xr:uid="{8E666D79-1D76-4D07-9612-AAC4DC7504CC}">
      <text>
        <r>
          <rPr>
            <sz val="9"/>
            <color indexed="81"/>
            <rFont val="Tahoma"/>
            <family val="2"/>
          </rPr>
          <t xml:space="preserve">Maximaal 40.000.000
</t>
        </r>
      </text>
    </comment>
    <comment ref="K133" authorId="0" shapeId="0" xr:uid="{33ED2A9E-B5AB-4475-BFE6-74E2C58467C2}">
      <text>
        <r>
          <rPr>
            <sz val="9"/>
            <color indexed="81"/>
            <rFont val="Tahoma"/>
            <family val="2"/>
          </rPr>
          <t xml:space="preserve">Maximaal 20.000.000
</t>
        </r>
      </text>
    </comment>
    <comment ref="O133" authorId="0" shapeId="0" xr:uid="{6349D8F8-F9B2-43D5-9133-094D37D0C3E1}">
      <text>
        <r>
          <rPr>
            <sz val="9"/>
            <color indexed="81"/>
            <rFont val="Tahoma"/>
            <family val="2"/>
          </rPr>
          <t>Maximaal 15.000.000</t>
        </r>
      </text>
    </comment>
    <comment ref="U133" authorId="0" shapeId="0" xr:uid="{A128E131-68B3-4B2D-A43C-A6AFA6A0C26D}">
      <text>
        <r>
          <rPr>
            <sz val="9"/>
            <color indexed="81"/>
            <rFont val="Tahoma"/>
            <family val="2"/>
          </rPr>
          <t xml:space="preserve">Maximaal 7.500.000
</t>
        </r>
      </text>
    </comment>
    <comment ref="AA133" authorId="0" shapeId="0" xr:uid="{CB492BDB-C689-49F7-AD35-DF89FAD57EDB}">
      <text>
        <r>
          <rPr>
            <sz val="9"/>
            <color indexed="81"/>
            <rFont val="Tahoma"/>
            <family val="2"/>
          </rPr>
          <t>maximaal € 20.000.000</t>
        </r>
      </text>
    </comment>
    <comment ref="AG133" authorId="0" shapeId="0" xr:uid="{4587B98B-1AE0-46D6-BCF6-8AB4EE133F2B}">
      <text>
        <r>
          <rPr>
            <b/>
            <sz val="9"/>
            <color indexed="81"/>
            <rFont val="Tahoma"/>
            <family val="2"/>
          </rPr>
          <t xml:space="preserve"> </t>
        </r>
        <r>
          <rPr>
            <sz val="9"/>
            <color indexed="81"/>
            <rFont val="Tahoma"/>
            <family val="2"/>
          </rPr>
          <t xml:space="preserve">
maximaal € 7.500.000</t>
        </r>
      </text>
    </comment>
    <comment ref="AM133" authorId="0" shapeId="0" xr:uid="{012596DE-7D91-4D08-ABB5-508BC5F30660}">
      <text>
        <r>
          <rPr>
            <sz val="9"/>
            <color indexed="81"/>
            <rFont val="Tahoma"/>
            <family val="2"/>
          </rPr>
          <t>maximaal € 5.000.000</t>
        </r>
      </text>
    </comment>
    <comment ref="AS133" authorId="0" shapeId="0" xr:uid="{B5B1507A-4D38-4344-BE11-985D7D5DA0AC}">
      <text>
        <r>
          <rPr>
            <sz val="9"/>
            <color indexed="81"/>
            <rFont val="Tahoma"/>
            <family val="2"/>
          </rPr>
          <t>maximaal € 7.500.000</t>
        </r>
      </text>
    </comment>
    <comment ref="AY133" authorId="0" shapeId="0" xr:uid="{383DFAAC-4A28-45AC-AC15-30CC613EAC7D}">
      <text>
        <r>
          <rPr>
            <sz val="9"/>
            <color indexed="81"/>
            <rFont val="Tahoma"/>
            <charset val="1"/>
          </rPr>
          <t xml:space="preserve">Maximaal € 2.000.000
</t>
        </r>
      </text>
    </comment>
    <comment ref="D137" authorId="0" shapeId="0" xr:uid="{F486638A-923B-4190-B837-59CDAC499669}">
      <text>
        <r>
          <rPr>
            <b/>
            <i/>
            <sz val="10"/>
            <color theme="1"/>
            <rFont val="Calibri"/>
            <family val="2"/>
            <scheme val="minor"/>
          </rPr>
          <t>Dit betreft de maximaal berekende subsidie. Het is mogelijk een lagere subsidiebedrag aan te vragen op het aanvraagformulier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1DFE52BB-2D36-4E93-B960-2BF7C8101606}">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24DDFC80-19B5-4913-A57D-17A5323D94AE}">
      <text>
        <r>
          <rPr>
            <sz val="9"/>
            <color indexed="81"/>
            <rFont val="Tahoma"/>
            <family val="2"/>
          </rPr>
          <t>aftoppen tot 80%</t>
        </r>
      </text>
    </comment>
    <comment ref="AA129" authorId="0" shapeId="0" xr:uid="{869A560E-649A-445B-85F8-C469DCD9D91C}">
      <text>
        <r>
          <rPr>
            <sz val="9"/>
            <color indexed="81"/>
            <rFont val="Tahoma"/>
            <family val="2"/>
          </rPr>
          <t>Maximaal 50%</t>
        </r>
      </text>
    </comment>
    <comment ref="AG129" authorId="0" shapeId="0" xr:uid="{C7793F5E-367B-4FB0-A0FB-30C5A1141668}">
      <text>
        <r>
          <rPr>
            <sz val="9"/>
            <color indexed="81"/>
            <rFont val="Tahoma"/>
            <family val="2"/>
          </rPr>
          <t>Maximaal 50%</t>
        </r>
      </text>
    </comment>
    <comment ref="AM129" authorId="0" shapeId="0" xr:uid="{659B3939-1D79-4ACD-8E4D-CB5922743446}">
      <text>
        <r>
          <rPr>
            <sz val="9"/>
            <color indexed="81"/>
            <rFont val="Tahoma"/>
            <family val="2"/>
          </rPr>
          <t>Maximaal 50%</t>
        </r>
      </text>
    </comment>
    <comment ref="AY129" authorId="0" shapeId="0" xr:uid="{CE5C68E4-BA50-4B7A-A178-2022C583F319}">
      <text>
        <r>
          <rPr>
            <sz val="9"/>
            <color indexed="81"/>
            <rFont val="Tahoma"/>
            <family val="2"/>
          </rPr>
          <t>Maximaal 50% voor de in aanmerking komende kosten. De subsidie wordt verhoogd indien  wordt voldaan aan enkele voorwaarden. Zie AGVV art.31</t>
        </r>
      </text>
    </comment>
    <comment ref="G133" authorId="0" shapeId="0" xr:uid="{EF802B4F-DAAE-41EE-847E-42096FF73E39}">
      <text>
        <r>
          <rPr>
            <sz val="9"/>
            <color indexed="81"/>
            <rFont val="Tahoma"/>
            <family val="2"/>
          </rPr>
          <t xml:space="preserve">Maximaal 40.000.000
</t>
        </r>
      </text>
    </comment>
    <comment ref="K133" authorId="0" shapeId="0" xr:uid="{0EC98C1A-6D0A-4F84-8AD0-3D07C4ABCF72}">
      <text>
        <r>
          <rPr>
            <sz val="9"/>
            <color indexed="81"/>
            <rFont val="Tahoma"/>
            <family val="2"/>
          </rPr>
          <t xml:space="preserve">Maximaal 20.000.000
</t>
        </r>
      </text>
    </comment>
    <comment ref="O133" authorId="0" shapeId="0" xr:uid="{A1FC2D74-C128-4C47-854E-DEED357E48DB}">
      <text>
        <r>
          <rPr>
            <sz val="9"/>
            <color indexed="81"/>
            <rFont val="Tahoma"/>
            <family val="2"/>
          </rPr>
          <t>Maximaal 15.000.000</t>
        </r>
      </text>
    </comment>
    <comment ref="U133" authorId="0" shapeId="0" xr:uid="{AD503521-2098-4040-921E-0120FABD636C}">
      <text>
        <r>
          <rPr>
            <sz val="9"/>
            <color indexed="81"/>
            <rFont val="Tahoma"/>
            <family val="2"/>
          </rPr>
          <t xml:space="preserve">Maximaal 7.500.000
</t>
        </r>
      </text>
    </comment>
    <comment ref="AA133" authorId="0" shapeId="0" xr:uid="{E51D3FDC-42D1-43ED-87E0-016E39A43A2D}">
      <text>
        <r>
          <rPr>
            <sz val="9"/>
            <color indexed="81"/>
            <rFont val="Tahoma"/>
            <family val="2"/>
          </rPr>
          <t>maximaal € 20.000.000</t>
        </r>
      </text>
    </comment>
    <comment ref="AG133" authorId="0" shapeId="0" xr:uid="{D27885FB-0F06-448E-8899-04E6EC853E09}">
      <text>
        <r>
          <rPr>
            <sz val="9"/>
            <color indexed="81"/>
            <rFont val="Tahoma"/>
            <family val="2"/>
          </rPr>
          <t>maximaal € 7.500.000</t>
        </r>
      </text>
    </comment>
    <comment ref="AM133" authorId="0" shapeId="0" xr:uid="{9331F3E3-E49E-42A9-8DAE-A65EFCCC6BB4}">
      <text>
        <r>
          <rPr>
            <sz val="9"/>
            <color indexed="81"/>
            <rFont val="Tahoma"/>
            <family val="2"/>
          </rPr>
          <t>maximaal € 5.000.000</t>
        </r>
      </text>
    </comment>
    <comment ref="AS133" authorId="0" shapeId="0" xr:uid="{A79621BE-B03B-40DC-B37B-3808FC8B13B8}">
      <text>
        <r>
          <rPr>
            <sz val="9"/>
            <color indexed="81"/>
            <rFont val="Tahoma"/>
            <family val="2"/>
          </rPr>
          <t xml:space="preserve">
maximaal € 7.500.000</t>
        </r>
      </text>
    </comment>
    <comment ref="AY133" authorId="0" shapeId="0" xr:uid="{E90E1582-5ED2-4CA6-B92D-F3A57A4CF178}">
      <text>
        <r>
          <rPr>
            <sz val="9"/>
            <color indexed="81"/>
            <rFont val="Tahoma"/>
            <family val="2"/>
          </rPr>
          <t xml:space="preserve">Maximaal € 2.000.000
</t>
        </r>
      </text>
    </comment>
    <comment ref="D137" authorId="0" shapeId="0" xr:uid="{47E4CE6B-4EF2-44F3-847F-4C6E2A971926}">
      <text>
        <r>
          <rPr>
            <b/>
            <i/>
            <sz val="10"/>
            <color theme="1"/>
            <rFont val="Calibri"/>
            <family val="2"/>
            <scheme val="minor"/>
          </rPr>
          <t>Dit betreft de maximaal berekende subsidie. Het is mogelijk een lagere subsidiebedrag aan te vragen op het aanvraagformulier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5647A91B-44B6-4B44-951A-226D3A84B2B3}">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41B4F55E-E12F-4F52-B49E-1BC1801405CC}">
      <text>
        <r>
          <rPr>
            <sz val="9"/>
            <color indexed="81"/>
            <rFont val="Tahoma"/>
            <family val="2"/>
          </rPr>
          <t>aftoppen tot 80%</t>
        </r>
      </text>
    </comment>
    <comment ref="AA129" authorId="0" shapeId="0" xr:uid="{77A9DC30-F476-4669-A70F-E91F3F75ACDC}">
      <text>
        <r>
          <rPr>
            <sz val="9"/>
            <color indexed="81"/>
            <rFont val="Tahoma"/>
            <family val="2"/>
          </rPr>
          <t>Maximaal 50%</t>
        </r>
      </text>
    </comment>
    <comment ref="AG129" authorId="0" shapeId="0" xr:uid="{6C4FC7B7-64E3-4814-9B7E-0BED1F5227B5}">
      <text>
        <r>
          <rPr>
            <sz val="9"/>
            <color indexed="81"/>
            <rFont val="Tahoma"/>
            <family val="2"/>
          </rPr>
          <t>Maximaal 50%</t>
        </r>
      </text>
    </comment>
    <comment ref="AM129" authorId="0" shapeId="0" xr:uid="{5A545521-22BE-4008-8EB9-BEAD8BA25E0E}">
      <text>
        <r>
          <rPr>
            <sz val="9"/>
            <color indexed="81"/>
            <rFont val="Tahoma"/>
            <family val="2"/>
          </rPr>
          <t>Maximaal 50%</t>
        </r>
      </text>
    </comment>
    <comment ref="AY129" authorId="0" shapeId="0" xr:uid="{AFA3B6D4-FC2B-4DE2-8FC6-DBAE80825CE8}">
      <text>
        <r>
          <rPr>
            <sz val="9"/>
            <color indexed="81"/>
            <rFont val="Tahoma"/>
            <family val="2"/>
          </rPr>
          <t>Maximaal 50% voor de in aanmerking komende kosten. De subsidie wordt verhoogd indien  wordt voldaan aan enkele voorwaarden. Zie AGVV art.31</t>
        </r>
      </text>
    </comment>
    <comment ref="G133" authorId="0" shapeId="0" xr:uid="{939148C3-0EFE-4CB2-9A07-9595183F7C01}">
      <text>
        <r>
          <rPr>
            <sz val="9"/>
            <color indexed="81"/>
            <rFont val="Tahoma"/>
            <family val="2"/>
          </rPr>
          <t xml:space="preserve">Maximaal 40.000.000
</t>
        </r>
      </text>
    </comment>
    <comment ref="K133" authorId="0" shapeId="0" xr:uid="{8CA74678-A104-4B3B-82B4-E20B0F4F34A7}">
      <text>
        <r>
          <rPr>
            <sz val="9"/>
            <color indexed="81"/>
            <rFont val="Tahoma"/>
            <family val="2"/>
          </rPr>
          <t xml:space="preserve">Maximaal 20.000.000
</t>
        </r>
      </text>
    </comment>
    <comment ref="O133" authorId="0" shapeId="0" xr:uid="{AA5D35CC-E0A4-4AFD-8475-F00BD4178089}">
      <text>
        <r>
          <rPr>
            <sz val="9"/>
            <color indexed="81"/>
            <rFont val="Tahoma"/>
            <family val="2"/>
          </rPr>
          <t>Maximaal 15.000.000</t>
        </r>
      </text>
    </comment>
    <comment ref="U133" authorId="0" shapeId="0" xr:uid="{E75CC228-6CA4-4EFD-858E-EC6180681C53}">
      <text>
        <r>
          <rPr>
            <sz val="9"/>
            <color indexed="81"/>
            <rFont val="Tahoma"/>
            <family val="2"/>
          </rPr>
          <t xml:space="preserve">Maximaal 7.500.000
</t>
        </r>
      </text>
    </comment>
    <comment ref="AA133" authorId="0" shapeId="0" xr:uid="{85E8B786-695C-465F-BDDA-E5F9639023EA}">
      <text>
        <r>
          <rPr>
            <sz val="9"/>
            <color indexed="81"/>
            <rFont val="Tahoma"/>
            <family val="2"/>
          </rPr>
          <t>maximaal € 20.000.000</t>
        </r>
      </text>
    </comment>
    <comment ref="AG133" authorId="0" shapeId="0" xr:uid="{26160CC6-91E1-4815-854D-5A5F323546D7}">
      <text>
        <r>
          <rPr>
            <sz val="9"/>
            <color indexed="81"/>
            <rFont val="Tahoma"/>
            <family val="2"/>
          </rPr>
          <t>maximaal € 7.500.000</t>
        </r>
      </text>
    </comment>
    <comment ref="AM133" authorId="0" shapeId="0" xr:uid="{0CC031D2-28FF-4CAD-A75D-8E2C145E7C14}">
      <text>
        <r>
          <rPr>
            <sz val="9"/>
            <color indexed="81"/>
            <rFont val="Tahoma"/>
            <family val="2"/>
          </rPr>
          <t>maximaal € 5.000.000</t>
        </r>
      </text>
    </comment>
    <comment ref="AS133" authorId="0" shapeId="0" xr:uid="{92FF672C-81F7-4DB9-AE27-AC4477D613D4}">
      <text>
        <r>
          <rPr>
            <sz val="9"/>
            <color indexed="81"/>
            <rFont val="Tahoma"/>
            <family val="2"/>
          </rPr>
          <t>maximaal € 7.500.000</t>
        </r>
      </text>
    </comment>
    <comment ref="AY133" authorId="0" shapeId="0" xr:uid="{E4A082D4-6B5C-43D4-AAC5-3CA89AC68CAB}">
      <text>
        <r>
          <rPr>
            <sz val="9"/>
            <color indexed="81"/>
            <rFont val="Tahoma"/>
            <family val="2"/>
          </rPr>
          <t>Maximaal € 2.000.000</t>
        </r>
      </text>
    </comment>
    <comment ref="D137" authorId="0" shapeId="0" xr:uid="{2AB68E7B-BFFE-412B-983B-9709B138B51E}">
      <text>
        <r>
          <rPr>
            <b/>
            <i/>
            <sz val="10"/>
            <color theme="1"/>
            <rFont val="Calibri"/>
            <family val="2"/>
            <scheme val="minor"/>
          </rPr>
          <t>Dit betreft de maximaal berekende subsidie. Het is mogelijk een lagere subsidiebedrag aan te vragen op het aanvraagformulier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Raghoebarsing, V.A. (Vyrin)</author>
    <author xml:space="preserve"> </author>
  </authors>
  <commentList>
    <comment ref="C8" authorId="0" shapeId="0" xr:uid="{7D1E002C-7A2D-47A2-BFF5-7FC09809415B}">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1" shapeId="0" xr:uid="{C1A45220-B90B-4E5E-BBBD-879D91374DED}">
      <text>
        <r>
          <rPr>
            <sz val="9"/>
            <color indexed="81"/>
            <rFont val="Tahoma"/>
            <family val="2"/>
          </rPr>
          <t>aftoppen tot 80%</t>
        </r>
      </text>
    </comment>
    <comment ref="AA129" authorId="0" shapeId="0" xr:uid="{8DF42BBB-BD94-4311-BF19-1C8D628B78D5}">
      <text>
        <r>
          <rPr>
            <sz val="9"/>
            <color indexed="81"/>
            <rFont val="Tahoma"/>
            <family val="2"/>
          </rPr>
          <t>Maximaal 50%</t>
        </r>
      </text>
    </comment>
    <comment ref="AG129" authorId="0" shapeId="0" xr:uid="{8AEEB1F2-B557-49FC-B952-8E9DEBA0226D}">
      <text>
        <r>
          <rPr>
            <sz val="9"/>
            <color indexed="81"/>
            <rFont val="Tahoma"/>
            <family val="2"/>
          </rPr>
          <t>Maximaal 50%</t>
        </r>
      </text>
    </comment>
    <comment ref="AM129" authorId="0" shapeId="0" xr:uid="{D157DBF7-D6B0-4595-B61B-27F23CF23EB0}">
      <text>
        <r>
          <rPr>
            <sz val="9"/>
            <color indexed="81"/>
            <rFont val="Tahoma"/>
            <family val="2"/>
          </rPr>
          <t>Maximaal 50%</t>
        </r>
      </text>
    </comment>
    <comment ref="AY129" authorId="0" shapeId="0" xr:uid="{888AE5F6-1784-4771-8D4E-A487787045BC}">
      <text>
        <r>
          <rPr>
            <sz val="9"/>
            <color indexed="81"/>
            <rFont val="Tahoma"/>
            <family val="2"/>
          </rPr>
          <t>Maximaal 50% voor de in aanmerking komende kosten. De subsidie wordt verhoogd indien  wordt voldaan aan enkele voorwaarden. Zie AGVV art.31</t>
        </r>
      </text>
    </comment>
    <comment ref="G133" authorId="0" shapeId="0" xr:uid="{F18D46A5-793A-432E-9EAA-2D6F9C567A02}">
      <text>
        <r>
          <rPr>
            <sz val="9"/>
            <color indexed="81"/>
            <rFont val="Tahoma"/>
            <family val="2"/>
          </rPr>
          <t xml:space="preserve">Maximaal 40.000.000
</t>
        </r>
      </text>
    </comment>
    <comment ref="K133" authorId="0" shapeId="0" xr:uid="{CB88661D-5CF6-4114-8EA7-25AFA2B85025}">
      <text>
        <r>
          <rPr>
            <sz val="9"/>
            <color indexed="81"/>
            <rFont val="Tahoma"/>
            <family val="2"/>
          </rPr>
          <t xml:space="preserve">Maximaal 20.000.000
</t>
        </r>
      </text>
    </comment>
    <comment ref="O133" authorId="0" shapeId="0" xr:uid="{B4FBAE72-0D47-4CB2-9B46-536C71DA3004}">
      <text>
        <r>
          <rPr>
            <sz val="9"/>
            <color indexed="81"/>
            <rFont val="Tahoma"/>
            <family val="2"/>
          </rPr>
          <t>Maximaal 15.000.000</t>
        </r>
      </text>
    </comment>
    <comment ref="U133" authorId="0" shapeId="0" xr:uid="{6E4BC957-4D55-4471-9FAB-02C07201448B}">
      <text>
        <r>
          <rPr>
            <sz val="9"/>
            <color indexed="81"/>
            <rFont val="Tahoma"/>
            <family val="2"/>
          </rPr>
          <t xml:space="preserve">Maximaal 7.500.000
</t>
        </r>
      </text>
    </comment>
    <comment ref="AA133" authorId="0" shapeId="0" xr:uid="{6C49CFDA-8631-4A73-99B2-07BB22A375ED}">
      <text>
        <r>
          <rPr>
            <sz val="9"/>
            <color indexed="81"/>
            <rFont val="Tahoma"/>
            <family val="2"/>
          </rPr>
          <t xml:space="preserve">
Maximaal € 20.000.000</t>
        </r>
      </text>
    </comment>
    <comment ref="AG133" authorId="0" shapeId="0" xr:uid="{4EBF8B29-7A68-4317-B64B-FF7D9F2D8E6C}">
      <text>
        <r>
          <rPr>
            <sz val="9"/>
            <color indexed="81"/>
            <rFont val="Tahoma"/>
            <family val="2"/>
          </rPr>
          <t>Maximaal € 7.500.000</t>
        </r>
      </text>
    </comment>
    <comment ref="AM133" authorId="0" shapeId="0" xr:uid="{699803DE-130C-45F3-A4C9-A117252D66E1}">
      <text>
        <r>
          <rPr>
            <sz val="9"/>
            <color indexed="81"/>
            <rFont val="Tahoma"/>
            <family val="2"/>
          </rPr>
          <t xml:space="preserve">Maximaal € 5.000.000
</t>
        </r>
      </text>
    </comment>
    <comment ref="AY133" authorId="0" shapeId="0" xr:uid="{F2464B9F-0D16-4A34-A114-B93A209F1C9F}">
      <text>
        <r>
          <rPr>
            <sz val="9"/>
            <color indexed="81"/>
            <rFont val="Tahoma"/>
            <family val="2"/>
          </rPr>
          <t>Maximaal € 2.000.000</t>
        </r>
      </text>
    </comment>
    <comment ref="D137" authorId="0" shapeId="0" xr:uid="{68901B77-205C-4C70-A14E-4FA043C89BD0}">
      <text>
        <r>
          <rPr>
            <b/>
            <i/>
            <sz val="10"/>
            <color theme="1"/>
            <rFont val="Calibri"/>
            <family val="2"/>
            <scheme val="minor"/>
          </rPr>
          <t>Dit betreft de maximaal berekende subsidie. Het is mogelijk een lagere subsidiebedrag aan te vragen op het aanvraagformulier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Raghoebarsing, V.A. (Vyrin)</author>
    <author xml:space="preserve"> </author>
  </authors>
  <commentList>
    <comment ref="C8" authorId="0" shapeId="0" xr:uid="{89803B21-D924-485E-B201-45E294F6FC9C}">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1" shapeId="0" xr:uid="{C2B0C66F-8066-43D8-A0F1-86A945126C43}">
      <text>
        <r>
          <rPr>
            <sz val="9"/>
            <color indexed="81"/>
            <rFont val="Tahoma"/>
            <family val="2"/>
          </rPr>
          <t>aftoppen tot 80%</t>
        </r>
      </text>
    </comment>
    <comment ref="AA129" authorId="0" shapeId="0" xr:uid="{BE885F2E-A4FE-4B83-9805-9F4A3A405460}">
      <text>
        <r>
          <rPr>
            <sz val="9"/>
            <color indexed="81"/>
            <rFont val="Tahoma"/>
            <family val="2"/>
          </rPr>
          <t>Maximaal 50%</t>
        </r>
      </text>
    </comment>
    <comment ref="AG129" authorId="0" shapeId="0" xr:uid="{79567D70-F413-4EB5-8FAE-BB5326555577}">
      <text>
        <r>
          <rPr>
            <sz val="9"/>
            <color indexed="81"/>
            <rFont val="Tahoma"/>
            <family val="2"/>
          </rPr>
          <t>Maximaal 50%</t>
        </r>
      </text>
    </comment>
    <comment ref="AM129" authorId="0" shapeId="0" xr:uid="{95344604-F36C-407D-A7B7-96197A1C2A15}">
      <text>
        <r>
          <rPr>
            <sz val="9"/>
            <color indexed="81"/>
            <rFont val="Tahoma"/>
            <family val="2"/>
          </rPr>
          <t>Maximaal 50%</t>
        </r>
      </text>
    </comment>
    <comment ref="AY129" authorId="0" shapeId="0" xr:uid="{1E7A8EDA-7516-4ADE-B197-CAE56CC7938A}">
      <text>
        <r>
          <rPr>
            <sz val="9"/>
            <color indexed="81"/>
            <rFont val="Tahoma"/>
            <family val="2"/>
          </rPr>
          <t>Maximaal 50% voor de in aanmerking komende kosten. De subsidie wordt verhoogd indien  wordt voldaan aan enkele voorwaarden. Zie AGVV art.31</t>
        </r>
      </text>
    </comment>
    <comment ref="G133" authorId="0" shapeId="0" xr:uid="{C6B38445-75E0-4246-AAA1-E2D8049CB00F}">
      <text>
        <r>
          <rPr>
            <sz val="9"/>
            <color indexed="81"/>
            <rFont val="Tahoma"/>
            <family val="2"/>
          </rPr>
          <t xml:space="preserve">Maximaal 40.000.000
</t>
        </r>
      </text>
    </comment>
    <comment ref="K133" authorId="0" shapeId="0" xr:uid="{7553DF33-D458-4BB8-8542-A973A942EC85}">
      <text>
        <r>
          <rPr>
            <sz val="9"/>
            <color indexed="81"/>
            <rFont val="Tahoma"/>
            <family val="2"/>
          </rPr>
          <t xml:space="preserve">Maximaal 20.000.000
</t>
        </r>
      </text>
    </comment>
    <comment ref="O133" authorId="0" shapeId="0" xr:uid="{4FA2B788-897A-4142-844D-EED5F2ADFE3F}">
      <text>
        <r>
          <rPr>
            <sz val="9"/>
            <color indexed="81"/>
            <rFont val="Tahoma"/>
            <family val="2"/>
          </rPr>
          <t>Maximaal 15.000.000</t>
        </r>
      </text>
    </comment>
    <comment ref="U133" authorId="0" shapeId="0" xr:uid="{74BD150B-1446-4CD5-A0C3-9F03E26811AB}">
      <text>
        <r>
          <rPr>
            <sz val="9"/>
            <color indexed="81"/>
            <rFont val="Tahoma"/>
            <family val="2"/>
          </rPr>
          <t xml:space="preserve">Maximaal 7.500.000
</t>
        </r>
      </text>
    </comment>
    <comment ref="AA133" authorId="0" shapeId="0" xr:uid="{EFA54ED4-41CF-43B7-849B-D77D26CECE45}">
      <text>
        <r>
          <rPr>
            <sz val="9"/>
            <color indexed="81"/>
            <rFont val="Tahoma"/>
            <family val="2"/>
          </rPr>
          <t xml:space="preserve">
Maximaal € 20.000.000</t>
        </r>
      </text>
    </comment>
    <comment ref="AG133" authorId="0" shapeId="0" xr:uid="{CA03926F-A9CF-43DF-B85C-1BDFA0CAB318}">
      <text>
        <r>
          <rPr>
            <sz val="9"/>
            <color indexed="81"/>
            <rFont val="Tahoma"/>
            <family val="2"/>
          </rPr>
          <t>Maximaal € 7.500.000</t>
        </r>
      </text>
    </comment>
    <comment ref="AM133" authorId="0" shapeId="0" xr:uid="{ACF7F355-D427-4859-952F-57305CDB9344}">
      <text>
        <r>
          <rPr>
            <sz val="9"/>
            <color indexed="81"/>
            <rFont val="Tahoma"/>
            <family val="2"/>
          </rPr>
          <t>Maximaal €5.000.000</t>
        </r>
      </text>
    </comment>
    <comment ref="AS133" authorId="0" shapeId="0" xr:uid="{D5A7429E-5CED-4345-A0F3-544208C3A709}">
      <text>
        <r>
          <rPr>
            <sz val="9"/>
            <color indexed="81"/>
            <rFont val="Tahoma"/>
            <family val="2"/>
          </rPr>
          <t>Maximaal € 7.500.000</t>
        </r>
      </text>
    </comment>
    <comment ref="AY133" authorId="0" shapeId="0" xr:uid="{EBA92CA5-51D4-43B5-848D-6CF9985D20C2}">
      <text>
        <r>
          <rPr>
            <sz val="9"/>
            <color indexed="81"/>
            <rFont val="Tahoma"/>
            <family val="2"/>
          </rPr>
          <t>Maximaal € 2.000.000</t>
        </r>
      </text>
    </comment>
    <comment ref="D137" authorId="0" shapeId="0" xr:uid="{233987FE-9856-4E1E-9F55-1C8DD8E2C1B8}">
      <text>
        <r>
          <rPr>
            <b/>
            <i/>
            <sz val="10"/>
            <color theme="1"/>
            <rFont val="Calibri"/>
            <family val="2"/>
            <scheme val="minor"/>
          </rPr>
          <t>Dit betreft de maximaal berekende subsidie. Het is mogelijk een lagere subsidiebedrag aan te vragen op het aanvraagformulier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Raghoebarsing, V.A. (Vyrin)</author>
    <author xml:space="preserve"> </author>
  </authors>
  <commentList>
    <comment ref="C8" authorId="0" shapeId="0" xr:uid="{D18C2254-8CF7-44AF-835A-15FDD0A3D4B5}">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1" shapeId="0" xr:uid="{0E56A641-224D-449A-9DF0-FD5453310595}">
      <text>
        <r>
          <rPr>
            <sz val="9"/>
            <color indexed="81"/>
            <rFont val="Tahoma"/>
            <family val="2"/>
          </rPr>
          <t xml:space="preserve">aftoppen tot 80%
</t>
        </r>
      </text>
    </comment>
    <comment ref="AA129" authorId="0" shapeId="0" xr:uid="{9DC7598F-93FA-4C68-B58F-7D1FB16F4049}">
      <text>
        <r>
          <rPr>
            <sz val="9"/>
            <color indexed="81"/>
            <rFont val="Tahoma"/>
            <family val="2"/>
          </rPr>
          <t>Maximaal 50%</t>
        </r>
      </text>
    </comment>
    <comment ref="AG129" authorId="0" shapeId="0" xr:uid="{D2044BA1-52AF-4B73-89E6-E9D91B8D83F9}">
      <text>
        <r>
          <rPr>
            <sz val="9"/>
            <color indexed="81"/>
            <rFont val="Tahoma"/>
            <family val="2"/>
          </rPr>
          <t>Maximaal 50%</t>
        </r>
      </text>
    </comment>
    <comment ref="AM129" authorId="0" shapeId="0" xr:uid="{CB5E16E6-C82C-4171-9984-B4EA831B75B4}">
      <text>
        <r>
          <rPr>
            <sz val="9"/>
            <color indexed="81"/>
            <rFont val="Tahoma"/>
            <family val="2"/>
          </rPr>
          <t>Maximaal 50%</t>
        </r>
      </text>
    </comment>
    <comment ref="AY129" authorId="0" shapeId="0" xr:uid="{7534F46F-FFDF-4FD4-8997-50A953B771C4}">
      <text>
        <r>
          <rPr>
            <sz val="9"/>
            <color indexed="81"/>
            <rFont val="Tahoma"/>
            <family val="2"/>
          </rPr>
          <t>Maximaal 50% voor de in aanmerking komende kosten. De subsidie wordt verhoogd indien  wordt voldaan aan enkele voorwaarden. Zie AGVV art.31</t>
        </r>
      </text>
    </comment>
    <comment ref="G133" authorId="0" shapeId="0" xr:uid="{97BC6F39-D8A7-44D9-9BFD-DBD6A66CA945}">
      <text>
        <r>
          <rPr>
            <sz val="9"/>
            <color indexed="81"/>
            <rFont val="Tahoma"/>
            <family val="2"/>
          </rPr>
          <t xml:space="preserve">Maximaal 40.000.000
</t>
        </r>
      </text>
    </comment>
    <comment ref="K133" authorId="0" shapeId="0" xr:uid="{6A150D68-71D8-4B53-92DD-845B33EFFB69}">
      <text>
        <r>
          <rPr>
            <sz val="9"/>
            <color indexed="81"/>
            <rFont val="Tahoma"/>
            <family val="2"/>
          </rPr>
          <t xml:space="preserve">Maximaal 20.000.000
</t>
        </r>
      </text>
    </comment>
    <comment ref="O133" authorId="0" shapeId="0" xr:uid="{1A633E55-29A0-4EDE-A3B9-486BDD267F93}">
      <text>
        <r>
          <rPr>
            <sz val="9"/>
            <color indexed="81"/>
            <rFont val="Tahoma"/>
            <family val="2"/>
          </rPr>
          <t>Maximaal 15.000.000</t>
        </r>
      </text>
    </comment>
    <comment ref="U133" authorId="0" shapeId="0" xr:uid="{C9DA83CA-B71C-490F-9596-B4C825AFF6C3}">
      <text>
        <r>
          <rPr>
            <sz val="9"/>
            <color indexed="81"/>
            <rFont val="Tahoma"/>
            <family val="2"/>
          </rPr>
          <t xml:space="preserve">Maximaal 7.500.000
</t>
        </r>
      </text>
    </comment>
    <comment ref="AA133" authorId="0" shapeId="0" xr:uid="{109D3987-8A3D-4FE4-8C52-208F85BBFD6D}">
      <text>
        <r>
          <rPr>
            <sz val="9"/>
            <color indexed="81"/>
            <rFont val="Tahoma"/>
            <family val="2"/>
          </rPr>
          <t xml:space="preserve">
Maximaal € 20.000.000</t>
        </r>
      </text>
    </comment>
    <comment ref="AG133" authorId="0" shapeId="0" xr:uid="{8D1B7926-D25D-40E2-9C14-A8E7FE6A0407}">
      <text>
        <r>
          <rPr>
            <sz val="9"/>
            <color indexed="81"/>
            <rFont val="Tahoma"/>
            <family val="2"/>
          </rPr>
          <t>Maximaal € 7.500.000</t>
        </r>
      </text>
    </comment>
    <comment ref="AM133" authorId="0" shapeId="0" xr:uid="{FDFE63B4-1E38-4678-8B32-11C5D2ACC999}">
      <text>
        <r>
          <rPr>
            <sz val="9"/>
            <color indexed="81"/>
            <rFont val="Tahoma"/>
            <family val="2"/>
          </rPr>
          <t>Maximaal €5.000.000</t>
        </r>
      </text>
    </comment>
    <comment ref="AS133" authorId="0" shapeId="0" xr:uid="{8E7822C0-EF0F-4C58-B9C6-6FE007650D22}">
      <text>
        <r>
          <rPr>
            <sz val="9"/>
            <color indexed="81"/>
            <rFont val="Tahoma"/>
            <family val="2"/>
          </rPr>
          <t>Maximaal € 7.500.000</t>
        </r>
      </text>
    </comment>
    <comment ref="AY133" authorId="0" shapeId="0" xr:uid="{CA0BE8E7-4E3F-4A45-B34F-8D2ED2DB539D}">
      <text>
        <r>
          <rPr>
            <sz val="9"/>
            <color indexed="81"/>
            <rFont val="Tahoma"/>
            <family val="2"/>
          </rPr>
          <t>Maximaal € 2.000.000</t>
        </r>
      </text>
    </comment>
    <comment ref="D137" authorId="0" shapeId="0" xr:uid="{B97B6505-1A6F-4D35-87DB-644C2D3C9E18}">
      <text>
        <r>
          <rPr>
            <b/>
            <i/>
            <sz val="10"/>
            <color theme="1"/>
            <rFont val="Calibri"/>
            <family val="2"/>
            <scheme val="minor"/>
          </rPr>
          <t>Dit betreft de maximaal berekende subsidie. Het is mogelijk een lagere subsidiebedrag aan te vragen op het aanvraagformulier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Raghoebarsing, V.A. (Vyrin)</author>
    <author xml:space="preserve"> </author>
  </authors>
  <commentList>
    <comment ref="C8" authorId="0" shapeId="0" xr:uid="{5A9ABAE4-7124-47FD-A2AA-FC0E86B1C1DE}">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1" shapeId="0" xr:uid="{C62B399C-FC39-47D8-9708-717763AACAB1}">
      <text>
        <r>
          <rPr>
            <sz val="9"/>
            <color indexed="81"/>
            <rFont val="Tahoma"/>
            <family val="2"/>
          </rPr>
          <t xml:space="preserve">aftoppen tot 80%
</t>
        </r>
      </text>
    </comment>
    <comment ref="AA129" authorId="0" shapeId="0" xr:uid="{AD3820F1-159F-4B00-9210-CD3BA6A42DA5}">
      <text>
        <r>
          <rPr>
            <sz val="9"/>
            <color indexed="81"/>
            <rFont val="Tahoma"/>
            <family val="2"/>
          </rPr>
          <t>Maximaal 50%</t>
        </r>
      </text>
    </comment>
    <comment ref="AG129" authorId="0" shapeId="0" xr:uid="{50BC2DC5-0EF5-4A0C-ADB0-2A5140247AE4}">
      <text>
        <r>
          <rPr>
            <sz val="9"/>
            <color indexed="81"/>
            <rFont val="Tahoma"/>
            <family val="2"/>
          </rPr>
          <t>Maximaal 50%</t>
        </r>
      </text>
    </comment>
    <comment ref="AM129" authorId="0" shapeId="0" xr:uid="{4DBD807D-604A-40BD-BD5C-8451268188CC}">
      <text>
        <r>
          <rPr>
            <sz val="9"/>
            <color indexed="81"/>
            <rFont val="Tahoma"/>
            <family val="2"/>
          </rPr>
          <t>Maximaal 50%</t>
        </r>
      </text>
    </comment>
    <comment ref="AY129" authorId="0" shapeId="0" xr:uid="{1A07407D-070C-48ED-A060-D6861314102E}">
      <text>
        <r>
          <rPr>
            <sz val="9"/>
            <color indexed="81"/>
            <rFont val="Tahoma"/>
            <family val="2"/>
          </rPr>
          <t xml:space="preserve">Maximaal 50% voor de in aanmerking komende kosten. De subsidie wordt verhoogd indien aan wordt voldaan aan enkele voorwaarden. Zie AGVV art.31
</t>
        </r>
      </text>
    </comment>
    <comment ref="G133" authorId="0" shapeId="0" xr:uid="{E9D1274A-4CF9-41B6-B8CE-2A4495A5095C}">
      <text>
        <r>
          <rPr>
            <sz val="9"/>
            <color indexed="81"/>
            <rFont val="Tahoma"/>
            <family val="2"/>
          </rPr>
          <t xml:space="preserve">Maximaal 40.000.000
</t>
        </r>
      </text>
    </comment>
    <comment ref="K133" authorId="0" shapeId="0" xr:uid="{F0BF35D7-C0C6-4E61-A024-C8E4A975E72A}">
      <text>
        <r>
          <rPr>
            <sz val="9"/>
            <color indexed="81"/>
            <rFont val="Tahoma"/>
            <family val="2"/>
          </rPr>
          <t xml:space="preserve">Maximaal 20.000.000
</t>
        </r>
      </text>
    </comment>
    <comment ref="O133" authorId="0" shapeId="0" xr:uid="{4E75FE2D-2561-402B-8BB7-D968066E63C5}">
      <text>
        <r>
          <rPr>
            <sz val="9"/>
            <color indexed="81"/>
            <rFont val="Tahoma"/>
            <family val="2"/>
          </rPr>
          <t>Maximaal 15.000.000</t>
        </r>
      </text>
    </comment>
    <comment ref="U133" authorId="0" shapeId="0" xr:uid="{C504D8AB-0845-40F7-8272-696A32AE08EB}">
      <text>
        <r>
          <rPr>
            <sz val="9"/>
            <color indexed="81"/>
            <rFont val="Tahoma"/>
            <family val="2"/>
          </rPr>
          <t xml:space="preserve">Maximaal 7.500.000
</t>
        </r>
      </text>
    </comment>
    <comment ref="AA133" authorId="0" shapeId="0" xr:uid="{D4921151-3F5E-45D5-9197-55B2F86BB1A9}">
      <text>
        <r>
          <rPr>
            <sz val="9"/>
            <color indexed="81"/>
            <rFont val="Tahoma"/>
            <family val="2"/>
          </rPr>
          <t xml:space="preserve">Maximaal 20.000.000
</t>
        </r>
      </text>
    </comment>
    <comment ref="AG133" authorId="0" shapeId="0" xr:uid="{D1CC408A-7A7B-4DC9-8934-340C80348CC3}">
      <text>
        <r>
          <rPr>
            <sz val="9"/>
            <color indexed="81"/>
            <rFont val="Tahoma"/>
            <family val="2"/>
          </rPr>
          <t xml:space="preserve">
Maximaal € 20.000.000</t>
        </r>
      </text>
    </comment>
    <comment ref="AM133" authorId="0" shapeId="0" xr:uid="{D39E83C7-B632-4957-96C8-D527D8C5B38C}">
      <text>
        <r>
          <rPr>
            <sz val="9"/>
            <color indexed="81"/>
            <rFont val="Tahoma"/>
            <family val="2"/>
          </rPr>
          <t>Maximaal € 7.500.000</t>
        </r>
      </text>
    </comment>
    <comment ref="AS133" authorId="0" shapeId="0" xr:uid="{FF2641D2-2B70-4676-9ACC-D5D017FC37EF}">
      <text>
        <r>
          <rPr>
            <sz val="9"/>
            <color indexed="81"/>
            <rFont val="Tahoma"/>
            <family val="2"/>
          </rPr>
          <t>Maximaal €5.000.000</t>
        </r>
      </text>
    </comment>
    <comment ref="AY133" authorId="0" shapeId="0" xr:uid="{8F705CF9-6393-418C-AE24-B7233F6E58BE}">
      <text>
        <r>
          <rPr>
            <sz val="9"/>
            <color indexed="81"/>
            <rFont val="Tahoma"/>
            <family val="2"/>
          </rPr>
          <t>Maximaal € 2.000.000</t>
        </r>
      </text>
    </comment>
    <comment ref="D137" authorId="0" shapeId="0" xr:uid="{4E30E440-34F8-44AA-8E3B-027C3756781B}">
      <text>
        <r>
          <rPr>
            <b/>
            <i/>
            <sz val="10"/>
            <color theme="1"/>
            <rFont val="Calibri"/>
            <family val="2"/>
            <scheme val="minor"/>
          </rPr>
          <t>Dit betreft de maximaal berekende subsidie. Het is mogelijk een lagere subsidiebedrag aan te vragen op het aanvraagformulier</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Raghoebarsing, V.A. (Vyrin)</author>
    <author xml:space="preserve"> </author>
  </authors>
  <commentList>
    <comment ref="C8" authorId="0" shapeId="0" xr:uid="{749F56F9-E406-4D53-A940-70AE7C68FDAF}">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1" shapeId="0" xr:uid="{BDBDE20E-307C-4BB0-8611-32213CDFA810}">
      <text>
        <r>
          <rPr>
            <sz val="9"/>
            <color indexed="81"/>
            <rFont val="Tahoma"/>
            <family val="2"/>
          </rPr>
          <t xml:space="preserve">aftoppen tot 80%
</t>
        </r>
      </text>
    </comment>
    <comment ref="AA129" authorId="0" shapeId="0" xr:uid="{67874212-CD9E-4B98-B8C2-05E76EFE9EA1}">
      <text>
        <r>
          <rPr>
            <sz val="9"/>
            <color indexed="81"/>
            <rFont val="Tahoma"/>
            <family val="2"/>
          </rPr>
          <t>Maximaal 50%</t>
        </r>
      </text>
    </comment>
    <comment ref="AG129" authorId="0" shapeId="0" xr:uid="{A71E3144-DC08-4341-B90E-618CE5D694C7}">
      <text>
        <r>
          <rPr>
            <sz val="9"/>
            <color indexed="81"/>
            <rFont val="Tahoma"/>
            <family val="2"/>
          </rPr>
          <t>Maximaal 50%</t>
        </r>
      </text>
    </comment>
    <comment ref="AM129" authorId="0" shapeId="0" xr:uid="{C0DF8924-3B4B-42C7-A170-11FA91C50698}">
      <text>
        <r>
          <rPr>
            <sz val="9"/>
            <color indexed="81"/>
            <rFont val="Tahoma"/>
            <family val="2"/>
          </rPr>
          <t>Maximaal 50%</t>
        </r>
      </text>
    </comment>
    <comment ref="AY129" authorId="0" shapeId="0" xr:uid="{D4A88F72-43AA-4D6C-80FE-90FC9A702DA0}">
      <text>
        <r>
          <rPr>
            <sz val="9"/>
            <color indexed="81"/>
            <rFont val="Tahoma"/>
            <family val="2"/>
          </rPr>
          <t xml:space="preserve">Maximaal 50% voor de in aanmerking komende kosten. De subsidie wordt verhoogd indien aan wordt voldaan aan enkele voorwaarden. Zie AGVV art.31
</t>
        </r>
      </text>
    </comment>
    <comment ref="G133" authorId="0" shapeId="0" xr:uid="{4E5D004B-45C6-4B86-B09F-2B2B6E55EE67}">
      <text>
        <r>
          <rPr>
            <sz val="9"/>
            <color indexed="81"/>
            <rFont val="Tahoma"/>
            <family val="2"/>
          </rPr>
          <t xml:space="preserve">Maximaal 40.000.000
</t>
        </r>
      </text>
    </comment>
    <comment ref="K133" authorId="0" shapeId="0" xr:uid="{FFEAD7B9-8349-4CAC-9672-3E19E4BE37EB}">
      <text>
        <r>
          <rPr>
            <sz val="9"/>
            <color indexed="81"/>
            <rFont val="Tahoma"/>
            <family val="2"/>
          </rPr>
          <t xml:space="preserve">Maximaal 20.000.000
</t>
        </r>
      </text>
    </comment>
    <comment ref="O133" authorId="0" shapeId="0" xr:uid="{759C2637-25FC-4EB0-93A3-A985DEB2099E}">
      <text>
        <r>
          <rPr>
            <sz val="9"/>
            <color indexed="81"/>
            <rFont val="Tahoma"/>
            <family val="2"/>
          </rPr>
          <t>Maximaal 15.000.000</t>
        </r>
      </text>
    </comment>
    <comment ref="U133" authorId="0" shapeId="0" xr:uid="{5043D18B-5875-4E1D-93B8-0514C37A9BEE}">
      <text>
        <r>
          <rPr>
            <sz val="9"/>
            <color indexed="81"/>
            <rFont val="Tahoma"/>
            <family val="2"/>
          </rPr>
          <t xml:space="preserve">Maximaal 7.500.000
</t>
        </r>
      </text>
    </comment>
    <comment ref="AA133" authorId="0" shapeId="0" xr:uid="{D425B18F-3622-48FF-8FAC-B8FA0E019BE1}">
      <text>
        <r>
          <rPr>
            <sz val="9"/>
            <color indexed="81"/>
            <rFont val="Tahoma"/>
            <family val="2"/>
          </rPr>
          <t xml:space="preserve">
Maximaal € 20.000.000</t>
        </r>
      </text>
    </comment>
    <comment ref="AG133" authorId="0" shapeId="0" xr:uid="{A464625B-D75A-4725-AA86-42F3F8025D25}">
      <text>
        <r>
          <rPr>
            <sz val="9"/>
            <color indexed="81"/>
            <rFont val="Tahoma"/>
            <family val="2"/>
          </rPr>
          <t>Maximaal € 7.500.000</t>
        </r>
      </text>
    </comment>
    <comment ref="AM133" authorId="0" shapeId="0" xr:uid="{824228D2-2ABE-49B0-A02C-81535F778834}">
      <text>
        <r>
          <rPr>
            <sz val="9"/>
            <color indexed="81"/>
            <rFont val="Tahoma"/>
            <family val="2"/>
          </rPr>
          <t>Maximaal €5.000.000</t>
        </r>
      </text>
    </comment>
    <comment ref="AS133" authorId="0" shapeId="0" xr:uid="{9996034B-C7FF-4A0B-AD88-8542E060E42E}">
      <text>
        <r>
          <rPr>
            <sz val="9"/>
            <color indexed="81"/>
            <rFont val="Tahoma"/>
            <family val="2"/>
          </rPr>
          <t>Maximaal € 7.500.000</t>
        </r>
      </text>
    </comment>
    <comment ref="AY133" authorId="0" shapeId="0" xr:uid="{6694146B-88FA-46D9-BFB1-47A0CA733CAA}">
      <text>
        <r>
          <rPr>
            <sz val="9"/>
            <color indexed="81"/>
            <rFont val="Tahoma"/>
            <family val="2"/>
          </rPr>
          <t>Maximaal € 2.000.000</t>
        </r>
      </text>
    </comment>
    <comment ref="D137" authorId="0" shapeId="0" xr:uid="{A361340A-4729-4EDB-9CA2-2FF3AB28B325}">
      <text>
        <r>
          <rPr>
            <b/>
            <i/>
            <sz val="10"/>
            <color theme="1"/>
            <rFont val="Calibri"/>
            <family val="2"/>
            <scheme val="minor"/>
          </rPr>
          <t>Dit betreft de maximaal berekende subsidie. Het is mogelijk een lagere subsidiebedrag aan te vragen op het aanvraagformulier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Raghoebarsing, V.A. (Vyrin)</author>
    <author xml:space="preserve"> </author>
  </authors>
  <commentList>
    <comment ref="C8" authorId="0" shapeId="0" xr:uid="{48C4F4A3-B4F6-46FE-9F59-5F8B711EB5B1}">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1" shapeId="0" xr:uid="{161ED4F1-3183-4923-A1E9-46D8173BF9D4}">
      <text>
        <r>
          <rPr>
            <sz val="9"/>
            <color indexed="81"/>
            <rFont val="Tahoma"/>
            <family val="2"/>
          </rPr>
          <t>aftoppen tot 80%</t>
        </r>
      </text>
    </comment>
    <comment ref="AA129" authorId="0" shapeId="0" xr:uid="{92382F2D-BAEB-40E8-AE9B-FC0AA26E2B22}">
      <text>
        <r>
          <rPr>
            <sz val="9"/>
            <color indexed="81"/>
            <rFont val="Tahoma"/>
            <family val="2"/>
          </rPr>
          <t>Maximaal 50%</t>
        </r>
      </text>
    </comment>
    <comment ref="AG129" authorId="0" shapeId="0" xr:uid="{A39A24DA-8235-451B-B584-98CD9EAA8300}">
      <text>
        <r>
          <rPr>
            <sz val="9"/>
            <color indexed="81"/>
            <rFont val="Tahoma"/>
            <family val="2"/>
          </rPr>
          <t>Maximaal 50%</t>
        </r>
      </text>
    </comment>
    <comment ref="AM129" authorId="0" shapeId="0" xr:uid="{C2B9B575-5182-4C82-8277-896E40900D95}">
      <text>
        <r>
          <rPr>
            <sz val="9"/>
            <color indexed="81"/>
            <rFont val="Tahoma"/>
            <family val="2"/>
          </rPr>
          <t>Maximaal 50%</t>
        </r>
      </text>
    </comment>
    <comment ref="AY129" authorId="0" shapeId="0" xr:uid="{E42617D9-04CF-4FC5-8AF9-2795DDB59D66}">
      <text>
        <r>
          <rPr>
            <sz val="9"/>
            <color indexed="81"/>
            <rFont val="Tahoma"/>
            <family val="2"/>
          </rPr>
          <t xml:space="preserve">Maximaal 50% voor de in aanmerking komende kosten. De subsidie wordt verhoogd indien aan wordt voldaan aan enkele voorwaarden. Zie AGVV art.31
</t>
        </r>
      </text>
    </comment>
    <comment ref="G133" authorId="0" shapeId="0" xr:uid="{779D32E1-EA01-4B09-A838-5CC342CD58C2}">
      <text>
        <r>
          <rPr>
            <sz val="9"/>
            <color indexed="81"/>
            <rFont val="Tahoma"/>
            <family val="2"/>
          </rPr>
          <t xml:space="preserve">Maximaal 40.000.000
</t>
        </r>
      </text>
    </comment>
    <comment ref="K133" authorId="0" shapeId="0" xr:uid="{B9785F17-8B25-4C11-B95A-418380C408DD}">
      <text>
        <r>
          <rPr>
            <sz val="9"/>
            <color indexed="81"/>
            <rFont val="Tahoma"/>
            <family val="2"/>
          </rPr>
          <t xml:space="preserve">Maximaal 20.000.000
</t>
        </r>
      </text>
    </comment>
    <comment ref="O133" authorId="0" shapeId="0" xr:uid="{FE1A7AC2-62CD-4A39-954C-E033BF201DD4}">
      <text>
        <r>
          <rPr>
            <sz val="9"/>
            <color indexed="81"/>
            <rFont val="Tahoma"/>
            <family val="2"/>
          </rPr>
          <t>Maximaal 15.000.000</t>
        </r>
      </text>
    </comment>
    <comment ref="U133" authorId="0" shapeId="0" xr:uid="{CD0B425F-E2DF-4A53-9498-8AF6B6A982E5}">
      <text>
        <r>
          <rPr>
            <sz val="9"/>
            <color indexed="81"/>
            <rFont val="Tahoma"/>
            <family val="2"/>
          </rPr>
          <t xml:space="preserve">Maximaal 7.500.000
</t>
        </r>
      </text>
    </comment>
    <comment ref="AA133" authorId="0" shapeId="0" xr:uid="{5CDBC429-C04A-45D3-833A-E9972C757B5C}">
      <text>
        <r>
          <rPr>
            <sz val="9"/>
            <color indexed="81"/>
            <rFont val="Tahoma"/>
            <family val="2"/>
          </rPr>
          <t xml:space="preserve">
Maximaal € 20.000.000</t>
        </r>
      </text>
    </comment>
    <comment ref="AG133" authorId="0" shapeId="0" xr:uid="{734038CA-4D72-4EB7-BEB0-4886B259E2F9}">
      <text>
        <r>
          <rPr>
            <sz val="9"/>
            <color indexed="81"/>
            <rFont val="Tahoma"/>
            <family val="2"/>
          </rPr>
          <t>Maximaal € 7.500.000</t>
        </r>
      </text>
    </comment>
    <comment ref="AM133" authorId="0" shapeId="0" xr:uid="{151BDE4A-7F90-47E0-9FD1-535489288A74}">
      <text>
        <r>
          <rPr>
            <sz val="9"/>
            <color indexed="81"/>
            <rFont val="Tahoma"/>
            <family val="2"/>
          </rPr>
          <t>Maximaal €5.000.000</t>
        </r>
      </text>
    </comment>
    <comment ref="AS133" authorId="0" shapeId="0" xr:uid="{E28809B4-22F2-4AA4-89C4-26DEC7F34BD0}">
      <text>
        <r>
          <rPr>
            <sz val="9"/>
            <color indexed="81"/>
            <rFont val="Tahoma"/>
            <family val="2"/>
          </rPr>
          <t>Maximaal € 7.500.000</t>
        </r>
      </text>
    </comment>
    <comment ref="AY133" authorId="0" shapeId="0" xr:uid="{ECCA08D7-73B0-487A-A87B-10A448CE53FC}">
      <text>
        <r>
          <rPr>
            <sz val="9"/>
            <color indexed="81"/>
            <rFont val="Tahoma"/>
            <family val="2"/>
          </rPr>
          <t>Maximaal € 2.000.000</t>
        </r>
      </text>
    </comment>
    <comment ref="D137" authorId="0" shapeId="0" xr:uid="{16B63F9F-3845-40AA-97BB-BE33F0F419E0}">
      <text>
        <r>
          <rPr>
            <b/>
            <i/>
            <sz val="10"/>
            <color theme="1"/>
            <rFont val="Calibri"/>
            <family val="2"/>
            <scheme val="minor"/>
          </rPr>
          <t>Dit betreft de maximaal berekende subsidie. Het is mogelijk een lagere subsidiebedrag aan te vragen op het aanvraagformulier</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Raghoebarsing, V.A. (Vyrin)</author>
    <author xml:space="preserve"> </author>
  </authors>
  <commentList>
    <comment ref="C8" authorId="0" shapeId="0" xr:uid="{D9350F7C-F384-4B47-B374-E924A21E513D}">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1" shapeId="0" xr:uid="{8AFDA3DB-5A30-4FC1-9270-01358C1FA0DA}">
      <text>
        <r>
          <rPr>
            <sz val="9"/>
            <color indexed="81"/>
            <rFont val="Tahoma"/>
            <family val="2"/>
          </rPr>
          <t>aftoppen tot 80%</t>
        </r>
      </text>
    </comment>
    <comment ref="AA129" authorId="0" shapeId="0" xr:uid="{EC970D1F-B884-4A98-B012-4608CF2ABBD9}">
      <text>
        <r>
          <rPr>
            <sz val="9"/>
            <color indexed="81"/>
            <rFont val="Tahoma"/>
            <family val="2"/>
          </rPr>
          <t>Maximaal 50%</t>
        </r>
      </text>
    </comment>
    <comment ref="AG129" authorId="0" shapeId="0" xr:uid="{6074675A-369E-49CD-A68B-1F07720E1A07}">
      <text>
        <r>
          <rPr>
            <sz val="9"/>
            <color indexed="81"/>
            <rFont val="Tahoma"/>
            <family val="2"/>
          </rPr>
          <t>Maximaal 50%</t>
        </r>
      </text>
    </comment>
    <comment ref="AM129" authorId="0" shapeId="0" xr:uid="{ECAC27BA-0B53-43E5-AEEF-828B45C303D9}">
      <text>
        <r>
          <rPr>
            <sz val="9"/>
            <color indexed="81"/>
            <rFont val="Tahoma"/>
            <family val="2"/>
          </rPr>
          <t>Maximaal 50%</t>
        </r>
      </text>
    </comment>
    <comment ref="AY129" authorId="0" shapeId="0" xr:uid="{4FA1B28C-2166-49E6-B621-F995E3BEE2D0}">
      <text>
        <r>
          <rPr>
            <sz val="9"/>
            <color indexed="81"/>
            <rFont val="Tahoma"/>
            <family val="2"/>
          </rPr>
          <t>Maximaal 50% voor de in aanmerking komende kosten. De subsidie wordt verhoogd indien  wordt voldaan aan enkele voorwaarden. Zie AGVV art.31</t>
        </r>
      </text>
    </comment>
    <comment ref="G133" authorId="0" shapeId="0" xr:uid="{C660EC0B-6D14-47BC-A554-B77FEF7C0E62}">
      <text>
        <r>
          <rPr>
            <sz val="9"/>
            <color indexed="81"/>
            <rFont val="Tahoma"/>
            <family val="2"/>
          </rPr>
          <t xml:space="preserve">Maximaal 40.000.000
</t>
        </r>
      </text>
    </comment>
    <comment ref="K133" authorId="0" shapeId="0" xr:uid="{1352B4FE-017A-41ED-978C-62A23C43E000}">
      <text>
        <r>
          <rPr>
            <sz val="9"/>
            <color indexed="81"/>
            <rFont val="Tahoma"/>
            <family val="2"/>
          </rPr>
          <t xml:space="preserve">Maximaal 20.000.000
</t>
        </r>
      </text>
    </comment>
    <comment ref="O133" authorId="0" shapeId="0" xr:uid="{BBC9F9F6-D423-4F38-9A77-AC4A5211F4F4}">
      <text>
        <r>
          <rPr>
            <sz val="9"/>
            <color indexed="81"/>
            <rFont val="Tahoma"/>
            <family val="2"/>
          </rPr>
          <t>Maximaal 15.000.000</t>
        </r>
      </text>
    </comment>
    <comment ref="U133" authorId="0" shapeId="0" xr:uid="{AEBB9CEC-7300-4804-9964-7ECBD42BD8A2}">
      <text>
        <r>
          <rPr>
            <sz val="9"/>
            <color indexed="81"/>
            <rFont val="Tahoma"/>
            <family val="2"/>
          </rPr>
          <t xml:space="preserve">Maximaal 7.500.000
</t>
        </r>
      </text>
    </comment>
    <comment ref="AA133" authorId="0" shapeId="0" xr:uid="{23BEC597-1976-495F-93FA-67F56DD07477}">
      <text>
        <r>
          <rPr>
            <sz val="9"/>
            <color indexed="81"/>
            <rFont val="Tahoma"/>
            <family val="2"/>
          </rPr>
          <t xml:space="preserve">
Maximaal € 20.000.000</t>
        </r>
      </text>
    </comment>
    <comment ref="AG133" authorId="0" shapeId="0" xr:uid="{3F2FD48C-8A04-463C-BB9D-CD4630AAA15A}">
      <text>
        <r>
          <rPr>
            <sz val="9"/>
            <color indexed="81"/>
            <rFont val="Tahoma"/>
            <family val="2"/>
          </rPr>
          <t>Maximaal € 7.500.000</t>
        </r>
      </text>
    </comment>
    <comment ref="AM133" authorId="0" shapeId="0" xr:uid="{65DC31B3-D3CE-444F-964B-AFC1B200665B}">
      <text>
        <r>
          <rPr>
            <sz val="9"/>
            <color indexed="81"/>
            <rFont val="Tahoma"/>
            <family val="2"/>
          </rPr>
          <t>Maximaal €5.000.000</t>
        </r>
      </text>
    </comment>
    <comment ref="AS133" authorId="0" shapeId="0" xr:uid="{B5C91683-9497-47A1-B1B6-B9D84FF74FBA}">
      <text>
        <r>
          <rPr>
            <sz val="9"/>
            <color indexed="81"/>
            <rFont val="Tahoma"/>
            <family val="2"/>
          </rPr>
          <t>Maximaal € 7.500.000</t>
        </r>
      </text>
    </comment>
    <comment ref="AY133" authorId="0" shapeId="0" xr:uid="{66D509A3-3082-487D-BB70-B5F0862D64CE}">
      <text>
        <r>
          <rPr>
            <sz val="9"/>
            <color indexed="81"/>
            <rFont val="Tahoma"/>
            <family val="2"/>
          </rPr>
          <t>Maximaal € 2.000.000</t>
        </r>
      </text>
    </comment>
    <comment ref="D137" authorId="0" shapeId="0" xr:uid="{00F0438C-C904-4B4D-AE5B-2DEAF5DD324E}">
      <text>
        <r>
          <rPr>
            <b/>
            <i/>
            <sz val="10"/>
            <color theme="1"/>
            <rFont val="Calibri"/>
            <family val="2"/>
            <scheme val="minor"/>
          </rPr>
          <t>Dit betreft de maximaal berekende subsidie. Het is mogelijk een lagere subsidiebedrag aan te vragen op het aanvraagformulier</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46BC41A3-BB09-4D2A-B64B-FA7F1B9D951E}">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AA129" authorId="0" shapeId="0" xr:uid="{DDACC923-AD1E-4E8F-AF66-EA3C2B4D2AE8}">
      <text>
        <r>
          <rPr>
            <sz val="9"/>
            <color indexed="81"/>
            <rFont val="Tahoma"/>
            <family val="2"/>
          </rPr>
          <t>Maximaal 50%</t>
        </r>
      </text>
    </comment>
    <comment ref="AG129" authorId="0" shapeId="0" xr:uid="{0A8658DA-54E5-436F-B390-8877165906B0}">
      <text>
        <r>
          <rPr>
            <sz val="9"/>
            <color indexed="81"/>
            <rFont val="Tahoma"/>
            <family val="2"/>
          </rPr>
          <t>Maximaal 50%</t>
        </r>
      </text>
    </comment>
    <comment ref="AM129" authorId="0" shapeId="0" xr:uid="{82F4E0CE-BC77-403C-A938-A46AB2E4B725}">
      <text>
        <r>
          <rPr>
            <sz val="9"/>
            <color indexed="81"/>
            <rFont val="Tahoma"/>
            <family val="2"/>
          </rPr>
          <t>Maximaal 50%</t>
        </r>
      </text>
    </comment>
    <comment ref="AY129" authorId="0" shapeId="0" xr:uid="{60504A34-0B89-4111-B2BC-E80EBA4089E3}">
      <text>
        <r>
          <rPr>
            <sz val="9"/>
            <color indexed="81"/>
            <rFont val="Tahoma"/>
            <family val="2"/>
          </rPr>
          <t>Maximaal 50% voor de in aanmerking komende kosten. De subsidie wordt verhoogd indien  wordt voldaan aan enkele voorwaarden. Zie AGVV art.31</t>
        </r>
      </text>
    </comment>
    <comment ref="G133" authorId="0" shapeId="0" xr:uid="{97DD8E53-32D3-4D69-A27E-949944672215}">
      <text>
        <r>
          <rPr>
            <sz val="9"/>
            <color indexed="81"/>
            <rFont val="Tahoma"/>
            <family val="2"/>
          </rPr>
          <t xml:space="preserve">Maximaal 40.000.000
</t>
        </r>
      </text>
    </comment>
    <comment ref="K133" authorId="0" shapeId="0" xr:uid="{1F8F1372-B26C-4063-AD00-0E4994952D87}">
      <text>
        <r>
          <rPr>
            <sz val="9"/>
            <color indexed="81"/>
            <rFont val="Tahoma"/>
            <family val="2"/>
          </rPr>
          <t xml:space="preserve">Maximaal 20.000.000
</t>
        </r>
      </text>
    </comment>
    <comment ref="O133" authorId="0" shapeId="0" xr:uid="{51F83CAC-7C48-401A-A13D-CA1775DC0ED9}">
      <text>
        <r>
          <rPr>
            <sz val="9"/>
            <color indexed="81"/>
            <rFont val="Tahoma"/>
            <family val="2"/>
          </rPr>
          <t>Maximaal 15.000.000</t>
        </r>
      </text>
    </comment>
    <comment ref="U133" authorId="0" shapeId="0" xr:uid="{6F4507F9-753D-437B-AA3E-0890928DE07A}">
      <text>
        <r>
          <rPr>
            <sz val="9"/>
            <color indexed="81"/>
            <rFont val="Tahoma"/>
            <family val="2"/>
          </rPr>
          <t xml:space="preserve">Maximaal 7.500.000
</t>
        </r>
      </text>
    </comment>
    <comment ref="AA133" authorId="0" shapeId="0" xr:uid="{670AD08D-DE2B-4683-A09E-C99DCEE7396B}">
      <text>
        <r>
          <rPr>
            <sz val="9"/>
            <color indexed="81"/>
            <rFont val="Tahoma"/>
            <family val="2"/>
          </rPr>
          <t xml:space="preserve">
Maximaal € 20.000.000</t>
        </r>
      </text>
    </comment>
    <comment ref="AG133" authorId="0" shapeId="0" xr:uid="{49259DC3-7541-4E91-B225-4A77E894037D}">
      <text>
        <r>
          <rPr>
            <sz val="9"/>
            <color indexed="81"/>
            <rFont val="Tahoma"/>
            <family val="2"/>
          </rPr>
          <t>Maximaal € 7.500.000</t>
        </r>
      </text>
    </comment>
    <comment ref="AM133" authorId="0" shapeId="0" xr:uid="{5AEDA9E6-B1CE-4972-A53C-9C0DA78A638F}">
      <text>
        <r>
          <rPr>
            <sz val="9"/>
            <color indexed="81"/>
            <rFont val="Tahoma"/>
            <family val="2"/>
          </rPr>
          <t>Maximaal €5.000.000</t>
        </r>
      </text>
    </comment>
    <comment ref="AY133" authorId="0" shapeId="0" xr:uid="{5B5BC21D-EE96-48B6-BC1C-438E1DB6FE7F}">
      <text>
        <r>
          <rPr>
            <sz val="9"/>
            <color indexed="81"/>
            <rFont val="Tahoma"/>
            <family val="2"/>
          </rPr>
          <t>Maximaal € 2.000.000</t>
        </r>
      </text>
    </comment>
    <comment ref="D137" authorId="0" shapeId="0" xr:uid="{82D02C7C-0796-47BB-A97B-203A758E9E9C}">
      <text>
        <r>
          <rPr>
            <b/>
            <i/>
            <sz val="10"/>
            <color theme="1"/>
            <rFont val="Calibri"/>
            <family val="2"/>
            <scheme val="minor"/>
          </rPr>
          <t>Dit betreft de maximaal berekende subsidie. Het is mogelijk een lagere subsidiebedrag aan te vragen op het aanvraagformulier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98C7174A-E4B7-46B5-B24E-C4F7212FFCCA}">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4E77A4F1-9EF5-4ABB-B87B-37CACD6BA103}">
      <text>
        <r>
          <rPr>
            <sz val="9"/>
            <color indexed="81"/>
            <rFont val="Tahoma"/>
            <family val="2"/>
          </rPr>
          <t>aftoppen tot 80%</t>
        </r>
      </text>
    </comment>
    <comment ref="AA129" authorId="0" shapeId="0" xr:uid="{F5000233-AFF7-4E5C-8313-ACE6E58F8212}">
      <text>
        <r>
          <rPr>
            <sz val="9"/>
            <color indexed="81"/>
            <rFont val="Tahoma"/>
            <family val="2"/>
          </rPr>
          <t>Maximaal 50%</t>
        </r>
      </text>
    </comment>
    <comment ref="AG129" authorId="0" shapeId="0" xr:uid="{9507A800-ED4C-41FD-8EAA-22282284EC75}">
      <text>
        <r>
          <rPr>
            <sz val="9"/>
            <color indexed="81"/>
            <rFont val="Tahoma"/>
            <family val="2"/>
          </rPr>
          <t>Maximaal 50%</t>
        </r>
      </text>
    </comment>
    <comment ref="AM129" authorId="0" shapeId="0" xr:uid="{11FC1D61-31A1-4CB9-8912-66A1E2BE813B}">
      <text>
        <r>
          <rPr>
            <sz val="9"/>
            <color indexed="81"/>
            <rFont val="Tahoma"/>
            <family val="2"/>
          </rPr>
          <t>Maximaal 50%</t>
        </r>
      </text>
    </comment>
    <comment ref="AY129" authorId="0" shapeId="0" xr:uid="{C093DE7E-39E8-441A-9BAD-FC8601462EF0}">
      <text>
        <r>
          <rPr>
            <sz val="9"/>
            <color indexed="81"/>
            <rFont val="Tahoma"/>
            <family val="2"/>
          </rPr>
          <t xml:space="preserve">Maximaal 50% voor de in aanmerking komende kosten. De subsidie wordt verhoogd indien wordt voldaan aan enkele voorwaarden. Zie AGVV art.31
</t>
        </r>
      </text>
    </comment>
    <comment ref="G133" authorId="0" shapeId="0" xr:uid="{2A47E8C0-351D-4943-8597-5E28F0CBD0BA}">
      <text>
        <r>
          <rPr>
            <sz val="9"/>
            <color indexed="81"/>
            <rFont val="Tahoma"/>
            <family val="2"/>
          </rPr>
          <t xml:space="preserve">Maximaal 40.000.000
</t>
        </r>
      </text>
    </comment>
    <comment ref="K133" authorId="0" shapeId="0" xr:uid="{0BF780AA-B2AC-4F14-B574-94AC885006F5}">
      <text>
        <r>
          <rPr>
            <sz val="9"/>
            <color indexed="81"/>
            <rFont val="Tahoma"/>
            <family val="2"/>
          </rPr>
          <t xml:space="preserve">Maximaal 20.000.000
</t>
        </r>
      </text>
    </comment>
    <comment ref="O133" authorId="0" shapeId="0" xr:uid="{C074BBC4-248E-4856-9CBC-31B5D88EF89A}">
      <text>
        <r>
          <rPr>
            <sz val="9"/>
            <color indexed="81"/>
            <rFont val="Tahoma"/>
            <family val="2"/>
          </rPr>
          <t>Maximaal 15.000.000</t>
        </r>
      </text>
    </comment>
    <comment ref="U133" authorId="0" shapeId="0" xr:uid="{9731F9D3-9ADE-4895-95E4-C6271DD8E199}">
      <text>
        <r>
          <rPr>
            <sz val="9"/>
            <color indexed="81"/>
            <rFont val="Tahoma"/>
            <family val="2"/>
          </rPr>
          <t xml:space="preserve">Maximaal 7.500.000
</t>
        </r>
      </text>
    </comment>
    <comment ref="AA133" authorId="0" shapeId="0" xr:uid="{289D5E4F-34C1-4193-94ED-D5BB6CD328BF}">
      <text>
        <r>
          <rPr>
            <sz val="9"/>
            <color indexed="81"/>
            <rFont val="Tahoma"/>
            <family val="2"/>
          </rPr>
          <t>maximaal € 20.000.000</t>
        </r>
      </text>
    </comment>
    <comment ref="AG133" authorId="0" shapeId="0" xr:uid="{5FF8879B-57D0-4427-B167-EDEF8EDE9CB9}">
      <text>
        <r>
          <rPr>
            <sz val="9"/>
            <color indexed="81"/>
            <rFont val="Tahoma"/>
            <family val="2"/>
          </rPr>
          <t>maximaal € 7.500.000</t>
        </r>
      </text>
    </comment>
    <comment ref="AM133" authorId="0" shapeId="0" xr:uid="{EC1EFEF3-6525-44F9-8664-D68EDEDEEB89}">
      <text>
        <r>
          <rPr>
            <sz val="9"/>
            <color indexed="81"/>
            <rFont val="Tahoma"/>
            <family val="2"/>
          </rPr>
          <t>maximaal € 5.000.000</t>
        </r>
      </text>
    </comment>
    <comment ref="AS133" authorId="0" shapeId="0" xr:uid="{45288B78-C6A2-439C-BEEF-E23B28C26C84}">
      <text>
        <r>
          <rPr>
            <sz val="9"/>
            <color indexed="81"/>
            <rFont val="Tahoma"/>
            <family val="2"/>
          </rPr>
          <t>maximaal € 7.500.000</t>
        </r>
      </text>
    </comment>
    <comment ref="AY133" authorId="0" shapeId="0" xr:uid="{2DC8A248-5FCE-4AB0-BFA9-8C17C4EF0FD1}">
      <text>
        <r>
          <rPr>
            <sz val="9"/>
            <color indexed="81"/>
            <rFont val="Tahoma"/>
            <charset val="1"/>
          </rPr>
          <t>Maximaal € 2.000.000</t>
        </r>
      </text>
    </comment>
    <comment ref="D137" authorId="0" shapeId="0" xr:uid="{E4088015-3F77-4A23-8938-D6A997544B5E}">
      <text>
        <r>
          <rPr>
            <b/>
            <i/>
            <sz val="10"/>
            <color theme="1"/>
            <rFont val="Calibri"/>
            <family val="2"/>
            <scheme val="minor"/>
          </rPr>
          <t>Dit betreft de maximaal berekende subsidie. Het is mogelijk een lagere subsidiebedrag aan te vragen op het aanvraagformulier</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9C9A6FBC-6D3E-47B2-B757-0A39BEDD85F1}">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AA129" authorId="0" shapeId="0" xr:uid="{334A5667-A987-4E62-B7EB-D150320B6547}">
      <text>
        <r>
          <rPr>
            <sz val="9"/>
            <color indexed="81"/>
            <rFont val="Tahoma"/>
            <family val="2"/>
          </rPr>
          <t>Maximaal 50%</t>
        </r>
      </text>
    </comment>
    <comment ref="AG129" authorId="0" shapeId="0" xr:uid="{E47F6568-E97C-46DA-944E-6E24E6B5C9A2}">
      <text>
        <r>
          <rPr>
            <sz val="9"/>
            <color indexed="81"/>
            <rFont val="Tahoma"/>
            <family val="2"/>
          </rPr>
          <t>Maximaal 50%</t>
        </r>
      </text>
    </comment>
    <comment ref="AM129" authorId="0" shapeId="0" xr:uid="{114A565A-167D-48B3-A39C-E8A2BA7B227E}">
      <text>
        <r>
          <rPr>
            <sz val="9"/>
            <color indexed="81"/>
            <rFont val="Tahoma"/>
            <family val="2"/>
          </rPr>
          <t>Maximaal 50%</t>
        </r>
      </text>
    </comment>
    <comment ref="AY129" authorId="0" shapeId="0" xr:uid="{5C80207F-5321-4E7C-839F-B4B021262FD8}">
      <text>
        <r>
          <rPr>
            <sz val="9"/>
            <color indexed="81"/>
            <rFont val="Tahoma"/>
            <family val="2"/>
          </rPr>
          <t>Maximaal 50% voor de in aanmerking komende kosten. De subsidie wordt verhoogd indien  wordt voldaan aan enkele voorwaarden. Zie AGVV art.31</t>
        </r>
      </text>
    </comment>
    <comment ref="G133" authorId="0" shapeId="0" xr:uid="{4D7F056A-2004-412B-B83A-7772B566AA94}">
      <text>
        <r>
          <rPr>
            <sz val="9"/>
            <color indexed="81"/>
            <rFont val="Tahoma"/>
            <family val="2"/>
          </rPr>
          <t xml:space="preserve">Maximaal 40.000.000
</t>
        </r>
      </text>
    </comment>
    <comment ref="K133" authorId="0" shapeId="0" xr:uid="{4547A81A-9E92-4799-8771-7B8A902E0D68}">
      <text>
        <r>
          <rPr>
            <sz val="9"/>
            <color indexed="81"/>
            <rFont val="Tahoma"/>
            <family val="2"/>
          </rPr>
          <t xml:space="preserve">Maximaal 20.000.000
</t>
        </r>
      </text>
    </comment>
    <comment ref="O133" authorId="0" shapeId="0" xr:uid="{D09C81FE-9CE4-4CE5-8697-F72917423303}">
      <text>
        <r>
          <rPr>
            <sz val="9"/>
            <color indexed="81"/>
            <rFont val="Tahoma"/>
            <family val="2"/>
          </rPr>
          <t>Maximaal 15.000.000</t>
        </r>
      </text>
    </comment>
    <comment ref="U133" authorId="0" shapeId="0" xr:uid="{1183F41A-5F20-4839-B2C9-75568466F612}">
      <text>
        <r>
          <rPr>
            <sz val="9"/>
            <color indexed="81"/>
            <rFont val="Tahoma"/>
            <family val="2"/>
          </rPr>
          <t xml:space="preserve">Maximaal 7.500.000
</t>
        </r>
      </text>
    </comment>
    <comment ref="AA133" authorId="0" shapeId="0" xr:uid="{B16C7B12-0E30-439C-AAD3-AED226A499E8}">
      <text>
        <r>
          <rPr>
            <sz val="9"/>
            <color indexed="81"/>
            <rFont val="Tahoma"/>
            <family val="2"/>
          </rPr>
          <t xml:space="preserve">
Maximaal € 20.000.000</t>
        </r>
      </text>
    </comment>
    <comment ref="AG133" authorId="0" shapeId="0" xr:uid="{3EAE2381-990C-4320-A356-A04095FA8187}">
      <text>
        <r>
          <rPr>
            <sz val="9"/>
            <color indexed="81"/>
            <rFont val="Tahoma"/>
            <family val="2"/>
          </rPr>
          <t>Maximaal € 7.500.000</t>
        </r>
      </text>
    </comment>
    <comment ref="AM133" authorId="0" shapeId="0" xr:uid="{70C9F3AA-10E7-4BB3-8A30-0B74F1A42160}">
      <text>
        <r>
          <rPr>
            <sz val="9"/>
            <color indexed="81"/>
            <rFont val="Tahoma"/>
            <family val="2"/>
          </rPr>
          <t>Maximaal €5.000.000</t>
        </r>
      </text>
    </comment>
    <comment ref="AS133" authorId="0" shapeId="0" xr:uid="{E1B2CF95-BF4F-4953-BEFF-73491B3FF624}">
      <text>
        <r>
          <rPr>
            <sz val="9"/>
            <color indexed="81"/>
            <rFont val="Tahoma"/>
            <family val="2"/>
          </rPr>
          <t>Maximaal € 7.500.000</t>
        </r>
      </text>
    </comment>
    <comment ref="AY133" authorId="0" shapeId="0" xr:uid="{D433CF1E-B558-427F-B802-F8FFF12F0E8C}">
      <text>
        <r>
          <rPr>
            <sz val="9"/>
            <color indexed="81"/>
            <rFont val="Tahoma"/>
            <family val="2"/>
          </rPr>
          <t xml:space="preserve">Maximaal ¤ 2.000.000
</t>
        </r>
      </text>
    </comment>
    <comment ref="D137" authorId="0" shapeId="0" xr:uid="{60783303-286F-403D-ADA7-F5C7044509FA}">
      <text>
        <r>
          <rPr>
            <b/>
            <i/>
            <sz val="10"/>
            <color theme="1"/>
            <rFont val="Calibri"/>
            <family val="2"/>
            <scheme val="minor"/>
          </rPr>
          <t>Dit betreft de maximaal berekende subsidie. Het is mogelijk een lagere subsidiebedrag aan te vragen op het aanvraagformulier</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Z9" authorId="0" shapeId="0" xr:uid="{CAC49564-3E24-4FE2-9950-819271D40F3B}">
      <text>
        <r>
          <rPr>
            <sz val="9"/>
            <color indexed="81"/>
            <rFont val="Tahoma"/>
            <family val="2"/>
          </rPr>
          <t xml:space="preserve">Indien er bijzonderheden zijn over de investeringen of afschrijvingskosten, dan kan dit hier toegelicht worden.
</t>
        </r>
      </text>
    </comment>
    <comment ref="N10" authorId="0" shapeId="0" xr:uid="{88584167-1769-48C7-B064-DEF7ACA6B0FD}">
      <text>
        <r>
          <rPr>
            <sz val="9"/>
            <color indexed="81"/>
            <rFont val="Tahoma"/>
            <family val="2"/>
          </rPr>
          <t xml:space="preserve">Afschrijvingstermijn is minimaal 5 jaar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39FFF281-1741-43E9-A541-D2DB58012FEB}">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6C5D487C-B749-4EC1-8777-D72A5C1B5BD5}">
      <text>
        <r>
          <rPr>
            <sz val="9"/>
            <color indexed="81"/>
            <rFont val="Tahoma"/>
            <family val="2"/>
          </rPr>
          <t>aftoppen tot 80%</t>
        </r>
      </text>
    </comment>
    <comment ref="AA129" authorId="0" shapeId="0" xr:uid="{EDBBB9EB-2F94-4EA7-BA1C-FF4974FA32E4}">
      <text>
        <r>
          <rPr>
            <sz val="9"/>
            <color indexed="81"/>
            <rFont val="Tahoma"/>
            <family val="2"/>
          </rPr>
          <t>Maximaal 50%</t>
        </r>
      </text>
    </comment>
    <comment ref="AG129" authorId="0" shapeId="0" xr:uid="{007C1F45-421B-43EA-A9FB-8C31DD46DA3C}">
      <text>
        <r>
          <rPr>
            <sz val="9"/>
            <color indexed="81"/>
            <rFont val="Tahoma"/>
            <family val="2"/>
          </rPr>
          <t>Maximaal 50%</t>
        </r>
      </text>
    </comment>
    <comment ref="AM129" authorId="0" shapeId="0" xr:uid="{CD5A953F-BA41-40B8-ACDF-6CBC1EE65540}">
      <text>
        <r>
          <rPr>
            <sz val="9"/>
            <color indexed="81"/>
            <rFont val="Tahoma"/>
            <family val="2"/>
          </rPr>
          <t>Maximaal 50%</t>
        </r>
      </text>
    </comment>
    <comment ref="AY129" authorId="0" shapeId="0" xr:uid="{FA3C652C-4759-4161-9E57-2D20BB08783D}">
      <text>
        <r>
          <rPr>
            <sz val="9"/>
            <color indexed="81"/>
            <rFont val="Tahoma"/>
            <family val="2"/>
          </rPr>
          <t xml:space="preserve">Maximaal 50% voor de in aanmerking komende kosten. De subsidie wordt verhoogd indien wordt voldaan aan enkele voorwaarden. Zie AGVV art.31
</t>
        </r>
      </text>
    </comment>
    <comment ref="G133" authorId="0" shapeId="0" xr:uid="{D1DD6B90-3661-44B5-AF9E-91CD842D91AB}">
      <text>
        <r>
          <rPr>
            <sz val="9"/>
            <color indexed="81"/>
            <rFont val="Tahoma"/>
            <family val="2"/>
          </rPr>
          <t xml:space="preserve">Maximaal 40.000.000
</t>
        </r>
      </text>
    </comment>
    <comment ref="K133" authorId="0" shapeId="0" xr:uid="{FEC48657-4018-4088-9A07-B3D7502A607B}">
      <text>
        <r>
          <rPr>
            <sz val="9"/>
            <color indexed="81"/>
            <rFont val="Tahoma"/>
            <family val="2"/>
          </rPr>
          <t xml:space="preserve">Maximaal 20.000.000
</t>
        </r>
      </text>
    </comment>
    <comment ref="O133" authorId="0" shapeId="0" xr:uid="{29AC814B-AD00-4787-BBA1-1C43119BCEF7}">
      <text>
        <r>
          <rPr>
            <sz val="9"/>
            <color indexed="81"/>
            <rFont val="Tahoma"/>
            <family val="2"/>
          </rPr>
          <t>Maximaal 15.000.000</t>
        </r>
      </text>
    </comment>
    <comment ref="U133" authorId="0" shapeId="0" xr:uid="{E12DF880-2EF9-4369-B742-C796E5044D5E}">
      <text>
        <r>
          <rPr>
            <sz val="9"/>
            <color indexed="81"/>
            <rFont val="Tahoma"/>
            <family val="2"/>
          </rPr>
          <t xml:space="preserve">Maximaal 7.500.000
</t>
        </r>
      </text>
    </comment>
    <comment ref="AA133" authorId="0" shapeId="0" xr:uid="{2A87363A-49D1-4D1E-90E6-AECCE91E75C5}">
      <text>
        <r>
          <rPr>
            <sz val="9"/>
            <color indexed="81"/>
            <rFont val="Tahoma"/>
            <family val="2"/>
          </rPr>
          <t>maximaal € 20.000.000</t>
        </r>
      </text>
    </comment>
    <comment ref="AG133" authorId="0" shapeId="0" xr:uid="{C0A24365-F87B-4E56-AEC2-70EC52B3BA0D}">
      <text>
        <r>
          <rPr>
            <sz val="9"/>
            <color indexed="81"/>
            <rFont val="Tahoma"/>
            <family val="2"/>
          </rPr>
          <t>maximaal € 7.500.000</t>
        </r>
      </text>
    </comment>
    <comment ref="AM133" authorId="0" shapeId="0" xr:uid="{1B99963E-1A48-40B0-B1E9-09CF6260AD39}">
      <text>
        <r>
          <rPr>
            <sz val="9"/>
            <color indexed="81"/>
            <rFont val="Tahoma"/>
            <family val="2"/>
          </rPr>
          <t>maximaal € 5.000.000</t>
        </r>
      </text>
    </comment>
    <comment ref="AS133" authorId="0" shapeId="0" xr:uid="{5A9D5412-ED79-45DE-8202-4F30942F7EE4}">
      <text>
        <r>
          <rPr>
            <sz val="9"/>
            <color indexed="81"/>
            <rFont val="Tahoma"/>
            <family val="2"/>
          </rPr>
          <t>maximaal € 7.500.000</t>
        </r>
      </text>
    </comment>
    <comment ref="AY133" authorId="0" shapeId="0" xr:uid="{F132895E-10F0-4775-8D16-9DF9D9D7F971}">
      <text>
        <r>
          <rPr>
            <sz val="9"/>
            <color indexed="81"/>
            <rFont val="Tahoma"/>
            <family val="2"/>
          </rPr>
          <t xml:space="preserve">Maximaal € 2.000.000
</t>
        </r>
      </text>
    </comment>
    <comment ref="D137" authorId="0" shapeId="0" xr:uid="{30D6E07F-5FF3-428C-9A8F-42AFC7954329}">
      <text>
        <r>
          <rPr>
            <b/>
            <i/>
            <sz val="10"/>
            <color theme="1"/>
            <rFont val="Calibri"/>
            <family val="2"/>
            <scheme val="minor"/>
          </rPr>
          <t>Dit betreft de maximaal berekende subsidie. Het is mogelijk een lagere subsidiebedrag aan te vragen op het aanvraagformulier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0D1C37DD-0784-4D96-BB09-D5B1D2313838}">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4F3B27D5-801F-4479-8B09-ED65BA437C28}">
      <text>
        <r>
          <rPr>
            <sz val="9"/>
            <color indexed="81"/>
            <rFont val="Tahoma"/>
            <family val="2"/>
          </rPr>
          <t>aftoppen tot 80%</t>
        </r>
      </text>
    </comment>
    <comment ref="AA129" authorId="0" shapeId="0" xr:uid="{7B488E92-8C72-42AA-983B-2CA8F4F9CAB3}">
      <text>
        <r>
          <rPr>
            <sz val="9"/>
            <color indexed="81"/>
            <rFont val="Tahoma"/>
            <family val="2"/>
          </rPr>
          <t>Maximaal 50%</t>
        </r>
      </text>
    </comment>
    <comment ref="AG129" authorId="0" shapeId="0" xr:uid="{0BB3F6EE-4ADA-4C86-8FF7-B0EF3376D285}">
      <text>
        <r>
          <rPr>
            <sz val="9"/>
            <color indexed="81"/>
            <rFont val="Tahoma"/>
            <family val="2"/>
          </rPr>
          <t>Maximaal 50%</t>
        </r>
      </text>
    </comment>
    <comment ref="AM129" authorId="0" shapeId="0" xr:uid="{78A19F6A-9A77-48B1-A373-1BDD10C8E4C8}">
      <text>
        <r>
          <rPr>
            <sz val="9"/>
            <color indexed="81"/>
            <rFont val="Tahoma"/>
            <family val="2"/>
          </rPr>
          <t>Maximaal 50%</t>
        </r>
      </text>
    </comment>
    <comment ref="AY129" authorId="0" shapeId="0" xr:uid="{D22B1170-1897-4DE5-BC4B-E0D73E79A356}">
      <text>
        <r>
          <rPr>
            <sz val="9"/>
            <color indexed="81"/>
            <rFont val="Tahoma"/>
            <family val="2"/>
          </rPr>
          <t xml:space="preserve">Maximaal 50% voor de in aanmerking komende kosten. De subsidie wordt verhoogd indien aan wordt voldaan aan enkele voorwaarden. Zie AGVV art.31
</t>
        </r>
      </text>
    </comment>
    <comment ref="G133" authorId="0" shapeId="0" xr:uid="{EF2D9E97-76C7-4259-AEAE-EA823E9E74E6}">
      <text>
        <r>
          <rPr>
            <sz val="9"/>
            <color indexed="81"/>
            <rFont val="Tahoma"/>
            <family val="2"/>
          </rPr>
          <t xml:space="preserve">Maximaal 40.000.000
</t>
        </r>
      </text>
    </comment>
    <comment ref="K133" authorId="0" shapeId="0" xr:uid="{9487EAF3-C8A3-4EF8-ADDA-B237D28B8F74}">
      <text>
        <r>
          <rPr>
            <sz val="9"/>
            <color indexed="81"/>
            <rFont val="Tahoma"/>
            <family val="2"/>
          </rPr>
          <t xml:space="preserve">Maximaal 20.000.000
</t>
        </r>
      </text>
    </comment>
    <comment ref="O133" authorId="0" shapeId="0" xr:uid="{37640BE8-1F01-4A69-83EA-507ACC49B78D}">
      <text>
        <r>
          <rPr>
            <sz val="9"/>
            <color indexed="81"/>
            <rFont val="Tahoma"/>
            <family val="2"/>
          </rPr>
          <t>Maximaal 15.000.000</t>
        </r>
      </text>
    </comment>
    <comment ref="U133" authorId="0" shapeId="0" xr:uid="{4FF236DE-8840-4688-B6EB-6E33BAE8B4C7}">
      <text>
        <r>
          <rPr>
            <sz val="9"/>
            <color indexed="81"/>
            <rFont val="Tahoma"/>
            <family val="2"/>
          </rPr>
          <t xml:space="preserve">Maximaal 7.500.000
</t>
        </r>
      </text>
    </comment>
    <comment ref="AA133" authorId="0" shapeId="0" xr:uid="{CB613DD5-F33F-4786-8A1C-3EFD8760333E}">
      <text>
        <r>
          <rPr>
            <sz val="9"/>
            <color indexed="81"/>
            <rFont val="Tahoma"/>
            <family val="2"/>
          </rPr>
          <t>maximaal € 20.000.000</t>
        </r>
      </text>
    </comment>
    <comment ref="AG133" authorId="0" shapeId="0" xr:uid="{DDF477C4-2046-4F0A-95A7-CF76F00655EE}">
      <text>
        <r>
          <rPr>
            <sz val="9"/>
            <color indexed="81"/>
            <rFont val="Tahoma"/>
            <family val="2"/>
          </rPr>
          <t>maximaal € 7.500.000</t>
        </r>
      </text>
    </comment>
    <comment ref="AM133" authorId="0" shapeId="0" xr:uid="{E5E9CB80-14D8-49A4-897B-BB22EEDCACE5}">
      <text>
        <r>
          <rPr>
            <sz val="9"/>
            <color indexed="81"/>
            <rFont val="Tahoma"/>
            <family val="2"/>
          </rPr>
          <t>maximaal € 5.000.000</t>
        </r>
      </text>
    </comment>
    <comment ref="AS133" authorId="0" shapeId="0" xr:uid="{E64838C6-BB8B-4BFA-91E2-F7A73BCF11F2}">
      <text>
        <r>
          <rPr>
            <sz val="9"/>
            <color indexed="81"/>
            <rFont val="Tahoma"/>
            <family val="2"/>
          </rPr>
          <t>maximaal € 7.500.000</t>
        </r>
      </text>
    </comment>
    <comment ref="AY133" authorId="0" shapeId="0" xr:uid="{0DB5320D-269D-45DA-9EDC-B2D444D33EEA}">
      <text>
        <r>
          <rPr>
            <sz val="9"/>
            <color indexed="81"/>
            <rFont val="Tahoma"/>
            <family val="2"/>
          </rPr>
          <t>Maximaal € 2.000.000</t>
        </r>
        <r>
          <rPr>
            <b/>
            <sz val="9"/>
            <color indexed="81"/>
            <rFont val="Tahoma"/>
            <family val="2"/>
          </rPr>
          <t xml:space="preserve"> </t>
        </r>
      </text>
    </comment>
    <comment ref="D137" authorId="0" shapeId="0" xr:uid="{AB4EB0DB-F8E3-4DD4-A2FE-7B1F98FC4C6A}">
      <text>
        <r>
          <rPr>
            <b/>
            <i/>
            <sz val="10"/>
            <color theme="1"/>
            <rFont val="Calibri"/>
            <family val="2"/>
            <scheme val="minor"/>
          </rPr>
          <t>Dit betreft de maximaal berekende subsidie. Het is mogelijk een lagere subsidiebedrag aan te vragen op het aanvraagformulier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1E7A6FA9-A725-46FC-BC9F-97AE7E9ECEAF}">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1C97F690-23B7-41FA-AB3B-1C7026FA35E3}">
      <text>
        <r>
          <rPr>
            <sz val="9"/>
            <color indexed="81"/>
            <rFont val="Tahoma"/>
            <family val="2"/>
          </rPr>
          <t>aftoppen tot 80%</t>
        </r>
      </text>
    </comment>
    <comment ref="AA129" authorId="0" shapeId="0" xr:uid="{5A14D260-F486-4A47-9634-1223BAD22A12}">
      <text>
        <r>
          <rPr>
            <sz val="9"/>
            <color indexed="81"/>
            <rFont val="Tahoma"/>
            <family val="2"/>
          </rPr>
          <t>Maximaal 50%</t>
        </r>
      </text>
    </comment>
    <comment ref="AG129" authorId="0" shapeId="0" xr:uid="{7CDF34E0-5513-4381-8DB9-2D3FAC7F0D99}">
      <text>
        <r>
          <rPr>
            <sz val="9"/>
            <color indexed="81"/>
            <rFont val="Tahoma"/>
            <family val="2"/>
          </rPr>
          <t>Maximaal 50%</t>
        </r>
      </text>
    </comment>
    <comment ref="AM129" authorId="0" shapeId="0" xr:uid="{DCAC7581-68FF-47AA-9EFE-C071578A0102}">
      <text>
        <r>
          <rPr>
            <sz val="9"/>
            <color indexed="81"/>
            <rFont val="Tahoma"/>
            <family val="2"/>
          </rPr>
          <t>Maximaal 50%</t>
        </r>
      </text>
    </comment>
    <comment ref="AY129" authorId="0" shapeId="0" xr:uid="{681FCA1A-138D-44EB-A531-DD851EC93DF9}">
      <text>
        <r>
          <rPr>
            <sz val="9"/>
            <color indexed="81"/>
            <rFont val="Tahoma"/>
            <family val="2"/>
          </rPr>
          <t xml:space="preserve">Maximaal 50% voor de in aanmerking komende kosten. De subsidie wordt verhoogd indien aan wordt voldaan aan enkele voorwaarden. Zie AGVV art.31
</t>
        </r>
      </text>
    </comment>
    <comment ref="G133" authorId="0" shapeId="0" xr:uid="{89F8C3AA-8B8B-4995-A858-A3A4B7607506}">
      <text>
        <r>
          <rPr>
            <sz val="9"/>
            <color indexed="81"/>
            <rFont val="Tahoma"/>
            <family val="2"/>
          </rPr>
          <t xml:space="preserve">Maximaal 40.000.000
</t>
        </r>
      </text>
    </comment>
    <comment ref="K133" authorId="0" shapeId="0" xr:uid="{6B88AD9F-C213-471E-B70E-C2CC91ED85F9}">
      <text>
        <r>
          <rPr>
            <sz val="9"/>
            <color indexed="81"/>
            <rFont val="Tahoma"/>
            <family val="2"/>
          </rPr>
          <t xml:space="preserve">Maximaal 20.000.000
</t>
        </r>
      </text>
    </comment>
    <comment ref="O133" authorId="0" shapeId="0" xr:uid="{20ABFB0A-29EC-4929-B0B6-D1297EBE6553}">
      <text>
        <r>
          <rPr>
            <sz val="9"/>
            <color indexed="81"/>
            <rFont val="Tahoma"/>
            <family val="2"/>
          </rPr>
          <t>Maximaal 15.000.000</t>
        </r>
      </text>
    </comment>
    <comment ref="U133" authorId="0" shapeId="0" xr:uid="{52A25390-E35C-40E0-8EC1-BE50C95CC77F}">
      <text>
        <r>
          <rPr>
            <sz val="9"/>
            <color indexed="81"/>
            <rFont val="Tahoma"/>
            <family val="2"/>
          </rPr>
          <t xml:space="preserve">Maximaal 7.500.000
</t>
        </r>
      </text>
    </comment>
    <comment ref="AA133" authorId="0" shapeId="0" xr:uid="{78BEDB9F-3330-4B54-9786-7AC6B2F32ED7}">
      <text>
        <r>
          <rPr>
            <sz val="9"/>
            <color indexed="81"/>
            <rFont val="Tahoma"/>
            <family val="2"/>
          </rPr>
          <t>maximaal € 20.000.000</t>
        </r>
      </text>
    </comment>
    <comment ref="AG133" authorId="0" shapeId="0" xr:uid="{8BAC3526-0B1B-4411-9389-B25B5ACC2D47}">
      <text>
        <r>
          <rPr>
            <b/>
            <sz val="9"/>
            <color indexed="81"/>
            <rFont val="Tahoma"/>
            <family val="2"/>
          </rPr>
          <t xml:space="preserve"> </t>
        </r>
        <r>
          <rPr>
            <sz val="9"/>
            <color indexed="81"/>
            <rFont val="Tahoma"/>
            <family val="2"/>
          </rPr>
          <t>maximaal € 7.500.000</t>
        </r>
      </text>
    </comment>
    <comment ref="AM133" authorId="0" shapeId="0" xr:uid="{A48FA026-4028-462F-8F26-FEF86C4FC3F6}">
      <text>
        <r>
          <rPr>
            <sz val="9"/>
            <color indexed="81"/>
            <rFont val="Tahoma"/>
            <family val="2"/>
          </rPr>
          <t>maximaal € 5.000.000</t>
        </r>
      </text>
    </comment>
    <comment ref="AS133" authorId="0" shapeId="0" xr:uid="{8E2330C8-3698-40E6-880F-1274AEF5E23C}">
      <text>
        <r>
          <rPr>
            <sz val="9"/>
            <color indexed="81"/>
            <rFont val="Tahoma"/>
            <family val="2"/>
          </rPr>
          <t>maximaal € 7.500.000</t>
        </r>
      </text>
    </comment>
    <comment ref="AY133" authorId="0" shapeId="0" xr:uid="{D0FC5B7D-007D-4E2D-93B9-6F6432A25788}">
      <text>
        <r>
          <rPr>
            <sz val="9"/>
            <color indexed="81"/>
            <rFont val="Tahoma"/>
            <family val="2"/>
          </rPr>
          <t>Maximaal € 2.000.000</t>
        </r>
      </text>
    </comment>
    <comment ref="D137" authorId="0" shapeId="0" xr:uid="{DE62915F-AF59-43E7-8AD4-786E03F4B3B7}">
      <text>
        <r>
          <rPr>
            <b/>
            <i/>
            <sz val="10"/>
            <color theme="1"/>
            <rFont val="Calibri"/>
            <family val="2"/>
            <scheme val="minor"/>
          </rPr>
          <t>Dit betreft de maximaal berekende subsidie. Het is mogelijk een lagere subsidiebedrag aan te vragen op het aanvraagformulier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3DB8E76D-D192-457F-A61A-D7185459C3D2}">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AADD3C97-FF1F-43ED-85F0-ACD3C7A2A5A7}">
      <text>
        <r>
          <rPr>
            <sz val="9"/>
            <color indexed="81"/>
            <rFont val="Tahoma"/>
            <family val="2"/>
          </rPr>
          <t>aftoppen tot 80%</t>
        </r>
      </text>
    </comment>
    <comment ref="AA129" authorId="0" shapeId="0" xr:uid="{AEF8596C-DC1F-449E-88C3-E659F0EFC4B2}">
      <text>
        <r>
          <rPr>
            <sz val="9"/>
            <color indexed="81"/>
            <rFont val="Tahoma"/>
            <family val="2"/>
          </rPr>
          <t>Maximaal 50%</t>
        </r>
      </text>
    </comment>
    <comment ref="AG129" authorId="0" shapeId="0" xr:uid="{B8965CA1-C0A6-443D-9BA7-66E569F0A1C2}">
      <text>
        <r>
          <rPr>
            <sz val="9"/>
            <color indexed="81"/>
            <rFont val="Tahoma"/>
            <family val="2"/>
          </rPr>
          <t>Maximaal 50%</t>
        </r>
      </text>
    </comment>
    <comment ref="AM129" authorId="0" shapeId="0" xr:uid="{F88F0E64-8570-43C0-8C1E-6C0FD41FC7B4}">
      <text>
        <r>
          <rPr>
            <sz val="9"/>
            <color indexed="81"/>
            <rFont val="Tahoma"/>
            <family val="2"/>
          </rPr>
          <t>Maximaal 50%</t>
        </r>
      </text>
    </comment>
    <comment ref="AY129" authorId="0" shapeId="0" xr:uid="{2C8ADCA3-05E5-407F-A9E6-69213725CCA7}">
      <text>
        <r>
          <rPr>
            <sz val="9"/>
            <color indexed="81"/>
            <rFont val="Tahoma"/>
            <family val="2"/>
          </rPr>
          <t xml:space="preserve">Maximaal 50% voor de in aanmerking komende kosten. De subsidie wordt verhoogd indien wordt voldaan aan enkele voorwaarden. Zie AGVV art.31
</t>
        </r>
      </text>
    </comment>
    <comment ref="G133" authorId="0" shapeId="0" xr:uid="{EAC442D5-0019-449E-8D7F-E7729766E31C}">
      <text>
        <r>
          <rPr>
            <sz val="9"/>
            <color indexed="81"/>
            <rFont val="Tahoma"/>
            <family val="2"/>
          </rPr>
          <t xml:space="preserve">Maximaal 40.000.000
</t>
        </r>
      </text>
    </comment>
    <comment ref="K133" authorId="0" shapeId="0" xr:uid="{9F496219-A04A-447D-963B-9F85AC59E0F9}">
      <text>
        <r>
          <rPr>
            <sz val="9"/>
            <color indexed="81"/>
            <rFont val="Tahoma"/>
            <family val="2"/>
          </rPr>
          <t xml:space="preserve">Maximaal 20.000.000
</t>
        </r>
      </text>
    </comment>
    <comment ref="O133" authorId="0" shapeId="0" xr:uid="{25FA7B4D-3DA3-44E6-9BE6-92A73679F99A}">
      <text>
        <r>
          <rPr>
            <sz val="9"/>
            <color indexed="81"/>
            <rFont val="Tahoma"/>
            <family val="2"/>
          </rPr>
          <t>Maximaal 15.000.000</t>
        </r>
      </text>
    </comment>
    <comment ref="U133" authorId="0" shapeId="0" xr:uid="{53B9630C-2637-4F76-A360-6DF92B3BE697}">
      <text>
        <r>
          <rPr>
            <sz val="9"/>
            <color indexed="81"/>
            <rFont val="Tahoma"/>
            <family val="2"/>
          </rPr>
          <t xml:space="preserve">Maximaal 7.500.000
</t>
        </r>
      </text>
    </comment>
    <comment ref="AA133" authorId="0" shapeId="0" xr:uid="{0584F7B2-CDE0-445E-82B7-3ACD049A09CA}">
      <text>
        <r>
          <rPr>
            <sz val="9"/>
            <color indexed="81"/>
            <rFont val="Tahoma"/>
            <family val="2"/>
          </rPr>
          <t>maximaal € 20.000.000</t>
        </r>
      </text>
    </comment>
    <comment ref="AG133" authorId="0" shapeId="0" xr:uid="{A7381280-E829-4092-B401-920E252C0E46}">
      <text>
        <r>
          <rPr>
            <sz val="9"/>
            <color indexed="81"/>
            <rFont val="Tahoma"/>
            <family val="2"/>
          </rPr>
          <t>maximaal € 7.500.000</t>
        </r>
      </text>
    </comment>
    <comment ref="AM133" authorId="0" shapeId="0" xr:uid="{31E928B6-8DFF-41C2-A3D9-EBF6310A35E5}">
      <text>
        <r>
          <rPr>
            <sz val="9"/>
            <color indexed="81"/>
            <rFont val="Tahoma"/>
            <family val="2"/>
          </rPr>
          <t>maximaal € 5.000.000</t>
        </r>
      </text>
    </comment>
    <comment ref="AS133" authorId="0" shapeId="0" xr:uid="{4904A5EE-5ABD-4577-9CC0-9FE5E3813F87}">
      <text>
        <r>
          <rPr>
            <sz val="9"/>
            <color indexed="81"/>
            <rFont val="Tahoma"/>
            <family val="2"/>
          </rPr>
          <t>maximaal € 7.500.000</t>
        </r>
      </text>
    </comment>
    <comment ref="AY133" authorId="0" shapeId="0" xr:uid="{B055F6BA-0433-4FD9-88A1-7F425F7C120F}">
      <text>
        <r>
          <rPr>
            <sz val="9"/>
            <color indexed="81"/>
            <rFont val="Tahoma"/>
            <family val="2"/>
          </rPr>
          <t>Maximaal € 2.000.000</t>
        </r>
      </text>
    </comment>
    <comment ref="D137" authorId="0" shapeId="0" xr:uid="{D5349D34-578E-43C4-9563-661D73728EE8}">
      <text>
        <r>
          <rPr>
            <b/>
            <i/>
            <sz val="10"/>
            <color theme="1"/>
            <rFont val="Calibri"/>
            <family val="2"/>
            <scheme val="minor"/>
          </rPr>
          <t>Dit betreft de maximaal berekende subsidie. Het is mogelijk een lagere subsidiebedrag aan te vragen op het aanvraagformulier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BEEF77A3-0B81-45FB-89E0-B0EC31F8699C}">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5563DD9D-62A9-4E19-B96B-A2A90367A6C2}">
      <text>
        <r>
          <rPr>
            <sz val="9"/>
            <color indexed="81"/>
            <rFont val="Tahoma"/>
            <family val="2"/>
          </rPr>
          <t xml:space="preserve">
aftoppen tot 80%</t>
        </r>
      </text>
    </comment>
    <comment ref="AA129" authorId="0" shapeId="0" xr:uid="{3CF446A1-F65E-417C-8406-017274A7F18F}">
      <text>
        <r>
          <rPr>
            <sz val="9"/>
            <color indexed="81"/>
            <rFont val="Tahoma"/>
            <family val="2"/>
          </rPr>
          <t>Maximaal 50%</t>
        </r>
      </text>
    </comment>
    <comment ref="AG129" authorId="0" shapeId="0" xr:uid="{8A41773C-2ADD-4B7A-BC9F-A7F954F22292}">
      <text>
        <r>
          <rPr>
            <sz val="9"/>
            <color indexed="81"/>
            <rFont val="Tahoma"/>
            <family val="2"/>
          </rPr>
          <t>Maximaal 50%</t>
        </r>
      </text>
    </comment>
    <comment ref="AM129" authorId="0" shapeId="0" xr:uid="{C92A2409-D09D-4A79-AE3F-F951ACEE1388}">
      <text>
        <r>
          <rPr>
            <sz val="9"/>
            <color indexed="81"/>
            <rFont val="Tahoma"/>
            <family val="2"/>
          </rPr>
          <t>Maximaal 50%</t>
        </r>
      </text>
    </comment>
    <comment ref="AY129" authorId="0" shapeId="0" xr:uid="{2049990A-A12C-49DA-9294-5699B1A7ABAE}">
      <text>
        <r>
          <rPr>
            <sz val="9"/>
            <color indexed="81"/>
            <rFont val="Tahoma"/>
            <family val="2"/>
          </rPr>
          <t xml:space="preserve">Maximaal 50% voor de in aanmerking komende kosten. De subsidie wordt verhoogd indien aan wordt voldaan aan enkele voorwaarden. Zie AGVV art.31
</t>
        </r>
      </text>
    </comment>
    <comment ref="G133" authorId="0" shapeId="0" xr:uid="{746CBB24-13D6-4800-BE4D-199379C497A5}">
      <text>
        <r>
          <rPr>
            <sz val="9"/>
            <color indexed="81"/>
            <rFont val="Tahoma"/>
            <family val="2"/>
          </rPr>
          <t xml:space="preserve">Maximaal 40.000.000
</t>
        </r>
      </text>
    </comment>
    <comment ref="K133" authorId="0" shapeId="0" xr:uid="{FD2BA374-876E-4E66-817B-6B8DCFBCC7F9}">
      <text>
        <r>
          <rPr>
            <sz val="9"/>
            <color indexed="81"/>
            <rFont val="Tahoma"/>
            <family val="2"/>
          </rPr>
          <t xml:space="preserve">Maximaal 20.000.000
</t>
        </r>
      </text>
    </comment>
    <comment ref="O133" authorId="0" shapeId="0" xr:uid="{99CCF1E3-D164-466B-BD25-15DA5AFD69F0}">
      <text>
        <r>
          <rPr>
            <sz val="9"/>
            <color indexed="81"/>
            <rFont val="Tahoma"/>
            <family val="2"/>
          </rPr>
          <t>Maximaal 15.000.000</t>
        </r>
      </text>
    </comment>
    <comment ref="U133" authorId="0" shapeId="0" xr:uid="{6A148D00-7380-48DA-9835-59EE73BBB8FC}">
      <text>
        <r>
          <rPr>
            <sz val="9"/>
            <color indexed="81"/>
            <rFont val="Tahoma"/>
            <family val="2"/>
          </rPr>
          <t xml:space="preserve">Maximaal 7.500.000
</t>
        </r>
      </text>
    </comment>
    <comment ref="AA133" authorId="0" shapeId="0" xr:uid="{5468C4FB-B440-41DF-BE06-EF4B139E949D}">
      <text>
        <r>
          <rPr>
            <sz val="9"/>
            <color indexed="81"/>
            <rFont val="Tahoma"/>
            <family val="2"/>
          </rPr>
          <t>maximaal € 20.000.000</t>
        </r>
      </text>
    </comment>
    <comment ref="AG133" authorId="0" shapeId="0" xr:uid="{2D778820-18BC-4442-B0BF-F957E7B2D6DE}">
      <text>
        <r>
          <rPr>
            <sz val="9"/>
            <color indexed="81"/>
            <rFont val="Tahoma"/>
            <family val="2"/>
          </rPr>
          <t>maximaal € 7.500.000</t>
        </r>
      </text>
    </comment>
    <comment ref="AM133" authorId="0" shapeId="0" xr:uid="{68F51C3A-DAEA-4D77-BD9F-93D3850ECD0B}">
      <text>
        <r>
          <rPr>
            <sz val="9"/>
            <color indexed="81"/>
            <rFont val="Tahoma"/>
            <family val="2"/>
          </rPr>
          <t>maximaal € 5.000.000</t>
        </r>
      </text>
    </comment>
    <comment ref="AS133" authorId="0" shapeId="0" xr:uid="{6BF3C86E-2C89-4359-8574-DA4D6A750F8A}">
      <text>
        <r>
          <rPr>
            <sz val="9"/>
            <color indexed="81"/>
            <rFont val="Tahoma"/>
            <family val="2"/>
          </rPr>
          <t>maximaal € 7.500.000</t>
        </r>
      </text>
    </comment>
    <comment ref="AY133" authorId="0" shapeId="0" xr:uid="{3B74767A-A828-4459-937D-71B317AD4473}">
      <text>
        <r>
          <rPr>
            <sz val="9"/>
            <color indexed="81"/>
            <rFont val="Tahoma"/>
            <family val="2"/>
          </rPr>
          <t>Maximaal € 2.000.000</t>
        </r>
      </text>
    </comment>
    <comment ref="D137" authorId="0" shapeId="0" xr:uid="{7E8373DE-6F01-4C76-A8D2-2A4BE7CB9522}">
      <text>
        <r>
          <rPr>
            <b/>
            <i/>
            <sz val="10"/>
            <color theme="1"/>
            <rFont val="Calibri"/>
            <family val="2"/>
            <scheme val="minor"/>
          </rPr>
          <t>Dit betreft de maximaal berekende subsidie. Het is mogelijk een lagere subsidiebedrag aan te vragen op het aanvraagformulier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Raghoebarsing, V.A. (Vyrin)</author>
  </authors>
  <commentList>
    <comment ref="C8" authorId="0" shapeId="0" xr:uid="{24E6E01A-964C-4C05-B7A7-C1F37B7F3994}">
      <text>
        <r>
          <rPr>
            <sz val="9"/>
            <color indexed="81"/>
            <rFont val="Tahoma"/>
            <family val="2"/>
          </rPr>
          <t>100 % subsidie mits aan de volgende twee voorwaarden wordt voldaan:
a. de deelnemers aan de opleiding behoren niet tot de bemanning, maar tot de opvarenden, en
b. de opleiding vindt plaats aan boord van schepen die in de Unie zijn geregistreerd.</t>
        </r>
      </text>
    </comment>
    <comment ref="K129" authorId="0" shapeId="0" xr:uid="{E457D8C0-A85C-4CC7-9943-DBA42A9596DA}">
      <text>
        <r>
          <rPr>
            <b/>
            <sz val="9"/>
            <color indexed="81"/>
            <rFont val="Tahoma"/>
            <family val="2"/>
          </rPr>
          <t>Raghoebarsing, V.A. (Vyrin):</t>
        </r>
        <r>
          <rPr>
            <sz val="9"/>
            <color indexed="81"/>
            <rFont val="Tahoma"/>
            <family val="2"/>
          </rPr>
          <t xml:space="preserve">
aftoppen tot 80%</t>
        </r>
      </text>
    </comment>
    <comment ref="AA129" authorId="0" shapeId="0" xr:uid="{4A0C6432-D722-4C5D-AFD7-5FDCE59F8249}">
      <text>
        <r>
          <rPr>
            <sz val="9"/>
            <color indexed="81"/>
            <rFont val="Tahoma"/>
            <family val="2"/>
          </rPr>
          <t>Maximaal 50%</t>
        </r>
      </text>
    </comment>
    <comment ref="AG129" authorId="0" shapeId="0" xr:uid="{D3AE51A3-D43E-44AD-B048-3926D67E8E31}">
      <text>
        <r>
          <rPr>
            <sz val="9"/>
            <color indexed="81"/>
            <rFont val="Tahoma"/>
            <family val="2"/>
          </rPr>
          <t>Maximaal 50%</t>
        </r>
      </text>
    </comment>
    <comment ref="AM129" authorId="0" shapeId="0" xr:uid="{22AE8889-3588-4634-863D-29873C1D7F1E}">
      <text>
        <r>
          <rPr>
            <sz val="9"/>
            <color indexed="81"/>
            <rFont val="Tahoma"/>
            <family val="2"/>
          </rPr>
          <t>Maximaal 50%</t>
        </r>
      </text>
    </comment>
    <comment ref="AY129" authorId="0" shapeId="0" xr:uid="{75AE993A-0F17-4B1A-AD0F-292119A1B160}">
      <text>
        <r>
          <rPr>
            <sz val="9"/>
            <color indexed="81"/>
            <rFont val="Tahoma"/>
            <family val="2"/>
          </rPr>
          <t xml:space="preserve">Maximaal 50% voor de in aanmerking komende kosten. De subsidie wordt verhoogd indien aan wordt voldaan aan enkele voorwaarden. Zie AGVV art.31
</t>
        </r>
      </text>
    </comment>
    <comment ref="G133" authorId="0" shapeId="0" xr:uid="{14A9E612-0AA6-429E-890F-6C0A87857892}">
      <text>
        <r>
          <rPr>
            <sz val="9"/>
            <color indexed="81"/>
            <rFont val="Tahoma"/>
            <family val="2"/>
          </rPr>
          <t xml:space="preserve">Maximaal 40.000.000
</t>
        </r>
      </text>
    </comment>
    <comment ref="K133" authorId="0" shapeId="0" xr:uid="{7B626BB9-C2D9-42FC-9433-354AB78791D5}">
      <text>
        <r>
          <rPr>
            <sz val="9"/>
            <color indexed="81"/>
            <rFont val="Tahoma"/>
            <family val="2"/>
          </rPr>
          <t xml:space="preserve">Maximaal 20.000.000
</t>
        </r>
      </text>
    </comment>
    <comment ref="O133" authorId="0" shapeId="0" xr:uid="{AD3DF295-0652-4C57-9D58-2989149600A3}">
      <text>
        <r>
          <rPr>
            <sz val="9"/>
            <color indexed="81"/>
            <rFont val="Tahoma"/>
            <family val="2"/>
          </rPr>
          <t>Maximaal 15.000.000</t>
        </r>
      </text>
    </comment>
    <comment ref="U133" authorId="0" shapeId="0" xr:uid="{3285F3E4-AAE8-4B03-B768-BDB536A98861}">
      <text>
        <r>
          <rPr>
            <sz val="9"/>
            <color indexed="81"/>
            <rFont val="Tahoma"/>
            <family val="2"/>
          </rPr>
          <t xml:space="preserve">Maximaal 7.500.000
</t>
        </r>
      </text>
    </comment>
    <comment ref="AA133" authorId="0" shapeId="0" xr:uid="{FC03831C-AECF-4A2D-BB68-3E1FCE46AB32}">
      <text>
        <r>
          <rPr>
            <sz val="9"/>
            <color indexed="81"/>
            <rFont val="Tahoma"/>
            <family val="2"/>
          </rPr>
          <t>maximaal € 20.000.000</t>
        </r>
      </text>
    </comment>
    <comment ref="AG133" authorId="0" shapeId="0" xr:uid="{12321F33-5449-498A-94CA-2F77123780F3}">
      <text>
        <r>
          <rPr>
            <sz val="9"/>
            <color indexed="81"/>
            <rFont val="Tahoma"/>
            <family val="2"/>
          </rPr>
          <t>maximaal € 7.500.000</t>
        </r>
      </text>
    </comment>
    <comment ref="AM133" authorId="0" shapeId="0" xr:uid="{D8ED79D7-AA4F-4DBE-88A6-38A09D8B1586}">
      <text>
        <r>
          <rPr>
            <sz val="9"/>
            <color indexed="81"/>
            <rFont val="Tahoma"/>
            <family val="2"/>
          </rPr>
          <t>maximaal € 5.000.000</t>
        </r>
      </text>
    </comment>
    <comment ref="AS133" authorId="0" shapeId="0" xr:uid="{43697EB4-30C7-4AD6-A015-15949F2E6376}">
      <text>
        <r>
          <rPr>
            <sz val="9"/>
            <color indexed="81"/>
            <rFont val="Tahoma"/>
            <family val="2"/>
          </rPr>
          <t>maximaal € 7.500.000</t>
        </r>
      </text>
    </comment>
    <comment ref="AY133" authorId="0" shapeId="0" xr:uid="{681D77A4-C777-4908-B5D8-344EDC07BD55}">
      <text>
        <r>
          <rPr>
            <sz val="9"/>
            <color indexed="81"/>
            <rFont val="Tahoma"/>
            <family val="2"/>
          </rPr>
          <t>Maximaal € 2.000.000</t>
        </r>
      </text>
    </comment>
    <comment ref="D137" authorId="0" shapeId="0" xr:uid="{45E8D050-1A08-4C20-8544-1D6CB2A70938}">
      <text>
        <r>
          <rPr>
            <b/>
            <i/>
            <sz val="10"/>
            <color theme="1"/>
            <rFont val="Calibri"/>
            <family val="2"/>
            <scheme val="minor"/>
          </rPr>
          <t>Dit betreft de maximaal berekende subsidie. Het is mogelijk een lagere subsidiebedrag aan te vragen op het aanvraagformulier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2">
    <bk>
      <extLst>
        <ext uri="{bdbb8cdc-fa1e-496e-a857-3c3f30c029c3}">
          <xda:dynamicArrayProperties fDynamic="0" fCollapsed="0"/>
        </ext>
      </extLst>
    </bk>
    <bk>
      <extLst>
        <ext uri="{bdbb8cdc-fa1e-496e-a857-3c3f30c029c3}">
          <xda:dynamicArrayProperties fDynamic="1" fCollapsed="0"/>
        </ext>
      </extLst>
    </bk>
  </futureMetadata>
  <cellMetadata count="2">
    <bk>
      <rc t="1" v="0"/>
    </bk>
    <bk>
      <rc t="1" v="1"/>
    </bk>
  </cellMetadata>
</metadata>
</file>

<file path=xl/sharedStrings.xml><?xml version="1.0" encoding="utf-8"?>
<sst xmlns="http://schemas.openxmlformats.org/spreadsheetml/2006/main" count="15468" uniqueCount="237">
  <si>
    <t>Projecttitel:</t>
  </si>
  <si>
    <t>Penvoerder/aanvrager 1:</t>
  </si>
  <si>
    <t xml:space="preserve">Daadwerkelijke samenwerking </t>
  </si>
  <si>
    <t>Ja</t>
  </si>
  <si>
    <t>Maak een keuze tussen de integrale kostensystematiek, de loonkosten plus vaste opslag-systematiek of de vaste uurtarief-systematiek:</t>
  </si>
  <si>
    <t>Directe loonkosten plus vaste opslag-systematiek (50%)</t>
  </si>
  <si>
    <t>1.</t>
  </si>
  <si>
    <t>Industrieel Onderzoek</t>
  </si>
  <si>
    <t>Experimentele ontwikkeling</t>
  </si>
  <si>
    <t>Functie</t>
  </si>
  <si>
    <t>Uurtarief</t>
  </si>
  <si>
    <t>Uren</t>
  </si>
  <si>
    <t>Uren x tarief</t>
  </si>
  <si>
    <t>Subtotaal:</t>
  </si>
  <si>
    <t>Totaal:</t>
  </si>
  <si>
    <t>2.</t>
  </si>
  <si>
    <t>Projectspecifieke kosten verbruikte materialen</t>
  </si>
  <si>
    <t>Omschrijving</t>
  </si>
  <si>
    <t>Prijs per hoeveelheid</t>
  </si>
  <si>
    <t>Hoeveelheid</t>
  </si>
  <si>
    <t>Hoev.x prijs</t>
  </si>
  <si>
    <t>3.</t>
  </si>
  <si>
    <t>Projectspecifieke kosten gebruik apparatuur, uitrusting, machines.</t>
  </si>
  <si>
    <t>Kosten</t>
  </si>
  <si>
    <t>4.</t>
  </si>
  <si>
    <t>Projectspecifieke aan derden verschuldigde kosten</t>
  </si>
  <si>
    <t>5.</t>
  </si>
  <si>
    <t>Overzicht projectkosten en gevraagde subsidie</t>
  </si>
  <si>
    <t>Totale projectkosten per type activiteit</t>
  </si>
  <si>
    <t>Percentage</t>
  </si>
  <si>
    <t>Subsidie percentage per type activiteit</t>
  </si>
  <si>
    <t>Subsidie</t>
  </si>
  <si>
    <t>[Ruimte voor toelichting]</t>
  </si>
  <si>
    <t>Integrale kostensystematiek</t>
  </si>
  <si>
    <t>Penvoerder - aanvrager 1</t>
  </si>
  <si>
    <t>Naam organisatie</t>
  </si>
  <si>
    <t>[maak keuze]</t>
  </si>
  <si>
    <t xml:space="preserve">Projecttitel </t>
  </si>
  <si>
    <t>Nee</t>
  </si>
  <si>
    <t>Basisgegevens begroting</t>
  </si>
  <si>
    <t>Projectgegevens</t>
  </si>
  <si>
    <t>Gegevens deelnemers</t>
  </si>
  <si>
    <t>Let op! Vul eerst "Basis gegevens aanvraag" in voordat de begroting per aanvrager wordt ingevuld. Aanvrager 1 is altijd de penvoerder</t>
  </si>
  <si>
    <t>Type organisatie:</t>
  </si>
  <si>
    <t>Totaal</t>
  </si>
  <si>
    <t>Overzicht Projectbegroting</t>
  </si>
  <si>
    <t>Gevraagde subsidie</t>
  </si>
  <si>
    <t>Melding</t>
  </si>
  <si>
    <t>Naam aanvrager</t>
  </si>
  <si>
    <t>Aanschafdatum</t>
  </si>
  <si>
    <t>Aanschafwaarde</t>
  </si>
  <si>
    <t>Restwaarde</t>
  </si>
  <si>
    <t>Gebruikspercentage apparatuur</t>
  </si>
  <si>
    <t>Projectspecifieke kosten voor gebruik bestaande apparatuur (toerekening naar evenredigheid van de tijd welke deze apparatuur wordt gebruikt voor het project) en speciaal voor het project aan te schaffen apparatuur</t>
  </si>
  <si>
    <t>Kosten Industrieeel onderzoek</t>
  </si>
  <si>
    <t xml:space="preserve">Kosten totaal </t>
  </si>
  <si>
    <t>Vaste uurtarief-systematiek (vast uurtarief van € 60 )</t>
  </si>
  <si>
    <t>Fundamenteel Onderzoek</t>
  </si>
  <si>
    <t>Middelgrote onderneming</t>
  </si>
  <si>
    <t>Grote onderneming</t>
  </si>
  <si>
    <t>Top-up MKB</t>
  </si>
  <si>
    <t>Top-up daadwerkelijke samenwerking</t>
  </si>
  <si>
    <t>Totale Top-ups</t>
  </si>
  <si>
    <t>Haalbaarheidsstudies</t>
  </si>
  <si>
    <t>Bouw onderzoeksinfrastructuur</t>
  </si>
  <si>
    <t>Kosten Experimentele ontwikkeling</t>
  </si>
  <si>
    <t>Kosten Fundamenteel Onderzoek</t>
  </si>
  <si>
    <t>Kosten Haalbaarheidsstudies</t>
  </si>
  <si>
    <t>Innovatie kleine en middelgrote ondernemingen</t>
  </si>
  <si>
    <t>6.</t>
  </si>
  <si>
    <t>Kosten exploitatie innovatieclusters</t>
  </si>
  <si>
    <t>Proces- en organisatie innovatie</t>
  </si>
  <si>
    <t>Kleine onderneming</t>
  </si>
  <si>
    <t>Opleidingssteun</t>
  </si>
  <si>
    <t>Wordt de opleiding aan werknemers met handicap / kwetsbare werknemers gegeven?</t>
  </si>
  <si>
    <t>Kosten Bouw onderzoeksinfrastructuur</t>
  </si>
  <si>
    <t>Kosten Exploitatie innovatieclusters</t>
  </si>
  <si>
    <t>Kosten Innovatie kleine en middelgrote ondernemingen</t>
  </si>
  <si>
    <t>Kosten Proces- en organisatie innovatie</t>
  </si>
  <si>
    <t>Kosten Opleidingssteun</t>
  </si>
  <si>
    <t>Jaar 1</t>
  </si>
  <si>
    <t>Jaar 2</t>
  </si>
  <si>
    <t>Jaar 3</t>
  </si>
  <si>
    <t>Jaar 4</t>
  </si>
  <si>
    <t>Jaar 5</t>
  </si>
  <si>
    <t>Jaar 6</t>
  </si>
  <si>
    <t>Jaar 7</t>
  </si>
  <si>
    <t>Jaar 8</t>
  </si>
  <si>
    <t>Jaar 9</t>
  </si>
  <si>
    <t>Jaar 10</t>
  </si>
  <si>
    <t>7.</t>
  </si>
  <si>
    <t>Toelichting</t>
  </si>
  <si>
    <t>Niet van toepassing</t>
  </si>
  <si>
    <t>startdatum</t>
  </si>
  <si>
    <t>einddatum</t>
  </si>
  <si>
    <t>Startdatum</t>
  </si>
  <si>
    <t>Einddatum</t>
  </si>
  <si>
    <t>Totaal Subsidie</t>
  </si>
  <si>
    <t>Niet economische activiteiten</t>
  </si>
  <si>
    <t>Top-up werknemer met handicap</t>
  </si>
  <si>
    <t>Top up MKB klein/middel</t>
  </si>
  <si>
    <t>Exploitatie van innovatieclusters</t>
  </si>
  <si>
    <t>Begrotingsoort</t>
  </si>
  <si>
    <t>Lineair</t>
  </si>
  <si>
    <t>Variabel</t>
  </si>
  <si>
    <t>Heeft de opleidingssteun betrekking op de sector van het zeevervoer en is er voldaan aan de voorwaarden?</t>
  </si>
  <si>
    <t xml:space="preserve">aantal jaren </t>
  </si>
  <si>
    <t xml:space="preserve">Totaal Projectkosten O&amp;O&amp;I </t>
  </si>
  <si>
    <t>KO</t>
  </si>
  <si>
    <t>O&amp;O&amp;I</t>
  </si>
  <si>
    <t>FO</t>
  </si>
  <si>
    <t>IO</t>
  </si>
  <si>
    <t>EO</t>
  </si>
  <si>
    <t>HH</t>
  </si>
  <si>
    <t>Verhouding in %</t>
  </si>
  <si>
    <t>Verdeling kosten over terreinen</t>
  </si>
  <si>
    <t>Terrein</t>
  </si>
  <si>
    <t>Kennisontwikkeling (KO)</t>
  </si>
  <si>
    <t>Onderzoek, Ontwikkeling en innovatie (O&amp;O&amp;I)</t>
  </si>
  <si>
    <t>KO en O&amp;O&amp;I</t>
  </si>
  <si>
    <t>Terrein afgekort</t>
  </si>
  <si>
    <t>NVT</t>
  </si>
  <si>
    <t>Vul terrein in</t>
  </si>
  <si>
    <t>BO</t>
  </si>
  <si>
    <t>EI</t>
  </si>
  <si>
    <t>IMKB</t>
  </si>
  <si>
    <t>POI</t>
  </si>
  <si>
    <t>OS</t>
  </si>
  <si>
    <t>NEA</t>
  </si>
  <si>
    <t>Totaal Kosten</t>
  </si>
  <si>
    <t>Totaal Kosten kennisopbouw</t>
  </si>
  <si>
    <t>MP1</t>
  </si>
  <si>
    <t>MP2</t>
  </si>
  <si>
    <t>MP3</t>
  </si>
  <si>
    <t>MP4</t>
  </si>
  <si>
    <t>MP5</t>
  </si>
  <si>
    <t>MP7</t>
  </si>
  <si>
    <t>MP8</t>
  </si>
  <si>
    <t>MP9</t>
  </si>
  <si>
    <t>MP10</t>
  </si>
  <si>
    <t>Looptijd</t>
  </si>
  <si>
    <t>Van</t>
  </si>
  <si>
    <t>Vul datum in</t>
  </si>
  <si>
    <t>Tot</t>
  </si>
  <si>
    <t>Kosten niet economische activiteiten</t>
  </si>
  <si>
    <t xml:space="preserve">Totaal  </t>
  </si>
  <si>
    <t>Voor de projecttbegroting moeten eerst de basisgegevens en de begroting per aanvrager worden ingevuld. Indien de hoogte van de subsidie lager is dan € 125.000, dan komt er een melding</t>
  </si>
  <si>
    <t>Onderzoeksorganisatie - economische activiteiten</t>
  </si>
  <si>
    <t>Onderzoeksorganisatie - niet economische activiteiten</t>
  </si>
  <si>
    <t>MP6</t>
  </si>
  <si>
    <t>Deelnemer 2</t>
  </si>
  <si>
    <t>Deelnemer 3</t>
  </si>
  <si>
    <t>Deelnemer 4</t>
  </si>
  <si>
    <t>Deelnemer 5</t>
  </si>
  <si>
    <t>Deelnemer 6</t>
  </si>
  <si>
    <t>Deelnemer 7</t>
  </si>
  <si>
    <t>Deelnemer 8</t>
  </si>
  <si>
    <t>Deelnemer 9</t>
  </si>
  <si>
    <t>Deelnemer 10</t>
  </si>
  <si>
    <t>Deelnemer 11</t>
  </si>
  <si>
    <t>Deelnemer 12</t>
  </si>
  <si>
    <t>Deelnemer 13</t>
  </si>
  <si>
    <t>Deelnemer 14</t>
  </si>
  <si>
    <t>Deelnemer 15</t>
  </si>
  <si>
    <t>Deelnemer 16</t>
  </si>
  <si>
    <t>Deelnemer 17</t>
  </si>
  <si>
    <t>Deelnemer 18</t>
  </si>
  <si>
    <t>Deelnemer 19</t>
  </si>
  <si>
    <t>Deelnemer 20</t>
  </si>
  <si>
    <t>Deelnemer 21</t>
  </si>
  <si>
    <t>Deelnemer 22</t>
  </si>
  <si>
    <t>Deelnemer 23</t>
  </si>
  <si>
    <t>Deelnemer 24</t>
  </si>
  <si>
    <t>Deelnemer 25</t>
  </si>
  <si>
    <t>Deelnemer 26</t>
  </si>
  <si>
    <t>Deelnemer 27</t>
  </si>
  <si>
    <t>Deelnemer 28</t>
  </si>
  <si>
    <t>Deelnemer 29</t>
  </si>
  <si>
    <t>Deelnemer 30</t>
  </si>
  <si>
    <t>Controle met sheets Aanvrager/Deelnemers</t>
  </si>
  <si>
    <t>Type organisatie 
(Grote onderneming, MKB middel /klein, Onderzoeksorganisatie)</t>
  </si>
  <si>
    <t>Vul eerst alle deelnemers en het organisatietype per deelnemer in  voordat de begroting  per aanvrager/deelnemer wordt ingevuld</t>
  </si>
  <si>
    <t xml:space="preserve"> De blauwe cellen dient u zelf in te vullen.</t>
  </si>
  <si>
    <t>Mkb-definitie</t>
  </si>
  <si>
    <t xml:space="preserve"> De groene cellen bevatten formules en worden automatisch ingevuld.</t>
  </si>
  <si>
    <t>https://www.rvo.nl/subsidies-financiering/subsidieregeling-nationaal-groeifonds</t>
  </si>
  <si>
    <t>Subsidiespelregels ministerie van Economische Zaken en Klimaat (rvo.nl)</t>
  </si>
  <si>
    <t>Kosten bouw onderzoeksinfrastructuur en/of kennisontwikkelingsfaciliteit</t>
  </si>
  <si>
    <t>Maximale subsidie per type activiteit</t>
  </si>
  <si>
    <r>
      <rPr>
        <b/>
        <sz val="9"/>
        <color theme="1"/>
        <rFont val="Verdana"/>
        <family val="2"/>
      </rPr>
      <t>Format begroting bij uw aanvraag van de subsidie voor het Nationaal Groeifonds</t>
    </r>
    <r>
      <rPr>
        <sz val="9"/>
        <color theme="1"/>
        <rFont val="Verdana"/>
        <family val="2"/>
      </rPr>
      <t xml:space="preserve">
De elektronische versie van dit document bevat formules die automatisch de totalen per 
deelnemer weergeven en de totale projectbegroting en het subsidiebedrag 
berekenen. </t>
    </r>
  </si>
  <si>
    <t xml:space="preserve"> De blauwe cellen vult u zelf in.</t>
  </si>
  <si>
    <r>
      <rPr>
        <b/>
        <u/>
        <sz val="9"/>
        <color theme="1"/>
        <rFont val="Verdana"/>
        <family val="2"/>
      </rPr>
      <t>Wilt u met uw project in aanmerking komen voor subsidie van het Nationaal Groeifonds? Vul dan dit begrotingsformat in.</t>
    </r>
    <r>
      <rPr>
        <sz val="9"/>
        <color theme="1"/>
        <rFont val="Verdana"/>
        <family val="2"/>
      </rPr>
      <t xml:space="preserve">
</t>
    </r>
    <r>
      <rPr>
        <b/>
        <u/>
        <sz val="9"/>
        <color theme="1"/>
        <rFont val="Verdana"/>
        <family val="2"/>
      </rPr>
      <t>Invulwijzer</t>
    </r>
    <r>
      <rPr>
        <sz val="9"/>
        <color theme="1"/>
        <rFont val="Verdana"/>
        <family val="2"/>
      </rPr>
      <t xml:space="preserve">
Voor het opstellen van de begroting voor een project van het Nationaal Groeifonds doorloopt u de volgende stappen:
</t>
    </r>
    <r>
      <rPr>
        <b/>
        <sz val="9"/>
        <color theme="1"/>
        <rFont val="Verdana"/>
        <family val="2"/>
      </rPr>
      <t xml:space="preserve">1) Basisgegevens aanvraag
</t>
    </r>
    <r>
      <rPr>
        <sz val="9"/>
        <color theme="1"/>
        <rFont val="Verdana"/>
        <family val="2"/>
      </rPr>
      <t xml:space="preserve">
Voer de basisgegevens van het project in waaronder: projecttitel, deelnemers van het project (aanvragers), type organisatie (grote onderneming, onderzoeksorganisatie, middelgroot of klein), looptijd en of er sprake is van daadwerkelijke samenwerking (zie begrippen).
</t>
    </r>
    <r>
      <rPr>
        <b/>
        <sz val="9"/>
        <color theme="1"/>
        <rFont val="Verdana"/>
        <family val="2"/>
      </rPr>
      <t xml:space="preserve">2) Begroting per aanvrager/deelnemer
</t>
    </r>
    <r>
      <rPr>
        <sz val="9"/>
        <color theme="1"/>
        <rFont val="Verdana"/>
        <family val="2"/>
      </rPr>
      <t xml:space="preserve">
Voer de begroting per deelnemer in op de losse werkbladen. U vult alleen de blauw gearceerde velden in, de overige velden worden automatisch berekend. Voor meer informatie over de kosten zie 'Toelichting kostenposten'. Als u projectspecifieke kosten voor gebruik van apparatuur opvoert, dan moet u deze kosten en de afschrijvingsmethodiek specificeren in het werkblad 'Specificatie apparatuur'. Naast de aanschaf van de activa vult u de eventuele restwaarde van de activa in. 
</t>
    </r>
    <r>
      <rPr>
        <b/>
        <sz val="9"/>
        <color theme="1"/>
        <rFont val="Verdana"/>
        <family val="2"/>
      </rPr>
      <t xml:space="preserve">3) Overzicht projectbegroting
</t>
    </r>
    <r>
      <rPr>
        <sz val="9"/>
        <color theme="1"/>
        <rFont val="Verdana"/>
        <family val="2"/>
      </rPr>
      <t xml:space="preserve">
In dit werkblad geeft u een overzicht van alle ingevulde aanvragers samen met de totale kosten en gevraagde subsidie. Er verschijnt een foutmelding als het subsidiebedrag niet voldoet aan de voorwaarden van de regeling.
</t>
    </r>
  </si>
  <si>
    <r>
      <rPr>
        <b/>
        <sz val="9"/>
        <color theme="1"/>
        <rFont val="Verdana"/>
        <family val="2"/>
      </rPr>
      <t xml:space="preserve">4) Meerjarenbegroting
</t>
    </r>
    <r>
      <rPr>
        <sz val="9"/>
        <color theme="1"/>
        <rFont val="Verdana"/>
        <family val="2"/>
      </rPr>
      <t xml:space="preserve">
Per deelnemer geeft u aan of de meerjarenbegroting lineair of variabel is. Als er sprake is van een lineaire meerjarenbegroting, dan worden de bedragen niet verdeeld over de looptijd van het project. 
</t>
    </r>
    <r>
      <rPr>
        <b/>
        <sz val="9"/>
        <color theme="1"/>
        <rFont val="Verdana"/>
        <family val="2"/>
      </rPr>
      <t xml:space="preserve">5) Mijlpalenbegroting
</t>
    </r>
    <r>
      <rPr>
        <sz val="9"/>
        <color theme="1"/>
        <rFont val="Verdana"/>
        <family val="2"/>
      </rPr>
      <t xml:space="preserve">
Per deelnemer geeft u de kosten aan van de mijlpalen per tijdvak. Vul eerst de begin- en   einddatum in en daaronder de kosten van de betreffende mijlpaal. De mijlpaalperiode moet in de looptijd van het project vallen. De kosten van de meerjarenbegroting en de mijlpalenbegroting vindt u onder de ruimte van de toelichting. 
</t>
    </r>
  </si>
  <si>
    <r>
      <rPr>
        <b/>
        <u/>
        <sz val="9"/>
        <color theme="1"/>
        <rFont val="Verdana"/>
        <family val="2"/>
      </rPr>
      <t xml:space="preserve">Begrippen
</t>
    </r>
    <r>
      <rPr>
        <sz val="9"/>
        <color theme="1"/>
        <rFont val="Verdana"/>
        <family val="2"/>
      </rPr>
      <t xml:space="preserve">
</t>
    </r>
    <r>
      <rPr>
        <b/>
        <i/>
        <sz val="9"/>
        <color theme="1"/>
        <rFont val="Verdana"/>
        <family val="2"/>
      </rPr>
      <t>Daadwerkelijke samenwerking:</t>
    </r>
    <r>
      <rPr>
        <sz val="9"/>
        <color theme="1"/>
        <rFont val="Verdana"/>
        <family val="2"/>
      </rPr>
      <t xml:space="preserve"> samenwerking tussen tenminste 2 onafhankelijke partijen om kennis of technologie uit te wisselen of om een gemeenschappelijke doelstelling op basis van een taakverdeling te bereiken, waarbij: 
- de partijen samen de omvang van het samenwerkingsproject bepalen;
- bijdragen aan de tenuitvoerlegging ervan; 
- en het risico en de resultaten ervan delen. 
Een of meer partijen kunnen de volledige kosten van het project dragen en zodoende de andere partijen bevrijden van de aan het project verbonden financiële risico's. Contractonderzoek en het verrichten van onderzoeksdiensten worden niet als vormen van samenwerking beschouwd.
Daarnaast moet de samenwerking voldoen aan tenminste één van de volgende voorwaarden: 
- tussen ondernemingen waarvan er ten minste één een mkb is; 
- tussen een onderneming en één of meer onderzoeksorganisaties, waarbij deze organisaties tenminste 10% van de in aanmerking komende kosten dragen en het recht hebben hun eigen onderzoeksresultaten te publiceren.
</t>
    </r>
  </si>
  <si>
    <r>
      <rPr>
        <b/>
        <i/>
        <sz val="11"/>
        <color theme="1"/>
        <rFont val="Calibri"/>
        <family val="2"/>
        <scheme val="minor"/>
      </rPr>
      <t xml:space="preserve">Mkb-onderneming: </t>
    </r>
    <r>
      <rPr>
        <sz val="11"/>
        <color theme="1"/>
        <rFont val="Calibri"/>
        <family val="2"/>
        <scheme val="minor"/>
      </rPr>
      <t>is uw organisatie een mkb-onderneming of niet? Een onderneming is elke entiteit (los van de manier waarop deze wordt gefinancierd) die een economische activiteit uitoefent: het aanbieden van goederen of diensten op een economische markt. Om te toetsen of uw organisatie een mkb-onderneming is, maakt u gebruik van de online mkb-toets. Wel blijft u altijd zelf verantwoordelijk voor het aanleveren van de juiste informatie.</t>
    </r>
  </si>
  <si>
    <t>De mkb-toets vindt u door te klikken op deze link.</t>
  </si>
  <si>
    <r>
      <rPr>
        <b/>
        <sz val="9"/>
        <color theme="1"/>
        <rFont val="Verdana"/>
        <family val="2"/>
      </rPr>
      <t>Onderzoeksorganisatie</t>
    </r>
    <r>
      <rPr>
        <sz val="9"/>
        <color theme="1"/>
        <rFont val="Verdana"/>
        <family val="2"/>
      </rPr>
      <t xml:space="preserve">
Organisatie voor onderzoek en kennisverspreiding: dit zijn entiteiten zoals universiteiten of onderzoeksinstellingen, agentschappen voor technologieoverdracht, innovatie-intermediairs, entiteiten voor fysieke of virtuele onderzoeksgerichte samenwerking. Deze entiteit staat los van haar rechtsvorm (publiek- of privaatrechtelijke organisatie) of financieringswijze en houdt zich in hoofdzaak bezig met het onafhankelijk verrichten van fundamenteel onderzoek, industrieel onderzoek of experimentele ontwikkeling, met het breed verspreiden van de resultaten van die activiteiten door middel van onderwijs, publicaties of kennisoverdracht. Wanneer dit soort entiteiten ook economische activiteiten uitoefent, moet een gescheiden boekhouding worden gevoerd voor de financiering, de kosten en de inkomsten van die economische activiteiten. Ondernemingen die een beslissende invloed over dit soort entiteiten kunnen uitoefenen in hun hoedanigheid van bijvoorbeeld aandeelhouder of lid van de organisatie, mogen geen preferente toegang hebben tot de onderzoekscapaciteit van deze entiteit of tot de door haar verkregen onderzoeksresultaten. Voor de onderzoeksorganisaties is er een onderscheid gemaakt tussen een onderzoeksorganisatie met economische activiteiten en een onderzoeksorganisatie met niet-economische activiteiten. Als u kiest voor een organisatietype onderzoeksorganisatie met niet-economische activiteiten, dan voert u alleen de kosten op in de kolom niet-economische activiteiten. Deze vindt u in de laatste kolom. </t>
    </r>
  </si>
  <si>
    <r>
      <rPr>
        <b/>
        <sz val="9"/>
        <color theme="1"/>
        <rFont val="Verdana"/>
        <family val="2"/>
      </rPr>
      <t xml:space="preserve">Subsidiepercentages 
</t>
    </r>
    <r>
      <rPr>
        <sz val="9"/>
        <color theme="1"/>
        <rFont val="Verdana"/>
        <family val="2"/>
      </rPr>
      <t xml:space="preserve">
Voor bepaalde projectkosten zijn maximale subsidiepercentages toegekend. Bij overschrijding van het betreffende percentage verschijnt een rode kleur. De subsidieberekening is hierop aangepast.  
</t>
    </r>
    <r>
      <rPr>
        <b/>
        <sz val="9"/>
        <color theme="1"/>
        <rFont val="Verdana"/>
        <family val="2"/>
      </rPr>
      <t>Projectkosten</t>
    </r>
    <r>
      <rPr>
        <sz val="9"/>
        <color theme="1"/>
        <rFont val="Verdana"/>
        <family val="2"/>
      </rPr>
      <t xml:space="preserve">
Voor bepaalde projectkosten geldt een maximaal bedrag, in de berekening van de subsidie is hier rekening mee gehouden.
</t>
    </r>
    <r>
      <rPr>
        <b/>
        <sz val="9"/>
        <color theme="1"/>
        <rFont val="Verdana"/>
        <family val="2"/>
      </rPr>
      <t>Terreinen</t>
    </r>
    <r>
      <rPr>
        <sz val="9"/>
        <color theme="1"/>
        <rFont val="Verdana"/>
        <family val="2"/>
      </rPr>
      <t xml:space="preserve">
Voor uw aanvraag zijn er 2 mogelijke terreinen: Kennisontwikkeling (KO) en Onderzoek, ontwikkeling en innovatie (O&amp;O&amp;I). Ook is het mogelijk om te kiezen voor de hybride variant waarbij u beide terreinen combineert. Bij elke activiteit vult u het terrein in dat van toepassing is: dit heeft geen invloed op de berekening van de subsidie. U vult de kolommen van de terreinen vooraf in, dit wijzigt u als het nodig is.</t>
    </r>
  </si>
  <si>
    <r>
      <rPr>
        <b/>
        <sz val="9"/>
        <color theme="1"/>
        <rFont val="Verdana"/>
        <family val="2"/>
      </rPr>
      <t xml:space="preserve">Projectkosten 
</t>
    </r>
    <r>
      <rPr>
        <sz val="9"/>
        <color theme="1"/>
        <rFont val="Verdana"/>
        <family val="2"/>
      </rPr>
      <t xml:space="preserve">
Alleen de kostenposten die u in deze modelbegroting opneemt, worden als projectkosten in aanmerking genomen. Per deelnemer levert u een deelbegroting aan. In het tabblad ‘Overzicht projectbegroting’ geeft u de totale subsidiabele kosten per deelnemer weer. 
De kosten nemen we in aanmerking exclusief omzetbelasting, tenzij u de omzetbelasting niet aftrekt. Het is niet mogelijk de winstopslagen bij een transactie binnen een groep mee te nemen, tenzij het gebruikelijk is die winstopslagen ook bij soortgelijke transacties buiten de groep in rekening te brengen. Voer alleen op:
- rechtstreeks toe te rekenen kosten aan het project;
- kosten gemaakt ná indiening van de aanvraag en vóór het einde van het project.
Controleer in het tabblad ‘Overzicht projectbegroting’ of:
- elke deelnemer minimaal € 125.000 subsidie aanvraagt;
- de minimale projectsubsidie € 30.000.000 is. </t>
    </r>
  </si>
  <si>
    <r>
      <t xml:space="preserve">De projectkosten vallen in één van de volgende kostencategorieën: 
1.	  fundamenteel onderzoek, industrieel onderzoek en/of experimentele ontwikkeling; 
2.	  de bouw of het upgraden van onderzoeksinfrastructuur;
3.	  de bouw, het upgraden of de exploitatie van innovatieclusters;
4.	  innovatiesteun voor kleine en middelgrote ondernemingen;
5.	  proces- en organisatie-innovatie;
6.	  opleidingssteun;
</t>
    </r>
    <r>
      <rPr>
        <sz val="9"/>
        <rFont val="Verdana"/>
        <family val="2"/>
      </rPr>
      <t>7.</t>
    </r>
    <r>
      <rPr>
        <sz val="9"/>
        <color rgb="FFFF0000"/>
        <rFont val="Verdana"/>
        <family val="2"/>
      </rPr>
      <t xml:space="preserve">  </t>
    </r>
    <r>
      <rPr>
        <sz val="9"/>
        <rFont val="Verdana"/>
        <family val="2"/>
      </rPr>
      <t>niet-economische activiteiten.</t>
    </r>
    <r>
      <rPr>
        <sz val="9"/>
        <color theme="1"/>
        <rFont val="Verdana"/>
        <family val="2"/>
      </rPr>
      <t xml:space="preserve">
Het betreft hier de onderdelen benoemd in artikel 4 en 5 van de regeling. Daarbij wordt verwezen naar de artikelen van de algemene groepsvrijstellingsverordening (AGVV). Hieronder staat een korte samenvatting van de activiteiten en de maximale steunintensiteit. Voor een volledige beschrijving moet worden verwezen naar artikel 25, 26, 27, 28, 29 voor activiteiten in het terrein O&amp;O&amp;I en artikel 31 wat betreft economische activiteiten binnen het terrein Kennisontwikkeling.
Hieronder volgt een toelichting op de kostenposten 1 t/m 6. Voor meer informatie kijk op:  </t>
    </r>
  </si>
  <si>
    <r>
      <rPr>
        <b/>
        <sz val="9"/>
        <color theme="1"/>
        <rFont val="Verdana"/>
        <family val="2"/>
      </rPr>
      <t>Toelichting kostenposten</t>
    </r>
    <r>
      <rPr>
        <sz val="9"/>
        <color theme="1"/>
        <rFont val="Verdana"/>
        <family val="2"/>
      </rPr>
      <t xml:space="preserve">
</t>
    </r>
    <r>
      <rPr>
        <b/>
        <sz val="9"/>
        <color theme="1"/>
        <rFont val="Verdana"/>
        <family val="2"/>
      </rPr>
      <t xml:space="preserve">1. 	Fundamenteel onderzoek, industrieel onderzoek en/of experimentele ontwikkeling  
    en haalbaarheidsstudies
</t>
    </r>
    <r>
      <rPr>
        <sz val="9"/>
        <color theme="1"/>
        <rFont val="Verdana"/>
        <family val="2"/>
      </rPr>
      <t xml:space="preserve">De in aanmerking komende kosten zijn:
   • 	Loonkosten, waarbij de volgende 3 methodieken worden geaccepteerd: 
      1. 	integrale kostensystematiek; 
      2. 	Loonkosten + 50% opslagsystematiek; 
      3. 	vast uurtarief van € 60. 
Voor een uitgebreide uitleg over deze 3 kostensystematieken verwijzen we u naar de website: </t>
    </r>
  </si>
  <si>
    <t xml:space="preserve">Afhankelijk van de gekozen systematiek voert u hier per medewerker het uurtarief en aantal uren op. Als u gebruik maakt van de loonkosten plus vaste-opslag-systematiek betekent dit een opslag van 50% over de totale loonkosten. Deze opslag is niet van toepassing als u gebruikmaakt van de integrale kostensystematiek óf de vaste-uurtarief-systematiek.
   • 	Kosten van aangeschafte machines en apparatuur (let op: afschrijving en eventuele restwaarde). 
Dit betreft de afschrijvingskosten van aangeschafte apparatuur en uitrusting én het gebruik van bestaande apparatuur en uitrusting op basis van de technische levensduur. De afschrijvingskosten voert u op als deze niet vallen onder een integraal tarief van de personeelskosten (integrale kostensystematiek). </t>
  </si>
  <si>
    <r>
      <rPr>
        <b/>
        <sz val="9"/>
        <color theme="1"/>
        <rFont val="Verdana"/>
        <family val="2"/>
      </rPr>
      <t xml:space="preserve">2. 	De bouw of het upgraden van onderzoeksinfrastructuur
</t>
    </r>
    <r>
      <rPr>
        <sz val="9"/>
        <color theme="1"/>
        <rFont val="Verdana"/>
        <family val="2"/>
      </rPr>
      <t xml:space="preserve">
Dit betreft faciliteiten en diensten die de wetenschappelijke gemeenschap gebruikt om op hun vakgebied onderzoek te verrichten. De invalshoek is dus wetenschappelijk en niet primair commercieel gedreven. Het gaat hier alleen over de investeringskosten.
Bij het uitvoeren van zowel economische als niet-economische activiteiten met onderzoeksinfrastructuur, voert u voor de financiering, kosten en inkomsten van elk soort activiteit een gescheiden boekhouding. Dit doet u door de beginselen van kostprijsadministratie strikt toe te passen en objectief te rechtvaardigen.
De prijs die u voor de exploitatie of het gebruik van de infrastructuur berekent is gelijk met een marktprijs. De toegang tot de infrastructuur stelt u open voor meerdere gebruikers en is transparant en niet-discriminerend. Kosten die hiervoor in aanmerking komen zijn de kosten van de investeringen in immateriële en materiële activa. De steunintensiteit is maximaal 50% van de kosten die in aanmerking komen. Per onderzoeksinfrastructuur geldt een steunmaximum van € 20.000.000.</t>
    </r>
  </si>
  <si>
    <r>
      <rPr>
        <b/>
        <sz val="9"/>
        <color theme="1"/>
        <rFont val="Verdana"/>
        <family val="2"/>
      </rPr>
      <t xml:space="preserve">3. 	De bouw, het upgraden of de exploitatie van innovatieclusters
</t>
    </r>
    <r>
      <rPr>
        <sz val="9"/>
        <color theme="1"/>
        <rFont val="Verdana"/>
        <family val="2"/>
      </rPr>
      <t xml:space="preserve">
Steun voor innovatieclusters wordt uitsluitend verleend aan de rechtspersoon die binnen het innovatiecluster opereert (de clusterorganisatie). De subsidie aan de ontvangende partij mag niet indirect worden doorgesluisd aan derde, overige partijen binnen het cluster. De operationele clusterorganisatie geeft ook toegang aan andere partijen die de technologie willen testen. Panden, faciliteiten en activiteiten van het cluster zijn geopend voor meerdere gebruikers met transparantie en zonder discriminatie. De berekende vergoedingen voor het gebruik van de faciliteiten en deelname aan de activiteiten van het cluster, zijn gelijk met de marktprijs of weerspiegelen de kosten ervan. 
Het innovatiecluster stelt een ‘access document’ op en publiceert dit document op de eigen website. In het document staan de voorwaarden voor de toegang tot het innovatiecluster en de kosten voor het gebruik. De kosten die in aanmerking komen zijn: 
   • 	Investeringssteun (investeringen in immateriële en materiële activa).
   • 	Exploitatiesteun (personeelskosten en administratieve kosten). Ook bij dit onderdeel zijn er 
      drie methodieken mogelijk:
      1. 	integrale kostensystematiek; 
      2. 	loonkosten + 50% opslagsystematiek; 
      3. 	vast uurtarief van € 60. 
De steunintensiteit bedraagt maximaal 50% van de totale kosten die in aanmerking komen over de periode waarvoor steun wordt toegekend. Exploitatiesteun geldt maximaal 10 jaar doorlopen. Per innovatiecluster geldt een steunmaximum van € 7.500.000.</t>
    </r>
  </si>
  <si>
    <r>
      <rPr>
        <b/>
        <sz val="9"/>
        <color theme="1"/>
        <rFont val="Verdana"/>
        <family val="2"/>
      </rPr>
      <t xml:space="preserve">4. 	Innovatiesteun voor kleine en middelgrote ondernemingen
</t>
    </r>
    <r>
      <rPr>
        <sz val="9"/>
        <color theme="1"/>
        <rFont val="Verdana"/>
        <family val="2"/>
      </rPr>
      <t xml:space="preserve">
De in aanmerking komende kosten zijn:
• 	De kosten voor het verkrijgen, valideren en verdedigen van octrooien en immateriële activa.
• 	De kosten verbonden aan het detacheren van hooggekwalificeerd personeel van een onderzoeks- en kennisverspreidingorganisatie of grote onderneming. Het gaat dan specifiek om activiteiten voor onderzoek, ontwikkeling en innovatie in een nieuw gecreëerde functie binnen de begunstigde onderneming zonder vervanging van andere personeelsleden.
• 	De kosten verbonden aan innovatie-adviesdiensten en diensten voor innovatieondersteuning:
      - Innovatie-adviesdiensten: consulting, bijstand en opleiding voor kennisoverdracht, verwerving, bescherming en exploitatie van immateriële activa, het gebruik van standaarden en regels waarin deze zijn vastgelegd.
     -  Innovatie-ondersteuningsdiensten: het verschaffen van kantoorruimte, databanken, bibliotheken, marktonderzoek, laboratoria, diensten in verband met kwaliteitslabels, testen en certificeren voor de ontwikkeling van doeltreffendere producten, procedés of 
      diensten.
De steunintensiteit bedraagt maximaal 50% van de kosten die in aanmerking komen. Voor innovatiesteun geldt een steunmaximum van € 5.000.000 per onderneming per project. Bij steun voor innovatie-adviesdiensten en diensten voor innovatie-ondersteuning kan de steunintensiteit worden verhoogd tot 100% van de kosten. Dit geldt alleen als het totale bedrag van de steun voor innovatie-adviesdiensten en diensten voor innovatieondersteuning maximaal € 200.000 is per onderneming over een periode van 3 jaar.</t>
    </r>
  </si>
  <si>
    <r>
      <rPr>
        <b/>
        <sz val="9"/>
        <color theme="1"/>
        <rFont val="Verdana"/>
        <family val="2"/>
      </rPr>
      <t>5. 	Proces- en organisatie-innovatie</t>
    </r>
    <r>
      <rPr>
        <sz val="9"/>
        <color theme="1"/>
        <rFont val="Verdana"/>
        <family val="2"/>
      </rPr>
      <t xml:space="preserve">
De volgende kosten komen in aanmerking:
   •	 Personeelskosten; met toepassing van de 3 soorten methodieken (IKS, Loonkosten + 50% opslagsystematiek of vast uurtarief van € 60).
   • 	Kosten van apparatuur en uitrusting, gebouwen en gronden (alleen het gebruik voor het project).
   •  	Kosten van contractonderzoek, kennis en octrooien die op 'arm's length' worden verworven bij of waarvoor een licentie wordt verkregen van externe bronnen.
   •  	Bijkomende algemene kosten en andere exploitatiekosten (waaronder voor materiaal, leveringen en dergelijke producten) die rechtstreeks uit het project voortvloeien.
De steunintensiteit is maximaal 15% van de kosten die in aanmerking komen voor grote ondernemingen en 50% van de kosten die in aanmerking komen voor kleine, middelgrote en micro-ondernemingen (kmo's). De vrijstelling is alleen bedoeld voor kmo’s. Ook vrijstelling van steun aan grote ondernemingen is mogelijk bij een samenwerkingsverband met kmo’s, die minimaal 30% van de kosten dragen die in aanmerking komen. De totale steun is niet meer dan € 7.500.000 per onderneming per project.</t>
    </r>
  </si>
  <si>
    <r>
      <rPr>
        <b/>
        <sz val="9"/>
        <color theme="1"/>
        <rFont val="Verdana"/>
        <family val="2"/>
      </rPr>
      <t>6. 	Opleidingssteun</t>
    </r>
    <r>
      <rPr>
        <sz val="9"/>
        <color theme="1"/>
        <rFont val="Verdana"/>
        <family val="2"/>
      </rPr>
      <t xml:space="preserve">
De kosten die in aanmerking komen:
   •  	Personeelskosten van de opleiders, voor de uren dat de opleiders aan de opleiding deelnemen.
   •  	Operationele kosten van opleiders en deelnemers aan de opleiding die rechtstreeks met het opleidingsproject verband houden, zoals: 
- reiskosten;
- accommodatiekosten; 
- materiaal en benodigdheden die rechtstreeks met het project verband houden; 
- de afschrijving van werktuigen en uitrusting voor zover deze uitsluitend voor het opleidingsproject worden gebruikt.
   •  	Kosten van adviesdiensten met betrekking tot het opleidingsproject.
   •  	De personeelskosten van de deelnemers aan de opleiding en algemene indirecte kosten 
      (administratieve kosten, huur, algemene vaste kosten) voor de uren dat de deelnemers de       
      opleiding bijwonen.</t>
    </r>
  </si>
  <si>
    <t>De steunintensiteit is maximaal 50% van de kosten die in aanmerking komen. De steunintensiteit wordt maximaal verhoogd tot 70% van de kosten die in aanmerking komen. Dit gebeurt met de volgende puntenaantallen:
   a. 10% bij het opleiden van werknemers met een handicap of kwetsbare werknemers;
   b. 10% bij toekenning van steun aan middelgrote ondernemingen en 20% bij steun aan kleine ondernemingen;
Bij toekenning van steun in de zeevervoersector kan een verhoging van de steunintensiteit plaatsvinden tot 100% van de kosten die in aanmerking komen, bij het voldoen aan de volgende voorwaarden:
   a. de deelnemers aan de opleiding behoren niet tot de bemanning, maar tot de opvarenden; en
   b. de opleiding is aan boord van schepen geregistreerd in de Unie.</t>
  </si>
  <si>
    <t>Jaar 11</t>
  </si>
  <si>
    <t>Jaar 12</t>
  </si>
  <si>
    <t>Jaar 13</t>
  </si>
  <si>
    <t>Jaar 14</t>
  </si>
  <si>
    <t>Jaar 15</t>
  </si>
  <si>
    <t>MP11</t>
  </si>
  <si>
    <t>MP12</t>
  </si>
  <si>
    <t>MP13</t>
  </si>
  <si>
    <t>MP14</t>
  </si>
  <si>
    <t>MP15</t>
  </si>
  <si>
    <t>Meerjarenbegroting Jaar 1 tm Jaar 15</t>
  </si>
  <si>
    <t>Als u de apparatuur en uitrusting least, mag u de leasetermijnen (met uitzondering van de financieringskosten) opvoeren. Als u van bestaande apparatuur en uitrusting gebruikmaakt, berekent u de evenredige gebruikstijd van de bestaande apparatuur en uitrusting voor het project. Als het apparaat of de uitrusting alleen voor het project wordt aangeschaft, voert u de afschrijvingskosten of leasetermijnen op. U geeft een uitgebreidere specificatie van de betreffende apparatuur/uitrusting in het werkblad 'Specificatie apparatuur' voor alle voor het project gebruikte en aangeschafte apparaten en uitrusting.
U houdt rekening met een afschrijvingstermijn van minimaal 5 jaar en voert alleen de afschrijvingstermijnen op voor de looptijd van het project. 
   •  Kosten van verbruikte materialen en hulpmiddelen: dit zijn de kosten van te verbruiken materialen en hulpmiddelen, gebaseerd op historische aanschafprijzen. Deze kosten voert u op als deze niet zijn opgenomen in het integrale tarief van de personeelskosten.
   •  	Kosten van uitbesteding (kosten derden): dit zijn kosten van de activiteiten die u uitbesteedt, zoals: kosten voor contractonderzoek, het inkopen van kennis en octrooionderzoek.                                                                                                                                                                                                                                                                                                                                                                                                                                                                                                                                                                                                                                                                                        
                                                                                                                                                                 De maximale steun voor onderzoek en ontwikkeling per deelnemer bedraagt :
i)	  indien het project overwegend fundamenteel onderzoek is: 40 miljoen EUR per onderneming per project; Dat is het geval wanneer meer dan de helft van de in aanmerking komende kosten van het project wordt gemaakt voor activiteiten die binnen de categorie „fundamenteel onderzoek” vallen;  
ii)	  indien het project overwegend industrieel onderzoek is: 20 miljoen EUR per onderneming per project; Dat is het geval wanneer meer dan de helft van de in aanmerking komende kosten van het project wordt gemaakt voor activiteiten die binnen de categorie „industrieel onderzoek” vallen of binnen de beide categorieën „industrieel onderzoek” en „fundamenteel onderzoek” samen; 
iii)	  indien het project overwegend experimenteel onderzoek is: 15 miljoen EUR per onderneming per project; Dat is het geval wanneer meer dan de helft van de in aanmerking komende kosten van het project wordt gemaakt voor activiteiten die binnen de categorie „experimenteel onderzoek” vallen; 
iv)	 indien het steun betreft voor technische haalbaarheidsstudies ter voorbereiding van onderzoeksactiviteiten: 7,5 miljoen EUR per studie.</t>
  </si>
  <si>
    <t>Afschrijvingstermijn in jaren</t>
  </si>
  <si>
    <t>Afschrijvingskosten per jaar</t>
  </si>
  <si>
    <t>Datum start afschrijving</t>
  </si>
  <si>
    <t>Einddatum afschrijving</t>
  </si>
  <si>
    <t>Totaal afschrijvingskosten</t>
  </si>
  <si>
    <t>indieningsdatum subsidie</t>
  </si>
  <si>
    <t>startdatum subsidiabele kosten</t>
  </si>
  <si>
    <r>
      <rPr>
        <b/>
        <sz val="9"/>
        <rFont val="Verdana"/>
        <family val="2"/>
      </rPr>
      <t>Steunmaximums</t>
    </r>
    <r>
      <rPr>
        <b/>
        <sz val="9"/>
        <color theme="1"/>
        <rFont val="Verdana"/>
        <family val="2"/>
      </rPr>
      <t xml:space="preserve">
</t>
    </r>
    <r>
      <rPr>
        <sz val="9"/>
        <color theme="1"/>
        <rFont val="Verdana"/>
        <family val="2"/>
      </rPr>
      <t xml:space="preserve">
Voor bepaalde projectactiviteiten zijn maximale steundrempels toegekend. Deze drempels zijn opgenomen in de berekening. Overschrijding van het maximum is niet mogelijk.  
</t>
    </r>
    <r>
      <rPr>
        <b/>
        <sz val="9"/>
        <color theme="1"/>
        <rFont val="Verdana"/>
        <family val="2"/>
      </rPr>
      <t>Niet-economische activiteiten</t>
    </r>
    <r>
      <rPr>
        <sz val="9"/>
        <color theme="1"/>
        <rFont val="Verdana"/>
        <family val="2"/>
      </rPr>
      <t xml:space="preserve">
Binnen de kolommen BD en BE "niet-economische activiteiten" vallen alle kosten met betrekking tot niet-economische kosten binnen de terreinen O&amp;O&amp;I en Kennisontwikkeling. Indien u in aanmerking komt voor niet-economische activiteiten, gebruik dan niet de  kolommen F tot en met BC.
</t>
    </r>
  </si>
  <si>
    <r>
      <rPr>
        <b/>
        <sz val="9"/>
        <color theme="1"/>
        <rFont val="Verdana"/>
        <family val="2"/>
      </rPr>
      <t>Berekening subsidie</t>
    </r>
    <r>
      <rPr>
        <sz val="9"/>
        <color theme="1"/>
        <rFont val="Verdana"/>
        <family val="2"/>
      </rPr>
      <t xml:space="preserve">
In dit format wordt altijd de maximale subsidie berekend op basis van staatssteun kaders. Het kan voorkomen dat u een lager subsidiebedrag wilt aanvragen dan het maximale subsidiebedrag. Indien dit het geval is, vult u in het digitale aanvraagformulier de gewenste subsidie in, in plaats van de maximale subsidie.</t>
    </r>
  </si>
  <si>
    <r>
      <rPr>
        <b/>
        <sz val="9"/>
        <color theme="1"/>
        <rFont val="Verdana"/>
        <family val="2"/>
      </rPr>
      <t>Organisatie-type niet in de keuzelijst</t>
    </r>
    <r>
      <rPr>
        <sz val="9"/>
        <color theme="1"/>
        <rFont val="Verdana"/>
        <family val="2"/>
      </rPr>
      <t xml:space="preserve">
Als uw organisatie niet in de keuzelijst staat in dit begrotingsformat, dient u de volgende keuzes aan te houden:
Grote technologische instituten: U maakt een keuze uit "onderzoeksorganisatie - economische activiteiten" of "onderzoeksorganisatie - niet-economische activiteiten".
Onderwijsinstellingen met een wettelijke taak: U kiest "onderzoeksorganisatie - niet economische activiteiten".
Gemeentes, provincies, waterschappen, NGO's, verenigingen, stichtingen, brancheorganisaties en TKI's: U kiest "grote onderneming".
Overige overheden met een publieke taak: U kiest "grote onderneming". Voor overige overheden met een publieke taak kan het daardoor gebeuren dat de subsidie niet goed berekend wordt in dit format. Er zal voor deze overige overheden nadien een herberekening van de subsidie plaatsvinden bij RVO met gebruik van het juiste subsidiepercentage.</t>
    </r>
  </si>
  <si>
    <t>Specificatie Machines, Apparatuur en Overige investeringen</t>
  </si>
  <si>
    <t>Omschrijving investering</t>
  </si>
  <si>
    <t>Einddatum investering</t>
  </si>
  <si>
    <t>Kies de bevoorschotting soort:</t>
  </si>
  <si>
    <t>Mijlpalen bevoorschotting</t>
  </si>
  <si>
    <t>lineaire of variabele mijlpalen bevoorschotting</t>
  </si>
  <si>
    <t>Keuze bevoorschotting soort: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</si>
</sst>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43" formatCode="_ * #,##0.00_ ;_ * \-#,##0.00_ ;_ * &quot;-&quot;??_ ;_ @_ "/>
    <numFmt numFmtId="164" formatCode="_-* #,##0_-;_-* #,##0\-;_-* &quot;-&quot;??_-;_-@_-"/>
    <numFmt numFmtId="165" formatCode="&quot;€&quot;\ #,##0.00_-"/>
    <numFmt numFmtId="166" formatCode="_ &quot;€&quot;\ * #,##0_ ;_ &quot;€&quot;\ * \-#,##0_ ;_ &quot;€&quot;\ * &quot;-&quot;??_ ;_ @_ "/>
    <numFmt numFmtId="167" formatCode="d/mm/yy;@"/>
    <numFmt numFmtId="168" formatCode="&quot;€&quot;\ #,##0_-"/>
    <numFmt numFmtId="169" formatCode="#,##0_ ;\-#,##0\ "/>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0"/>
      <color indexed="8"/>
      <name val="Arial"/>
      <family val="2"/>
    </font>
    <font>
      <sz val="9"/>
      <color indexed="8"/>
      <name val="Arial"/>
      <family val="2"/>
    </font>
    <font>
      <b/>
      <sz val="9"/>
      <color indexed="8"/>
      <name val="Arial"/>
      <family val="2"/>
    </font>
    <font>
      <sz val="9"/>
      <name val="Arial"/>
      <family val="2"/>
    </font>
    <font>
      <b/>
      <sz val="9"/>
      <name val="Arial"/>
      <family val="2"/>
    </font>
    <font>
      <b/>
      <sz val="9"/>
      <color rgb="FFFF0000"/>
      <name val="Arial"/>
      <family val="2"/>
    </font>
    <font>
      <sz val="9"/>
      <color rgb="FFFF0000"/>
      <name val="Arial"/>
      <family val="2"/>
    </font>
    <font>
      <sz val="8"/>
      <name val="Calibri"/>
      <family val="2"/>
      <scheme val="minor"/>
    </font>
    <font>
      <b/>
      <sz val="20"/>
      <color theme="1"/>
      <name val="Calibri"/>
      <family val="2"/>
      <scheme val="minor"/>
    </font>
    <font>
      <sz val="9"/>
      <color theme="0"/>
      <name val="Arial"/>
      <family val="2"/>
    </font>
    <font>
      <b/>
      <i/>
      <sz val="9"/>
      <color indexed="8"/>
      <name val="Arial"/>
      <family val="2"/>
    </font>
    <font>
      <b/>
      <sz val="14"/>
      <color indexed="8"/>
      <name val="Arial"/>
      <family val="2"/>
    </font>
    <font>
      <b/>
      <sz val="14"/>
      <name val="Arial"/>
      <family val="2"/>
    </font>
    <font>
      <sz val="9"/>
      <color theme="1"/>
      <name val="Symbol"/>
      <family val="1"/>
      <charset val="2"/>
    </font>
    <font>
      <sz val="9"/>
      <color indexed="81"/>
      <name val="Tahoma"/>
      <family val="2"/>
    </font>
    <font>
      <b/>
      <sz val="9"/>
      <color indexed="81"/>
      <name val="Tahoma"/>
      <family val="2"/>
    </font>
    <font>
      <b/>
      <sz val="14"/>
      <color theme="4"/>
      <name val="Arial"/>
      <family val="2"/>
    </font>
    <font>
      <sz val="12"/>
      <color rgb="FF1E1E1E"/>
      <name val="Segoe UI"/>
      <family val="2"/>
    </font>
    <font>
      <sz val="11"/>
      <color rgb="FFFF0000"/>
      <name val="Calibri"/>
      <family val="2"/>
      <scheme val="minor"/>
    </font>
    <font>
      <b/>
      <sz val="11"/>
      <color rgb="FFFF0000"/>
      <name val="Calibri"/>
      <family val="2"/>
      <scheme val="minor"/>
    </font>
    <font>
      <u/>
      <sz val="11"/>
      <color theme="10"/>
      <name val="Calibri"/>
      <family val="2"/>
      <scheme val="minor"/>
    </font>
    <font>
      <sz val="9"/>
      <color theme="1"/>
      <name val="Verdana"/>
      <family val="2"/>
    </font>
    <font>
      <b/>
      <sz val="9"/>
      <color theme="1"/>
      <name val="Verdana"/>
      <family val="2"/>
    </font>
    <font>
      <b/>
      <u/>
      <sz val="9"/>
      <color theme="1"/>
      <name val="Verdana"/>
      <family val="2"/>
    </font>
    <font>
      <b/>
      <i/>
      <sz val="9"/>
      <color theme="1"/>
      <name val="Verdana"/>
      <family val="2"/>
    </font>
    <font>
      <b/>
      <i/>
      <sz val="11"/>
      <color theme="1"/>
      <name val="Calibri"/>
      <family val="2"/>
      <scheme val="minor"/>
    </font>
    <font>
      <sz val="9"/>
      <name val="Verdana"/>
      <family val="2"/>
    </font>
    <font>
      <u/>
      <sz val="9"/>
      <color theme="10"/>
      <name val="Verdana"/>
      <family val="2"/>
    </font>
    <font>
      <i/>
      <sz val="8"/>
      <color theme="1"/>
      <name val="Verdana"/>
      <family val="2"/>
    </font>
    <font>
      <i/>
      <sz val="8"/>
      <color indexed="8"/>
      <name val="Verdana"/>
      <family val="2"/>
    </font>
    <font>
      <sz val="11"/>
      <color rgb="FF000000"/>
      <name val="Calibri"/>
      <family val="2"/>
      <scheme val="minor"/>
    </font>
    <font>
      <b/>
      <sz val="9"/>
      <name val="Verdana"/>
      <family val="2"/>
    </font>
    <font>
      <sz val="9"/>
      <color rgb="FFFF0000"/>
      <name val="Verdana"/>
      <family val="2"/>
    </font>
    <font>
      <b/>
      <sz val="9"/>
      <color rgb="FFFF0000"/>
      <name val="Verdana"/>
      <family val="2"/>
    </font>
    <font>
      <sz val="9"/>
      <color indexed="81"/>
      <name val="Tahoma"/>
      <charset val="1"/>
    </font>
    <font>
      <b/>
      <i/>
      <sz val="10"/>
      <color theme="1"/>
      <name val="Calibri"/>
      <family val="2"/>
      <scheme val="minor"/>
    </font>
    <font>
      <b/>
      <sz val="10"/>
      <color rgb="FFFF0000"/>
      <name val="Arial"/>
      <family val="2"/>
    </font>
    <font>
      <b/>
      <sz val="12"/>
      <color theme="1"/>
      <name val="Calibri"/>
      <family val="2"/>
      <scheme val="minor"/>
    </font>
    <font>
      <sz val="11"/>
      <color theme="0"/>
      <name val="Calibri"/>
      <family val="2"/>
      <scheme val="minor"/>
    </font>
  </fonts>
  <fills count="1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CCFFCC"/>
        <bgColor indexed="64"/>
      </patternFill>
    </fill>
    <fill>
      <patternFill patternType="solid">
        <fgColor theme="0"/>
        <bgColor indexed="64"/>
      </patternFill>
    </fill>
    <fill>
      <patternFill patternType="solid">
        <fgColor rgb="FFE0E9F4"/>
        <bgColor indexed="64"/>
      </patternFill>
    </fill>
    <fill>
      <patternFill patternType="solid">
        <fgColor rgb="FFDDEBF7"/>
        <bgColor indexed="64"/>
      </patternFill>
    </fill>
    <fill>
      <patternFill patternType="solid">
        <fgColor theme="1"/>
        <bgColor indexed="64"/>
      </patternFill>
    </fill>
    <fill>
      <patternFill patternType="solid">
        <fgColor theme="4"/>
      </patternFill>
    </fill>
  </fills>
  <borders count="8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top style="mediumDashed">
        <color indexed="64"/>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dotted">
        <color indexed="64"/>
      </bottom>
      <diagonal/>
    </border>
    <border>
      <left/>
      <right/>
      <top style="medium">
        <color indexed="64"/>
      </top>
      <bottom style="medium">
        <color indexed="64"/>
      </bottom>
      <diagonal/>
    </border>
    <border>
      <left style="dotted">
        <color indexed="64"/>
      </left>
      <right style="dotted">
        <color indexed="64"/>
      </right>
      <top style="dotted">
        <color indexed="64"/>
      </top>
      <bottom style="dotted">
        <color indexed="64"/>
      </bottom>
      <diagonal/>
    </border>
    <border>
      <left/>
      <right/>
      <top style="medium">
        <color indexed="64"/>
      </top>
      <bottom style="thin">
        <color indexed="64"/>
      </bottom>
      <diagonal/>
    </border>
    <border>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Dashed">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bottom style="dotted">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top style="thin">
        <color indexed="64"/>
      </top>
      <bottom/>
      <diagonal/>
    </border>
    <border>
      <left style="medium">
        <color indexed="64"/>
      </left>
      <right style="dotted">
        <color indexed="64"/>
      </right>
      <top style="dotted">
        <color indexed="64"/>
      </top>
      <bottom style="dotted">
        <color indexed="64"/>
      </bottom>
      <diagonal/>
    </border>
    <border>
      <left/>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diagonal/>
    </border>
    <border>
      <left style="medium">
        <color indexed="64"/>
      </left>
      <right/>
      <top/>
      <bottom style="dotted">
        <color indexed="64"/>
      </bottom>
      <diagonal/>
    </border>
    <border>
      <left style="medium">
        <color indexed="64"/>
      </left>
      <right/>
      <top style="hair">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dotted">
        <color indexed="64"/>
      </left>
      <right style="dotted">
        <color indexed="64"/>
      </right>
      <top style="dotted">
        <color indexed="64"/>
      </top>
      <bottom style="thin">
        <color indexed="64"/>
      </bottom>
      <diagonal/>
    </border>
    <border>
      <left style="dotted">
        <color indexed="64"/>
      </left>
      <right style="dotted">
        <color indexed="64"/>
      </right>
      <top/>
      <bottom style="dotted">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n">
        <color indexed="64"/>
      </bottom>
      <diagonal/>
    </border>
    <border>
      <left style="dotted">
        <color indexed="64"/>
      </left>
      <right style="dotted">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diagonal/>
    </border>
    <border>
      <left/>
      <right/>
      <top/>
      <bottom style="dotted">
        <color indexed="64"/>
      </bottom>
      <diagonal/>
    </border>
    <border>
      <left/>
      <right/>
      <top style="dotted">
        <color indexed="64"/>
      </top>
      <bottom style="dotted">
        <color indexed="64"/>
      </bottom>
      <diagonal/>
    </border>
    <border>
      <left/>
      <right style="dotted">
        <color indexed="64"/>
      </right>
      <top/>
      <bottom style="dotted">
        <color indexed="64"/>
      </bottom>
      <diagonal/>
    </border>
    <border>
      <left style="dotted">
        <color indexed="64"/>
      </left>
      <right style="dotted">
        <color indexed="64"/>
      </right>
      <top/>
      <bottom/>
      <diagonal/>
    </border>
    <border>
      <left style="dotted">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dotted">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1" fillId="15" borderId="0" applyNumberFormat="0" applyBorder="0" applyAlignment="0" applyProtection="0"/>
  </cellStyleXfs>
  <cellXfs count="623">
    <xf numFmtId="0" fontId="0" fillId="0" borderId="0" xfId="0"/>
    <xf numFmtId="0" fontId="6" fillId="0" borderId="0" xfId="0" applyFont="1" applyAlignment="1" applyProtection="1">
      <alignment vertical="center"/>
      <protection locked="0"/>
    </xf>
    <xf numFmtId="2" fontId="4" fillId="0" borderId="0" xfId="1" applyNumberFormat="1" applyFont="1" applyFill="1" applyBorder="1" applyAlignment="1" applyProtection="1">
      <alignment vertical="center"/>
      <protection locked="0"/>
    </xf>
    <xf numFmtId="4" fontId="4" fillId="0" borderId="0" xfId="1" applyNumberFormat="1" applyFont="1" applyFill="1" applyBorder="1" applyAlignment="1" applyProtection="1">
      <alignment vertical="center"/>
      <protection locked="0"/>
    </xf>
    <xf numFmtId="164" fontId="4" fillId="0" borderId="0" xfId="1" applyNumberFormat="1" applyFont="1" applyFill="1" applyBorder="1" applyAlignment="1" applyProtection="1">
      <alignment vertical="center"/>
      <protection locked="0"/>
    </xf>
    <xf numFmtId="164" fontId="8" fillId="2" borderId="0" xfId="1" applyNumberFormat="1" applyFont="1" applyFill="1" applyBorder="1" applyAlignment="1" applyProtection="1">
      <alignment horizontal="left" vertical="center"/>
    </xf>
    <xf numFmtId="164" fontId="9" fillId="2" borderId="0" xfId="1" applyNumberFormat="1" applyFont="1" applyFill="1" applyBorder="1" applyAlignment="1" applyProtection="1">
      <alignment horizontal="left" vertical="center"/>
    </xf>
    <xf numFmtId="164" fontId="5" fillId="2" borderId="0" xfId="1" applyNumberFormat="1" applyFont="1" applyFill="1" applyBorder="1" applyAlignment="1" applyProtection="1">
      <alignment horizontal="left" vertical="center"/>
      <protection locked="0"/>
    </xf>
    <xf numFmtId="165" fontId="5" fillId="2" borderId="0" xfId="1" applyNumberFormat="1" applyFont="1" applyFill="1" applyBorder="1" applyAlignment="1" applyProtection="1">
      <alignment horizontal="center" vertical="center"/>
      <protection locked="0"/>
    </xf>
    <xf numFmtId="164" fontId="4" fillId="2" borderId="0" xfId="1" applyNumberFormat="1" applyFont="1" applyFill="1" applyBorder="1" applyAlignment="1" applyProtection="1">
      <alignment horizontal="left" vertical="center"/>
      <protection locked="0"/>
    </xf>
    <xf numFmtId="164" fontId="4" fillId="2" borderId="0" xfId="1" applyNumberFormat="1" applyFont="1" applyFill="1" applyBorder="1" applyAlignment="1" applyProtection="1">
      <alignment vertical="center"/>
      <protection locked="0"/>
    </xf>
    <xf numFmtId="164" fontId="5" fillId="2" borderId="0" xfId="1" applyNumberFormat="1" applyFont="1" applyFill="1" applyBorder="1" applyAlignment="1" applyProtection="1">
      <alignment vertical="center"/>
      <protection locked="0"/>
    </xf>
    <xf numFmtId="164" fontId="4" fillId="2" borderId="5" xfId="1" applyNumberFormat="1" applyFont="1" applyFill="1" applyBorder="1" applyAlignment="1" applyProtection="1">
      <alignment vertical="center"/>
      <protection locked="0"/>
    </xf>
    <xf numFmtId="165" fontId="5" fillId="2" borderId="0" xfId="1" applyNumberFormat="1" applyFont="1" applyFill="1" applyBorder="1" applyAlignment="1" applyProtection="1">
      <alignment vertical="center"/>
      <protection locked="0"/>
    </xf>
    <xf numFmtId="165" fontId="4" fillId="2" borderId="0" xfId="1" applyNumberFormat="1" applyFont="1" applyFill="1" applyBorder="1" applyAlignment="1" applyProtection="1">
      <alignment vertical="center"/>
      <protection locked="0"/>
    </xf>
    <xf numFmtId="164" fontId="4" fillId="0" borderId="0" xfId="1" applyNumberFormat="1" applyFont="1" applyFill="1" applyBorder="1" applyAlignment="1" applyProtection="1">
      <alignment horizontal="right" vertical="center"/>
      <protection locked="0"/>
    </xf>
    <xf numFmtId="166" fontId="5" fillId="0" borderId="0" xfId="2" applyNumberFormat="1" applyFont="1" applyFill="1" applyBorder="1" applyAlignment="1" applyProtection="1">
      <alignment vertical="center"/>
      <protection locked="0"/>
    </xf>
    <xf numFmtId="165" fontId="5" fillId="0" borderId="0" xfId="1" applyNumberFormat="1" applyFont="1" applyFill="1" applyBorder="1" applyAlignment="1" applyProtection="1">
      <alignment vertical="center"/>
      <protection locked="0"/>
    </xf>
    <xf numFmtId="164" fontId="3" fillId="2" borderId="0" xfId="1" applyNumberFormat="1" applyFont="1" applyFill="1" applyBorder="1" applyAlignment="1" applyProtection="1">
      <alignment horizontal="left" vertical="center"/>
      <protection locked="0"/>
    </xf>
    <xf numFmtId="164" fontId="3" fillId="0" borderId="0" xfId="1" applyNumberFormat="1" applyFont="1" applyFill="1" applyBorder="1" applyAlignment="1" applyProtection="1">
      <alignment vertical="center"/>
      <protection locked="0"/>
    </xf>
    <xf numFmtId="165" fontId="3" fillId="0" borderId="0" xfId="1" applyNumberFormat="1" applyFont="1" applyFill="1" applyBorder="1" applyAlignment="1" applyProtection="1">
      <alignment vertical="center"/>
      <protection locked="0"/>
    </xf>
    <xf numFmtId="0" fontId="0" fillId="0" borderId="0" xfId="0" applyProtection="1">
      <protection locked="0"/>
    </xf>
    <xf numFmtId="0" fontId="6" fillId="2" borderId="0" xfId="0" applyFont="1" applyFill="1" applyAlignment="1" applyProtection="1">
      <alignment vertical="center"/>
      <protection locked="0"/>
    </xf>
    <xf numFmtId="164" fontId="4" fillId="0" borderId="0" xfId="1" applyNumberFormat="1" applyFont="1" applyFill="1" applyBorder="1" applyAlignment="1" applyProtection="1">
      <alignment horizontal="left" vertical="top" wrapText="1"/>
      <protection locked="0"/>
    </xf>
    <xf numFmtId="165" fontId="7" fillId="2" borderId="0" xfId="1" applyNumberFormat="1" applyFont="1" applyFill="1" applyBorder="1" applyAlignment="1" applyProtection="1">
      <alignment vertical="center"/>
      <protection locked="0"/>
    </xf>
    <xf numFmtId="164" fontId="3" fillId="2" borderId="0" xfId="1" applyNumberFormat="1" applyFont="1" applyFill="1" applyBorder="1" applyAlignment="1" applyProtection="1">
      <alignment vertical="center"/>
      <protection locked="0"/>
    </xf>
    <xf numFmtId="165" fontId="3" fillId="2" borderId="0" xfId="1" applyNumberFormat="1" applyFont="1" applyFill="1" applyBorder="1" applyAlignment="1" applyProtection="1">
      <alignment vertical="center"/>
      <protection locked="0"/>
    </xf>
    <xf numFmtId="164" fontId="5" fillId="2" borderId="0" xfId="1" applyNumberFormat="1" applyFont="1" applyFill="1" applyBorder="1" applyAlignment="1" applyProtection="1">
      <alignment horizontal="left" vertical="center"/>
    </xf>
    <xf numFmtId="164" fontId="4" fillId="2" borderId="16" xfId="1" applyNumberFormat="1" applyFont="1" applyFill="1" applyBorder="1" applyAlignment="1" applyProtection="1">
      <alignment vertical="center"/>
    </xf>
    <xf numFmtId="0" fontId="6" fillId="2" borderId="0" xfId="0" applyFont="1" applyFill="1" applyBorder="1" applyAlignment="1" applyProtection="1">
      <alignment vertical="center" wrapText="1"/>
    </xf>
    <xf numFmtId="164" fontId="5" fillId="2" borderId="0" xfId="1" applyNumberFormat="1" applyFont="1" applyFill="1" applyBorder="1" applyAlignment="1" applyProtection="1">
      <alignment horizontal="center" vertical="center"/>
    </xf>
    <xf numFmtId="165" fontId="5" fillId="2" borderId="0" xfId="1" applyNumberFormat="1" applyFont="1" applyFill="1" applyBorder="1" applyAlignment="1" applyProtection="1">
      <alignment horizontal="center" vertical="center"/>
    </xf>
    <xf numFmtId="165" fontId="5" fillId="2" borderId="5" xfId="1" applyNumberFormat="1" applyFont="1" applyFill="1" applyBorder="1" applyAlignment="1" applyProtection="1">
      <alignment horizontal="center" vertical="center"/>
    </xf>
    <xf numFmtId="166" fontId="4" fillId="2" borderId="0" xfId="2" applyNumberFormat="1" applyFont="1" applyFill="1" applyBorder="1" applyAlignment="1" applyProtection="1">
      <alignment vertical="center"/>
    </xf>
    <xf numFmtId="164" fontId="4" fillId="2" borderId="0" xfId="1" applyNumberFormat="1" applyFont="1" applyFill="1" applyBorder="1" applyAlignment="1" applyProtection="1">
      <alignment horizontal="left" vertical="center"/>
    </xf>
    <xf numFmtId="164" fontId="4" fillId="2" borderId="0" xfId="1" applyNumberFormat="1" applyFont="1" applyFill="1" applyBorder="1" applyAlignment="1" applyProtection="1">
      <alignment vertical="center"/>
    </xf>
    <xf numFmtId="2" fontId="4" fillId="2" borderId="0" xfId="1" applyNumberFormat="1" applyFont="1" applyFill="1" applyBorder="1" applyAlignment="1" applyProtection="1">
      <alignment vertical="center"/>
    </xf>
    <xf numFmtId="3" fontId="4" fillId="2" borderId="0" xfId="1" applyNumberFormat="1" applyFont="1" applyFill="1" applyBorder="1" applyAlignment="1" applyProtection="1">
      <alignment horizontal="right" vertical="center"/>
    </xf>
    <xf numFmtId="164" fontId="5" fillId="2" borderId="0" xfId="1" applyNumberFormat="1" applyFont="1" applyFill="1" applyBorder="1" applyAlignment="1" applyProtection="1">
      <alignment vertical="center"/>
    </xf>
    <xf numFmtId="1" fontId="5" fillId="2" borderId="0" xfId="1" applyNumberFormat="1" applyFont="1" applyFill="1" applyBorder="1" applyAlignment="1" applyProtection="1">
      <alignment vertical="center"/>
    </xf>
    <xf numFmtId="3" fontId="5" fillId="2" borderId="0" xfId="1" applyNumberFormat="1" applyFont="1" applyFill="1" applyBorder="1" applyAlignment="1" applyProtection="1">
      <alignment vertical="center"/>
    </xf>
    <xf numFmtId="166" fontId="4" fillId="2" borderId="0" xfId="2" applyNumberFormat="1" applyFont="1" applyFill="1" applyBorder="1" applyAlignment="1" applyProtection="1">
      <alignment horizontal="right" vertical="center"/>
    </xf>
    <xf numFmtId="164" fontId="5" fillId="2" borderId="6" xfId="1" applyNumberFormat="1" applyFont="1" applyFill="1" applyBorder="1" applyAlignment="1" applyProtection="1">
      <alignment vertical="center"/>
    </xf>
    <xf numFmtId="165" fontId="5" fillId="2" borderId="6" xfId="1" applyNumberFormat="1" applyFont="1" applyFill="1" applyBorder="1" applyAlignment="1" applyProtection="1">
      <alignment vertical="center"/>
    </xf>
    <xf numFmtId="164" fontId="4" fillId="2" borderId="6" xfId="1" applyNumberFormat="1" applyFont="1" applyFill="1" applyBorder="1" applyAlignment="1" applyProtection="1">
      <alignment horizontal="right" vertical="center"/>
    </xf>
    <xf numFmtId="166" fontId="5" fillId="4" borderId="7" xfId="2" applyNumberFormat="1" applyFont="1" applyFill="1" applyBorder="1" applyAlignment="1" applyProtection="1">
      <alignment vertical="center"/>
    </xf>
    <xf numFmtId="164" fontId="5" fillId="0" borderId="0" xfId="1" applyNumberFormat="1" applyFont="1" applyFill="1" applyBorder="1" applyAlignment="1" applyProtection="1">
      <alignment vertical="center"/>
    </xf>
    <xf numFmtId="164" fontId="4" fillId="0" borderId="6" xfId="1" applyNumberFormat="1" applyFont="1" applyFill="1" applyBorder="1" applyAlignment="1" applyProtection="1">
      <alignment horizontal="right" vertical="center"/>
    </xf>
    <xf numFmtId="165" fontId="5" fillId="2" borderId="16" xfId="1" applyNumberFormat="1" applyFont="1" applyFill="1" applyBorder="1" applyAlignment="1" applyProtection="1">
      <alignment vertical="center"/>
    </xf>
    <xf numFmtId="165" fontId="5" fillId="2" borderId="0" xfId="1" applyNumberFormat="1" applyFont="1" applyFill="1" applyBorder="1" applyAlignment="1" applyProtection="1">
      <alignment vertical="center"/>
    </xf>
    <xf numFmtId="4" fontId="4" fillId="2" borderId="0" xfId="1" applyNumberFormat="1" applyFont="1" applyFill="1" applyBorder="1" applyAlignment="1" applyProtection="1">
      <alignment vertical="center"/>
    </xf>
    <xf numFmtId="3" fontId="4" fillId="2" borderId="0" xfId="1" applyNumberFormat="1" applyFont="1" applyFill="1" applyBorder="1" applyAlignment="1" applyProtection="1">
      <alignment vertical="center"/>
    </xf>
    <xf numFmtId="164" fontId="5" fillId="2" borderId="6" xfId="1" quotePrefix="1" applyNumberFormat="1" applyFont="1" applyFill="1" applyBorder="1" applyAlignment="1" applyProtection="1">
      <alignment vertical="center"/>
    </xf>
    <xf numFmtId="4" fontId="5" fillId="2" borderId="6" xfId="1" applyNumberFormat="1" applyFont="1" applyFill="1" applyBorder="1" applyAlignment="1" applyProtection="1">
      <alignment vertical="center"/>
    </xf>
    <xf numFmtId="165" fontId="4" fillId="2" borderId="0" xfId="1" applyNumberFormat="1" applyFont="1" applyFill="1" applyBorder="1" applyAlignment="1" applyProtection="1">
      <alignment vertical="center"/>
    </xf>
    <xf numFmtId="165" fontId="4" fillId="2" borderId="16" xfId="1" applyNumberFormat="1" applyFont="1" applyFill="1" applyBorder="1" applyAlignment="1" applyProtection="1">
      <alignment vertical="center"/>
    </xf>
    <xf numFmtId="3" fontId="4" fillId="2" borderId="0" xfId="1" applyNumberFormat="1" applyFont="1" applyFill="1" applyBorder="1" applyAlignment="1" applyProtection="1">
      <alignment horizontal="left" vertical="center"/>
    </xf>
    <xf numFmtId="165" fontId="5" fillId="0" borderId="0" xfId="1" applyNumberFormat="1" applyFont="1" applyFill="1" applyBorder="1" applyAlignment="1" applyProtection="1">
      <alignment horizontal="center" vertical="center"/>
    </xf>
    <xf numFmtId="3" fontId="4" fillId="0" borderId="0" xfId="1" applyNumberFormat="1" applyFont="1" applyFill="1" applyBorder="1" applyAlignment="1" applyProtection="1">
      <alignment vertical="center"/>
    </xf>
    <xf numFmtId="164" fontId="5" fillId="0" borderId="16" xfId="1" applyNumberFormat="1" applyFont="1" applyFill="1" applyBorder="1" applyAlignment="1" applyProtection="1">
      <alignment vertical="center"/>
    </xf>
    <xf numFmtId="165" fontId="5" fillId="0" borderId="5" xfId="1" applyNumberFormat="1" applyFont="1" applyFill="1" applyBorder="1" applyAlignment="1" applyProtection="1">
      <alignment horizontal="center" vertical="center"/>
    </xf>
    <xf numFmtId="164" fontId="4" fillId="0" borderId="0" xfId="1" applyNumberFormat="1" applyFont="1" applyFill="1" applyBorder="1" applyAlignment="1" applyProtection="1">
      <alignment horizontal="right" vertical="center"/>
    </xf>
    <xf numFmtId="164" fontId="5" fillId="2" borderId="9" xfId="1" applyNumberFormat="1" applyFont="1" applyFill="1" applyBorder="1" applyAlignment="1" applyProtection="1">
      <alignment vertical="center"/>
    </xf>
    <xf numFmtId="165" fontId="5" fillId="2" borderId="9" xfId="1" applyNumberFormat="1" applyFont="1" applyFill="1" applyBorder="1" applyAlignment="1" applyProtection="1">
      <alignment vertical="center"/>
    </xf>
    <xf numFmtId="164" fontId="4" fillId="2" borderId="9" xfId="1" applyNumberFormat="1" applyFont="1" applyFill="1" applyBorder="1" applyAlignment="1" applyProtection="1">
      <alignment horizontal="right" vertical="center"/>
    </xf>
    <xf numFmtId="166" fontId="5" fillId="4" borderId="9" xfId="2" applyNumberFormat="1" applyFont="1" applyFill="1" applyBorder="1" applyAlignment="1" applyProtection="1">
      <alignment vertical="center"/>
    </xf>
    <xf numFmtId="164" fontId="4" fillId="2" borderId="0" xfId="1" applyNumberFormat="1" applyFont="1" applyFill="1" applyBorder="1" applyAlignment="1" applyProtection="1">
      <alignment horizontal="right" vertical="center"/>
    </xf>
    <xf numFmtId="166" fontId="5" fillId="0" borderId="0" xfId="2" applyNumberFormat="1" applyFont="1" applyFill="1" applyBorder="1" applyAlignment="1" applyProtection="1">
      <alignment vertical="center"/>
    </xf>
    <xf numFmtId="165" fontId="5" fillId="0" borderId="0" xfId="1" applyNumberFormat="1" applyFont="1" applyFill="1" applyBorder="1" applyAlignment="1" applyProtection="1">
      <alignment vertical="center"/>
    </xf>
    <xf numFmtId="164" fontId="5" fillId="0" borderId="9" xfId="1" applyNumberFormat="1" applyFont="1" applyFill="1" applyBorder="1" applyAlignment="1" applyProtection="1">
      <alignment vertical="center"/>
    </xf>
    <xf numFmtId="9" fontId="5" fillId="4" borderId="9" xfId="3" applyFont="1" applyFill="1" applyBorder="1" applyAlignment="1" applyProtection="1">
      <alignment horizontal="center" vertical="center"/>
    </xf>
    <xf numFmtId="9" fontId="5" fillId="0" borderId="0" xfId="3" applyFont="1" applyFill="1" applyBorder="1" applyAlignment="1" applyProtection="1">
      <alignment horizontal="center" vertical="center"/>
    </xf>
    <xf numFmtId="165" fontId="5" fillId="2" borderId="0" xfId="1" applyNumberFormat="1" applyFont="1" applyFill="1" applyBorder="1" applyAlignment="1" applyProtection="1">
      <alignment horizontal="center" vertical="center" wrapText="1"/>
    </xf>
    <xf numFmtId="9" fontId="5" fillId="0" borderId="9" xfId="3" applyFont="1" applyFill="1" applyBorder="1" applyAlignment="1" applyProtection="1">
      <alignment horizontal="center" vertical="center"/>
    </xf>
    <xf numFmtId="164" fontId="4" fillId="0" borderId="9" xfId="1" applyNumberFormat="1" applyFont="1" applyFill="1" applyBorder="1" applyAlignment="1" applyProtection="1">
      <alignment horizontal="right" vertical="center"/>
    </xf>
    <xf numFmtId="166" fontId="5" fillId="0" borderId="9" xfId="2" applyNumberFormat="1" applyFont="1" applyFill="1" applyBorder="1" applyAlignment="1" applyProtection="1">
      <alignment vertical="center"/>
    </xf>
    <xf numFmtId="165" fontId="5" fillId="0" borderId="9" xfId="1" applyNumberFormat="1" applyFont="1" applyFill="1" applyBorder="1" applyAlignment="1" applyProtection="1">
      <alignment vertical="center"/>
    </xf>
    <xf numFmtId="166" fontId="5" fillId="4" borderId="0" xfId="2" applyNumberFormat="1" applyFont="1" applyFill="1" applyBorder="1" applyAlignment="1" applyProtection="1">
      <alignment vertical="center"/>
    </xf>
    <xf numFmtId="164" fontId="5" fillId="0" borderId="6" xfId="1" applyNumberFormat="1" applyFont="1" applyFill="1" applyBorder="1" applyAlignment="1" applyProtection="1">
      <alignment vertical="center"/>
    </xf>
    <xf numFmtId="166" fontId="5" fillId="0" borderId="6" xfId="2" applyNumberFormat="1" applyFont="1" applyFill="1" applyBorder="1" applyAlignment="1" applyProtection="1">
      <alignment vertical="center"/>
    </xf>
    <xf numFmtId="165" fontId="5" fillId="0" borderId="6" xfId="1" applyNumberFormat="1" applyFont="1" applyFill="1" applyBorder="1" applyAlignment="1" applyProtection="1">
      <alignment vertical="center"/>
    </xf>
    <xf numFmtId="0" fontId="6" fillId="0" borderId="0" xfId="0" applyFont="1" applyAlignment="1" applyProtection="1">
      <alignment vertical="center"/>
    </xf>
    <xf numFmtId="164" fontId="4" fillId="2" borderId="5" xfId="1" applyNumberFormat="1" applyFont="1" applyFill="1" applyBorder="1" applyAlignment="1" applyProtection="1">
      <alignment vertical="center"/>
    </xf>
    <xf numFmtId="0" fontId="6" fillId="2" borderId="0" xfId="0" applyFont="1" applyFill="1" applyAlignment="1">
      <alignment vertical="center"/>
    </xf>
    <xf numFmtId="0" fontId="7" fillId="2" borderId="0" xfId="0" applyFont="1" applyFill="1" applyAlignment="1">
      <alignment vertical="center"/>
    </xf>
    <xf numFmtId="164" fontId="5" fillId="0" borderId="18" xfId="1" applyNumberFormat="1" applyFont="1" applyFill="1" applyBorder="1" applyAlignment="1" applyProtection="1">
      <alignment vertical="center"/>
    </xf>
    <xf numFmtId="0" fontId="6" fillId="0" borderId="0" xfId="0" applyFont="1" applyAlignment="1">
      <alignment vertical="center"/>
    </xf>
    <xf numFmtId="0" fontId="6" fillId="2" borderId="0" xfId="0" applyFont="1" applyFill="1" applyBorder="1" applyAlignment="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7" fillId="2" borderId="0" xfId="0" applyFont="1" applyFill="1" applyBorder="1" applyAlignment="1">
      <alignment horizontal="center" vertical="center" wrapText="1"/>
    </xf>
    <xf numFmtId="0" fontId="7" fillId="2" borderId="0" xfId="0" applyFont="1" applyFill="1" applyBorder="1" applyAlignment="1">
      <alignment horizontal="left" vertical="center" wrapText="1"/>
    </xf>
    <xf numFmtId="0" fontId="6" fillId="2" borderId="0" xfId="0" applyFont="1" applyFill="1" applyBorder="1" applyAlignment="1">
      <alignment horizontal="left" vertical="center"/>
    </xf>
    <xf numFmtId="49" fontId="7" fillId="2" borderId="0" xfId="0" applyNumberFormat="1" applyFont="1" applyFill="1" applyBorder="1" applyAlignment="1">
      <alignment horizontal="left" vertical="center" wrapText="1"/>
    </xf>
    <xf numFmtId="0" fontId="6" fillId="0" borderId="3" xfId="0" applyFont="1" applyBorder="1" applyAlignment="1">
      <alignment vertical="center"/>
    </xf>
    <xf numFmtId="0" fontId="7" fillId="2" borderId="3" xfId="0" applyFont="1" applyFill="1" applyBorder="1" applyAlignment="1">
      <alignment horizontal="left" vertical="center"/>
    </xf>
    <xf numFmtId="0" fontId="7" fillId="2" borderId="3" xfId="0" applyFont="1" applyFill="1" applyBorder="1" applyAlignment="1">
      <alignment vertical="center"/>
    </xf>
    <xf numFmtId="0" fontId="6" fillId="2" borderId="4" xfId="0" applyFont="1" applyFill="1" applyBorder="1" applyAlignment="1">
      <alignment vertical="center"/>
    </xf>
    <xf numFmtId="164" fontId="5" fillId="2" borderId="1" xfId="1" applyNumberFormat="1" applyFont="1" applyFill="1" applyBorder="1" applyAlignment="1" applyProtection="1">
      <alignment vertical="center"/>
    </xf>
    <xf numFmtId="164" fontId="13" fillId="2" borderId="0" xfId="1" applyNumberFormat="1" applyFont="1" applyFill="1" applyBorder="1" applyAlignment="1" applyProtection="1">
      <alignment vertical="center"/>
    </xf>
    <xf numFmtId="164" fontId="5" fillId="2" borderId="11" xfId="1" applyNumberFormat="1" applyFont="1" applyFill="1" applyBorder="1" applyAlignment="1" applyProtection="1">
      <alignment vertical="center" wrapText="1"/>
    </xf>
    <xf numFmtId="9" fontId="4" fillId="2" borderId="0" xfId="1" applyNumberFormat="1" applyFont="1" applyFill="1" applyBorder="1" applyAlignment="1" applyProtection="1">
      <alignment vertical="center"/>
    </xf>
    <xf numFmtId="168" fontId="4" fillId="2" borderId="0" xfId="1" applyNumberFormat="1" applyFont="1" applyFill="1" applyBorder="1" applyAlignment="1" applyProtection="1">
      <alignment vertical="center"/>
    </xf>
    <xf numFmtId="164" fontId="4" fillId="2" borderId="6" xfId="1" applyNumberFormat="1" applyFont="1" applyFill="1" applyBorder="1" applyAlignment="1" applyProtection="1">
      <alignment vertical="center"/>
    </xf>
    <xf numFmtId="44" fontId="4" fillId="4" borderId="19" xfId="2" applyFont="1" applyFill="1" applyBorder="1" applyAlignment="1" applyProtection="1">
      <alignment vertical="center"/>
    </xf>
    <xf numFmtId="0" fontId="7" fillId="2" borderId="0" xfId="0" applyFont="1" applyFill="1" applyAlignment="1" applyProtection="1">
      <alignment vertical="center" wrapText="1"/>
    </xf>
    <xf numFmtId="164" fontId="4" fillId="2" borderId="0" xfId="1" applyNumberFormat="1" applyFont="1" applyFill="1" applyBorder="1" applyAlignment="1" applyProtection="1">
      <alignment horizontal="left" vertical="center"/>
      <protection locked="0"/>
    </xf>
    <xf numFmtId="0" fontId="0" fillId="0" borderId="0" xfId="0" applyBorder="1" applyProtection="1"/>
    <xf numFmtId="0" fontId="11" fillId="0" borderId="0" xfId="0" applyFont="1" applyProtection="1"/>
    <xf numFmtId="0" fontId="0" fillId="0" borderId="0" xfId="0" applyProtection="1"/>
    <xf numFmtId="0" fontId="0" fillId="0" borderId="0" xfId="0" applyAlignment="1" applyProtection="1">
      <alignment horizontal="center"/>
    </xf>
    <xf numFmtId="0" fontId="2" fillId="0" borderId="0" xfId="0" applyFont="1" applyBorder="1" applyProtection="1"/>
    <xf numFmtId="0" fontId="2" fillId="0" borderId="0" xfId="0" applyFont="1" applyProtection="1"/>
    <xf numFmtId="0" fontId="6" fillId="2" borderId="0" xfId="0" applyFont="1" applyFill="1" applyAlignment="1" applyProtection="1">
      <alignment vertical="center"/>
    </xf>
    <xf numFmtId="0" fontId="7" fillId="2" borderId="0" xfId="0" applyFont="1" applyFill="1" applyAlignment="1" applyProtection="1">
      <alignment vertical="center"/>
    </xf>
    <xf numFmtId="0" fontId="7" fillId="2" borderId="10" xfId="0" applyFont="1" applyFill="1" applyBorder="1" applyAlignment="1" applyProtection="1">
      <alignment vertical="center"/>
    </xf>
    <xf numFmtId="0" fontId="7" fillId="2" borderId="3" xfId="0" applyFont="1" applyFill="1" applyBorder="1" applyAlignment="1" applyProtection="1">
      <alignment vertical="center"/>
    </xf>
    <xf numFmtId="0" fontId="6" fillId="2" borderId="3" xfId="0" applyFont="1" applyFill="1" applyBorder="1" applyAlignment="1" applyProtection="1">
      <alignment vertical="center"/>
    </xf>
    <xf numFmtId="0" fontId="6" fillId="2" borderId="4" xfId="0" applyFont="1" applyFill="1" applyBorder="1" applyAlignment="1" applyProtection="1">
      <alignment vertical="center"/>
    </xf>
    <xf numFmtId="0" fontId="7" fillId="0" borderId="0" xfId="0" applyFont="1" applyAlignment="1" applyProtection="1">
      <alignment vertical="center" wrapText="1"/>
    </xf>
    <xf numFmtId="0" fontId="6" fillId="2" borderId="11" xfId="0" applyFont="1" applyFill="1" applyBorder="1" applyAlignment="1" applyProtection="1">
      <alignment vertical="center"/>
    </xf>
    <xf numFmtId="0" fontId="6" fillId="2" borderId="12" xfId="0" applyFont="1" applyFill="1" applyBorder="1" applyAlignment="1" applyProtection="1">
      <alignment vertical="center"/>
    </xf>
    <xf numFmtId="0" fontId="6" fillId="2" borderId="6" xfId="0" applyFont="1" applyFill="1" applyBorder="1" applyAlignment="1" applyProtection="1">
      <alignment vertical="center"/>
    </xf>
    <xf numFmtId="9" fontId="4" fillId="2" borderId="0" xfId="1" applyNumberFormat="1" applyFont="1" applyFill="1" applyBorder="1" applyAlignment="1" applyProtection="1">
      <alignment vertical="center"/>
      <protection locked="0"/>
    </xf>
    <xf numFmtId="3" fontId="4" fillId="2" borderId="0" xfId="1" applyNumberFormat="1" applyFont="1" applyFill="1" applyBorder="1" applyAlignment="1" applyProtection="1">
      <alignment vertical="center"/>
      <protection locked="0"/>
    </xf>
    <xf numFmtId="0" fontId="7" fillId="2" borderId="5" xfId="0" applyFont="1" applyFill="1" applyBorder="1" applyAlignment="1" applyProtection="1">
      <alignment vertical="center" wrapText="1"/>
    </xf>
    <xf numFmtId="2" fontId="4" fillId="0" borderId="5" xfId="1" applyNumberFormat="1" applyFont="1" applyFill="1" applyBorder="1" applyAlignment="1" applyProtection="1">
      <alignment vertical="center"/>
      <protection locked="0"/>
    </xf>
    <xf numFmtId="2" fontId="4" fillId="2" borderId="5" xfId="1" applyNumberFormat="1" applyFont="1" applyFill="1" applyBorder="1" applyAlignment="1" applyProtection="1">
      <alignment vertical="center"/>
    </xf>
    <xf numFmtId="1" fontId="5" fillId="2" borderId="5" xfId="1" applyNumberFormat="1" applyFont="1" applyFill="1" applyBorder="1" applyAlignment="1" applyProtection="1">
      <alignment vertical="center"/>
    </xf>
    <xf numFmtId="165" fontId="5" fillId="2" borderId="8" xfId="1" applyNumberFormat="1" applyFont="1" applyFill="1" applyBorder="1" applyAlignment="1" applyProtection="1">
      <alignment vertical="center"/>
    </xf>
    <xf numFmtId="165" fontId="5" fillId="2" borderId="20" xfId="1" applyNumberFormat="1" applyFont="1" applyFill="1" applyBorder="1" applyAlignment="1" applyProtection="1">
      <alignment vertical="center"/>
    </xf>
    <xf numFmtId="4" fontId="4" fillId="0" borderId="5" xfId="1" applyNumberFormat="1" applyFont="1" applyFill="1" applyBorder="1" applyAlignment="1" applyProtection="1">
      <alignment vertical="center"/>
      <protection locked="0"/>
    </xf>
    <xf numFmtId="4" fontId="4" fillId="0" borderId="5" xfId="1" applyNumberFormat="1" applyFont="1" applyFill="1" applyBorder="1" applyAlignment="1" applyProtection="1">
      <alignment vertical="center"/>
    </xf>
    <xf numFmtId="4" fontId="5" fillId="2" borderId="8" xfId="1" applyNumberFormat="1" applyFont="1" applyFill="1" applyBorder="1" applyAlignment="1" applyProtection="1">
      <alignment vertical="center"/>
    </xf>
    <xf numFmtId="164" fontId="4" fillId="2" borderId="20" xfId="1" applyNumberFormat="1" applyFont="1" applyFill="1" applyBorder="1" applyAlignment="1" applyProtection="1">
      <alignment vertical="center"/>
    </xf>
    <xf numFmtId="0" fontId="6" fillId="0" borderId="0" xfId="0" applyFont="1" applyBorder="1" applyAlignment="1" applyProtection="1">
      <alignment vertical="center"/>
      <protection locked="0"/>
    </xf>
    <xf numFmtId="164" fontId="4" fillId="0" borderId="5" xfId="1" applyNumberFormat="1" applyFont="1" applyFill="1" applyBorder="1" applyAlignment="1" applyProtection="1">
      <alignment vertical="center"/>
      <protection locked="0"/>
    </xf>
    <xf numFmtId="165" fontId="4" fillId="2" borderId="5" xfId="1" applyNumberFormat="1" applyFont="1" applyFill="1" applyBorder="1" applyAlignment="1" applyProtection="1">
      <alignment vertical="center"/>
    </xf>
    <xf numFmtId="165" fontId="4" fillId="2" borderId="20" xfId="1" applyNumberFormat="1" applyFont="1" applyFill="1" applyBorder="1" applyAlignment="1" applyProtection="1">
      <alignment vertical="center"/>
    </xf>
    <xf numFmtId="0" fontId="6" fillId="0" borderId="5" xfId="0" applyFont="1" applyBorder="1" applyAlignment="1" applyProtection="1">
      <alignment vertical="center"/>
      <protection locked="0"/>
    </xf>
    <xf numFmtId="164" fontId="5" fillId="0" borderId="20" xfId="1" applyNumberFormat="1" applyFont="1" applyFill="1" applyBorder="1" applyAlignment="1" applyProtection="1">
      <alignment vertical="center"/>
    </xf>
    <xf numFmtId="165" fontId="5" fillId="2" borderId="21" xfId="1" applyNumberFormat="1" applyFont="1" applyFill="1" applyBorder="1" applyAlignment="1" applyProtection="1">
      <alignment vertical="center"/>
    </xf>
    <xf numFmtId="165" fontId="5" fillId="0" borderId="5" xfId="1" applyNumberFormat="1" applyFont="1" applyFill="1" applyBorder="1" applyAlignment="1" applyProtection="1">
      <alignment vertical="center"/>
    </xf>
    <xf numFmtId="165" fontId="5" fillId="0" borderId="5" xfId="1" applyNumberFormat="1" applyFont="1" applyFill="1" applyBorder="1" applyAlignment="1" applyProtection="1">
      <alignment horizontal="center" vertical="center" wrapText="1"/>
    </xf>
    <xf numFmtId="9" fontId="5" fillId="0" borderId="21" xfId="3" applyFont="1" applyFill="1" applyBorder="1" applyAlignment="1" applyProtection="1">
      <alignment horizontal="center" vertical="center"/>
    </xf>
    <xf numFmtId="165" fontId="5" fillId="0" borderId="21" xfId="1" applyNumberFormat="1" applyFont="1" applyFill="1" applyBorder="1" applyAlignment="1" applyProtection="1">
      <alignment vertical="center"/>
    </xf>
    <xf numFmtId="165" fontId="5" fillId="0" borderId="8" xfId="1" applyNumberFormat="1" applyFont="1" applyFill="1" applyBorder="1" applyAlignment="1" applyProtection="1">
      <alignment vertical="center"/>
    </xf>
    <xf numFmtId="0" fontId="7" fillId="0" borderId="0" xfId="0" applyFont="1" applyBorder="1" applyAlignment="1">
      <alignment horizontal="center" vertical="center"/>
    </xf>
    <xf numFmtId="0" fontId="6" fillId="2" borderId="0" xfId="0" applyFont="1" applyFill="1" applyBorder="1" applyAlignment="1">
      <alignment vertical="center" wrapText="1"/>
    </xf>
    <xf numFmtId="0" fontId="7" fillId="2" borderId="5" xfId="0" applyFont="1" applyFill="1" applyBorder="1" applyAlignment="1">
      <alignment horizontal="center" vertical="center" wrapText="1"/>
    </xf>
    <xf numFmtId="0" fontId="6" fillId="2" borderId="0" xfId="0" applyFont="1" applyFill="1" applyAlignment="1">
      <alignment vertical="center" wrapText="1"/>
    </xf>
    <xf numFmtId="0" fontId="6" fillId="0" borderId="0" xfId="0" applyFont="1" applyAlignment="1">
      <alignment vertical="center" wrapText="1"/>
    </xf>
    <xf numFmtId="164" fontId="14" fillId="2" borderId="0" xfId="1" applyNumberFormat="1" applyFont="1" applyFill="1" applyBorder="1" applyAlignment="1" applyProtection="1">
      <alignment horizontal="left" vertical="center"/>
    </xf>
    <xf numFmtId="0" fontId="15" fillId="2" borderId="0" xfId="0" applyFont="1" applyFill="1" applyAlignment="1">
      <alignment vertical="center"/>
    </xf>
    <xf numFmtId="164" fontId="4" fillId="2" borderId="0" xfId="1" applyNumberFormat="1" applyFont="1" applyFill="1" applyBorder="1" applyAlignment="1" applyProtection="1">
      <alignment horizontal="left" vertical="center"/>
      <protection locked="0"/>
    </xf>
    <xf numFmtId="0" fontId="16" fillId="0" borderId="0" xfId="0" applyFont="1" applyAlignment="1">
      <alignment horizontal="left" vertical="center" indent="2"/>
    </xf>
    <xf numFmtId="3" fontId="5" fillId="0" borderId="6" xfId="1" applyNumberFormat="1" applyFont="1" applyFill="1" applyBorder="1" applyAlignment="1" applyProtection="1">
      <alignment vertical="center"/>
    </xf>
    <xf numFmtId="0" fontId="7" fillId="2" borderId="0" xfId="0" applyFont="1" applyFill="1" applyBorder="1" applyAlignment="1" applyProtection="1">
      <alignment vertical="center"/>
    </xf>
    <xf numFmtId="166" fontId="5" fillId="4" borderId="6" xfId="2" applyNumberFormat="1" applyFont="1" applyFill="1" applyBorder="1" applyAlignment="1" applyProtection="1">
      <alignment vertical="center"/>
    </xf>
    <xf numFmtId="3" fontId="5" fillId="0" borderId="0" xfId="1" applyNumberFormat="1" applyFont="1" applyFill="1" applyBorder="1" applyAlignment="1" applyProtection="1">
      <alignment vertical="center"/>
    </xf>
    <xf numFmtId="0" fontId="7" fillId="0" borderId="0" xfId="0" applyFont="1" applyBorder="1" applyAlignment="1">
      <alignment horizontal="center" vertical="center"/>
    </xf>
    <xf numFmtId="0" fontId="7" fillId="2" borderId="0" xfId="0" applyFont="1" applyFill="1" applyBorder="1" applyAlignment="1" applyProtection="1">
      <alignment vertical="center" wrapText="1"/>
    </xf>
    <xf numFmtId="164" fontId="4" fillId="2" borderId="0" xfId="1" applyNumberFormat="1" applyFont="1" applyFill="1" applyBorder="1" applyAlignment="1" applyProtection="1">
      <alignment horizontal="left" vertical="center"/>
      <protection locked="0"/>
    </xf>
    <xf numFmtId="164" fontId="5" fillId="2" borderId="16" xfId="1" applyNumberFormat="1" applyFont="1" applyFill="1" applyBorder="1" applyAlignment="1" applyProtection="1">
      <alignment vertical="center"/>
    </xf>
    <xf numFmtId="0" fontId="7" fillId="2" borderId="0" xfId="0" applyFont="1" applyFill="1" applyBorder="1" applyAlignment="1" applyProtection="1">
      <alignment vertical="center" wrapText="1"/>
    </xf>
    <xf numFmtId="164" fontId="4" fillId="2" borderId="0" xfId="1" applyNumberFormat="1" applyFont="1" applyFill="1" applyBorder="1" applyAlignment="1" applyProtection="1">
      <alignment horizontal="left" vertical="center"/>
      <protection locked="0"/>
    </xf>
    <xf numFmtId="164" fontId="5" fillId="2" borderId="16" xfId="1" applyNumberFormat="1" applyFont="1" applyFill="1" applyBorder="1" applyAlignment="1" applyProtection="1">
      <alignment vertical="center"/>
    </xf>
    <xf numFmtId="166" fontId="4" fillId="0" borderId="0" xfId="2" applyNumberFormat="1" applyFont="1" applyFill="1" applyBorder="1" applyAlignment="1" applyProtection="1">
      <alignment vertical="center"/>
    </xf>
    <xf numFmtId="166" fontId="4" fillId="0" borderId="0" xfId="2" applyNumberFormat="1" applyFont="1" applyFill="1" applyBorder="1" applyAlignment="1" applyProtection="1">
      <alignment horizontal="right" vertical="center"/>
    </xf>
    <xf numFmtId="166" fontId="6" fillId="0" borderId="0" xfId="2" applyNumberFormat="1" applyFont="1" applyFill="1" applyBorder="1" applyAlignment="1" applyProtection="1">
      <alignment vertical="center"/>
      <protection locked="0"/>
    </xf>
    <xf numFmtId="3" fontId="6" fillId="0" borderId="0" xfId="1" applyNumberFormat="1" applyFont="1" applyFill="1" applyBorder="1" applyAlignment="1" applyProtection="1">
      <alignment horizontal="left" vertical="center"/>
    </xf>
    <xf numFmtId="166" fontId="7" fillId="0" borderId="6" xfId="2" applyNumberFormat="1" applyFont="1" applyFill="1" applyBorder="1" applyAlignment="1" applyProtection="1">
      <alignment vertical="center"/>
    </xf>
    <xf numFmtId="164" fontId="4" fillId="2" borderId="10" xfId="1" applyNumberFormat="1" applyFont="1" applyFill="1" applyBorder="1" applyAlignment="1" applyProtection="1">
      <alignment vertical="center"/>
      <protection locked="0"/>
    </xf>
    <xf numFmtId="164" fontId="4" fillId="2" borderId="3" xfId="1" applyNumberFormat="1" applyFont="1" applyFill="1" applyBorder="1" applyAlignment="1" applyProtection="1">
      <alignment vertical="center"/>
      <protection locked="0"/>
    </xf>
    <xf numFmtId="164" fontId="4" fillId="2" borderId="4" xfId="1" applyNumberFormat="1" applyFont="1" applyFill="1" applyBorder="1" applyAlignment="1" applyProtection="1">
      <alignment vertical="center"/>
      <protection locked="0"/>
    </xf>
    <xf numFmtId="166" fontId="4" fillId="0" borderId="0" xfId="2" applyNumberFormat="1" applyFont="1" applyFill="1" applyBorder="1" applyAlignment="1" applyProtection="1">
      <alignment vertical="center"/>
      <protection locked="0"/>
    </xf>
    <xf numFmtId="164" fontId="5" fillId="2" borderId="10" xfId="1" applyNumberFormat="1" applyFont="1" applyFill="1" applyBorder="1" applyAlignment="1" applyProtection="1">
      <alignment vertical="center"/>
    </xf>
    <xf numFmtId="164" fontId="5" fillId="2" borderId="3" xfId="1" applyNumberFormat="1" applyFont="1" applyFill="1" applyBorder="1" applyAlignment="1" applyProtection="1">
      <alignment vertical="center"/>
    </xf>
    <xf numFmtId="165" fontId="5" fillId="2" borderId="3" xfId="1" applyNumberFormat="1" applyFont="1" applyFill="1" applyBorder="1" applyAlignment="1" applyProtection="1">
      <alignment vertical="center"/>
    </xf>
    <xf numFmtId="165" fontId="5" fillId="2" borderId="4" xfId="1" applyNumberFormat="1" applyFont="1" applyFill="1" applyBorder="1" applyAlignment="1" applyProtection="1">
      <alignment vertical="center"/>
    </xf>
    <xf numFmtId="164" fontId="5" fillId="0" borderId="26" xfId="1" applyNumberFormat="1" applyFont="1" applyFill="1" applyBorder="1" applyAlignment="1" applyProtection="1">
      <alignment vertical="center"/>
    </xf>
    <xf numFmtId="164" fontId="5" fillId="2" borderId="11" xfId="1" applyNumberFormat="1" applyFont="1" applyFill="1" applyBorder="1" applyAlignment="1" applyProtection="1">
      <alignment vertical="center"/>
    </xf>
    <xf numFmtId="164" fontId="5" fillId="2" borderId="27" xfId="1" applyNumberFormat="1" applyFont="1" applyFill="1" applyBorder="1" applyAlignment="1" applyProtection="1">
      <alignment vertical="center"/>
    </xf>
    <xf numFmtId="164" fontId="5" fillId="0" borderId="11" xfId="1" applyNumberFormat="1" applyFont="1" applyFill="1" applyBorder="1" applyAlignment="1" applyProtection="1">
      <alignment vertical="center"/>
    </xf>
    <xf numFmtId="165" fontId="5" fillId="2" borderId="27" xfId="1" applyNumberFormat="1" applyFont="1" applyFill="1" applyBorder="1" applyAlignment="1" applyProtection="1">
      <alignment horizontal="left" vertical="center"/>
    </xf>
    <xf numFmtId="164" fontId="5" fillId="0" borderId="12" xfId="1" applyNumberFormat="1" applyFont="1" applyFill="1" applyBorder="1" applyAlignment="1" applyProtection="1">
      <alignment vertical="center"/>
    </xf>
    <xf numFmtId="164" fontId="4" fillId="6" borderId="15" xfId="1" applyNumberFormat="1" applyFont="1" applyFill="1" applyBorder="1" applyAlignment="1" applyProtection="1">
      <alignment vertical="center"/>
      <protection locked="0"/>
    </xf>
    <xf numFmtId="166" fontId="4" fillId="6" borderId="15" xfId="2" applyNumberFormat="1" applyFont="1" applyFill="1" applyBorder="1" applyAlignment="1" applyProtection="1">
      <alignment vertical="center"/>
      <protection locked="0"/>
    </xf>
    <xf numFmtId="3" fontId="4" fillId="6" borderId="15" xfId="1" applyNumberFormat="1" applyFont="1" applyFill="1" applyBorder="1" applyAlignment="1" applyProtection="1">
      <alignment horizontal="center" vertical="center"/>
      <protection locked="0"/>
    </xf>
    <xf numFmtId="44" fontId="4" fillId="6" borderId="15" xfId="2" applyFont="1" applyFill="1" applyBorder="1" applyAlignment="1" applyProtection="1">
      <alignment vertical="center"/>
      <protection locked="0"/>
    </xf>
    <xf numFmtId="3" fontId="4" fillId="6" borderId="15" xfId="1" applyNumberFormat="1" applyFont="1" applyFill="1" applyBorder="1" applyAlignment="1" applyProtection="1">
      <alignment vertical="center"/>
      <protection locked="0"/>
    </xf>
    <xf numFmtId="164" fontId="5" fillId="2" borderId="26" xfId="1" applyNumberFormat="1" applyFont="1" applyFill="1" applyBorder="1" applyAlignment="1" applyProtection="1">
      <alignment vertical="center"/>
    </xf>
    <xf numFmtId="164" fontId="5" fillId="2" borderId="11" xfId="1" applyNumberFormat="1" applyFont="1" applyFill="1" applyBorder="1" applyAlignment="1" applyProtection="1">
      <alignment horizontal="center" vertical="center"/>
    </xf>
    <xf numFmtId="164" fontId="4" fillId="2" borderId="11" xfId="1" applyNumberFormat="1" applyFont="1" applyFill="1" applyBorder="1" applyAlignment="1" applyProtection="1">
      <alignment vertical="center"/>
    </xf>
    <xf numFmtId="164" fontId="5" fillId="2" borderId="12" xfId="1" applyNumberFormat="1" applyFont="1" applyFill="1" applyBorder="1" applyAlignment="1" applyProtection="1">
      <alignment vertical="center"/>
    </xf>
    <xf numFmtId="164" fontId="4" fillId="6" borderId="29" xfId="1" applyNumberFormat="1" applyFont="1" applyFill="1" applyBorder="1" applyAlignment="1" applyProtection="1">
      <alignment vertical="center"/>
      <protection locked="0"/>
    </xf>
    <xf numFmtId="164" fontId="5" fillId="2" borderId="12" xfId="1" quotePrefix="1" applyNumberFormat="1" applyFont="1" applyFill="1" applyBorder="1" applyAlignment="1" applyProtection="1">
      <alignment vertical="center"/>
    </xf>
    <xf numFmtId="3" fontId="4" fillId="0" borderId="15" xfId="1" applyNumberFormat="1" applyFont="1" applyFill="1" applyBorder="1" applyAlignment="1" applyProtection="1">
      <alignment vertical="center"/>
      <protection locked="0"/>
    </xf>
    <xf numFmtId="3" fontId="4" fillId="0" borderId="15" xfId="1" applyNumberFormat="1" applyFont="1" applyFill="1" applyBorder="1" applyAlignment="1" applyProtection="1">
      <alignment horizontal="center" vertical="center"/>
      <protection locked="0"/>
    </xf>
    <xf numFmtId="166" fontId="4" fillId="0" borderId="15" xfId="2" applyNumberFormat="1" applyFont="1" applyFill="1" applyBorder="1" applyAlignment="1" applyProtection="1">
      <alignment vertical="center"/>
      <protection locked="0"/>
    </xf>
    <xf numFmtId="166" fontId="4" fillId="0" borderId="15" xfId="2" applyNumberFormat="1" applyFont="1" applyFill="1" applyBorder="1" applyAlignment="1" applyProtection="1">
      <alignment vertical="center"/>
    </xf>
    <xf numFmtId="0" fontId="7" fillId="0" borderId="0" xfId="0" applyFont="1" applyBorder="1" applyAlignment="1">
      <alignment horizontal="center" vertical="center"/>
    </xf>
    <xf numFmtId="9" fontId="5" fillId="6" borderId="9" xfId="3" applyFont="1" applyFill="1" applyBorder="1" applyAlignment="1" applyProtection="1">
      <alignment horizontal="center" vertical="center"/>
    </xf>
    <xf numFmtId="0" fontId="7" fillId="2" borderId="10" xfId="0" applyFont="1" applyFill="1" applyBorder="1" applyAlignment="1">
      <alignment horizontal="right" vertical="center"/>
    </xf>
    <xf numFmtId="0" fontId="7" fillId="2" borderId="11" xfId="0" applyFont="1" applyFill="1" applyBorder="1" applyAlignment="1">
      <alignment horizontal="left" vertical="center" wrapText="1"/>
    </xf>
    <xf numFmtId="0" fontId="6" fillId="0" borderId="11" xfId="0" applyFont="1" applyBorder="1" applyAlignment="1">
      <alignment vertical="center"/>
    </xf>
    <xf numFmtId="0" fontId="6" fillId="2" borderId="11" xfId="0" applyFont="1" applyFill="1" applyBorder="1" applyAlignment="1">
      <alignment vertical="center"/>
    </xf>
    <xf numFmtId="0" fontId="6" fillId="2" borderId="12" xfId="0" applyFont="1" applyFill="1" applyBorder="1" applyAlignment="1">
      <alignment vertical="center"/>
    </xf>
    <xf numFmtId="43" fontId="5" fillId="0" borderId="0" xfId="1" applyFont="1" applyFill="1" applyBorder="1" applyAlignment="1" applyProtection="1">
      <alignment vertical="center"/>
    </xf>
    <xf numFmtId="164" fontId="5" fillId="0" borderId="31" xfId="1" applyNumberFormat="1" applyFont="1" applyFill="1" applyBorder="1" applyAlignment="1" applyProtection="1">
      <alignment horizontal="left" vertical="top"/>
    </xf>
    <xf numFmtId="164" fontId="5" fillId="0" borderId="33" xfId="1" applyNumberFormat="1" applyFont="1" applyFill="1" applyBorder="1" applyAlignment="1" applyProtection="1">
      <alignment horizontal="left" vertical="top"/>
    </xf>
    <xf numFmtId="164" fontId="5" fillId="0" borderId="33" xfId="1" applyNumberFormat="1" applyFont="1" applyFill="1" applyBorder="1" applyAlignment="1" applyProtection="1">
      <alignment horizontal="left" vertical="top" wrapText="1"/>
    </xf>
    <xf numFmtId="164" fontId="5" fillId="0" borderId="35" xfId="1" applyNumberFormat="1" applyFont="1" applyFill="1" applyBorder="1" applyAlignment="1" applyProtection="1">
      <alignment horizontal="left" vertical="top" wrapText="1"/>
    </xf>
    <xf numFmtId="9" fontId="5" fillId="0" borderId="0" xfId="3" applyFont="1" applyFill="1" applyBorder="1" applyAlignment="1" applyProtection="1">
      <alignment vertical="center"/>
    </xf>
    <xf numFmtId="0" fontId="7" fillId="2" borderId="0" xfId="1" applyNumberFormat="1" applyFont="1" applyFill="1" applyBorder="1" applyAlignment="1" applyProtection="1">
      <alignment horizontal="left" vertical="top" wrapText="1"/>
    </xf>
    <xf numFmtId="0" fontId="2" fillId="0" borderId="37" xfId="0" applyFont="1" applyBorder="1" applyProtection="1"/>
    <xf numFmtId="0" fontId="2" fillId="0" borderId="37" xfId="0" applyFont="1" applyFill="1" applyBorder="1" applyAlignment="1" applyProtection="1">
      <alignment horizontal="center" wrapText="1"/>
    </xf>
    <xf numFmtId="9" fontId="0" fillId="0" borderId="37" xfId="3" applyFont="1" applyBorder="1" applyProtection="1"/>
    <xf numFmtId="9" fontId="0" fillId="0" borderId="37" xfId="0" applyNumberFormat="1" applyBorder="1" applyProtection="1"/>
    <xf numFmtId="164" fontId="5" fillId="2" borderId="0" xfId="1" applyNumberFormat="1" applyFont="1" applyFill="1" applyBorder="1" applyAlignment="1" applyProtection="1">
      <alignment vertical="center" wrapText="1"/>
    </xf>
    <xf numFmtId="49" fontId="6" fillId="8" borderId="11" xfId="0" applyNumberFormat="1" applyFont="1" applyFill="1" applyBorder="1" applyAlignment="1" applyProtection="1">
      <alignment vertical="center"/>
      <protection locked="0"/>
    </xf>
    <xf numFmtId="44" fontId="4" fillId="8" borderId="0" xfId="2" applyFont="1" applyFill="1" applyBorder="1" applyAlignment="1" applyProtection="1">
      <alignment vertical="center"/>
      <protection locked="0"/>
    </xf>
    <xf numFmtId="9" fontId="4" fillId="8" borderId="0" xfId="1" applyNumberFormat="1" applyFont="1" applyFill="1" applyBorder="1" applyAlignment="1" applyProtection="1">
      <alignment vertical="center"/>
      <protection locked="0"/>
    </xf>
    <xf numFmtId="164" fontId="4" fillId="8" borderId="13" xfId="1" applyNumberFormat="1" applyFont="1" applyFill="1" applyBorder="1" applyAlignment="1" applyProtection="1">
      <alignment horizontal="center" vertical="center"/>
      <protection locked="0"/>
    </xf>
    <xf numFmtId="49" fontId="6" fillId="2" borderId="0" xfId="0" applyNumberFormat="1" applyFont="1" applyFill="1" applyBorder="1" applyAlignment="1" applyProtection="1">
      <alignment vertical="center"/>
      <protection locked="0"/>
    </xf>
    <xf numFmtId="49" fontId="6" fillId="8" borderId="0" xfId="0" applyNumberFormat="1" applyFont="1" applyFill="1" applyBorder="1" applyAlignment="1" applyProtection="1">
      <alignment vertical="center"/>
      <protection locked="0"/>
    </xf>
    <xf numFmtId="167" fontId="6" fillId="2" borderId="0" xfId="0" applyNumberFormat="1" applyFont="1" applyFill="1" applyBorder="1" applyAlignment="1" applyProtection="1">
      <alignment vertical="center"/>
      <protection locked="0"/>
    </xf>
    <xf numFmtId="0" fontId="6" fillId="2" borderId="0" xfId="0" applyFont="1" applyFill="1" applyBorder="1" applyAlignment="1" applyProtection="1">
      <alignment vertical="center"/>
    </xf>
    <xf numFmtId="167" fontId="6" fillId="2" borderId="0" xfId="0" applyNumberFormat="1" applyFont="1" applyFill="1" applyBorder="1" applyAlignment="1" applyProtection="1">
      <alignment vertical="center"/>
    </xf>
    <xf numFmtId="166" fontId="5" fillId="4" borderId="15" xfId="2" applyNumberFormat="1" applyFont="1" applyFill="1" applyBorder="1" applyAlignment="1" applyProtection="1"/>
    <xf numFmtId="0" fontId="6" fillId="2" borderId="0" xfId="0" applyFont="1" applyFill="1" applyBorder="1" applyAlignment="1" applyProtection="1">
      <alignment horizontal="left" vertical="center"/>
    </xf>
    <xf numFmtId="0" fontId="6" fillId="0" borderId="0" xfId="0" applyFont="1" applyBorder="1" applyAlignment="1" applyProtection="1">
      <alignment horizontal="left" vertical="center"/>
    </xf>
    <xf numFmtId="0" fontId="0" fillId="0" borderId="0" xfId="0" applyBorder="1" applyAlignment="1" applyProtection="1">
      <alignment horizontal="center"/>
    </xf>
    <xf numFmtId="14" fontId="4" fillId="4" borderId="34" xfId="2" applyNumberFormat="1" applyFont="1" applyFill="1" applyBorder="1" applyAlignment="1" applyProtection="1">
      <alignment horizontal="left" vertical="center"/>
    </xf>
    <xf numFmtId="0" fontId="7" fillId="2" borderId="0" xfId="0" applyFont="1" applyFill="1" applyBorder="1" applyAlignment="1" applyProtection="1">
      <alignment horizontal="left" vertical="center"/>
    </xf>
    <xf numFmtId="9" fontId="7" fillId="4" borderId="9" xfId="3" applyFont="1" applyFill="1" applyBorder="1" applyAlignment="1" applyProtection="1">
      <alignment horizontal="center" vertical="center"/>
    </xf>
    <xf numFmtId="0" fontId="20" fillId="0" borderId="0" xfId="0" applyFont="1"/>
    <xf numFmtId="164" fontId="5" fillId="2" borderId="16" xfId="1" applyNumberFormat="1" applyFont="1" applyFill="1" applyBorder="1" applyAlignment="1" applyProtection="1">
      <alignment vertical="center"/>
    </xf>
    <xf numFmtId="0" fontId="7" fillId="2" borderId="0" xfId="0" applyFont="1" applyFill="1" applyBorder="1" applyAlignment="1" applyProtection="1">
      <alignment horizontal="center" vertical="center" wrapText="1"/>
    </xf>
    <xf numFmtId="3" fontId="4" fillId="0" borderId="0" xfId="1" applyNumberFormat="1" applyFont="1" applyFill="1" applyBorder="1" applyAlignment="1" applyProtection="1">
      <alignment horizontal="left" vertical="center"/>
    </xf>
    <xf numFmtId="0" fontId="2" fillId="0" borderId="45" xfId="0" applyFont="1" applyFill="1" applyBorder="1" applyProtection="1"/>
    <xf numFmtId="0" fontId="0" fillId="0" borderId="46" xfId="0" applyBorder="1" applyProtection="1"/>
    <xf numFmtId="164" fontId="4" fillId="8" borderId="8" xfId="1" applyNumberFormat="1" applyFont="1" applyFill="1" applyBorder="1" applyAlignment="1" applyProtection="1">
      <alignment horizontal="center" vertical="center"/>
      <protection locked="0"/>
    </xf>
    <xf numFmtId="0" fontId="2" fillId="0" borderId="10" xfId="0" applyFont="1" applyBorder="1" applyProtection="1"/>
    <xf numFmtId="0" fontId="0" fillId="0" borderId="47" xfId="0" applyBorder="1" applyProtection="1"/>
    <xf numFmtId="0" fontId="0" fillId="0" borderId="38" xfId="0" applyBorder="1" applyProtection="1"/>
    <xf numFmtId="0" fontId="0" fillId="0" borderId="12" xfId="0" applyBorder="1" applyProtection="1"/>
    <xf numFmtId="0" fontId="2" fillId="0" borderId="8" xfId="0" applyFont="1" applyBorder="1" applyAlignment="1" applyProtection="1">
      <alignment horizontal="center" wrapText="1"/>
    </xf>
    <xf numFmtId="0" fontId="2" fillId="0" borderId="48" xfId="0" applyFont="1" applyFill="1" applyBorder="1" applyProtection="1"/>
    <xf numFmtId="0" fontId="2" fillId="0" borderId="48" xfId="0" applyFont="1" applyBorder="1" applyProtection="1"/>
    <xf numFmtId="14" fontId="4" fillId="8" borderId="50" xfId="1" applyNumberFormat="1" applyFont="1" applyFill="1" applyBorder="1" applyAlignment="1" applyProtection="1">
      <alignment horizontal="left" vertical="center"/>
      <protection locked="0"/>
    </xf>
    <xf numFmtId="0" fontId="9" fillId="2" borderId="0" xfId="1" applyNumberFormat="1" applyFont="1" applyFill="1" applyBorder="1" applyAlignment="1" applyProtection="1">
      <alignment horizontal="left" vertical="center"/>
    </xf>
    <xf numFmtId="0" fontId="2" fillId="0" borderId="37" xfId="0" applyFont="1" applyBorder="1" applyAlignment="1" applyProtection="1">
      <alignment wrapText="1"/>
    </xf>
    <xf numFmtId="9" fontId="5" fillId="0" borderId="9" xfId="3" applyFont="1" applyFill="1" applyBorder="1" applyAlignment="1" applyProtection="1">
      <alignment vertical="center"/>
    </xf>
    <xf numFmtId="0" fontId="22" fillId="0" borderId="0" xfId="0" applyFont="1"/>
    <xf numFmtId="0" fontId="21" fillId="0" borderId="0" xfId="0" applyFont="1"/>
    <xf numFmtId="164" fontId="5" fillId="2" borderId="5" xfId="1" applyNumberFormat="1" applyFont="1" applyFill="1" applyBorder="1" applyAlignment="1" applyProtection="1">
      <alignment horizontal="center" vertical="center" wrapText="1"/>
    </xf>
    <xf numFmtId="164" fontId="5" fillId="2" borderId="0" xfId="1" applyNumberFormat="1" applyFont="1" applyFill="1" applyBorder="1" applyAlignment="1" applyProtection="1">
      <alignment horizontal="center" vertical="center" wrapText="1"/>
    </xf>
    <xf numFmtId="0" fontId="6" fillId="0" borderId="0" xfId="0" applyFont="1" applyFill="1" applyAlignment="1" applyProtection="1">
      <alignment vertical="center"/>
    </xf>
    <xf numFmtId="0" fontId="6" fillId="0" borderId="0" xfId="0" applyFont="1" applyFill="1" applyBorder="1" applyAlignment="1" applyProtection="1">
      <alignment vertical="center"/>
    </xf>
    <xf numFmtId="164" fontId="5" fillId="0" borderId="0" xfId="1" applyNumberFormat="1" applyFont="1" applyFill="1" applyBorder="1" applyAlignment="1" applyProtection="1">
      <alignment horizontal="center" vertical="center" wrapText="1"/>
    </xf>
    <xf numFmtId="44" fontId="4" fillId="0" borderId="0" xfId="2" applyNumberFormat="1" applyFont="1" applyFill="1" applyBorder="1" applyAlignment="1" applyProtection="1">
      <alignment vertical="center"/>
    </xf>
    <xf numFmtId="164" fontId="4" fillId="0" borderId="0" xfId="1" applyNumberFormat="1" applyFont="1" applyFill="1" applyBorder="1" applyAlignment="1" applyProtection="1">
      <alignment vertical="center"/>
    </xf>
    <xf numFmtId="44" fontId="4" fillId="0" borderId="0" xfId="2" applyFont="1" applyFill="1" applyBorder="1" applyAlignment="1" applyProtection="1">
      <alignment vertical="center"/>
    </xf>
    <xf numFmtId="1" fontId="6" fillId="2" borderId="0" xfId="0" applyNumberFormat="1" applyFont="1" applyFill="1" applyAlignment="1" applyProtection="1">
      <alignment horizontal="center" vertical="center"/>
    </xf>
    <xf numFmtId="0" fontId="5" fillId="4" borderId="34" xfId="1" applyNumberFormat="1" applyFont="1" applyFill="1" applyBorder="1" applyAlignment="1" applyProtection="1">
      <alignment vertical="center"/>
    </xf>
    <xf numFmtId="0" fontId="5" fillId="4" borderId="51" xfId="1" applyNumberFormat="1" applyFont="1" applyFill="1" applyBorder="1" applyAlignment="1" applyProtection="1">
      <alignment vertical="center"/>
    </xf>
    <xf numFmtId="0" fontId="5" fillId="4" borderId="32" xfId="1" applyNumberFormat="1" applyFont="1" applyFill="1" applyBorder="1" applyAlignment="1" applyProtection="1">
      <alignment vertical="center"/>
    </xf>
    <xf numFmtId="0" fontId="5" fillId="4" borderId="34" xfId="1" applyNumberFormat="1" applyFont="1" applyFill="1" applyBorder="1" applyAlignment="1" applyProtection="1">
      <alignment horizontal="left" vertical="center"/>
    </xf>
    <xf numFmtId="0" fontId="2" fillId="9" borderId="9" xfId="0" applyFont="1" applyFill="1" applyBorder="1" applyAlignment="1">
      <alignment horizontal="center"/>
    </xf>
    <xf numFmtId="165" fontId="3" fillId="2" borderId="55" xfId="1" applyNumberFormat="1" applyFont="1" applyFill="1" applyBorder="1" applyAlignment="1" applyProtection="1">
      <alignment vertical="center"/>
      <protection locked="0"/>
    </xf>
    <xf numFmtId="165" fontId="3" fillId="0" borderId="9" xfId="1" applyNumberFormat="1" applyFont="1" applyFill="1" applyBorder="1" applyAlignment="1" applyProtection="1">
      <alignment vertical="center"/>
      <protection locked="0"/>
    </xf>
    <xf numFmtId="165" fontId="3" fillId="0" borderId="53" xfId="1" applyNumberFormat="1" applyFont="1" applyFill="1" applyBorder="1" applyAlignment="1" applyProtection="1">
      <alignment vertical="center"/>
      <protection locked="0"/>
    </xf>
    <xf numFmtId="164" fontId="3" fillId="0" borderId="52" xfId="1" applyNumberFormat="1" applyFont="1" applyFill="1" applyBorder="1" applyAlignment="1" applyProtection="1">
      <alignment vertical="center"/>
      <protection locked="0"/>
    </xf>
    <xf numFmtId="164" fontId="3" fillId="0" borderId="9" xfId="1" applyNumberFormat="1" applyFont="1" applyFill="1" applyBorder="1" applyAlignment="1" applyProtection="1">
      <alignment vertical="center"/>
      <protection locked="0"/>
    </xf>
    <xf numFmtId="0" fontId="0" fillId="0" borderId="0" xfId="0" applyBorder="1" applyProtection="1">
      <protection locked="0"/>
    </xf>
    <xf numFmtId="164" fontId="3" fillId="2" borderId="54" xfId="1" applyNumberFormat="1" applyFont="1" applyFill="1" applyBorder="1" applyAlignment="1" applyProtection="1">
      <alignment vertical="center"/>
      <protection locked="0"/>
    </xf>
    <xf numFmtId="0" fontId="5" fillId="6" borderId="34" xfId="1" applyNumberFormat="1" applyFont="1" applyFill="1" applyBorder="1" applyAlignment="1" applyProtection="1">
      <alignment vertical="center"/>
      <protection locked="0"/>
    </xf>
    <xf numFmtId="0" fontId="5" fillId="6" borderId="36" xfId="1" applyNumberFormat="1" applyFont="1" applyFill="1" applyBorder="1" applyAlignment="1" applyProtection="1">
      <alignment vertical="center"/>
      <protection locked="0"/>
    </xf>
    <xf numFmtId="0" fontId="7" fillId="2" borderId="0" xfId="0" applyFont="1" applyFill="1" applyBorder="1" applyAlignment="1" applyProtection="1">
      <alignment vertical="center" wrapText="1"/>
    </xf>
    <xf numFmtId="0" fontId="7" fillId="2" borderId="0" xfId="0" applyFont="1" applyFill="1" applyBorder="1" applyAlignment="1" applyProtection="1">
      <alignment horizontal="center" vertical="center"/>
    </xf>
    <xf numFmtId="0" fontId="7" fillId="2" borderId="0" xfId="0" applyFont="1" applyFill="1" applyBorder="1" applyAlignment="1" applyProtection="1">
      <alignment horizontal="center" vertical="center" wrapText="1"/>
    </xf>
    <xf numFmtId="164" fontId="3" fillId="2" borderId="0" xfId="1" applyNumberFormat="1" applyFont="1" applyFill="1" applyBorder="1" applyAlignment="1" applyProtection="1">
      <alignment horizontal="left" vertical="center"/>
      <protection locked="0"/>
    </xf>
    <xf numFmtId="166" fontId="4" fillId="6" borderId="0" xfId="2" applyNumberFormat="1" applyFont="1" applyFill="1" applyBorder="1" applyAlignment="1" applyProtection="1">
      <alignment vertical="center"/>
      <protection locked="0"/>
    </xf>
    <xf numFmtId="0" fontId="7" fillId="2" borderId="0" xfId="0" applyFont="1" applyFill="1" applyBorder="1" applyAlignment="1" applyProtection="1">
      <alignment horizontal="center" vertical="center" wrapText="1"/>
    </xf>
    <xf numFmtId="0" fontId="7" fillId="2" borderId="0" xfId="0" applyFont="1" applyFill="1" applyBorder="1" applyAlignment="1" applyProtection="1">
      <alignment vertical="center" wrapText="1"/>
    </xf>
    <xf numFmtId="0" fontId="2" fillId="0" borderId="0" xfId="0" applyFont="1"/>
    <xf numFmtId="166" fontId="4" fillId="11" borderId="0" xfId="2" applyNumberFormat="1" applyFont="1" applyFill="1" applyBorder="1" applyAlignment="1" applyProtection="1">
      <alignment vertical="center"/>
      <protection locked="0"/>
    </xf>
    <xf numFmtId="165" fontId="5" fillId="11" borderId="0" xfId="1" applyNumberFormat="1" applyFont="1" applyFill="1" applyBorder="1" applyAlignment="1" applyProtection="1">
      <alignment horizontal="center" vertical="center"/>
    </xf>
    <xf numFmtId="166" fontId="5" fillId="11" borderId="9" xfId="2" applyNumberFormat="1" applyFont="1" applyFill="1" applyBorder="1" applyAlignment="1" applyProtection="1">
      <alignment vertical="center"/>
    </xf>
    <xf numFmtId="166" fontId="5" fillId="11" borderId="0" xfId="2" applyNumberFormat="1" applyFont="1" applyFill="1" applyBorder="1" applyAlignment="1" applyProtection="1">
      <alignment vertical="center"/>
    </xf>
    <xf numFmtId="9" fontId="7" fillId="11" borderId="9" xfId="3" applyFont="1" applyFill="1" applyBorder="1" applyAlignment="1" applyProtection="1">
      <alignment horizontal="center" vertical="center"/>
    </xf>
    <xf numFmtId="9" fontId="5" fillId="11" borderId="0" xfId="3" applyFont="1" applyFill="1" applyBorder="1" applyAlignment="1" applyProtection="1">
      <alignment horizontal="center" vertical="center"/>
    </xf>
    <xf numFmtId="166" fontId="5" fillId="11" borderId="6" xfId="2" applyNumberFormat="1" applyFont="1" applyFill="1" applyBorder="1" applyAlignment="1" applyProtection="1">
      <alignment vertical="center"/>
    </xf>
    <xf numFmtId="44" fontId="4" fillId="0" borderId="0" xfId="2" applyFont="1" applyFill="1" applyBorder="1" applyAlignment="1" applyProtection="1">
      <alignment vertical="center"/>
      <protection locked="0"/>
    </xf>
    <xf numFmtId="44" fontId="4" fillId="2" borderId="0" xfId="2" applyFont="1" applyFill="1" applyBorder="1" applyAlignment="1" applyProtection="1">
      <alignment vertical="center"/>
      <protection locked="0"/>
    </xf>
    <xf numFmtId="166" fontId="6" fillId="0" borderId="0" xfId="0" applyNumberFormat="1" applyFont="1" applyBorder="1" applyAlignment="1" applyProtection="1">
      <alignment vertical="center"/>
      <protection locked="0"/>
    </xf>
    <xf numFmtId="166" fontId="4" fillId="11" borderId="0" xfId="2" applyNumberFormat="1" applyFont="1" applyFill="1" applyBorder="1" applyAlignment="1" applyProtection="1">
      <alignment vertical="center"/>
    </xf>
    <xf numFmtId="165" fontId="4" fillId="11" borderId="0" xfId="1" applyNumberFormat="1" applyFont="1" applyFill="1" applyBorder="1" applyAlignment="1" applyProtection="1">
      <alignment vertical="center"/>
    </xf>
    <xf numFmtId="164" fontId="4" fillId="11" borderId="16" xfId="1" applyNumberFormat="1" applyFont="1" applyFill="1" applyBorder="1" applyAlignment="1" applyProtection="1">
      <alignment vertical="center"/>
    </xf>
    <xf numFmtId="0" fontId="7" fillId="11" borderId="0" xfId="0" applyFont="1" applyFill="1" applyBorder="1" applyAlignment="1" applyProtection="1">
      <alignment vertical="center" wrapText="1"/>
    </xf>
    <xf numFmtId="3" fontId="4" fillId="11" borderId="0" xfId="1" applyNumberFormat="1" applyFont="1" applyFill="1" applyBorder="1" applyAlignment="1" applyProtection="1">
      <alignment horizontal="left" vertical="center"/>
    </xf>
    <xf numFmtId="165" fontId="5" fillId="11" borderId="0" xfId="1" applyNumberFormat="1" applyFont="1" applyFill="1" applyBorder="1" applyAlignment="1" applyProtection="1">
      <alignment vertical="center"/>
    </xf>
    <xf numFmtId="165" fontId="4" fillId="11" borderId="16" xfId="1" applyNumberFormat="1" applyFont="1" applyFill="1" applyBorder="1" applyAlignment="1" applyProtection="1">
      <alignment vertical="center"/>
    </xf>
    <xf numFmtId="3" fontId="4" fillId="11" borderId="0" xfId="1" applyNumberFormat="1" applyFont="1" applyFill="1" applyBorder="1" applyAlignment="1" applyProtection="1">
      <alignment vertical="center"/>
    </xf>
    <xf numFmtId="0" fontId="7" fillId="11" borderId="0" xfId="0" applyFont="1" applyFill="1" applyBorder="1" applyAlignment="1" applyProtection="1">
      <alignment horizontal="center" vertical="center" wrapText="1"/>
    </xf>
    <xf numFmtId="3" fontId="5" fillId="11" borderId="0" xfId="1" applyNumberFormat="1" applyFont="1" applyFill="1" applyBorder="1" applyAlignment="1" applyProtection="1">
      <alignment vertical="center"/>
    </xf>
    <xf numFmtId="166" fontId="4" fillId="11" borderId="0" xfId="2" applyNumberFormat="1" applyFont="1" applyFill="1" applyBorder="1" applyAlignment="1" applyProtection="1">
      <alignment horizontal="right" vertical="center"/>
    </xf>
    <xf numFmtId="165" fontId="5" fillId="11" borderId="16" xfId="1" applyNumberFormat="1" applyFont="1" applyFill="1" applyBorder="1" applyAlignment="1" applyProtection="1">
      <alignment vertical="center"/>
    </xf>
    <xf numFmtId="0" fontId="7" fillId="11" borderId="0" xfId="0" applyFont="1" applyFill="1" applyBorder="1" applyAlignment="1" applyProtection="1">
      <alignment vertical="center"/>
    </xf>
    <xf numFmtId="165" fontId="5" fillId="11" borderId="3" xfId="1" applyNumberFormat="1" applyFont="1" applyFill="1" applyBorder="1" applyAlignment="1" applyProtection="1">
      <alignment vertical="center"/>
    </xf>
    <xf numFmtId="164" fontId="5" fillId="11" borderId="16" xfId="1" applyNumberFormat="1" applyFont="1" applyFill="1" applyBorder="1" applyAlignment="1" applyProtection="1">
      <alignment vertical="center"/>
    </xf>
    <xf numFmtId="9" fontId="5" fillId="11" borderId="9" xfId="3" applyFont="1" applyFill="1" applyBorder="1" applyAlignment="1" applyProtection="1">
      <alignment horizontal="center" vertical="center"/>
    </xf>
    <xf numFmtId="165" fontId="3" fillId="11" borderId="0" xfId="1" applyNumberFormat="1" applyFont="1" applyFill="1" applyBorder="1" applyAlignment="1" applyProtection="1">
      <alignment vertical="center"/>
      <protection locked="0"/>
    </xf>
    <xf numFmtId="164" fontId="5" fillId="11" borderId="0" xfId="1" applyNumberFormat="1" applyFont="1" applyFill="1" applyBorder="1" applyAlignment="1" applyProtection="1">
      <alignment vertical="center"/>
    </xf>
    <xf numFmtId="0" fontId="6" fillId="11" borderId="0" xfId="0" applyFont="1" applyFill="1" applyAlignment="1" applyProtection="1">
      <alignment vertical="center"/>
      <protection locked="0"/>
    </xf>
    <xf numFmtId="165" fontId="5" fillId="11" borderId="0" xfId="1" applyNumberFormat="1" applyFont="1" applyFill="1" applyBorder="1" applyAlignment="1" applyProtection="1">
      <alignment vertical="center"/>
      <protection locked="0"/>
    </xf>
    <xf numFmtId="165" fontId="4" fillId="11" borderId="0" xfId="1" applyNumberFormat="1" applyFont="1" applyFill="1" applyBorder="1" applyAlignment="1" applyProtection="1">
      <alignment vertical="center"/>
      <protection locked="0"/>
    </xf>
    <xf numFmtId="165" fontId="5" fillId="11" borderId="9" xfId="1" applyNumberFormat="1" applyFont="1" applyFill="1" applyBorder="1" applyAlignment="1" applyProtection="1">
      <alignment vertical="center"/>
    </xf>
    <xf numFmtId="165" fontId="5" fillId="11" borderId="6" xfId="1" applyNumberFormat="1" applyFont="1" applyFill="1" applyBorder="1" applyAlignment="1" applyProtection="1">
      <alignment vertical="center"/>
    </xf>
    <xf numFmtId="164" fontId="4" fillId="11" borderId="3" xfId="1" applyNumberFormat="1" applyFont="1" applyFill="1" applyBorder="1" applyAlignment="1" applyProtection="1">
      <alignment vertical="center"/>
      <protection locked="0"/>
    </xf>
    <xf numFmtId="0" fontId="0" fillId="11" borderId="0" xfId="0" applyFill="1" applyProtection="1">
      <protection locked="0"/>
    </xf>
    <xf numFmtId="0" fontId="20" fillId="11" borderId="0" xfId="0" applyFont="1" applyFill="1"/>
    <xf numFmtId="0" fontId="7" fillId="11" borderId="0" xfId="0" applyFont="1" applyFill="1" applyBorder="1" applyAlignment="1" applyProtection="1">
      <alignment horizontal="center" vertical="center"/>
    </xf>
    <xf numFmtId="9" fontId="5" fillId="11" borderId="9" xfId="3" applyFont="1" applyFill="1" applyBorder="1" applyAlignment="1" applyProtection="1">
      <alignment vertical="center"/>
    </xf>
    <xf numFmtId="166" fontId="5" fillId="11" borderId="0" xfId="2" applyNumberFormat="1" applyFont="1" applyFill="1" applyBorder="1" applyAlignment="1" applyProtection="1">
      <alignment vertical="center"/>
      <protection locked="0"/>
    </xf>
    <xf numFmtId="166" fontId="6" fillId="11" borderId="0" xfId="2" applyNumberFormat="1" applyFont="1" applyFill="1" applyBorder="1" applyAlignment="1" applyProtection="1">
      <alignment vertical="center"/>
      <protection locked="0"/>
    </xf>
    <xf numFmtId="3" fontId="6" fillId="11" borderId="0" xfId="1" applyNumberFormat="1" applyFont="1" applyFill="1" applyBorder="1" applyAlignment="1" applyProtection="1">
      <alignment horizontal="left" vertical="center"/>
    </xf>
    <xf numFmtId="166" fontId="7" fillId="11" borderId="6" xfId="2" applyNumberFormat="1" applyFont="1" applyFill="1" applyBorder="1" applyAlignment="1" applyProtection="1">
      <alignment vertical="center"/>
    </xf>
    <xf numFmtId="0" fontId="0" fillId="0" borderId="40" xfId="0" applyBorder="1" applyProtection="1">
      <protection locked="0"/>
    </xf>
    <xf numFmtId="166" fontId="5" fillId="4" borderId="57" xfId="2" applyNumberFormat="1" applyFont="1" applyFill="1" applyBorder="1" applyAlignment="1" applyProtection="1"/>
    <xf numFmtId="166" fontId="4" fillId="6" borderId="57" xfId="2" applyNumberFormat="1" applyFont="1" applyFill="1" applyBorder="1" applyAlignment="1" applyProtection="1">
      <alignment vertical="center"/>
      <protection locked="0"/>
    </xf>
    <xf numFmtId="166" fontId="5" fillId="4" borderId="58" xfId="2" applyNumberFormat="1" applyFont="1" applyFill="1" applyBorder="1" applyAlignment="1" applyProtection="1"/>
    <xf numFmtId="166" fontId="4" fillId="6" borderId="58" xfId="2" applyNumberFormat="1" applyFont="1" applyFill="1" applyBorder="1" applyAlignment="1" applyProtection="1">
      <alignment vertical="center"/>
      <protection locked="0"/>
    </xf>
    <xf numFmtId="0" fontId="2" fillId="9" borderId="40" xfId="0" applyFont="1" applyFill="1" applyBorder="1" applyAlignment="1">
      <alignment horizontal="center"/>
    </xf>
    <xf numFmtId="166" fontId="5" fillId="4" borderId="59" xfId="2" applyNumberFormat="1" applyFont="1" applyFill="1" applyBorder="1" applyAlignment="1" applyProtection="1"/>
    <xf numFmtId="0" fontId="19" fillId="0" borderId="0" xfId="0" applyFont="1" applyBorder="1" applyAlignment="1"/>
    <xf numFmtId="0" fontId="2" fillId="11" borderId="9" xfId="0" applyFont="1" applyFill="1" applyBorder="1" applyAlignment="1">
      <alignment horizontal="center"/>
    </xf>
    <xf numFmtId="166" fontId="5" fillId="11" borderId="57" xfId="2" applyNumberFormat="1" applyFont="1" applyFill="1" applyBorder="1" applyAlignment="1" applyProtection="1"/>
    <xf numFmtId="0" fontId="2" fillId="11" borderId="40" xfId="0" applyFont="1" applyFill="1" applyBorder="1" applyAlignment="1">
      <alignment horizontal="center"/>
    </xf>
    <xf numFmtId="166" fontId="4" fillId="11" borderId="58" xfId="2" applyNumberFormat="1" applyFont="1" applyFill="1" applyBorder="1" applyAlignment="1" applyProtection="1">
      <alignment vertical="center"/>
      <protection locked="0"/>
    </xf>
    <xf numFmtId="166" fontId="4" fillId="11" borderId="57" xfId="2" applyNumberFormat="1" applyFont="1" applyFill="1" applyBorder="1" applyAlignment="1" applyProtection="1">
      <alignment vertical="center"/>
      <protection locked="0"/>
    </xf>
    <xf numFmtId="166" fontId="5" fillId="4" borderId="60" xfId="2" applyNumberFormat="1" applyFont="1" applyFill="1" applyBorder="1" applyAlignment="1" applyProtection="1"/>
    <xf numFmtId="166" fontId="5" fillId="4" borderId="39" xfId="2" applyNumberFormat="1" applyFont="1" applyFill="1" applyBorder="1" applyAlignment="1" applyProtection="1"/>
    <xf numFmtId="0" fontId="2" fillId="9" borderId="39" xfId="0" applyFont="1" applyFill="1" applyBorder="1" applyAlignment="1">
      <alignment horizontal="center"/>
    </xf>
    <xf numFmtId="164" fontId="3" fillId="2" borderId="0" xfId="1" applyNumberFormat="1" applyFont="1" applyFill="1" applyBorder="1" applyAlignment="1" applyProtection="1">
      <alignment horizontal="left" vertical="center"/>
      <protection locked="0"/>
    </xf>
    <xf numFmtId="3" fontId="4" fillId="11" borderId="15" xfId="1" applyNumberFormat="1" applyFont="1" applyFill="1" applyBorder="1" applyAlignment="1" applyProtection="1">
      <alignment horizontal="center" vertical="center"/>
      <protection locked="0"/>
    </xf>
    <xf numFmtId="165" fontId="3" fillId="0" borderId="37" xfId="1" applyNumberFormat="1" applyFont="1" applyFill="1" applyBorder="1" applyAlignment="1" applyProtection="1">
      <alignment vertical="center"/>
      <protection locked="0"/>
    </xf>
    <xf numFmtId="14" fontId="4" fillId="6" borderId="58" xfId="2" applyNumberFormat="1" applyFont="1" applyFill="1" applyBorder="1" applyAlignment="1" applyProtection="1">
      <alignment horizontal="center" vertical="center"/>
      <protection locked="0"/>
    </xf>
    <xf numFmtId="14" fontId="4" fillId="6" borderId="63" xfId="2" applyNumberFormat="1" applyFont="1" applyFill="1" applyBorder="1" applyAlignment="1" applyProtection="1">
      <alignment horizontal="center" vertical="center"/>
      <protection locked="0"/>
    </xf>
    <xf numFmtId="165" fontId="3" fillId="0" borderId="64" xfId="1" applyNumberFormat="1" applyFont="1" applyFill="1" applyBorder="1" applyAlignment="1" applyProtection="1">
      <alignment vertical="center"/>
      <protection locked="0"/>
    </xf>
    <xf numFmtId="0" fontId="7" fillId="0" borderId="0" xfId="0" applyFont="1" applyBorder="1" applyAlignment="1">
      <alignment horizontal="center" vertical="center"/>
    </xf>
    <xf numFmtId="166" fontId="5" fillId="4" borderId="66" xfId="2" applyNumberFormat="1" applyFont="1" applyFill="1" applyBorder="1" applyAlignment="1" applyProtection="1"/>
    <xf numFmtId="9" fontId="5" fillId="4" borderId="67" xfId="3" applyFont="1" applyFill="1" applyBorder="1" applyAlignment="1" applyProtection="1">
      <alignment horizontal="center"/>
    </xf>
    <xf numFmtId="166" fontId="5" fillId="4" borderId="37" xfId="2" applyNumberFormat="1" applyFont="1" applyFill="1" applyBorder="1" applyAlignment="1" applyProtection="1"/>
    <xf numFmtId="166" fontId="5" fillId="4" borderId="68" xfId="2" applyNumberFormat="1" applyFont="1" applyFill="1" applyBorder="1" applyAlignment="1" applyProtection="1"/>
    <xf numFmtId="166" fontId="5" fillId="4" borderId="69" xfId="2" applyNumberFormat="1" applyFont="1" applyFill="1" applyBorder="1" applyAlignment="1" applyProtection="1"/>
    <xf numFmtId="9" fontId="5" fillId="4" borderId="70" xfId="3" applyFont="1" applyFill="1" applyBorder="1" applyAlignment="1" applyProtection="1">
      <alignment horizontal="center"/>
    </xf>
    <xf numFmtId="9" fontId="7" fillId="0" borderId="9" xfId="3" applyFont="1" applyFill="1" applyBorder="1" applyAlignment="1" applyProtection="1">
      <alignment horizontal="center" vertical="center"/>
    </xf>
    <xf numFmtId="164" fontId="5" fillId="0" borderId="0" xfId="1" applyNumberFormat="1" applyFont="1" applyFill="1" applyBorder="1" applyAlignment="1" applyProtection="1">
      <alignment horizontal="left" vertical="top" wrapText="1"/>
    </xf>
    <xf numFmtId="164" fontId="4" fillId="8" borderId="50" xfId="1" applyNumberFormat="1" applyFont="1" applyFill="1" applyBorder="1" applyAlignment="1" applyProtection="1">
      <alignment horizontal="left" wrapText="1"/>
      <protection locked="0"/>
    </xf>
    <xf numFmtId="0" fontId="19" fillId="11" borderId="0" xfId="0" applyFont="1" applyFill="1" applyBorder="1" applyAlignment="1"/>
    <xf numFmtId="0" fontId="2" fillId="9" borderId="52" xfId="0" applyFont="1" applyFill="1" applyBorder="1" applyAlignment="1">
      <alignment horizontal="center"/>
    </xf>
    <xf numFmtId="0" fontId="2" fillId="9" borderId="37" xfId="0" applyFont="1" applyFill="1" applyBorder="1" applyAlignment="1">
      <alignment horizontal="center"/>
    </xf>
    <xf numFmtId="14" fontId="4" fillId="0" borderId="58" xfId="2" applyNumberFormat="1" applyFont="1" applyFill="1" applyBorder="1" applyAlignment="1" applyProtection="1">
      <alignment horizontal="center" vertical="center"/>
      <protection locked="0"/>
    </xf>
    <xf numFmtId="14" fontId="4" fillId="0" borderId="63" xfId="2" applyNumberFormat="1" applyFont="1" applyFill="1" applyBorder="1" applyAlignment="1" applyProtection="1">
      <alignment horizontal="center" vertical="center"/>
      <protection locked="0"/>
    </xf>
    <xf numFmtId="0" fontId="0" fillId="0" borderId="9" xfId="0" applyBorder="1" applyProtection="1">
      <protection locked="0"/>
    </xf>
    <xf numFmtId="0" fontId="2" fillId="9" borderId="64" xfId="0" applyFont="1" applyFill="1" applyBorder="1" applyAlignment="1">
      <alignment horizontal="center"/>
    </xf>
    <xf numFmtId="44" fontId="2" fillId="0" borderId="0" xfId="2" applyFont="1" applyFill="1" applyBorder="1" applyAlignment="1"/>
    <xf numFmtId="166" fontId="5" fillId="0" borderId="0" xfId="2" applyNumberFormat="1" applyFont="1" applyFill="1" applyBorder="1" applyAlignment="1" applyProtection="1"/>
    <xf numFmtId="166" fontId="2" fillId="9" borderId="37" xfId="0" applyNumberFormat="1" applyFont="1" applyFill="1" applyBorder="1" applyAlignment="1">
      <alignment horizontal="center"/>
    </xf>
    <xf numFmtId="168" fontId="3" fillId="0" borderId="0" xfId="1" applyNumberFormat="1" applyFont="1" applyFill="1" applyBorder="1" applyAlignment="1" applyProtection="1">
      <alignment vertical="center"/>
      <protection locked="0"/>
    </xf>
    <xf numFmtId="165" fontId="8" fillId="0" borderId="0" xfId="1" applyNumberFormat="1" applyFont="1" applyFill="1" applyBorder="1" applyAlignment="1" applyProtection="1">
      <alignment vertical="center"/>
      <protection locked="0"/>
    </xf>
    <xf numFmtId="164" fontId="4" fillId="6" borderId="15" xfId="1" applyNumberFormat="1" applyFont="1" applyFill="1" applyBorder="1" applyAlignment="1" applyProtection="1">
      <alignment vertical="center"/>
      <protection locked="0"/>
    </xf>
    <xf numFmtId="0" fontId="2" fillId="9" borderId="52" xfId="0" applyFont="1" applyFill="1" applyBorder="1" applyAlignment="1">
      <alignment horizontal="center"/>
    </xf>
    <xf numFmtId="0" fontId="2" fillId="9" borderId="39" xfId="0" applyFont="1" applyFill="1" applyBorder="1" applyAlignment="1">
      <alignment horizontal="center"/>
    </xf>
    <xf numFmtId="0" fontId="7" fillId="2" borderId="0" xfId="0" applyFont="1" applyFill="1" applyBorder="1" applyAlignment="1" applyProtection="1">
      <alignment horizontal="center" vertical="center" wrapText="1"/>
    </xf>
    <xf numFmtId="164" fontId="4" fillId="6" borderId="29" xfId="1" applyNumberFormat="1" applyFont="1" applyFill="1" applyBorder="1" applyAlignment="1" applyProtection="1">
      <alignment vertical="center"/>
      <protection locked="0"/>
    </xf>
    <xf numFmtId="164" fontId="4" fillId="6" borderId="15" xfId="1" applyNumberFormat="1" applyFont="1" applyFill="1" applyBorder="1" applyAlignment="1" applyProtection="1">
      <alignment vertical="center"/>
      <protection locked="0"/>
    </xf>
    <xf numFmtId="0" fontId="2" fillId="9" borderId="37" xfId="0" applyFont="1" applyFill="1" applyBorder="1" applyAlignment="1">
      <alignment horizontal="center"/>
    </xf>
    <xf numFmtId="164" fontId="4" fillId="2" borderId="0" xfId="1" applyNumberFormat="1" applyFont="1" applyFill="1" applyBorder="1" applyAlignment="1" applyProtection="1">
      <alignment horizontal="left" vertical="center"/>
      <protection locked="0"/>
    </xf>
    <xf numFmtId="164" fontId="3" fillId="2" borderId="0" xfId="1" applyNumberFormat="1" applyFont="1" applyFill="1" applyBorder="1" applyAlignment="1" applyProtection="1">
      <alignment horizontal="left" vertical="center"/>
      <protection locked="0"/>
    </xf>
    <xf numFmtId="0" fontId="7" fillId="2" borderId="0" xfId="0" applyFont="1" applyFill="1" applyBorder="1" applyAlignment="1" applyProtection="1">
      <alignment horizontal="center" vertical="center"/>
    </xf>
    <xf numFmtId="0" fontId="7" fillId="2" borderId="0" xfId="0" applyFont="1" applyFill="1" applyBorder="1" applyAlignment="1" applyProtection="1">
      <alignment vertical="center" wrapText="1"/>
    </xf>
    <xf numFmtId="0" fontId="6" fillId="2" borderId="26" xfId="0" applyFont="1" applyFill="1" applyBorder="1" applyAlignment="1" applyProtection="1">
      <alignment vertical="center"/>
    </xf>
    <xf numFmtId="9" fontId="5" fillId="4" borderId="22" xfId="3" applyNumberFormat="1" applyFont="1" applyFill="1" applyBorder="1" applyAlignment="1" applyProtection="1">
      <alignment horizontal="center"/>
    </xf>
    <xf numFmtId="0" fontId="2" fillId="9" borderId="52" xfId="0" applyFont="1" applyFill="1" applyBorder="1" applyAlignment="1">
      <alignment horizontal="center"/>
    </xf>
    <xf numFmtId="0" fontId="2" fillId="9" borderId="39" xfId="0" applyFont="1" applyFill="1" applyBorder="1" applyAlignment="1">
      <alignment horizontal="center"/>
    </xf>
    <xf numFmtId="0" fontId="7" fillId="2" borderId="0" xfId="0" applyFont="1" applyFill="1" applyBorder="1" applyAlignment="1" applyProtection="1">
      <alignment horizontal="center" vertical="center" wrapText="1"/>
    </xf>
    <xf numFmtId="164" fontId="4" fillId="6" borderId="29" xfId="1" applyNumberFormat="1" applyFont="1" applyFill="1" applyBorder="1" applyAlignment="1" applyProtection="1">
      <alignment vertical="center"/>
      <protection locked="0"/>
    </xf>
    <xf numFmtId="164" fontId="4" fillId="6" borderId="15" xfId="1" applyNumberFormat="1" applyFont="1" applyFill="1" applyBorder="1" applyAlignment="1" applyProtection="1">
      <alignment vertical="center"/>
      <protection locked="0"/>
    </xf>
    <xf numFmtId="0" fontId="2" fillId="9" borderId="37" xfId="0" applyFont="1" applyFill="1" applyBorder="1" applyAlignment="1">
      <alignment horizontal="center"/>
    </xf>
    <xf numFmtId="164" fontId="4" fillId="2" borderId="0" xfId="1" applyNumberFormat="1" applyFont="1" applyFill="1" applyBorder="1" applyAlignment="1" applyProtection="1">
      <alignment horizontal="left" vertical="center"/>
      <protection locked="0"/>
    </xf>
    <xf numFmtId="164" fontId="3" fillId="2" borderId="0" xfId="1" applyNumberFormat="1" applyFont="1" applyFill="1" applyBorder="1" applyAlignment="1" applyProtection="1">
      <alignment horizontal="left" vertical="center"/>
      <protection locked="0"/>
    </xf>
    <xf numFmtId="0" fontId="7" fillId="2" borderId="0" xfId="0" applyFont="1" applyFill="1" applyBorder="1" applyAlignment="1" applyProtection="1">
      <alignment horizontal="center" vertical="center"/>
    </xf>
    <xf numFmtId="0" fontId="7" fillId="2" borderId="0" xfId="0" applyFont="1" applyFill="1" applyBorder="1" applyAlignment="1" applyProtection="1">
      <alignment vertical="center" wrapText="1"/>
    </xf>
    <xf numFmtId="164" fontId="4" fillId="2" borderId="0" xfId="1" applyNumberFormat="1" applyFont="1" applyFill="1" applyBorder="1" applyAlignment="1" applyProtection="1">
      <alignment horizontal="left" vertical="center"/>
      <protection locked="0"/>
    </xf>
    <xf numFmtId="0" fontId="7" fillId="2" borderId="0" xfId="0" applyFont="1" applyFill="1" applyBorder="1" applyAlignment="1" applyProtection="1">
      <alignment horizontal="center" vertical="center" wrapText="1"/>
    </xf>
    <xf numFmtId="0" fontId="7" fillId="2" borderId="0" xfId="0" applyFont="1" applyFill="1" applyBorder="1" applyAlignment="1" applyProtection="1">
      <alignment vertical="center" wrapText="1"/>
    </xf>
    <xf numFmtId="164" fontId="4" fillId="6" borderId="38" xfId="1" applyNumberFormat="1" applyFont="1" applyFill="1" applyBorder="1" applyAlignment="1" applyProtection="1">
      <alignment horizontal="center" vertical="center"/>
      <protection locked="0"/>
    </xf>
    <xf numFmtId="164" fontId="4" fillId="6" borderId="73" xfId="1" applyNumberFormat="1" applyFont="1" applyFill="1" applyBorder="1" applyAlignment="1" applyProtection="1">
      <alignment horizontal="center" vertical="center"/>
      <protection locked="0"/>
    </xf>
    <xf numFmtId="164" fontId="4" fillId="6" borderId="17" xfId="1" applyNumberFormat="1" applyFont="1" applyFill="1" applyBorder="1" applyAlignment="1" applyProtection="1">
      <alignment horizontal="center" vertical="center"/>
      <protection locked="0"/>
    </xf>
    <xf numFmtId="164" fontId="4" fillId="8" borderId="49" xfId="1" applyNumberFormat="1" applyFont="1" applyFill="1" applyBorder="1" applyAlignment="1" applyProtection="1">
      <alignment horizontal="center"/>
      <protection locked="0"/>
    </xf>
    <xf numFmtId="0" fontId="0" fillId="3" borderId="18" xfId="0" applyFill="1" applyBorder="1" applyAlignment="1" applyProtection="1">
      <alignment horizontal="left" vertical="top" wrapText="1"/>
    </xf>
    <xf numFmtId="164" fontId="4" fillId="6" borderId="38" xfId="1" applyNumberFormat="1" applyFont="1" applyFill="1" applyBorder="1" applyAlignment="1" applyProtection="1">
      <alignment vertical="center"/>
      <protection locked="0"/>
    </xf>
    <xf numFmtId="164" fontId="4" fillId="6" borderId="73" xfId="1" applyNumberFormat="1" applyFont="1" applyFill="1" applyBorder="1" applyAlignment="1" applyProtection="1">
      <alignment vertical="center"/>
      <protection locked="0"/>
    </xf>
    <xf numFmtId="164" fontId="4" fillId="6" borderId="17" xfId="1" applyNumberFormat="1" applyFont="1" applyFill="1" applyBorder="1" applyAlignment="1" applyProtection="1">
      <alignment vertical="center"/>
      <protection locked="0"/>
    </xf>
    <xf numFmtId="44" fontId="4" fillId="10" borderId="5" xfId="2" applyNumberFormat="1" applyFont="1" applyFill="1" applyBorder="1" applyAlignment="1" applyProtection="1">
      <alignment vertical="center"/>
    </xf>
    <xf numFmtId="9" fontId="5" fillId="4" borderId="62" xfId="3" applyFont="1" applyFill="1" applyBorder="1" applyAlignment="1" applyProtection="1">
      <alignment horizontal="center"/>
    </xf>
    <xf numFmtId="9" fontId="5" fillId="4" borderId="61" xfId="3" applyFont="1" applyFill="1" applyBorder="1" applyAlignment="1" applyProtection="1">
      <alignment horizontal="center"/>
    </xf>
    <xf numFmtId="0" fontId="7" fillId="2" borderId="0"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xf>
    <xf numFmtId="166" fontId="5" fillId="4" borderId="7" xfId="2" applyNumberFormat="1" applyFont="1" applyFill="1" applyBorder="1" applyAlignment="1" applyProtection="1">
      <alignment vertical="center"/>
      <protection hidden="1"/>
    </xf>
    <xf numFmtId="166" fontId="4" fillId="2" borderId="0" xfId="2" applyNumberFormat="1" applyFont="1" applyFill="1" applyBorder="1" applyAlignment="1" applyProtection="1">
      <alignment vertical="center"/>
      <protection hidden="1"/>
    </xf>
    <xf numFmtId="3" fontId="4" fillId="0" borderId="15" xfId="1" applyNumberFormat="1" applyFont="1" applyFill="1" applyBorder="1" applyAlignment="1" applyProtection="1">
      <alignment horizontal="center" vertical="center"/>
      <protection hidden="1"/>
    </xf>
    <xf numFmtId="3" fontId="4" fillId="0" borderId="15" xfId="1" applyNumberFormat="1" applyFont="1" applyFill="1" applyBorder="1" applyAlignment="1" applyProtection="1">
      <alignment vertical="center"/>
      <protection hidden="1"/>
    </xf>
    <xf numFmtId="166" fontId="5" fillId="4" borderId="9" xfId="2" applyNumberFormat="1" applyFont="1" applyFill="1" applyBorder="1" applyAlignment="1" applyProtection="1">
      <alignment vertical="center"/>
      <protection hidden="1"/>
    </xf>
    <xf numFmtId="9" fontId="5" fillId="4" borderId="9" xfId="3" applyFont="1" applyFill="1" applyBorder="1" applyAlignment="1" applyProtection="1">
      <alignment horizontal="center" vertical="center"/>
      <protection hidden="1"/>
    </xf>
    <xf numFmtId="165" fontId="8" fillId="0" borderId="0" xfId="1" applyNumberFormat="1" applyFont="1" applyFill="1" applyBorder="1" applyAlignment="1" applyProtection="1">
      <alignment vertical="center"/>
    </xf>
    <xf numFmtId="9" fontId="5" fillId="6" borderId="9" xfId="3" applyFont="1" applyFill="1" applyBorder="1" applyAlignment="1" applyProtection="1">
      <alignment horizontal="center" vertical="center"/>
      <protection locked="0"/>
    </xf>
    <xf numFmtId="166" fontId="6" fillId="5" borderId="0" xfId="2" applyNumberFormat="1" applyFont="1" applyFill="1" applyBorder="1" applyAlignment="1" applyProtection="1">
      <alignment vertical="center"/>
    </xf>
    <xf numFmtId="0" fontId="9" fillId="2" borderId="5" xfId="0" applyFont="1" applyFill="1" applyBorder="1" applyAlignment="1" applyProtection="1">
      <alignment vertical="center"/>
    </xf>
    <xf numFmtId="0" fontId="9" fillId="2" borderId="0" xfId="0" applyFont="1" applyFill="1" applyBorder="1" applyAlignment="1" applyProtection="1">
      <alignment vertical="center"/>
    </xf>
    <xf numFmtId="3" fontId="6" fillId="0" borderId="0" xfId="0" applyNumberFormat="1" applyFont="1" applyFill="1" applyBorder="1" applyAlignment="1" applyProtection="1">
      <alignment vertical="center"/>
    </xf>
    <xf numFmtId="0" fontId="6" fillId="2" borderId="5" xfId="0" applyFont="1" applyFill="1" applyBorder="1" applyAlignment="1" applyProtection="1">
      <alignment vertical="center"/>
    </xf>
    <xf numFmtId="166" fontId="7" fillId="5" borderId="6" xfId="2" applyNumberFormat="1" applyFont="1" applyFill="1" applyBorder="1" applyProtection="1"/>
    <xf numFmtId="0" fontId="9" fillId="2" borderId="8" xfId="0" applyFont="1" applyFill="1" applyBorder="1" applyAlignment="1" applyProtection="1">
      <alignment vertical="center"/>
    </xf>
    <xf numFmtId="0" fontId="7" fillId="2" borderId="6" xfId="0" applyFont="1" applyFill="1" applyBorder="1" applyProtection="1"/>
    <xf numFmtId="0" fontId="7" fillId="2" borderId="6" xfId="0" applyFont="1" applyFill="1" applyBorder="1" applyAlignment="1" applyProtection="1">
      <alignment horizontal="right"/>
    </xf>
    <xf numFmtId="166" fontId="7" fillId="4" borderId="6" xfId="2" applyNumberFormat="1" applyFont="1" applyFill="1" applyBorder="1" applyProtection="1"/>
    <xf numFmtId="165" fontId="7" fillId="2" borderId="6" xfId="0" applyNumberFormat="1" applyFont="1" applyFill="1" applyBorder="1" applyProtection="1"/>
    <xf numFmtId="0" fontId="12" fillId="2" borderId="0" xfId="0" applyFont="1" applyFill="1" applyAlignment="1" applyProtection="1">
      <alignment vertical="center"/>
    </xf>
    <xf numFmtId="166" fontId="6" fillId="4" borderId="0" xfId="2" applyNumberFormat="1" applyFont="1" applyFill="1" applyBorder="1" applyAlignment="1" applyProtection="1">
      <alignment vertical="center"/>
    </xf>
    <xf numFmtId="166" fontId="6" fillId="2" borderId="0" xfId="0" applyNumberFormat="1" applyFont="1" applyFill="1" applyAlignment="1" applyProtection="1">
      <alignment vertical="center"/>
    </xf>
    <xf numFmtId="44" fontId="6" fillId="2" borderId="0" xfId="0" applyNumberFormat="1" applyFont="1" applyFill="1" applyAlignment="1" applyProtection="1">
      <alignment vertical="center"/>
    </xf>
    <xf numFmtId="0" fontId="2" fillId="9" borderId="37" xfId="0" applyFont="1" applyFill="1" applyBorder="1" applyAlignment="1" applyProtection="1">
      <alignment horizontal="center"/>
    </xf>
    <xf numFmtId="0" fontId="2" fillId="9" borderId="39" xfId="0" applyFont="1" applyFill="1" applyBorder="1" applyAlignment="1" applyProtection="1">
      <alignment horizontal="center"/>
    </xf>
    <xf numFmtId="44" fontId="2" fillId="9" borderId="40" xfId="2" applyFont="1" applyFill="1" applyBorder="1" applyAlignment="1" applyProtection="1"/>
    <xf numFmtId="44" fontId="2" fillId="9" borderId="41" xfId="2" applyFont="1" applyFill="1" applyBorder="1" applyAlignment="1" applyProtection="1"/>
    <xf numFmtId="0" fontId="2" fillId="9" borderId="37" xfId="0" applyFont="1" applyFill="1" applyBorder="1" applyProtection="1"/>
    <xf numFmtId="166" fontId="4" fillId="11" borderId="65" xfId="2" applyNumberFormat="1" applyFont="1" applyFill="1" applyBorder="1" applyAlignment="1" applyProtection="1">
      <alignment vertical="center"/>
    </xf>
    <xf numFmtId="0" fontId="6" fillId="11" borderId="0" xfId="0" applyFont="1" applyFill="1" applyAlignment="1" applyProtection="1">
      <alignment vertical="center"/>
    </xf>
    <xf numFmtId="164" fontId="5" fillId="10" borderId="18" xfId="1" applyNumberFormat="1" applyFont="1" applyFill="1" applyBorder="1" applyAlignment="1" applyProtection="1">
      <alignment vertical="center"/>
    </xf>
    <xf numFmtId="166" fontId="2" fillId="9" borderId="37" xfId="0" applyNumberFormat="1" applyFont="1" applyFill="1" applyBorder="1" applyAlignment="1" applyProtection="1">
      <alignment horizontal="center"/>
    </xf>
    <xf numFmtId="165" fontId="3" fillId="0" borderId="0" xfId="1" applyNumberFormat="1" applyFont="1" applyFill="1" applyBorder="1" applyAlignment="1" applyProtection="1">
      <alignment vertical="center"/>
    </xf>
    <xf numFmtId="0" fontId="24" fillId="13" borderId="18" xfId="0" applyFont="1" applyFill="1" applyBorder="1"/>
    <xf numFmtId="0" fontId="24" fillId="0" borderId="0" xfId="0" applyFont="1"/>
    <xf numFmtId="0" fontId="24" fillId="10" borderId="18" xfId="0" applyFont="1" applyFill="1" applyBorder="1"/>
    <xf numFmtId="0" fontId="23" fillId="0" borderId="0" xfId="4"/>
    <xf numFmtId="0" fontId="29" fillId="0" borderId="0" xfId="4" applyFont="1" applyAlignment="1">
      <alignment horizontal="left" wrapText="1"/>
    </xf>
    <xf numFmtId="0" fontId="25" fillId="0" borderId="0" xfId="0" applyFont="1" applyAlignment="1">
      <alignment vertical="top"/>
    </xf>
    <xf numFmtId="0" fontId="24" fillId="0" borderId="0" xfId="0" applyFont="1" applyAlignment="1">
      <alignment wrapText="1"/>
    </xf>
    <xf numFmtId="0" fontId="30" fillId="0" borderId="0" xfId="4" applyFont="1"/>
    <xf numFmtId="0" fontId="30" fillId="0" borderId="0" xfId="4" applyFont="1" applyAlignment="1">
      <alignment vertical="center"/>
    </xf>
    <xf numFmtId="166" fontId="6" fillId="2" borderId="0" xfId="0" applyNumberFormat="1" applyFont="1" applyFill="1" applyBorder="1" applyAlignment="1" applyProtection="1">
      <alignment horizontal="left" vertical="center"/>
    </xf>
    <xf numFmtId="9" fontId="6" fillId="2" borderId="0" xfId="0" applyNumberFormat="1" applyFont="1" applyFill="1" applyBorder="1" applyAlignment="1" applyProtection="1">
      <alignment vertical="center"/>
    </xf>
    <xf numFmtId="44" fontId="6" fillId="4" borderId="0" xfId="2" applyFont="1" applyFill="1" applyBorder="1" applyAlignment="1" applyProtection="1">
      <alignment vertical="center"/>
    </xf>
    <xf numFmtId="44" fontId="6" fillId="0" borderId="0" xfId="2" applyFont="1" applyFill="1" applyBorder="1" applyAlignment="1" applyProtection="1">
      <alignment vertical="center"/>
    </xf>
    <xf numFmtId="9" fontId="6" fillId="0" borderId="0" xfId="0" applyNumberFormat="1" applyFont="1" applyFill="1" applyBorder="1" applyAlignment="1" applyProtection="1">
      <alignment vertical="center"/>
    </xf>
    <xf numFmtId="44" fontId="4" fillId="10" borderId="0" xfId="2" applyFont="1" applyFill="1" applyBorder="1" applyAlignment="1" applyProtection="1">
      <alignment vertical="center"/>
    </xf>
    <xf numFmtId="166" fontId="6" fillId="2" borderId="0" xfId="0" applyNumberFormat="1" applyFont="1" applyFill="1" applyAlignment="1">
      <alignment vertical="center"/>
    </xf>
    <xf numFmtId="166" fontId="12" fillId="14" borderId="0" xfId="0" applyNumberFormat="1" applyFont="1" applyFill="1" applyAlignment="1" applyProtection="1">
      <alignment vertical="center"/>
    </xf>
    <xf numFmtId="0" fontId="31" fillId="0" borderId="0" xfId="0" applyFont="1" applyAlignment="1">
      <alignment horizontal="left"/>
    </xf>
    <xf numFmtId="0" fontId="32" fillId="0" borderId="0" xfId="0" applyFont="1" applyAlignment="1">
      <alignment horizontal="left"/>
    </xf>
    <xf numFmtId="3" fontId="4" fillId="0" borderId="15" xfId="1" applyNumberFormat="1" applyFont="1" applyFill="1" applyBorder="1" applyAlignment="1" applyProtection="1">
      <alignment horizontal="center" vertical="center"/>
    </xf>
    <xf numFmtId="3" fontId="4" fillId="0" borderId="15" xfId="1" applyNumberFormat="1" applyFont="1" applyFill="1" applyBorder="1" applyAlignment="1" applyProtection="1">
      <alignment vertical="center"/>
    </xf>
    <xf numFmtId="165" fontId="4" fillId="0" borderId="16" xfId="1" applyNumberFormat="1" applyFont="1" applyFill="1" applyBorder="1" applyAlignment="1" applyProtection="1">
      <alignment vertical="center"/>
    </xf>
    <xf numFmtId="0" fontId="7" fillId="0" borderId="0" xfId="0" applyFont="1" applyFill="1" applyBorder="1" applyAlignment="1" applyProtection="1">
      <alignment horizontal="center" vertical="center" wrapText="1"/>
    </xf>
    <xf numFmtId="0" fontId="7" fillId="2" borderId="42" xfId="0" applyFont="1" applyFill="1" applyBorder="1" applyAlignment="1" applyProtection="1">
      <alignment vertical="center"/>
      <protection locked="0"/>
    </xf>
    <xf numFmtId="0" fontId="7" fillId="2" borderId="43" xfId="0" applyFont="1" applyFill="1" applyBorder="1" applyAlignment="1" applyProtection="1">
      <alignment vertical="center" wrapText="1"/>
      <protection locked="0"/>
    </xf>
    <xf numFmtId="0" fontId="6" fillId="2" borderId="43" xfId="0" applyFont="1" applyFill="1" applyBorder="1" applyAlignment="1" applyProtection="1">
      <alignment vertical="center"/>
      <protection locked="0"/>
    </xf>
    <xf numFmtId="0" fontId="6" fillId="2" borderId="44" xfId="0" applyFont="1" applyFill="1" applyBorder="1" applyAlignment="1" applyProtection="1">
      <alignment vertical="center"/>
      <protection locked="0"/>
    </xf>
    <xf numFmtId="166" fontId="4" fillId="11" borderId="17" xfId="2" applyNumberFormat="1" applyFont="1" applyFill="1" applyBorder="1" applyAlignment="1" applyProtection="1">
      <alignment vertical="center"/>
    </xf>
    <xf numFmtId="166" fontId="4" fillId="11" borderId="15" xfId="2" applyNumberFormat="1" applyFont="1" applyFill="1" applyBorder="1" applyAlignment="1" applyProtection="1">
      <alignment vertical="center"/>
    </xf>
    <xf numFmtId="166" fontId="4" fillId="0" borderId="17" xfId="2" applyNumberFormat="1" applyFont="1" applyFill="1" applyBorder="1" applyAlignment="1" applyProtection="1">
      <alignment vertical="center"/>
    </xf>
    <xf numFmtId="166" fontId="6" fillId="0" borderId="17" xfId="2" applyNumberFormat="1" applyFont="1" applyFill="1" applyBorder="1" applyAlignment="1" applyProtection="1">
      <alignment vertical="center"/>
    </xf>
    <xf numFmtId="166" fontId="6" fillId="0" borderId="15" xfId="2" applyNumberFormat="1" applyFont="1" applyFill="1" applyBorder="1" applyAlignment="1" applyProtection="1">
      <alignment vertical="center"/>
    </xf>
    <xf numFmtId="166" fontId="5" fillId="10" borderId="15" xfId="2" applyNumberFormat="1" applyFont="1" applyFill="1" applyBorder="1" applyAlignment="1" applyProtection="1"/>
    <xf numFmtId="0" fontId="33" fillId="0" borderId="0" xfId="0" applyFont="1"/>
    <xf numFmtId="0" fontId="24" fillId="0" borderId="0" xfId="0" applyFont="1" applyAlignment="1">
      <alignment horizontal="left" wrapText="1"/>
    </xf>
    <xf numFmtId="166" fontId="5" fillId="4" borderId="7" xfId="6" applyNumberFormat="1" applyFont="1" applyFill="1" applyBorder="1" applyAlignment="1" applyProtection="1">
      <alignment vertical="center"/>
    </xf>
    <xf numFmtId="0" fontId="35" fillId="0" borderId="0" xfId="0" applyFont="1"/>
    <xf numFmtId="0" fontId="36" fillId="0" borderId="0" xfId="0" applyFont="1"/>
    <xf numFmtId="0" fontId="2" fillId="9" borderId="39" xfId="0" applyFont="1" applyFill="1" applyBorder="1" applyAlignment="1">
      <alignment horizontal="center"/>
    </xf>
    <xf numFmtId="0" fontId="2" fillId="9" borderId="37" xfId="0" applyFont="1" applyFill="1" applyBorder="1" applyAlignment="1">
      <alignment horizontal="center"/>
    </xf>
    <xf numFmtId="164" fontId="4" fillId="6" borderId="29" xfId="1" applyNumberFormat="1" applyFont="1" applyFill="1" applyBorder="1" applyAlignment="1" applyProtection="1">
      <alignment vertical="center"/>
      <protection locked="0"/>
    </xf>
    <xf numFmtId="164" fontId="4" fillId="6" borderId="15" xfId="1" applyNumberFormat="1" applyFont="1" applyFill="1" applyBorder="1" applyAlignment="1" applyProtection="1">
      <alignment vertical="center"/>
      <protection locked="0"/>
    </xf>
    <xf numFmtId="0" fontId="2" fillId="9" borderId="37" xfId="0" applyFont="1" applyFill="1" applyBorder="1" applyAlignment="1">
      <alignment horizontal="center"/>
    </xf>
    <xf numFmtId="166" fontId="4" fillId="11" borderId="74" xfId="2" applyNumberFormat="1" applyFont="1" applyFill="1" applyBorder="1" applyAlignment="1" applyProtection="1">
      <alignment vertical="center"/>
    </xf>
    <xf numFmtId="166" fontId="4" fillId="11" borderId="58" xfId="2" applyNumberFormat="1" applyFont="1" applyFill="1" applyBorder="1" applyAlignment="1" applyProtection="1">
      <alignment vertical="center"/>
    </xf>
    <xf numFmtId="166" fontId="4" fillId="0" borderId="74" xfId="2" applyNumberFormat="1" applyFont="1" applyFill="1" applyBorder="1" applyAlignment="1" applyProtection="1">
      <alignment vertical="center"/>
    </xf>
    <xf numFmtId="166" fontId="4" fillId="0" borderId="58" xfId="2" applyNumberFormat="1" applyFont="1" applyFill="1" applyBorder="1" applyAlignment="1" applyProtection="1">
      <alignment vertical="center"/>
    </xf>
    <xf numFmtId="166" fontId="5" fillId="10" borderId="58" xfId="2" applyNumberFormat="1" applyFont="1" applyFill="1" applyBorder="1" applyAlignment="1" applyProtection="1"/>
    <xf numFmtId="166" fontId="6" fillId="0" borderId="74" xfId="2" applyNumberFormat="1" applyFont="1" applyFill="1" applyBorder="1" applyAlignment="1" applyProtection="1">
      <alignment vertical="center"/>
    </xf>
    <xf numFmtId="166" fontId="6" fillId="0" borderId="58" xfId="2" applyNumberFormat="1" applyFont="1" applyFill="1" applyBorder="1" applyAlignment="1" applyProtection="1">
      <alignment vertical="center"/>
    </xf>
    <xf numFmtId="0" fontId="2" fillId="11" borderId="37" xfId="0" applyFont="1" applyFill="1" applyBorder="1" applyAlignment="1">
      <alignment horizontal="center"/>
    </xf>
    <xf numFmtId="165" fontId="3" fillId="11" borderId="37" xfId="1" applyNumberFormat="1" applyFont="1" applyFill="1" applyBorder="1" applyAlignment="1" applyProtection="1">
      <alignment vertical="center"/>
      <protection locked="0"/>
    </xf>
    <xf numFmtId="165" fontId="3" fillId="0" borderId="75" xfId="1" applyNumberFormat="1" applyFont="1" applyFill="1" applyBorder="1" applyAlignment="1" applyProtection="1">
      <alignment vertical="center"/>
      <protection locked="0"/>
    </xf>
    <xf numFmtId="164" fontId="4" fillId="2" borderId="11" xfId="1" applyNumberFormat="1" applyFont="1" applyFill="1" applyBorder="1" applyAlignment="1" applyProtection="1">
      <alignment vertical="center"/>
      <protection locked="0"/>
    </xf>
    <xf numFmtId="164" fontId="4" fillId="2" borderId="12" xfId="1" applyNumberFormat="1" applyFont="1" applyFill="1" applyBorder="1" applyAlignment="1" applyProtection="1">
      <alignment vertical="center"/>
      <protection locked="0"/>
    </xf>
    <xf numFmtId="164" fontId="4" fillId="2" borderId="6" xfId="1" applyNumberFormat="1" applyFont="1" applyFill="1" applyBorder="1" applyAlignment="1" applyProtection="1">
      <alignment vertical="center"/>
      <protection locked="0"/>
    </xf>
    <xf numFmtId="164" fontId="4" fillId="2" borderId="8" xfId="1" applyNumberFormat="1" applyFont="1" applyFill="1" applyBorder="1" applyAlignment="1" applyProtection="1">
      <alignment vertical="center"/>
      <protection locked="0"/>
    </xf>
    <xf numFmtId="3" fontId="4" fillId="0" borderId="0" xfId="1" applyNumberFormat="1" applyFont="1" applyFill="1" applyBorder="1" applyAlignment="1" applyProtection="1">
      <alignment horizontal="right" vertical="center"/>
    </xf>
    <xf numFmtId="169" fontId="4" fillId="8" borderId="0" xfId="2" applyNumberFormat="1" applyFont="1" applyFill="1" applyBorder="1" applyAlignment="1" applyProtection="1">
      <alignment vertical="center"/>
      <protection locked="0"/>
    </xf>
    <xf numFmtId="0" fontId="0" fillId="0" borderId="0" xfId="0" applyAlignment="1">
      <alignment horizontal="left"/>
    </xf>
    <xf numFmtId="14" fontId="6" fillId="8" borderId="0" xfId="0" applyNumberFormat="1" applyFont="1" applyFill="1" applyBorder="1" applyAlignment="1" applyProtection="1">
      <alignment vertical="center"/>
      <protection locked="0"/>
    </xf>
    <xf numFmtId="0" fontId="6" fillId="2" borderId="16" xfId="0" applyFont="1" applyFill="1" applyBorder="1" applyAlignment="1" applyProtection="1">
      <alignment vertical="center"/>
    </xf>
    <xf numFmtId="0" fontId="6" fillId="2" borderId="77" xfId="0" applyFont="1" applyFill="1" applyBorder="1" applyAlignment="1" applyProtection="1">
      <alignment vertical="center"/>
    </xf>
    <xf numFmtId="0" fontId="6" fillId="2" borderId="40" xfId="0" applyFont="1" applyFill="1" applyBorder="1" applyAlignment="1" applyProtection="1">
      <alignment vertical="center"/>
    </xf>
    <xf numFmtId="0" fontId="6" fillId="2" borderId="78" xfId="0" applyFont="1" applyFill="1" applyBorder="1" applyAlignment="1" applyProtection="1">
      <alignment vertical="center"/>
    </xf>
    <xf numFmtId="0" fontId="6" fillId="2" borderId="79" xfId="0" applyFont="1" applyFill="1" applyBorder="1" applyAlignment="1" applyProtection="1">
      <alignment vertical="center"/>
    </xf>
    <xf numFmtId="0" fontId="6" fillId="2" borderId="32" xfId="0" applyFont="1" applyFill="1" applyBorder="1" applyAlignment="1" applyProtection="1">
      <alignment vertical="center"/>
    </xf>
    <xf numFmtId="14" fontId="6" fillId="10" borderId="34" xfId="0" applyNumberFormat="1" applyFont="1" applyFill="1" applyBorder="1" applyAlignment="1" applyProtection="1">
      <alignment horizontal="left" vertical="center"/>
      <protection locked="0"/>
    </xf>
    <xf numFmtId="0" fontId="24" fillId="0" borderId="0" xfId="0" applyFont="1" applyAlignment="1">
      <alignment vertical="top" wrapText="1"/>
    </xf>
    <xf numFmtId="165" fontId="39" fillId="0" borderId="0" xfId="1" applyNumberFormat="1" applyFont="1" applyFill="1" applyBorder="1" applyAlignment="1" applyProtection="1">
      <alignment vertical="center"/>
      <protection locked="0"/>
    </xf>
    <xf numFmtId="1" fontId="6" fillId="10" borderId="34" xfId="0" applyNumberFormat="1" applyFont="1" applyFill="1" applyBorder="1" applyAlignment="1" applyProtection="1">
      <alignment horizontal="left" vertical="center"/>
    </xf>
    <xf numFmtId="14" fontId="4" fillId="10" borderId="36" xfId="1" applyNumberFormat="1" applyFont="1" applyFill="1" applyBorder="1" applyAlignment="1" applyProtection="1">
      <alignment horizontal="left" vertical="center"/>
    </xf>
    <xf numFmtId="14" fontId="4" fillId="10" borderId="0" xfId="1" applyNumberFormat="1" applyFont="1" applyFill="1" applyBorder="1" applyAlignment="1" applyProtection="1">
      <alignment vertical="center"/>
    </xf>
    <xf numFmtId="14" fontId="4" fillId="2" borderId="0" xfId="1" applyNumberFormat="1" applyFont="1" applyFill="1" applyBorder="1" applyAlignment="1" applyProtection="1">
      <alignment vertical="center"/>
    </xf>
    <xf numFmtId="0" fontId="40" fillId="0" borderId="0" xfId="0" applyFont="1"/>
    <xf numFmtId="3" fontId="4" fillId="11" borderId="15" xfId="1" applyNumberFormat="1" applyFont="1" applyFill="1" applyBorder="1" applyAlignment="1" applyProtection="1">
      <alignment horizontal="center" vertical="center"/>
    </xf>
    <xf numFmtId="0" fontId="6" fillId="0" borderId="0" xfId="0" applyFont="1" applyBorder="1" applyAlignment="1" applyProtection="1">
      <alignment vertical="center"/>
    </xf>
    <xf numFmtId="166" fontId="6" fillId="0" borderId="0" xfId="0" applyNumberFormat="1" applyFont="1" applyBorder="1" applyAlignment="1" applyProtection="1">
      <alignment vertical="center"/>
    </xf>
    <xf numFmtId="0" fontId="2" fillId="0" borderId="80" xfId="0" applyFont="1" applyBorder="1" applyProtection="1"/>
    <xf numFmtId="14" fontId="4" fillId="8" borderId="81" xfId="1" applyNumberFormat="1" applyFont="1" applyFill="1" applyBorder="1" applyAlignment="1" applyProtection="1">
      <alignment horizontal="left" vertical="center"/>
      <protection locked="0"/>
    </xf>
    <xf numFmtId="165" fontId="41" fillId="0" borderId="55" xfId="7" applyNumberFormat="1" applyFill="1" applyBorder="1" applyAlignment="1" applyProtection="1">
      <alignment vertical="center" wrapText="1"/>
      <protection locked="0"/>
    </xf>
    <xf numFmtId="14" fontId="4" fillId="10" borderId="58" xfId="2" applyNumberFormat="1" applyFont="1" applyFill="1" applyBorder="1" applyAlignment="1" applyProtection="1">
      <alignment horizontal="center" vertical="center"/>
    </xf>
    <xf numFmtId="165" fontId="3" fillId="10" borderId="0" xfId="1" applyNumberFormat="1" applyFont="1" applyFill="1" applyBorder="1" applyAlignment="1" applyProtection="1">
      <alignment vertical="center"/>
    </xf>
    <xf numFmtId="14" fontId="4" fillId="10" borderId="63" xfId="2" applyNumberFormat="1" applyFont="1" applyFill="1" applyBorder="1" applyAlignment="1" applyProtection="1">
      <alignment horizontal="center" vertical="center"/>
    </xf>
    <xf numFmtId="14" fontId="4" fillId="10" borderId="76" xfId="2" applyNumberFormat="1" applyFont="1" applyFill="1" applyBorder="1" applyAlignment="1" applyProtection="1">
      <alignment horizontal="center" vertical="center"/>
    </xf>
    <xf numFmtId="165" fontId="3" fillId="10" borderId="75" xfId="1" applyNumberFormat="1" applyFont="1" applyFill="1" applyBorder="1" applyAlignment="1" applyProtection="1">
      <alignment vertical="center"/>
    </xf>
    <xf numFmtId="164" fontId="3" fillId="2" borderId="71" xfId="1" applyNumberFormat="1" applyFont="1" applyFill="1" applyBorder="1" applyAlignment="1" applyProtection="1">
      <alignment vertical="center"/>
      <protection locked="0"/>
    </xf>
    <xf numFmtId="164" fontId="3" fillId="2" borderId="28" xfId="1" applyNumberFormat="1" applyFont="1" applyFill="1" applyBorder="1" applyAlignment="1" applyProtection="1">
      <alignment vertical="center"/>
      <protection locked="0"/>
    </xf>
    <xf numFmtId="165" fontId="3" fillId="2" borderId="28" xfId="1" applyNumberFormat="1" applyFont="1" applyFill="1" applyBorder="1" applyAlignment="1" applyProtection="1">
      <alignment vertical="center"/>
      <protection locked="0"/>
    </xf>
    <xf numFmtId="165" fontId="3" fillId="2" borderId="56" xfId="1" applyNumberFormat="1" applyFont="1" applyFill="1" applyBorder="1" applyAlignment="1" applyProtection="1">
      <alignment vertical="center"/>
      <protection locked="0"/>
    </xf>
    <xf numFmtId="0" fontId="0" fillId="0" borderId="82" xfId="0" applyBorder="1" applyProtection="1"/>
    <xf numFmtId="0" fontId="2" fillId="0" borderId="83" xfId="0" applyFont="1" applyBorder="1" applyAlignment="1" applyProtection="1">
      <alignment horizontal="center"/>
    </xf>
    <xf numFmtId="164" fontId="4" fillId="8" borderId="84" xfId="1" applyNumberFormat="1" applyFont="1" applyFill="1" applyBorder="1" applyAlignment="1" applyProtection="1">
      <alignment vertical="center"/>
      <protection locked="0"/>
    </xf>
    <xf numFmtId="164" fontId="4" fillId="8" borderId="65" xfId="1" applyNumberFormat="1" applyFont="1" applyFill="1" applyBorder="1" applyAlignment="1" applyProtection="1">
      <alignment vertical="center"/>
      <protection locked="0"/>
    </xf>
    <xf numFmtId="164" fontId="4" fillId="8" borderId="83" xfId="1" applyNumberFormat="1" applyFont="1" applyFill="1" applyBorder="1" applyAlignment="1" applyProtection="1">
      <alignment vertical="center"/>
      <protection locked="0"/>
    </xf>
    <xf numFmtId="0" fontId="24" fillId="0" borderId="0" xfId="0" applyFont="1" applyAlignment="1">
      <alignment horizontal="left" wrapText="1"/>
    </xf>
    <xf numFmtId="0" fontId="24" fillId="0" borderId="0" xfId="0" applyFont="1" applyAlignment="1">
      <alignment horizontal="left"/>
    </xf>
    <xf numFmtId="0" fontId="29" fillId="0" borderId="0" xfId="0" applyFont="1" applyAlignment="1">
      <alignment horizontal="left" wrapText="1"/>
    </xf>
    <xf numFmtId="0" fontId="0" fillId="0" borderId="0" xfId="0" applyAlignment="1">
      <alignment horizontal="left" wrapText="1"/>
    </xf>
    <xf numFmtId="0" fontId="7" fillId="2" borderId="3" xfId="0" applyFont="1" applyFill="1" applyBorder="1" applyAlignment="1">
      <alignment horizontal="center" vertical="center"/>
    </xf>
    <xf numFmtId="0" fontId="6" fillId="3" borderId="10"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4" xfId="0" applyFont="1" applyFill="1" applyBorder="1" applyAlignment="1">
      <alignment horizontal="left" vertical="top" wrapText="1"/>
    </xf>
    <xf numFmtId="0" fontId="6" fillId="3" borderId="11" xfId="0" applyFont="1" applyFill="1" applyBorder="1" applyAlignment="1">
      <alignment horizontal="left" vertical="top" wrapText="1"/>
    </xf>
    <xf numFmtId="0" fontId="6" fillId="3" borderId="0" xfId="0" applyFont="1" applyFill="1" applyAlignment="1">
      <alignment horizontal="left" vertical="top" wrapText="1"/>
    </xf>
    <xf numFmtId="0" fontId="6" fillId="3" borderId="5" xfId="0" applyFont="1" applyFill="1" applyBorder="1" applyAlignment="1">
      <alignment horizontal="left" vertical="top" wrapText="1"/>
    </xf>
    <xf numFmtId="0" fontId="6" fillId="3" borderId="12" xfId="0" applyFont="1" applyFill="1" applyBorder="1" applyAlignment="1">
      <alignment horizontal="left" vertical="top" wrapText="1"/>
    </xf>
    <xf numFmtId="0" fontId="6" fillId="3" borderId="6" xfId="0" applyFont="1" applyFill="1" applyBorder="1" applyAlignment="1">
      <alignment horizontal="left" vertical="top" wrapText="1"/>
    </xf>
    <xf numFmtId="0" fontId="6" fillId="3" borderId="8" xfId="0" applyFont="1" applyFill="1" applyBorder="1" applyAlignment="1">
      <alignment horizontal="left" vertical="top" wrapText="1"/>
    </xf>
    <xf numFmtId="0" fontId="7" fillId="2" borderId="0" xfId="0" applyFont="1" applyFill="1" applyBorder="1" applyAlignment="1">
      <alignment horizontal="center" vertical="center"/>
    </xf>
    <xf numFmtId="0" fontId="7" fillId="0" borderId="0" xfId="0" applyFont="1" applyBorder="1" applyAlignment="1">
      <alignment horizontal="center" vertical="center"/>
    </xf>
    <xf numFmtId="0" fontId="19" fillId="0" borderId="0" xfId="0" applyFont="1" applyAlignment="1" applyProtection="1">
      <alignment horizontal="center"/>
    </xf>
    <xf numFmtId="0" fontId="2" fillId="0" borderId="9" xfId="0" applyFont="1" applyBorder="1" applyAlignment="1" applyProtection="1">
      <alignment horizontal="center"/>
    </xf>
    <xf numFmtId="44" fontId="2" fillId="9" borderId="40" xfId="2" applyFont="1" applyFill="1" applyBorder="1" applyAlignment="1">
      <alignment horizontal="center"/>
    </xf>
    <xf numFmtId="44" fontId="2" fillId="9" borderId="41" xfId="2" applyFont="1" applyFill="1" applyBorder="1" applyAlignment="1">
      <alignment horizontal="center"/>
    </xf>
    <xf numFmtId="0" fontId="2" fillId="9" borderId="52" xfId="0" applyFont="1" applyFill="1" applyBorder="1" applyAlignment="1">
      <alignment horizontal="center"/>
    </xf>
    <xf numFmtId="0" fontId="2" fillId="9" borderId="53" xfId="0" applyFont="1" applyFill="1" applyBorder="1" applyAlignment="1">
      <alignment horizontal="center"/>
    </xf>
    <xf numFmtId="0" fontId="2" fillId="9" borderId="39" xfId="0" applyFont="1" applyFill="1" applyBorder="1" applyAlignment="1">
      <alignment horizontal="center"/>
    </xf>
    <xf numFmtId="0" fontId="2" fillId="9" borderId="41" xfId="0" applyFont="1" applyFill="1" applyBorder="1" applyAlignment="1">
      <alignment horizontal="center"/>
    </xf>
    <xf numFmtId="0" fontId="19" fillId="0" borderId="39" xfId="0" applyFont="1" applyBorder="1" applyAlignment="1">
      <alignment horizontal="center"/>
    </xf>
    <xf numFmtId="0" fontId="19" fillId="0" borderId="40" xfId="0" applyFont="1" applyBorder="1" applyAlignment="1">
      <alignment horizontal="center"/>
    </xf>
    <xf numFmtId="0" fontId="19" fillId="0" borderId="41" xfId="0" applyFont="1" applyBorder="1" applyAlignment="1">
      <alignment horizontal="center"/>
    </xf>
    <xf numFmtId="164" fontId="3" fillId="0" borderId="52" xfId="1" applyNumberFormat="1" applyFont="1" applyFill="1" applyBorder="1" applyAlignment="1" applyProtection="1">
      <alignment horizontal="center" vertical="center"/>
      <protection locked="0"/>
    </xf>
    <xf numFmtId="164" fontId="3" fillId="0" borderId="9" xfId="1" applyNumberFormat="1" applyFont="1" applyFill="1" applyBorder="1" applyAlignment="1" applyProtection="1">
      <alignment horizontal="center" vertical="center"/>
      <protection locked="0"/>
    </xf>
    <xf numFmtId="164" fontId="3" fillId="0" borderId="53" xfId="1" applyNumberFormat="1" applyFont="1" applyFill="1" applyBorder="1" applyAlignment="1" applyProtection="1">
      <alignment horizontal="center" vertical="center"/>
      <protection locked="0"/>
    </xf>
    <xf numFmtId="165" fontId="8" fillId="0" borderId="0" xfId="7" applyNumberFormat="1" applyFont="1" applyFill="1" applyBorder="1" applyAlignment="1" applyProtection="1">
      <alignment horizontal="left" vertical="center"/>
      <protection locked="0"/>
    </xf>
    <xf numFmtId="0" fontId="19" fillId="0" borderId="71" xfId="0" applyFont="1" applyBorder="1" applyAlignment="1">
      <alignment horizontal="center"/>
    </xf>
    <xf numFmtId="0" fontId="19" fillId="0" borderId="28" xfId="0" applyFont="1" applyBorder="1" applyAlignment="1">
      <alignment horizontal="center"/>
    </xf>
    <xf numFmtId="0" fontId="19" fillId="0" borderId="56" xfId="0" applyFont="1" applyBorder="1" applyAlignment="1">
      <alignment horizontal="center"/>
    </xf>
    <xf numFmtId="164" fontId="4" fillId="6" borderId="29" xfId="1" applyNumberFormat="1" applyFont="1" applyFill="1" applyBorder="1" applyAlignment="1" applyProtection="1">
      <alignment vertical="center"/>
      <protection locked="0"/>
    </xf>
    <xf numFmtId="0" fontId="6" fillId="6" borderId="15" xfId="0" applyFont="1" applyFill="1" applyBorder="1" applyAlignment="1" applyProtection="1">
      <alignment vertical="center"/>
      <protection locked="0"/>
    </xf>
    <xf numFmtId="0" fontId="7" fillId="2" borderId="0" xfId="0" applyFont="1" applyFill="1" applyBorder="1" applyAlignment="1" applyProtection="1">
      <alignment horizontal="center" vertical="center" wrapText="1"/>
    </xf>
    <xf numFmtId="0" fontId="7" fillId="2" borderId="28" xfId="0" applyFont="1" applyFill="1" applyBorder="1" applyAlignment="1" applyProtection="1">
      <alignment horizontal="center" vertical="center" wrapText="1"/>
    </xf>
    <xf numFmtId="164" fontId="4" fillId="6" borderId="38" xfId="1" applyNumberFormat="1" applyFont="1" applyFill="1" applyBorder="1" applyAlignment="1" applyProtection="1">
      <alignment horizontal="center" vertical="center"/>
      <protection locked="0"/>
    </xf>
    <xf numFmtId="164" fontId="4" fillId="6" borderId="73" xfId="1" applyNumberFormat="1" applyFont="1" applyFill="1" applyBorder="1" applyAlignment="1" applyProtection="1">
      <alignment horizontal="center" vertical="center"/>
      <protection locked="0"/>
    </xf>
    <xf numFmtId="164" fontId="4" fillId="6" borderId="17" xfId="1" applyNumberFormat="1" applyFont="1" applyFill="1" applyBorder="1" applyAlignment="1" applyProtection="1">
      <alignment horizontal="center" vertical="center"/>
      <protection locked="0"/>
    </xf>
    <xf numFmtId="9" fontId="5" fillId="4" borderId="62" xfId="3" applyFont="1" applyFill="1" applyBorder="1" applyAlignment="1" applyProtection="1">
      <alignment horizontal="center"/>
    </xf>
    <xf numFmtId="9" fontId="5" fillId="4" borderId="59" xfId="3" applyFont="1" applyFill="1" applyBorder="1" applyAlignment="1" applyProtection="1">
      <alignment horizontal="center"/>
    </xf>
    <xf numFmtId="9" fontId="5" fillId="4" borderId="67" xfId="3" applyFont="1" applyFill="1" applyBorder="1" applyAlignment="1" applyProtection="1">
      <alignment horizontal="center"/>
    </xf>
    <xf numFmtId="9" fontId="5" fillId="4" borderId="74" xfId="3" applyFont="1" applyFill="1" applyBorder="1" applyAlignment="1" applyProtection="1">
      <alignment horizontal="center"/>
    </xf>
    <xf numFmtId="9" fontId="5" fillId="4" borderId="61" xfId="3" applyFont="1" applyFill="1" applyBorder="1" applyAlignment="1" applyProtection="1">
      <alignment horizontal="center"/>
    </xf>
    <xf numFmtId="9" fontId="5" fillId="4" borderId="17" xfId="3" applyFont="1" applyFill="1" applyBorder="1" applyAlignment="1" applyProtection="1">
      <alignment horizontal="center"/>
    </xf>
    <xf numFmtId="164" fontId="4" fillId="6" borderId="15" xfId="1" applyNumberFormat="1" applyFont="1" applyFill="1" applyBorder="1" applyAlignment="1" applyProtection="1">
      <alignment vertical="center"/>
      <protection locked="0"/>
    </xf>
    <xf numFmtId="0" fontId="6" fillId="6" borderId="29" xfId="0" applyFont="1" applyFill="1" applyBorder="1" applyAlignment="1" applyProtection="1">
      <alignment vertical="center"/>
      <protection locked="0"/>
    </xf>
    <xf numFmtId="0" fontId="2" fillId="9" borderId="37" xfId="0" applyFont="1" applyFill="1" applyBorder="1" applyAlignment="1">
      <alignment horizontal="center"/>
    </xf>
    <xf numFmtId="0" fontId="7" fillId="2" borderId="28" xfId="0" applyFont="1" applyFill="1" applyBorder="1" applyAlignment="1" applyProtection="1">
      <alignment vertical="center" wrapText="1"/>
    </xf>
    <xf numFmtId="0" fontId="7" fillId="2" borderId="0" xfId="0" applyFont="1" applyFill="1" applyBorder="1" applyAlignment="1" applyProtection="1">
      <alignment horizontal="center" vertical="center"/>
    </xf>
    <xf numFmtId="164" fontId="5" fillId="3" borderId="31" xfId="1" applyNumberFormat="1" applyFont="1" applyFill="1" applyBorder="1" applyAlignment="1" applyProtection="1">
      <alignment horizontal="left" vertical="top" wrapText="1"/>
    </xf>
    <xf numFmtId="164" fontId="5" fillId="3" borderId="32" xfId="1" applyNumberFormat="1" applyFont="1" applyFill="1" applyBorder="1" applyAlignment="1" applyProtection="1">
      <alignment horizontal="left" vertical="top" wrapText="1"/>
    </xf>
    <xf numFmtId="164" fontId="5" fillId="3" borderId="33" xfId="1" applyNumberFormat="1" applyFont="1" applyFill="1" applyBorder="1" applyAlignment="1" applyProtection="1">
      <alignment horizontal="left" vertical="top" wrapText="1"/>
    </xf>
    <xf numFmtId="164" fontId="5" fillId="3" borderId="34" xfId="1" applyNumberFormat="1" applyFont="1" applyFill="1" applyBorder="1" applyAlignment="1" applyProtection="1">
      <alignment horizontal="left" vertical="top" wrapText="1"/>
    </xf>
    <xf numFmtId="164" fontId="5" fillId="3" borderId="35" xfId="1" applyNumberFormat="1" applyFont="1" applyFill="1" applyBorder="1" applyAlignment="1" applyProtection="1">
      <alignment horizontal="left" vertical="top" wrapText="1"/>
    </xf>
    <xf numFmtId="164" fontId="5" fillId="3" borderId="36" xfId="1" applyNumberFormat="1" applyFont="1" applyFill="1" applyBorder="1" applyAlignment="1" applyProtection="1">
      <alignment horizontal="left" vertical="top" wrapText="1"/>
    </xf>
    <xf numFmtId="164" fontId="5" fillId="7" borderId="39" xfId="1" applyNumberFormat="1" applyFont="1" applyFill="1" applyBorder="1" applyAlignment="1" applyProtection="1">
      <alignment vertical="top" wrapText="1"/>
    </xf>
    <xf numFmtId="164" fontId="5" fillId="7" borderId="41" xfId="1" applyNumberFormat="1" applyFont="1" applyFill="1" applyBorder="1" applyAlignment="1" applyProtection="1">
      <alignment vertical="top" wrapText="1"/>
    </xf>
    <xf numFmtId="164" fontId="5" fillId="2" borderId="23" xfId="1" applyNumberFormat="1" applyFont="1" applyFill="1" applyBorder="1" applyAlignment="1" applyProtection="1">
      <alignment vertical="center"/>
    </xf>
    <xf numFmtId="164" fontId="5" fillId="2" borderId="24" xfId="1" applyNumberFormat="1" applyFont="1" applyFill="1" applyBorder="1" applyAlignment="1" applyProtection="1">
      <alignment vertical="center"/>
    </xf>
    <xf numFmtId="164" fontId="5" fillId="2" borderId="25" xfId="1" applyNumberFormat="1" applyFont="1" applyFill="1" applyBorder="1" applyAlignment="1" applyProtection="1">
      <alignment vertical="center"/>
    </xf>
    <xf numFmtId="49" fontId="5" fillId="12" borderId="39" xfId="1" applyNumberFormat="1" applyFont="1" applyFill="1" applyBorder="1" applyAlignment="1" applyProtection="1">
      <alignment vertical="center" wrapText="1"/>
      <protection locked="0"/>
    </xf>
    <xf numFmtId="49" fontId="5" fillId="12" borderId="41" xfId="1" applyNumberFormat="1" applyFont="1" applyFill="1" applyBorder="1" applyAlignment="1" applyProtection="1">
      <alignment vertical="center" wrapText="1"/>
      <protection locked="0"/>
    </xf>
    <xf numFmtId="0" fontId="7" fillId="2" borderId="30" xfId="0" applyFont="1" applyFill="1" applyBorder="1" applyAlignment="1" applyProtection="1">
      <alignment horizontal="center" vertical="center" wrapText="1"/>
    </xf>
    <xf numFmtId="0" fontId="7" fillId="2" borderId="0" xfId="0" applyFont="1" applyFill="1" applyBorder="1" applyAlignment="1" applyProtection="1">
      <alignment vertical="center" wrapText="1"/>
    </xf>
    <xf numFmtId="164" fontId="5" fillId="3" borderId="10" xfId="1" applyNumberFormat="1" applyFont="1" applyFill="1" applyBorder="1" applyAlignment="1" applyProtection="1">
      <alignment horizontal="left" vertical="top" wrapText="1"/>
    </xf>
    <xf numFmtId="164" fontId="5" fillId="3" borderId="4" xfId="1" applyNumberFormat="1" applyFont="1" applyFill="1" applyBorder="1" applyAlignment="1" applyProtection="1">
      <alignment horizontal="left" vertical="top" wrapText="1"/>
    </xf>
    <xf numFmtId="164" fontId="5" fillId="3" borderId="11" xfId="1" applyNumberFormat="1" applyFont="1" applyFill="1" applyBorder="1" applyAlignment="1" applyProtection="1">
      <alignment horizontal="left" vertical="top" wrapText="1"/>
    </xf>
    <xf numFmtId="164" fontId="5" fillId="3" borderId="5" xfId="1" applyNumberFormat="1" applyFont="1" applyFill="1" applyBorder="1" applyAlignment="1" applyProtection="1">
      <alignment horizontal="left" vertical="top" wrapText="1"/>
    </xf>
    <xf numFmtId="164" fontId="5" fillId="3" borderId="12" xfId="1" applyNumberFormat="1" applyFont="1" applyFill="1" applyBorder="1" applyAlignment="1" applyProtection="1">
      <alignment horizontal="left" vertical="top" wrapText="1"/>
    </xf>
    <xf numFmtId="164" fontId="5" fillId="3" borderId="8" xfId="1" applyNumberFormat="1" applyFont="1" applyFill="1" applyBorder="1" applyAlignment="1" applyProtection="1">
      <alignment horizontal="left" vertical="top" wrapText="1"/>
    </xf>
    <xf numFmtId="44" fontId="2" fillId="9" borderId="72" xfId="2" applyFont="1" applyFill="1" applyBorder="1" applyAlignment="1">
      <alignment horizontal="center"/>
    </xf>
    <xf numFmtId="0" fontId="6" fillId="6" borderId="38" xfId="0" applyFont="1" applyFill="1" applyBorder="1" applyAlignment="1" applyProtection="1">
      <alignment horizontal="center" vertical="center"/>
      <protection locked="0"/>
    </xf>
    <xf numFmtId="0" fontId="6" fillId="6" borderId="73"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164" fontId="3" fillId="0" borderId="0" xfId="1" applyNumberFormat="1" applyFont="1" applyFill="1" applyBorder="1" applyAlignment="1" applyProtection="1">
      <alignment horizontal="center" vertical="center"/>
      <protection locked="0"/>
    </xf>
    <xf numFmtId="164" fontId="5" fillId="2" borderId="1" xfId="1" applyNumberFormat="1" applyFont="1" applyFill="1" applyBorder="1" applyAlignment="1" applyProtection="1">
      <alignment horizontal="left" vertical="center"/>
    </xf>
    <xf numFmtId="0" fontId="6" fillId="2" borderId="14" xfId="0" applyFont="1" applyFill="1" applyBorder="1" applyAlignment="1" applyProtection="1">
      <alignment horizontal="left" vertical="center"/>
    </xf>
    <xf numFmtId="0" fontId="6" fillId="0" borderId="14" xfId="0" applyFont="1" applyBorder="1" applyAlignment="1" applyProtection="1">
      <alignment horizontal="left" vertical="center"/>
    </xf>
    <xf numFmtId="0" fontId="6" fillId="0" borderId="2" xfId="0" applyFont="1" applyBorder="1" applyAlignment="1" applyProtection="1">
      <alignment horizontal="left" vertical="center"/>
    </xf>
    <xf numFmtId="14" fontId="5" fillId="10" borderId="36" xfId="1" applyNumberFormat="1" applyFont="1" applyFill="1" applyBorder="1" applyAlignment="1" applyProtection="1">
      <alignment vertical="center"/>
    </xf>
  </cellXfs>
  <cellStyles count="8">
    <cellStyle name="Accent1" xfId="7" builtinId="29"/>
    <cellStyle name="Hyperlink" xfId="4" builtinId="8"/>
    <cellStyle name="Komma" xfId="1" builtinId="3"/>
    <cellStyle name="Komma 2" xfId="5" xr:uid="{CE978E3F-4F60-48F8-8E02-DAE85BC0B125}"/>
    <cellStyle name="Procent" xfId="3" builtinId="5"/>
    <cellStyle name="Standaard" xfId="0" builtinId="0"/>
    <cellStyle name="Valuta" xfId="2" builtinId="4"/>
    <cellStyle name="Valuta 2" xfId="6" xr:uid="{7D7599F0-9BB5-4103-967B-C833981FC946}"/>
  </cellStyles>
  <dxfs count="998">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2" tint="-0.499984740745262"/>
      </font>
    </dxf>
    <dxf>
      <fill>
        <patternFill>
          <bgColor rgb="FFFF0000"/>
        </patternFill>
      </fill>
    </dxf>
    <dxf>
      <font>
        <color rgb="FF9C0006"/>
      </font>
      <fill>
        <patternFill>
          <bgColor rgb="FFFFC7CE"/>
        </patternFill>
      </fill>
    </dxf>
    <dxf>
      <fill>
        <patternFill>
          <bgColor rgb="FFFF0000"/>
        </patternFill>
      </fill>
      <border>
        <left style="thin">
          <color rgb="FF9C0006"/>
        </left>
        <right style="thin">
          <color rgb="FF9C0006"/>
        </right>
        <top style="thin">
          <color rgb="FF9C0006"/>
        </top>
        <bottom style="thin">
          <color rgb="FF9C0006"/>
        </bottom>
      </border>
    </dxf>
    <dxf>
      <fill>
        <patternFill>
          <bgColor theme="7" tint="0.59996337778862885"/>
        </patternFill>
      </fill>
    </dxf>
    <dxf>
      <fill>
        <patternFill>
          <bgColor theme="7" tint="0.59996337778862885"/>
        </patternFill>
      </fill>
    </dxf>
    <dxf>
      <font>
        <color rgb="FF9C0006"/>
      </font>
      <fill>
        <patternFill>
          <bgColor rgb="FFFFC7CE"/>
        </patternFill>
      </fill>
    </dxf>
    <dxf>
      <fill>
        <patternFill>
          <bgColor rgb="FFFF0000"/>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ndense val="0"/>
        <extend val="0"/>
        <color indexed="8"/>
      </font>
    </dxf>
    <dxf>
      <fill>
        <patternFill>
          <bgColor indexed="13"/>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ont>
        <b/>
        <i val="0"/>
        <color theme="0"/>
      </font>
      <fill>
        <patternFill>
          <bgColor theme="4" tint="0.39994506668294322"/>
        </patternFill>
      </fill>
    </dxf>
    <dxf>
      <fill>
        <patternFill>
          <bgColor rgb="FFFF0000"/>
        </patternFill>
      </fill>
    </dxf>
    <dxf>
      <numFmt numFmtId="170" formatCode=";;;"/>
    </dxf>
    <dxf>
      <numFmt numFmtId="170" formatCode=";;;"/>
    </dxf>
    <dxf>
      <numFmt numFmtId="170" formatCode=";;;"/>
    </dxf>
    <dxf>
      <numFmt numFmtId="170" formatCode=";;;"/>
    </dxf>
    <dxf>
      <numFmt numFmtId="170" formatCode=";;;"/>
    </dxf>
    <dxf>
      <numFmt numFmtId="170" formatCode=";;;"/>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ill>
        <patternFill>
          <bgColor rgb="FFFF0000"/>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rgb="FFFF0000"/>
        </patternFill>
      </fill>
    </dxf>
    <dxf>
      <font>
        <condense val="0"/>
        <extend val="0"/>
        <color indexed="8"/>
      </font>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ill>
        <patternFill>
          <bgColor rgb="FFFF0000"/>
        </patternFill>
      </fill>
    </dxf>
    <dxf>
      <font>
        <b/>
        <i val="0"/>
        <color theme="0"/>
      </font>
      <fill>
        <patternFill>
          <bgColor theme="4" tint="0.39994506668294322"/>
        </patternFill>
      </fill>
    </dxf>
    <dxf>
      <fill>
        <patternFill>
          <bgColor theme="7" tint="0.59996337778862885"/>
        </patternFill>
      </fill>
    </dxf>
    <dxf>
      <fill>
        <patternFill>
          <bgColor theme="7" tint="0.59996337778862885"/>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ndense val="0"/>
        <extend val="0"/>
        <color indexed="8"/>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ndense val="0"/>
        <extend val="0"/>
        <color indexed="8"/>
      </font>
    </dxf>
    <dxf>
      <fill>
        <patternFill>
          <bgColor indexed="13"/>
        </patternFill>
      </fill>
    </dxf>
    <dxf>
      <font>
        <condense val="0"/>
        <extend val="0"/>
        <color indexed="9"/>
      </font>
    </dxf>
    <dxf>
      <font>
        <condense val="0"/>
        <extend val="0"/>
        <color indexed="9"/>
      </font>
    </dxf>
    <dxf>
      <font>
        <condense val="0"/>
        <extend val="0"/>
        <color indexed="9"/>
      </font>
    </dxf>
    <dxf>
      <font>
        <b/>
        <i val="0"/>
        <color rgb="FFFF0000"/>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CCFFCC"/>
      <color rgb="FF92D050"/>
      <color rgb="FFE2EFDA"/>
      <color rgb="FFE0E9F4"/>
      <color rgb="FF99CCFF"/>
      <color rgb="FFDDF7E8"/>
      <color rgb="FFF7F2DD"/>
      <color rgb="FFFF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584197</xdr:colOff>
      <xdr:row>46</xdr:row>
      <xdr:rowOff>6350</xdr:rowOff>
    </xdr:to>
    <xdr:sp macro="" textlink="">
      <xdr:nvSpPr>
        <xdr:cNvPr id="2" name="Text Box 2">
          <a:extLst>
            <a:ext uri="{FF2B5EF4-FFF2-40B4-BE49-F238E27FC236}">
              <a16:creationId xmlns:a16="http://schemas.microsoft.com/office/drawing/2014/main" id="{329D48BB-02A5-4722-BD51-4020946DAE99}"/>
            </a:ext>
          </a:extLst>
        </xdr:cNvPr>
        <xdr:cNvSpPr txBox="1">
          <a:spLocks noChangeArrowheads="1"/>
        </xdr:cNvSpPr>
      </xdr:nvSpPr>
      <xdr:spPr bwMode="auto">
        <a:xfrm>
          <a:off x="0" y="0"/>
          <a:ext cx="5460997" cy="9150350"/>
        </a:xfrm>
        <a:prstGeom prst="rect">
          <a:avLst/>
        </a:prstGeom>
        <a:solidFill>
          <a:srgbClr val="FFFFFF"/>
        </a:solidFill>
        <a:ln w="9525">
          <a:noFill/>
          <a:miter lim="800000"/>
          <a:headEnd/>
          <a:tailEnd/>
        </a:ln>
        <a:effectLst>
          <a:glow rad="127000">
            <a:schemeClr val="bg1"/>
          </a:glow>
        </a:effectLst>
      </xdr:spPr>
      <xdr:txBody>
        <a:bodyPr vertOverflow="clip" wrap="square" lIns="36000" tIns="72000" rIns="36000" bIns="0" anchor="t" upright="1"/>
        <a:lstStyle/>
        <a:p>
          <a:pPr marL="0" marR="0" indent="0" defTabSz="914400" eaLnBrk="1" fontAlgn="auto" latinLnBrk="0" hangingPunct="1">
            <a:lnSpc>
              <a:spcPct val="100000"/>
            </a:lnSpc>
            <a:spcBef>
              <a:spcPts val="0"/>
            </a:spcBef>
            <a:spcAft>
              <a:spcPts val="0"/>
            </a:spcAft>
            <a:buClrTx/>
            <a:buSzTx/>
            <a:buFontTx/>
            <a:buNone/>
            <a:tabLst/>
            <a:defRPr/>
          </a:pPr>
          <a:endParaRPr lang="nl-NL" sz="1200" b="0">
            <a:solidFill>
              <a:srgbClr val="FF0000"/>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nl-NL" sz="1200">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nl-NL" sz="1200">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nl-NL" sz="1200">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nl-NL" sz="1200">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nl-NL" sz="1200">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nl-NL" sz="1200">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nl-NL" sz="1200">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nl-NL" sz="1200">
            <a:effectLst/>
            <a:latin typeface="Arial" panose="020B0604020202020204" pitchFamily="34" charset="0"/>
            <a:ea typeface="+mn-ea"/>
            <a:cs typeface="Arial" panose="020B0604020202020204"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200" b="1">
            <a:effectLst/>
            <a:latin typeface="Arial" panose="020B0604020202020204" pitchFamily="34" charset="0"/>
            <a:ea typeface="+mn-ea"/>
            <a:cs typeface="Arial" panose="020B0604020202020204"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200" b="1">
            <a:effectLst/>
            <a:latin typeface="Arial" panose="020B0604020202020204" pitchFamily="34" charset="0"/>
            <a:ea typeface="+mn-ea"/>
            <a:cs typeface="Arial" panose="020B0604020202020204"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200" b="1">
            <a:effectLst/>
            <a:latin typeface="Arial" panose="020B0604020202020204" pitchFamily="34" charset="0"/>
            <a:ea typeface="+mn-ea"/>
            <a:cs typeface="Arial" panose="020B0604020202020204"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endParaRPr lang="nl-NL" sz="1200" b="1">
            <a:effectLst/>
            <a:latin typeface="Arial" panose="020B0604020202020204" pitchFamily="34" charset="0"/>
            <a:ea typeface="+mn-ea"/>
            <a:cs typeface="Arial" panose="020B0604020202020204" pitchFamily="34" charset="0"/>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300" b="1">
              <a:effectLst/>
              <a:latin typeface="Arial" panose="020B0604020202020204" pitchFamily="34" charset="0"/>
              <a:ea typeface="+mn-ea"/>
              <a:cs typeface="Arial" panose="020B0604020202020204" pitchFamily="34" charset="0"/>
            </a:rPr>
            <a:t>Begroting</a:t>
          </a:r>
          <a:r>
            <a:rPr lang="nl-NL" sz="1300" b="1" baseline="0">
              <a:effectLst/>
              <a:latin typeface="Arial" panose="020B0604020202020204" pitchFamily="34" charset="0"/>
              <a:ea typeface="+mn-ea"/>
              <a:cs typeface="Arial" panose="020B0604020202020204"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nl-NL" sz="1300" b="1" baseline="0">
              <a:effectLst/>
              <a:latin typeface="Arial" panose="020B0604020202020204" pitchFamily="34" charset="0"/>
              <a:ea typeface="+mn-ea"/>
              <a:cs typeface="Arial" panose="020B0604020202020204" pitchFamily="34" charset="0"/>
            </a:rPr>
            <a:t>                                 Nationaal Groeifonds 		             </a:t>
          </a:r>
          <a:r>
            <a:rPr lang="nl-NL" sz="1100" b="1" baseline="0">
              <a:solidFill>
                <a:schemeClr val="tx2"/>
              </a:solidFill>
              <a:effectLst/>
              <a:latin typeface="+mn-lt"/>
              <a:ea typeface="+mn-ea"/>
              <a:cs typeface="+mn-cs"/>
            </a:rPr>
            <a:t>versie 5.0</a:t>
          </a:r>
          <a:endParaRPr lang="nl-NL" sz="1400" b="1">
            <a:solidFill>
              <a:schemeClr val="tx2"/>
            </a:solidFill>
            <a:effectLst/>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300" b="1" baseline="0">
              <a:effectLst/>
              <a:latin typeface="Arial" panose="020B0604020202020204" pitchFamily="34" charset="0"/>
              <a:ea typeface="+mn-ea"/>
              <a:cs typeface="Arial" panose="020B0604020202020204" pitchFamily="34" charset="0"/>
            </a:rPr>
            <a:t>                      	                      																																																																																																																																																							                                                                           </a:t>
          </a:r>
          <a:endParaRPr lang="nl-NL" sz="1200" b="0" baseline="0">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nl-NL" sz="1200" b="0" baseline="0">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0</xdr:colOff>
      <xdr:row>0</xdr:row>
      <xdr:rowOff>0</xdr:rowOff>
    </xdr:from>
    <xdr:to>
      <xdr:col>4</xdr:col>
      <xdr:colOff>333375</xdr:colOff>
      <xdr:row>7</xdr:row>
      <xdr:rowOff>104775</xdr:rowOff>
    </xdr:to>
    <xdr:pic>
      <xdr:nvPicPr>
        <xdr:cNvPr id="3" name="Afbeelding 2" descr="http://www.rvo.nl/sites/default/files/styles/agnl_subject_thumbnail/public/2015/01/RVO-logo.jpg?itok=P3Ygo2YY">
          <a:extLst>
            <a:ext uri="{FF2B5EF4-FFF2-40B4-BE49-F238E27FC236}">
              <a16:creationId xmlns:a16="http://schemas.microsoft.com/office/drawing/2014/main" id="{9D503358-3613-4B17-874C-08D02B290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77177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8659</xdr:colOff>
      <xdr:row>0</xdr:row>
      <xdr:rowOff>17318</xdr:rowOff>
    </xdr:from>
    <xdr:to>
      <xdr:col>2</xdr:col>
      <xdr:colOff>4119129</xdr:colOff>
      <xdr:row>10</xdr:row>
      <xdr:rowOff>316923</xdr:rowOff>
    </xdr:to>
    <xdr:pic>
      <xdr:nvPicPr>
        <xdr:cNvPr id="2" name="Afbeelding 2">
          <a:extLst>
            <a:ext uri="{FF2B5EF4-FFF2-40B4-BE49-F238E27FC236}">
              <a16:creationId xmlns:a16="http://schemas.microsoft.com/office/drawing/2014/main" id="{9C03CE5F-D478-4F38-B3F4-446D3E388B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7236"/>
        <a:stretch>
          <a:fillRect/>
        </a:stretch>
      </xdr:blipFill>
      <xdr:spPr bwMode="auto">
        <a:xfrm>
          <a:off x="8659" y="17318"/>
          <a:ext cx="4751243"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25977</xdr:colOff>
      <xdr:row>22</xdr:row>
      <xdr:rowOff>0</xdr:rowOff>
    </xdr:from>
    <xdr:to>
      <xdr:col>3</xdr:col>
      <xdr:colOff>549072</xdr:colOff>
      <xdr:row>28</xdr:row>
      <xdr:rowOff>240582</xdr:rowOff>
    </xdr:to>
    <xdr:pic>
      <xdr:nvPicPr>
        <xdr:cNvPr id="3" name="Afbeelding 2">
          <a:extLst>
            <a:ext uri="{FF2B5EF4-FFF2-40B4-BE49-F238E27FC236}">
              <a16:creationId xmlns:a16="http://schemas.microsoft.com/office/drawing/2014/main" id="{E529F2CA-5937-4D28-9D60-9CA70E0BC6A1}"/>
            </a:ext>
          </a:extLst>
        </xdr:cNvPr>
        <xdr:cNvPicPr>
          <a:picLocks noChangeAspect="1"/>
        </xdr:cNvPicPr>
      </xdr:nvPicPr>
      <xdr:blipFill>
        <a:blip xmlns:r="http://schemas.openxmlformats.org/officeDocument/2006/relationships" r:embed="rId2"/>
        <a:stretch>
          <a:fillRect/>
        </a:stretch>
      </xdr:blipFill>
      <xdr:spPr>
        <a:xfrm>
          <a:off x="130752" y="14744700"/>
          <a:ext cx="6238095" cy="1097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10588</xdr:rowOff>
    </xdr:from>
    <xdr:to>
      <xdr:col>1</xdr:col>
      <xdr:colOff>4751243</xdr:colOff>
      <xdr:row>10</xdr:row>
      <xdr:rowOff>237071</xdr:rowOff>
    </xdr:to>
    <xdr:pic>
      <xdr:nvPicPr>
        <xdr:cNvPr id="2" name="Afbeelding 2">
          <a:extLst>
            <a:ext uri="{FF2B5EF4-FFF2-40B4-BE49-F238E27FC236}">
              <a16:creationId xmlns:a16="http://schemas.microsoft.com/office/drawing/2014/main" id="{47318D56-9B5A-4164-BE31-7286746D22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7236"/>
        <a:stretch>
          <a:fillRect/>
        </a:stretch>
      </xdr:blipFill>
      <xdr:spPr bwMode="auto">
        <a:xfrm>
          <a:off x="105833" y="10588"/>
          <a:ext cx="4751243" cy="1813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122p0519.cicwp.nl\8142-Userdata_P$\agnl\data%20-%20R-schijf%20op%20Fil07\IN\Taakveld%20projecten\Programmas\R&amp;D%20Mobiliteitssectoren\Voorbeeld%20formats\Format%20Begroting%20R&amp;D%20Mobiliteitssector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Toelichting"/>
      <sheetName val="Toelichting kostenposten"/>
      <sheetName val="Penvoerder-aanvrager 1"/>
      <sheetName val="Aanvrager 2"/>
      <sheetName val="Aanvrager 3"/>
      <sheetName val="Aanvrager 4"/>
      <sheetName val="Aanvrager 5"/>
      <sheetName val="Aanvrager 6"/>
      <sheetName val="Aanvrager 7"/>
      <sheetName val="Totaalbegroting"/>
      <sheetName val="Specificatie apparatuur"/>
    </sheetNames>
    <sheetDataSet>
      <sheetData sheetId="0"/>
      <sheetData sheetId="1"/>
      <sheetData sheetId="2"/>
      <sheetData sheetId="3">
        <row r="12">
          <cell r="Q12" t="str">
            <v>[Maak een keuze]</v>
          </cell>
        </row>
        <row r="13">
          <cell r="Q13" t="str">
            <v>Integrale kostensystematiek</v>
          </cell>
        </row>
        <row r="14">
          <cell r="Q14" t="str">
            <v>Directe loonkosten plus vaste opslag-systematiek (50%)</v>
          </cell>
        </row>
        <row r="17">
          <cell r="Q17" t="str">
            <v>Vaste uurtarief-systematiek (vast uurtarief van 60 euro)</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rvo.nl/onderwerpen/subsidiespelregels/ezk/mkb-toets" TargetMode="External"/></Relationships>
</file>

<file path=xl/worksheets/_rels/sheet2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printerSettings" Target="../printerSettings/printerSettings3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8.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rvo.nl/onderwerpen/subsidiespelregels/ezk" TargetMode="External"/><Relationship Id="rId1" Type="http://schemas.openxmlformats.org/officeDocument/2006/relationships/hyperlink" Target="https://www.rvo.nl/subsidies-financiering/subsidieregeling-nationaal-groeifonds"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comments" Target="../comments31.xml"/><Relationship Id="rId5" Type="http://schemas.openxmlformats.org/officeDocument/2006/relationships/vmlDrawing" Target="../drawings/vmlDrawing31.vml"/><Relationship Id="rId4"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6760F-CB00-4724-9AE4-D8476376FEC0}">
  <sheetPr codeName="Blad1"/>
  <dimension ref="A47"/>
  <sheetViews>
    <sheetView showGridLines="0" tabSelected="1" workbookViewId="0">
      <selection activeCell="O39" sqref="O39"/>
    </sheetView>
  </sheetViews>
  <sheetFormatPr defaultRowHeight="15" x14ac:dyDescent="0.25"/>
  <sheetData>
    <row r="47" spans="1:1" ht="20.25" customHeight="1" x14ac:dyDescent="0.25">
      <c r="A47" s="519"/>
    </row>
  </sheetData>
  <sheetProtection algorithmName="SHA-512" hashValue="YzDluYwFVmxru/OlXYABbqln6BsqqtpiaGa2y+4AuOpxUuxuvsntfgdZxLIOqGp5rhuNCG83G/MxABcL/6Okgw==" saltValue="e5sbcMW1bWduTihSIQlYEg==" spinCount="100000" sheet="1" objects="1" scenarios="1"/>
  <customSheetViews>
    <customSheetView guid="{83BCCC09-8AC8-4304-9213-3ECE2DC16AD8}" showGridLines="0">
      <selection activeCell="R22" sqref="R22"/>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selection activeCell="P19" sqref="P19"/>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selection activeCell="R22" sqref="R22"/>
      <pageMargins left="0.7" right="0.7" top="0.75" bottom="0.75" header="0.3" footer="0.3"/>
      <headerFooter>
        <oddHeader>&amp;L&amp;"Calibri"&amp;10&amp;K000000 Intern gebruik&amp;1#_x000D_</oddHeader>
        <oddFooter>&amp;L_x000D_&amp;1#&amp;"Calibri"&amp;10&amp;K000000 Intern gebruik</oddFooter>
      </headerFooter>
    </customSheetView>
  </customSheetViews>
  <pageMargins left="0.7" right="0.7" top="0.75" bottom="0.75" header="0.3" footer="0.3"/>
  <headerFooter>
    <oddHeader>&amp;L&amp;"Calibri"&amp;10&amp;K000000 Intern gebruik&amp;1#_x000D_</oddHeader>
    <oddFooter>&amp;L_x000D_&amp;1#&amp;"Calibri"&amp;10&amp;K000000 Intern gebruik</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84B60-4384-436C-97B7-601B95ECED9B}">
  <sheetPr codeName="Blad10"/>
  <dimension ref="A1:BP179"/>
  <sheetViews>
    <sheetView showGridLines="0" zoomScaleNormal="100" workbookViewId="0"/>
  </sheetViews>
  <sheetFormatPr defaultColWidth="9.140625" defaultRowHeight="15" x14ac:dyDescent="0.25"/>
  <cols>
    <col min="1" max="1" width="4.140625" style="381"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9.140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140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80"/>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80"/>
      <c r="B3" s="210" t="s">
        <v>1</v>
      </c>
      <c r="C3" s="266">
        <f>+'Basisgegevens aanvraag'!C16</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80"/>
      <c r="B4" s="210" t="s">
        <v>43</v>
      </c>
      <c r="C4" s="268">
        <f>'Basisgegevens aanvraag'!D16</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80"/>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83"/>
      <c r="I13" s="376" t="s">
        <v>110</v>
      </c>
      <c r="J13" s="157" t="s">
        <v>7</v>
      </c>
      <c r="K13" s="157"/>
      <c r="L13" s="309"/>
      <c r="M13" s="382" t="s">
        <v>111</v>
      </c>
      <c r="N13" s="157" t="s">
        <v>8</v>
      </c>
      <c r="O13" s="157"/>
      <c r="P13" s="309"/>
      <c r="Q13" s="157"/>
      <c r="R13" s="157"/>
      <c r="S13" s="157"/>
      <c r="T13" s="157" t="s">
        <v>63</v>
      </c>
      <c r="U13" s="157"/>
      <c r="V13" s="157"/>
      <c r="W13" s="157"/>
      <c r="X13" s="157"/>
      <c r="Y13" s="157"/>
      <c r="Z13" s="605" t="s">
        <v>64</v>
      </c>
      <c r="AA13" s="605"/>
      <c r="AB13" s="305"/>
      <c r="AC13" s="376"/>
      <c r="AD13" s="376"/>
      <c r="AE13" s="309"/>
      <c r="AF13" s="605" t="s">
        <v>101</v>
      </c>
      <c r="AG13" s="605"/>
      <c r="AH13" s="376"/>
      <c r="AI13" s="305"/>
      <c r="AJ13" s="376"/>
      <c r="AK13" s="305"/>
      <c r="AL13" s="605" t="s">
        <v>68</v>
      </c>
      <c r="AM13" s="605"/>
      <c r="AN13" s="376" t="s">
        <v>125</v>
      </c>
      <c r="AO13" s="305"/>
      <c r="AP13" s="376"/>
      <c r="AQ13" s="305"/>
      <c r="AR13" s="605" t="s">
        <v>71</v>
      </c>
      <c r="AS13" s="605"/>
      <c r="AU13" s="305"/>
      <c r="AV13" s="376"/>
      <c r="AW13" s="157"/>
      <c r="AX13" s="605" t="s">
        <v>73</v>
      </c>
      <c r="AY13" s="605"/>
      <c r="AZ13" s="376"/>
      <c r="BA13" s="305"/>
      <c r="BB13" s="305"/>
      <c r="BC13" s="376"/>
      <c r="BD13" s="605" t="s">
        <v>98</v>
      </c>
      <c r="BE13" s="605"/>
      <c r="BF13" s="376" t="s">
        <v>128</v>
      </c>
      <c r="BG13" s="305"/>
      <c r="BH13" s="376"/>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76"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77"/>
      <c r="C15" s="378"/>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77"/>
      <c r="C16" s="378"/>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77"/>
      <c r="C17" s="378"/>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77"/>
      <c r="C18" s="378"/>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77"/>
      <c r="C19" s="378"/>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77"/>
      <c r="C20" s="378"/>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77"/>
      <c r="C21" s="378"/>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77"/>
      <c r="C22" s="378"/>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77"/>
      <c r="C23" s="378"/>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77"/>
      <c r="C24" s="378"/>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77"/>
      <c r="C26" s="378"/>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77"/>
      <c r="C29" s="378"/>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77"/>
      <c r="C30" s="378"/>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77"/>
      <c r="C31" s="378"/>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83"/>
      <c r="I38" s="383"/>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76"/>
      <c r="AI38" s="305"/>
      <c r="AJ38" s="157"/>
      <c r="AK38" s="305"/>
      <c r="AL38" s="577" t="str">
        <f>+AL13</f>
        <v>Innovatie kleine en middelgrote ondernemingen</v>
      </c>
      <c r="AM38" s="577"/>
      <c r="AN38" s="376"/>
      <c r="AO38" s="305"/>
      <c r="AP38" s="157"/>
      <c r="AQ38" s="305"/>
      <c r="AR38" s="577" t="str">
        <f>+AR13</f>
        <v>Proces- en organisatie innovatie</v>
      </c>
      <c r="AS38" s="577"/>
      <c r="AT38" s="376"/>
      <c r="AU38" s="305"/>
      <c r="AV38" s="157"/>
      <c r="AW38" s="157"/>
      <c r="AX38" s="577" t="str">
        <f>+AX13</f>
        <v>Opleidingssteun</v>
      </c>
      <c r="AY38" s="577"/>
      <c r="AZ38" s="376"/>
      <c r="BA38" s="305"/>
      <c r="BB38" s="157"/>
      <c r="BC38" s="376"/>
      <c r="BD38" s="577" t="str">
        <f>+BD13</f>
        <v>Niet economische activiteiten</v>
      </c>
      <c r="BE38" s="577"/>
      <c r="BF38" s="376"/>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80"/>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80"/>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83"/>
      <c r="I57" s="383"/>
      <c r="J57" s="157" t="s">
        <v>7</v>
      </c>
      <c r="K57" s="157"/>
      <c r="L57" s="309"/>
      <c r="M57" s="157"/>
      <c r="N57" s="606" t="s">
        <v>8</v>
      </c>
      <c r="O57" s="606"/>
      <c r="P57" s="288"/>
      <c r="Q57" s="300"/>
      <c r="R57" s="157"/>
      <c r="S57" s="383"/>
      <c r="T57" s="606" t="str">
        <f>+T13</f>
        <v>Haalbaarheidsstudies</v>
      </c>
      <c r="U57" s="606"/>
      <c r="V57" s="300"/>
      <c r="W57" s="33"/>
      <c r="X57" s="157"/>
      <c r="Y57" s="383"/>
      <c r="Z57" s="591" t="str">
        <f>+Z13</f>
        <v>Bouw onderzoeksinfrastructuur</v>
      </c>
      <c r="AA57" s="591"/>
      <c r="AB57" s="323"/>
      <c r="AC57" s="33"/>
      <c r="AD57" s="157"/>
      <c r="AE57" s="300"/>
      <c r="AF57" s="591" t="str">
        <f>+AF13</f>
        <v>Exploitatie van innovatieclusters</v>
      </c>
      <c r="AG57" s="591"/>
      <c r="AH57" s="382"/>
      <c r="AI57" s="323"/>
      <c r="AJ57" s="157"/>
      <c r="AK57" s="323"/>
      <c r="AL57" s="576" t="str">
        <f>+AL13</f>
        <v>Innovatie kleine en middelgrote ondernemingen</v>
      </c>
      <c r="AM57" s="576"/>
      <c r="AN57" s="376"/>
      <c r="AO57" s="305"/>
      <c r="AP57" s="157"/>
      <c r="AQ57" s="305"/>
      <c r="AR57" s="576" t="str">
        <f>+AR13</f>
        <v>Proces- en organisatie innovatie</v>
      </c>
      <c r="AS57" s="576"/>
      <c r="AT57" s="376"/>
      <c r="AU57" s="305"/>
      <c r="AV57" s="157"/>
      <c r="AW57" s="383"/>
      <c r="AX57" s="576" t="str">
        <f>+AX13</f>
        <v>Opleidingssteun</v>
      </c>
      <c r="AY57" s="576"/>
      <c r="AZ57" s="376"/>
      <c r="BA57" s="305"/>
      <c r="BB57" s="157"/>
      <c r="BC57" s="376"/>
      <c r="BD57" s="576" t="str">
        <f>+BD13</f>
        <v>Niet economische activiteiten</v>
      </c>
      <c r="BE57" s="576"/>
      <c r="BF57" s="376"/>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80"/>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80"/>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80"/>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80"/>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80"/>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80"/>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80"/>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80"/>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83"/>
      <c r="I71" s="383"/>
      <c r="J71" s="157" t="s">
        <v>7</v>
      </c>
      <c r="K71" s="157"/>
      <c r="L71" s="309"/>
      <c r="M71" s="157"/>
      <c r="N71" s="606" t="s">
        <v>8</v>
      </c>
      <c r="O71" s="606"/>
      <c r="P71" s="288"/>
      <c r="Q71" s="300"/>
      <c r="R71" s="157"/>
      <c r="S71" s="383"/>
      <c r="T71" s="606" t="str">
        <f>+T13</f>
        <v>Haalbaarheidsstudies</v>
      </c>
      <c r="U71" s="606"/>
      <c r="V71" s="300"/>
      <c r="W71" s="33"/>
      <c r="X71" s="157"/>
      <c r="Y71" s="383"/>
      <c r="Z71" s="576" t="str">
        <f>+Z13</f>
        <v>Bouw onderzoeksinfrastructuur</v>
      </c>
      <c r="AA71" s="576"/>
      <c r="AB71" s="305"/>
      <c r="AC71" s="33"/>
      <c r="AD71" s="157"/>
      <c r="AE71" s="300"/>
      <c r="AF71" s="576" t="str">
        <f>+AF13</f>
        <v>Exploitatie van innovatieclusters</v>
      </c>
      <c r="AG71" s="576"/>
      <c r="AH71" s="376"/>
      <c r="AI71" s="305"/>
      <c r="AJ71" s="157"/>
      <c r="AK71" s="305"/>
      <c r="AL71" s="576" t="str">
        <f>+AL13</f>
        <v>Innovatie kleine en middelgrote ondernemingen</v>
      </c>
      <c r="AM71" s="576"/>
      <c r="AN71" s="376"/>
      <c r="AO71" s="305"/>
      <c r="AP71" s="157"/>
      <c r="AQ71" s="305"/>
      <c r="AR71" s="576" t="str">
        <f>+AR13</f>
        <v>Proces- en organisatie innovatie</v>
      </c>
      <c r="AS71" s="576"/>
      <c r="AT71" s="376"/>
      <c r="AU71" s="305"/>
      <c r="AV71" s="157"/>
      <c r="AW71" s="383"/>
      <c r="AX71" s="576" t="str">
        <f>+AX13</f>
        <v>Opleidingssteun</v>
      </c>
      <c r="AY71" s="576"/>
      <c r="AZ71" s="376"/>
      <c r="BA71" s="305"/>
      <c r="BB71" s="157"/>
      <c r="BC71" s="376"/>
      <c r="BD71" s="576" t="str">
        <f>+BD13</f>
        <v>Niet economische activiteiten</v>
      </c>
      <c r="BE71" s="576"/>
      <c r="BF71" s="376"/>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80"/>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83"/>
      <c r="I90" s="383"/>
      <c r="J90" s="157" t="s">
        <v>7</v>
      </c>
      <c r="K90" s="157"/>
      <c r="L90" s="309"/>
      <c r="M90" s="157"/>
      <c r="N90" s="576" t="s">
        <v>8</v>
      </c>
      <c r="O90" s="576"/>
      <c r="P90" s="288"/>
      <c r="Q90" s="305"/>
      <c r="R90" s="157"/>
      <c r="S90" s="383"/>
      <c r="T90" s="576" t="str">
        <f>+T71</f>
        <v>Haalbaarheidsstudies</v>
      </c>
      <c r="U90" s="576"/>
      <c r="V90" s="305"/>
      <c r="W90" s="33"/>
      <c r="X90" s="157"/>
      <c r="Y90" s="383"/>
      <c r="Z90" s="577" t="str">
        <f>+Z71</f>
        <v>Bouw onderzoeksinfrastructuur</v>
      </c>
      <c r="AA90" s="577"/>
      <c r="AB90" s="305"/>
      <c r="AC90" s="33"/>
      <c r="AD90" s="157"/>
      <c r="AE90" s="300"/>
      <c r="AF90" s="577" t="str">
        <f>+AF71</f>
        <v>Exploitatie van innovatieclusters</v>
      </c>
      <c r="AG90" s="577"/>
      <c r="AH90" s="376"/>
      <c r="AI90" s="305"/>
      <c r="AJ90" s="157"/>
      <c r="AK90" s="305"/>
      <c r="AL90" s="577" t="str">
        <f>+AL71</f>
        <v>Innovatie kleine en middelgrote ondernemingen</v>
      </c>
      <c r="AM90" s="577"/>
      <c r="AN90" s="376"/>
      <c r="AO90" s="305"/>
      <c r="AP90" s="157"/>
      <c r="AQ90" s="305"/>
      <c r="AR90" s="577" t="str">
        <f>+AR71</f>
        <v>Proces- en organisatie innovatie</v>
      </c>
      <c r="AS90" s="577"/>
      <c r="AT90" s="376"/>
      <c r="AU90" s="305"/>
      <c r="AV90" s="157"/>
      <c r="AW90" s="383"/>
      <c r="AX90" s="577" t="str">
        <f>+AX71</f>
        <v>Opleidingssteun</v>
      </c>
      <c r="AY90" s="577"/>
      <c r="AZ90" s="376"/>
      <c r="BA90" s="305"/>
      <c r="BB90" s="157"/>
      <c r="BC90" s="376"/>
      <c r="BD90" s="577" t="str">
        <f>+BD71</f>
        <v>Niet economische activiteiten</v>
      </c>
      <c r="BE90" s="577"/>
      <c r="BF90" s="376"/>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75"/>
      <c r="D94" s="575"/>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ref="AT94" si="112">AS94</f>
        <v>0</v>
      </c>
      <c r="AU94" s="297"/>
      <c r="AV94" s="346" t="s">
        <v>121</v>
      </c>
      <c r="AW94" s="175"/>
      <c r="AX94" s="10"/>
      <c r="AY94" s="200"/>
      <c r="AZ94" s="167">
        <f t="shared" ref="AZ94" si="113">AY94</f>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3" si="114">U95</f>
        <v>0</v>
      </c>
      <c r="X95" s="346" t="s">
        <v>121</v>
      </c>
      <c r="Y95" s="175"/>
      <c r="Z95" s="10"/>
      <c r="AA95" s="187">
        <v>0</v>
      </c>
      <c r="AB95" s="287"/>
      <c r="AC95" s="33">
        <f t="shared" ref="AC95:AC103" si="115">AA95</f>
        <v>0</v>
      </c>
      <c r="AD95" s="188" t="str" cm="2">
        <f t="array" ref="AD95">_xlfn.IFS($C$6=Werkblad!$A$28,Werkblad!$A$34,$C$6="Kennisontwikkeling (KO)",Werkblad!$A$31,$C$6="Onderzoek, Ontwikkeling en innovatie (O&amp;O&amp;I)",Werkblad!$A$32,$C$6="","")</f>
        <v/>
      </c>
      <c r="AE95" s="287"/>
      <c r="AF95" s="10"/>
      <c r="AG95" s="200"/>
      <c r="AH95" s="167">
        <f t="shared" ref="AH95:AH103" si="116">AG95</f>
        <v>0</v>
      </c>
      <c r="AI95" s="297"/>
      <c r="AJ95" s="346" t="s">
        <v>121</v>
      </c>
      <c r="AK95" s="297"/>
      <c r="AL95" s="10"/>
      <c r="AM95" s="200"/>
      <c r="AN95" s="167">
        <f t="shared" ref="AN95:AN103" si="117">AM95</f>
        <v>0</v>
      </c>
      <c r="AO95" s="297"/>
      <c r="AP95" s="346" t="s">
        <v>121</v>
      </c>
      <c r="AQ95" s="287"/>
      <c r="AR95" s="10"/>
      <c r="AS95" s="200"/>
      <c r="AT95" s="167">
        <f t="shared" ref="AT95:AT103" si="118">AS95</f>
        <v>0</v>
      </c>
      <c r="AU95" s="297"/>
      <c r="AV95" s="346" t="s">
        <v>121</v>
      </c>
      <c r="AW95" s="175"/>
      <c r="AX95" s="10"/>
      <c r="AY95" s="200"/>
      <c r="AZ95" s="167">
        <f t="shared" ref="AZ95:AZ103" si="119">AY95</f>
        <v>0</v>
      </c>
      <c r="BA95" s="297"/>
      <c r="BB95" s="346" t="s">
        <v>121</v>
      </c>
      <c r="BC95" s="167"/>
      <c r="BD95" s="10"/>
      <c r="BE95" s="187">
        <v>0</v>
      </c>
      <c r="BF95" s="167">
        <f t="shared" ref="BF95:BF103" si="120">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4"/>
        <v>0</v>
      </c>
      <c r="X96" s="346" t="s">
        <v>121</v>
      </c>
      <c r="Y96" s="175"/>
      <c r="Z96" s="10"/>
      <c r="AA96" s="187">
        <v>0</v>
      </c>
      <c r="AB96" s="287"/>
      <c r="AC96" s="33">
        <f t="shared" si="115"/>
        <v>0</v>
      </c>
      <c r="AD96" s="188" t="str" cm="2">
        <f t="array" ref="AD96">_xlfn.IFS($C$6=Werkblad!$A$28,Werkblad!$A$34,$C$6="Kennisontwikkeling (KO)",Werkblad!$A$31,$C$6="Onderzoek, Ontwikkeling en innovatie (O&amp;O&amp;I)",Werkblad!$A$32,$C$6="","")</f>
        <v/>
      </c>
      <c r="AE96" s="287"/>
      <c r="AF96" s="10"/>
      <c r="AG96" s="200"/>
      <c r="AH96" s="167">
        <f t="shared" si="116"/>
        <v>0</v>
      </c>
      <c r="AI96" s="297"/>
      <c r="AJ96" s="346" t="s">
        <v>121</v>
      </c>
      <c r="AK96" s="297"/>
      <c r="AL96" s="10"/>
      <c r="AM96" s="200"/>
      <c r="AN96" s="167">
        <f t="shared" si="117"/>
        <v>0</v>
      </c>
      <c r="AO96" s="297"/>
      <c r="AP96" s="346" t="s">
        <v>121</v>
      </c>
      <c r="AQ96" s="287"/>
      <c r="AR96" s="10"/>
      <c r="AS96" s="200"/>
      <c r="AT96" s="167">
        <f t="shared" si="118"/>
        <v>0</v>
      </c>
      <c r="AU96" s="297"/>
      <c r="AV96" s="346" t="s">
        <v>121</v>
      </c>
      <c r="AW96" s="175"/>
      <c r="AX96" s="10"/>
      <c r="AY96" s="200"/>
      <c r="AZ96" s="167">
        <f t="shared" si="119"/>
        <v>0</v>
      </c>
      <c r="BA96" s="297"/>
      <c r="BB96" s="346" t="s">
        <v>121</v>
      </c>
      <c r="BC96" s="167"/>
      <c r="BD96" s="10"/>
      <c r="BE96" s="187">
        <v>0</v>
      </c>
      <c r="BF96" s="167">
        <f t="shared" si="120"/>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4"/>
        <v>0</v>
      </c>
      <c r="X97" s="346" t="s">
        <v>121</v>
      </c>
      <c r="Y97" s="175"/>
      <c r="Z97" s="10"/>
      <c r="AA97" s="187">
        <v>0</v>
      </c>
      <c r="AB97" s="287"/>
      <c r="AC97" s="33">
        <f t="shared" si="115"/>
        <v>0</v>
      </c>
      <c r="AD97" s="188" t="str" cm="2">
        <f t="array" ref="AD97">_xlfn.IFS($C$6=Werkblad!$A$28,Werkblad!$A$34,$C$6="Kennisontwikkeling (KO)",Werkblad!$A$31,$C$6="Onderzoek, Ontwikkeling en innovatie (O&amp;O&amp;I)",Werkblad!$A$32,$C$6="","")</f>
        <v/>
      </c>
      <c r="AE97" s="287"/>
      <c r="AF97" s="10"/>
      <c r="AG97" s="200"/>
      <c r="AH97" s="167">
        <f t="shared" si="116"/>
        <v>0</v>
      </c>
      <c r="AI97" s="297"/>
      <c r="AJ97" s="346" t="s">
        <v>121</v>
      </c>
      <c r="AK97" s="297"/>
      <c r="AL97" s="10"/>
      <c r="AM97" s="200"/>
      <c r="AN97" s="167">
        <f t="shared" si="117"/>
        <v>0</v>
      </c>
      <c r="AO97" s="297"/>
      <c r="AP97" s="346" t="s">
        <v>121</v>
      </c>
      <c r="AQ97" s="287"/>
      <c r="AR97" s="10"/>
      <c r="AS97" s="200"/>
      <c r="AT97" s="167">
        <f t="shared" si="118"/>
        <v>0</v>
      </c>
      <c r="AU97" s="297"/>
      <c r="AV97" s="346" t="s">
        <v>121</v>
      </c>
      <c r="AW97" s="175"/>
      <c r="AX97" s="10"/>
      <c r="AY97" s="200"/>
      <c r="AZ97" s="167">
        <f t="shared" si="119"/>
        <v>0</v>
      </c>
      <c r="BA97" s="297"/>
      <c r="BB97" s="346" t="s">
        <v>121</v>
      </c>
      <c r="BC97" s="167"/>
      <c r="BD97" s="10"/>
      <c r="BE97" s="187">
        <v>0</v>
      </c>
      <c r="BF97" s="167">
        <f t="shared" si="120"/>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4"/>
        <v>0</v>
      </c>
      <c r="X98" s="346" t="s">
        <v>121</v>
      </c>
      <c r="Y98" s="175"/>
      <c r="Z98" s="10"/>
      <c r="AA98" s="187">
        <v>0</v>
      </c>
      <c r="AB98" s="287"/>
      <c r="AC98" s="33">
        <f t="shared" si="115"/>
        <v>0</v>
      </c>
      <c r="AD98" s="188" t="str" cm="2">
        <f t="array" ref="AD98">_xlfn.IFS($C$6=Werkblad!$A$28,Werkblad!$A$34,$C$6="Kennisontwikkeling (KO)",Werkblad!$A$31,$C$6="Onderzoek, Ontwikkeling en innovatie (O&amp;O&amp;I)",Werkblad!$A$32,$C$6="","")</f>
        <v/>
      </c>
      <c r="AE98" s="287"/>
      <c r="AF98" s="10"/>
      <c r="AG98" s="200"/>
      <c r="AH98" s="167">
        <f t="shared" si="116"/>
        <v>0</v>
      </c>
      <c r="AI98" s="297"/>
      <c r="AJ98" s="346" t="s">
        <v>121</v>
      </c>
      <c r="AK98" s="297"/>
      <c r="AL98" s="10"/>
      <c r="AM98" s="200"/>
      <c r="AN98" s="167">
        <f t="shared" si="117"/>
        <v>0</v>
      </c>
      <c r="AO98" s="297"/>
      <c r="AP98" s="346" t="s">
        <v>121</v>
      </c>
      <c r="AQ98" s="287"/>
      <c r="AR98" s="10"/>
      <c r="AS98" s="200"/>
      <c r="AT98" s="167">
        <f t="shared" si="118"/>
        <v>0</v>
      </c>
      <c r="AU98" s="297"/>
      <c r="AV98" s="346" t="s">
        <v>121</v>
      </c>
      <c r="AW98" s="175"/>
      <c r="AX98" s="10"/>
      <c r="AY98" s="200"/>
      <c r="AZ98" s="167">
        <f t="shared" si="119"/>
        <v>0</v>
      </c>
      <c r="BA98" s="297"/>
      <c r="BB98" s="346" t="s">
        <v>121</v>
      </c>
      <c r="BC98" s="167"/>
      <c r="BD98" s="10"/>
      <c r="BE98" s="187">
        <v>0</v>
      </c>
      <c r="BF98" s="167">
        <f t="shared" si="120"/>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4"/>
        <v>0</v>
      </c>
      <c r="X99" s="346" t="s">
        <v>121</v>
      </c>
      <c r="Y99" s="175"/>
      <c r="Z99" s="10"/>
      <c r="AA99" s="187">
        <v>0</v>
      </c>
      <c r="AB99" s="287"/>
      <c r="AC99" s="33">
        <f t="shared" si="115"/>
        <v>0</v>
      </c>
      <c r="AD99" s="188" t="str" cm="2">
        <f t="array" ref="AD99">_xlfn.IFS($C$6=Werkblad!$A$28,Werkblad!$A$34,$C$6="Kennisontwikkeling (KO)",Werkblad!$A$31,$C$6="Onderzoek, Ontwikkeling en innovatie (O&amp;O&amp;I)",Werkblad!$A$32,$C$6="","")</f>
        <v/>
      </c>
      <c r="AE99" s="287"/>
      <c r="AF99" s="10"/>
      <c r="AG99" s="200"/>
      <c r="AH99" s="167">
        <f t="shared" si="116"/>
        <v>0</v>
      </c>
      <c r="AI99" s="297"/>
      <c r="AJ99" s="346" t="s">
        <v>121</v>
      </c>
      <c r="AK99" s="297"/>
      <c r="AL99" s="10"/>
      <c r="AM99" s="200"/>
      <c r="AN99" s="167">
        <f t="shared" si="117"/>
        <v>0</v>
      </c>
      <c r="AO99" s="297"/>
      <c r="AP99" s="346" t="s">
        <v>121</v>
      </c>
      <c r="AQ99" s="287"/>
      <c r="AR99" s="10"/>
      <c r="AS99" s="200"/>
      <c r="AT99" s="167">
        <f t="shared" si="118"/>
        <v>0</v>
      </c>
      <c r="AU99" s="297"/>
      <c r="AV99" s="346" t="s">
        <v>121</v>
      </c>
      <c r="AW99" s="175"/>
      <c r="AX99" s="10"/>
      <c r="AY99" s="200"/>
      <c r="AZ99" s="167">
        <f t="shared" si="119"/>
        <v>0</v>
      </c>
      <c r="BA99" s="297"/>
      <c r="BB99" s="346" t="s">
        <v>121</v>
      </c>
      <c r="BC99" s="167"/>
      <c r="BD99" s="10"/>
      <c r="BE99" s="187">
        <v>0</v>
      </c>
      <c r="BF99" s="167">
        <f t="shared" si="120"/>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4"/>
        <v>0</v>
      </c>
      <c r="X100" s="346" t="s">
        <v>121</v>
      </c>
      <c r="Y100" s="175"/>
      <c r="Z100" s="10"/>
      <c r="AA100" s="187">
        <v>0</v>
      </c>
      <c r="AB100" s="287"/>
      <c r="AC100" s="33">
        <f t="shared" si="115"/>
        <v>0</v>
      </c>
      <c r="AD100" s="188" t="str" cm="2">
        <f t="array" ref="AD100">_xlfn.IFS($C$6=Werkblad!$A$28,Werkblad!$A$34,$C$6="Kennisontwikkeling (KO)",Werkblad!$A$31,$C$6="Onderzoek, Ontwikkeling en innovatie (O&amp;O&amp;I)",Werkblad!$A$32,$C$6="","")</f>
        <v/>
      </c>
      <c r="AE100" s="287"/>
      <c r="AF100" s="10"/>
      <c r="AG100" s="200"/>
      <c r="AH100" s="167">
        <f t="shared" si="116"/>
        <v>0</v>
      </c>
      <c r="AI100" s="297"/>
      <c r="AJ100" s="346" t="s">
        <v>121</v>
      </c>
      <c r="AK100" s="297"/>
      <c r="AL100" s="10"/>
      <c r="AM100" s="200"/>
      <c r="AN100" s="167">
        <f t="shared" si="117"/>
        <v>0</v>
      </c>
      <c r="AO100" s="297"/>
      <c r="AP100" s="346" t="s">
        <v>121</v>
      </c>
      <c r="AQ100" s="287"/>
      <c r="AR100" s="10"/>
      <c r="AS100" s="200"/>
      <c r="AT100" s="167">
        <f t="shared" si="118"/>
        <v>0</v>
      </c>
      <c r="AU100" s="297"/>
      <c r="AV100" s="346" t="s">
        <v>121</v>
      </c>
      <c r="AW100" s="175"/>
      <c r="AX100" s="10"/>
      <c r="AY100" s="200"/>
      <c r="AZ100" s="167">
        <f t="shared" si="119"/>
        <v>0</v>
      </c>
      <c r="BA100" s="297"/>
      <c r="BB100" s="346" t="s">
        <v>121</v>
      </c>
      <c r="BC100" s="167"/>
      <c r="BD100" s="10"/>
      <c r="BE100" s="187">
        <v>0</v>
      </c>
      <c r="BF100" s="167">
        <f t="shared" si="120"/>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4"/>
        <v>0</v>
      </c>
      <c r="X101" s="346" t="s">
        <v>121</v>
      </c>
      <c r="Y101" s="175"/>
      <c r="Z101" s="10"/>
      <c r="AA101" s="187">
        <v>0</v>
      </c>
      <c r="AB101" s="287"/>
      <c r="AC101" s="33">
        <f t="shared" si="115"/>
        <v>0</v>
      </c>
      <c r="AD101" s="188" t="str" cm="2">
        <f t="array" ref="AD101">_xlfn.IFS($C$6=Werkblad!$A$28,Werkblad!$A$34,$C$6="Kennisontwikkeling (KO)",Werkblad!$A$31,$C$6="Onderzoek, Ontwikkeling en innovatie (O&amp;O&amp;I)",Werkblad!$A$32,$C$6="","")</f>
        <v/>
      </c>
      <c r="AE101" s="287"/>
      <c r="AF101" s="10"/>
      <c r="AG101" s="200"/>
      <c r="AH101" s="167">
        <f t="shared" si="116"/>
        <v>0</v>
      </c>
      <c r="AI101" s="297"/>
      <c r="AJ101" s="346" t="s">
        <v>121</v>
      </c>
      <c r="AK101" s="297"/>
      <c r="AL101" s="10"/>
      <c r="AM101" s="200"/>
      <c r="AN101" s="167">
        <f t="shared" si="117"/>
        <v>0</v>
      </c>
      <c r="AO101" s="297"/>
      <c r="AP101" s="346" t="s">
        <v>121</v>
      </c>
      <c r="AQ101" s="287"/>
      <c r="AR101" s="10"/>
      <c r="AS101" s="200"/>
      <c r="AT101" s="167">
        <f t="shared" si="118"/>
        <v>0</v>
      </c>
      <c r="AU101" s="297"/>
      <c r="AV101" s="346" t="s">
        <v>121</v>
      </c>
      <c r="AW101" s="175"/>
      <c r="AX101" s="10"/>
      <c r="AY101" s="200"/>
      <c r="AZ101" s="167">
        <f t="shared" si="119"/>
        <v>0</v>
      </c>
      <c r="BA101" s="297"/>
      <c r="BB101" s="346" t="s">
        <v>121</v>
      </c>
      <c r="BC101" s="167"/>
      <c r="BD101" s="10"/>
      <c r="BE101" s="187">
        <v>0</v>
      </c>
      <c r="BF101" s="167">
        <f t="shared" si="120"/>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4"/>
        <v>0</v>
      </c>
      <c r="X102" s="346" t="s">
        <v>121</v>
      </c>
      <c r="Y102" s="175"/>
      <c r="Z102" s="10"/>
      <c r="AA102" s="187">
        <v>0</v>
      </c>
      <c r="AB102" s="287"/>
      <c r="AC102" s="33">
        <f t="shared" si="115"/>
        <v>0</v>
      </c>
      <c r="AD102" s="188" t="str" cm="2">
        <f t="array" ref="AD102">_xlfn.IFS($C$6=Werkblad!$A$28,Werkblad!$A$34,$C$6="Kennisontwikkeling (KO)",Werkblad!$A$31,$C$6="Onderzoek, Ontwikkeling en innovatie (O&amp;O&amp;I)",Werkblad!$A$32,$C$6="","")</f>
        <v/>
      </c>
      <c r="AE102" s="287"/>
      <c r="AF102" s="10"/>
      <c r="AG102" s="200"/>
      <c r="AH102" s="167">
        <f t="shared" si="116"/>
        <v>0</v>
      </c>
      <c r="AI102" s="297"/>
      <c r="AJ102" s="346" t="s">
        <v>121</v>
      </c>
      <c r="AK102" s="297"/>
      <c r="AL102" s="10"/>
      <c r="AM102" s="200"/>
      <c r="AN102" s="167">
        <f t="shared" si="117"/>
        <v>0</v>
      </c>
      <c r="AO102" s="297"/>
      <c r="AP102" s="346" t="s">
        <v>121</v>
      </c>
      <c r="AQ102" s="287"/>
      <c r="AR102" s="10"/>
      <c r="AS102" s="200"/>
      <c r="AT102" s="167">
        <f t="shared" si="118"/>
        <v>0</v>
      </c>
      <c r="AU102" s="297"/>
      <c r="AV102" s="346" t="s">
        <v>121</v>
      </c>
      <c r="AW102" s="175"/>
      <c r="AX102" s="10"/>
      <c r="AY102" s="200"/>
      <c r="AZ102" s="167">
        <f t="shared" si="119"/>
        <v>0</v>
      </c>
      <c r="BA102" s="297"/>
      <c r="BB102" s="346" t="s">
        <v>121</v>
      </c>
      <c r="BC102" s="167"/>
      <c r="BD102" s="10"/>
      <c r="BE102" s="187">
        <v>0</v>
      </c>
      <c r="BF102" s="167">
        <f t="shared" si="120"/>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4"/>
        <v>0</v>
      </c>
      <c r="X103" s="346" t="s">
        <v>121</v>
      </c>
      <c r="Y103" s="175"/>
      <c r="Z103" s="10"/>
      <c r="AA103" s="187">
        <v>0</v>
      </c>
      <c r="AB103" s="287"/>
      <c r="AC103" s="33">
        <f t="shared" si="115"/>
        <v>0</v>
      </c>
      <c r="AD103" s="188" t="str" cm="2">
        <f t="array" ref="AD103">_xlfn.IFS($C$6=Werkblad!$A$28,Werkblad!$A$34,$C$6="Kennisontwikkeling (KO)",Werkblad!$A$31,$C$6="Onderzoek, Ontwikkeling en innovatie (O&amp;O&amp;I)",Werkblad!$A$32,$C$6="","")</f>
        <v/>
      </c>
      <c r="AE103" s="287"/>
      <c r="AF103" s="10"/>
      <c r="AG103" s="200"/>
      <c r="AH103" s="167">
        <f t="shared" si="116"/>
        <v>0</v>
      </c>
      <c r="AI103" s="297"/>
      <c r="AJ103" s="346" t="s">
        <v>121</v>
      </c>
      <c r="AK103" s="297"/>
      <c r="AL103" s="10"/>
      <c r="AM103" s="200"/>
      <c r="AN103" s="167">
        <f t="shared" si="117"/>
        <v>0</v>
      </c>
      <c r="AO103" s="297"/>
      <c r="AP103" s="346" t="s">
        <v>121</v>
      </c>
      <c r="AQ103" s="287"/>
      <c r="AR103" s="10"/>
      <c r="AS103" s="200"/>
      <c r="AT103" s="167">
        <f t="shared" si="118"/>
        <v>0</v>
      </c>
      <c r="AU103" s="297"/>
      <c r="AV103" s="346" t="s">
        <v>121</v>
      </c>
      <c r="AW103" s="175"/>
      <c r="AX103" s="10"/>
      <c r="AY103" s="200"/>
      <c r="AZ103" s="167">
        <f t="shared" si="119"/>
        <v>0</v>
      </c>
      <c r="BA103" s="297"/>
      <c r="BB103" s="346" t="s">
        <v>121</v>
      </c>
      <c r="BC103" s="167"/>
      <c r="BD103" s="10"/>
      <c r="BE103" s="187">
        <v>0</v>
      </c>
      <c r="BF103" s="167">
        <f t="shared" si="120"/>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80"/>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12">
        <f>SUM(U92:U105)</f>
        <v>0</v>
      </c>
      <c r="V107" s="293"/>
      <c r="W107" s="33"/>
      <c r="X107" s="43"/>
      <c r="Y107" s="79"/>
      <c r="Z107" s="44" t="s">
        <v>14</v>
      </c>
      <c r="AA107" s="45">
        <f>SUM(AA92:AA105)</f>
        <v>0</v>
      </c>
      <c r="AB107" s="293"/>
      <c r="AC107" s="33"/>
      <c r="AD107" s="43"/>
      <c r="AE107" s="293"/>
      <c r="AF107" s="44" t="s">
        <v>14</v>
      </c>
      <c r="AG107" s="412">
        <f>SUM(AG92:AG105)</f>
        <v>0</v>
      </c>
      <c r="AH107" s="79"/>
      <c r="AI107" s="293"/>
      <c r="AJ107" s="43"/>
      <c r="AK107" s="293"/>
      <c r="AL107" s="44" t="s">
        <v>14</v>
      </c>
      <c r="AM107" s="412">
        <f>SUM(AM92:AM105)</f>
        <v>0</v>
      </c>
      <c r="AN107" s="79"/>
      <c r="AO107" s="293"/>
      <c r="AP107" s="43"/>
      <c r="AQ107" s="293"/>
      <c r="AR107" s="44" t="s">
        <v>14</v>
      </c>
      <c r="AS107" s="412">
        <f>SUM(AS92:AS105)</f>
        <v>0</v>
      </c>
      <c r="AT107" s="79"/>
      <c r="AU107" s="293"/>
      <c r="AV107" s="43"/>
      <c r="AW107" s="79"/>
      <c r="AX107" s="44" t="s">
        <v>14</v>
      </c>
      <c r="AY107" s="412">
        <f>SUM(AY92:AY105)</f>
        <v>0</v>
      </c>
      <c r="AZ107" s="79"/>
      <c r="BA107" s="293"/>
      <c r="BB107" s="43"/>
      <c r="BC107" s="79"/>
      <c r="BD107" s="44" t="s">
        <v>14</v>
      </c>
      <c r="BE107" s="412">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83"/>
      <c r="I110" s="383"/>
      <c r="J110" s="157" t="s">
        <v>7</v>
      </c>
      <c r="K110" s="157"/>
      <c r="L110" s="309"/>
      <c r="M110" s="157"/>
      <c r="N110" s="576" t="s">
        <v>8</v>
      </c>
      <c r="O110" s="576"/>
      <c r="P110" s="288"/>
      <c r="Q110" s="305"/>
      <c r="R110" s="157"/>
      <c r="S110" s="383"/>
      <c r="T110" s="576" t="str">
        <f>+T13</f>
        <v>Haalbaarheidsstudies</v>
      </c>
      <c r="U110" s="576"/>
      <c r="V110" s="305"/>
      <c r="W110" s="33"/>
      <c r="X110" s="157"/>
      <c r="Y110" s="383"/>
      <c r="Z110" s="576" t="str">
        <f>+Z13</f>
        <v>Bouw onderzoeksinfrastructuur</v>
      </c>
      <c r="AA110" s="576"/>
      <c r="AB110" s="305"/>
      <c r="AC110" s="33"/>
      <c r="AD110" s="157"/>
      <c r="AE110" s="300"/>
      <c r="AF110" s="576" t="str">
        <f>+AF13</f>
        <v>Exploitatie van innovatieclusters</v>
      </c>
      <c r="AG110" s="576"/>
      <c r="AH110" s="376"/>
      <c r="AI110" s="305"/>
      <c r="AJ110" s="157"/>
      <c r="AK110" s="305"/>
      <c r="AL110" s="576" t="str">
        <f>+AL13</f>
        <v>Innovatie kleine en middelgrote ondernemingen</v>
      </c>
      <c r="AM110" s="576"/>
      <c r="AN110" s="376"/>
      <c r="AO110" s="305"/>
      <c r="AP110" s="157"/>
      <c r="AQ110" s="305"/>
      <c r="AR110" s="576" t="str">
        <f>+AR13</f>
        <v>Proces- en organisatie innovatie</v>
      </c>
      <c r="AS110" s="576"/>
      <c r="AT110" s="376"/>
      <c r="AU110" s="305"/>
      <c r="AV110" s="157"/>
      <c r="AW110" s="383"/>
      <c r="AX110" s="576" t="str">
        <f>+AX13</f>
        <v>Opleidingssteun</v>
      </c>
      <c r="AY110" s="576"/>
      <c r="AZ110" s="376"/>
      <c r="BA110" s="305"/>
      <c r="BB110" s="157"/>
      <c r="BC110" s="376"/>
      <c r="BD110" s="576" t="str">
        <f>+BD13</f>
        <v>Niet economische activiteiten</v>
      </c>
      <c r="BE110" s="576"/>
      <c r="BF110" s="376"/>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75">
        <f>BE112</f>
        <v>0</v>
      </c>
      <c r="BG112" s="28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1">G113</f>
        <v>0</v>
      </c>
      <c r="J113" s="10"/>
      <c r="K113" s="200"/>
      <c r="L113" s="287"/>
      <c r="M113" s="175">
        <f t="shared" ref="M113:M116" si="122">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3">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4">AM113</f>
        <v>0</v>
      </c>
      <c r="AO113" s="287"/>
      <c r="AP113" s="346" t="s">
        <v>121</v>
      </c>
      <c r="AQ113" s="287"/>
      <c r="AR113" s="10"/>
      <c r="AS113" s="200"/>
      <c r="AT113" s="175">
        <f t="shared" ref="AT113:AT116" si="125">AS113</f>
        <v>0</v>
      </c>
      <c r="AU113" s="287"/>
      <c r="AV113" s="346" t="s">
        <v>121</v>
      </c>
      <c r="AW113" s="175"/>
      <c r="AX113" s="10"/>
      <c r="AY113" s="200"/>
      <c r="AZ113" s="175">
        <f t="shared" ref="AZ113:AZ116" si="126">AY113</f>
        <v>0</v>
      </c>
      <c r="BA113" s="287"/>
      <c r="BB113" s="346" t="s">
        <v>121</v>
      </c>
      <c r="BC113" s="175"/>
      <c r="BD113" s="10"/>
      <c r="BE113" s="187">
        <v>0</v>
      </c>
      <c r="BF113" s="175">
        <f t="shared" ref="BF113:BF116" si="127">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8">G114</f>
        <v>0</v>
      </c>
      <c r="J114" s="10"/>
      <c r="K114" s="200"/>
      <c r="L114" s="287"/>
      <c r="M114" s="175">
        <f t="shared" ref="M114" si="129">K114</f>
        <v>0</v>
      </c>
      <c r="N114" s="10"/>
      <c r="O114" s="200"/>
      <c r="P114" s="297">
        <f>O114</f>
        <v>0</v>
      </c>
      <c r="Q114" s="287"/>
      <c r="R114" s="346" t="s">
        <v>121</v>
      </c>
      <c r="S114" s="175"/>
      <c r="T114" s="10"/>
      <c r="U114" s="200"/>
      <c r="V114" s="287"/>
      <c r="W114" s="33">
        <f t="shared" ref="W114" si="130">U114</f>
        <v>0</v>
      </c>
      <c r="X114" s="346" t="s">
        <v>121</v>
      </c>
      <c r="Y114" s="175"/>
      <c r="Z114" s="10"/>
      <c r="AA114" s="200"/>
      <c r="AB114" s="287"/>
      <c r="AC114" s="33">
        <f t="shared" ref="AC114" si="131">AA114</f>
        <v>0</v>
      </c>
      <c r="AD114" s="346" t="s">
        <v>121</v>
      </c>
      <c r="AE114" s="287"/>
      <c r="AF114" s="10"/>
      <c r="AG114" s="187">
        <v>0</v>
      </c>
      <c r="AH114" s="175">
        <f t="shared" ref="AH114" si="132">AG114</f>
        <v>0</v>
      </c>
      <c r="AI114" s="287"/>
      <c r="AJ114" s="188" t="str" cm="2">
        <f t="array" ref="AJ114">_xlfn.IFS($C$6=Werkblad!$A$28,Werkblad!$A$34,$C$6="Kennisontwikkeling (KO)",Werkblad!$A$31,$C$6="Onderzoek, Ontwikkeling en innovatie (O&amp;O&amp;I)",Werkblad!$A$32,$C$6="","")</f>
        <v/>
      </c>
      <c r="AK114" s="287"/>
      <c r="AL114" s="10"/>
      <c r="AM114" s="200"/>
      <c r="AN114" s="175">
        <f t="shared" si="124"/>
        <v>0</v>
      </c>
      <c r="AO114" s="287"/>
      <c r="AP114" s="346" t="s">
        <v>121</v>
      </c>
      <c r="AQ114" s="287"/>
      <c r="AR114" s="10"/>
      <c r="AS114" s="200"/>
      <c r="AT114" s="175">
        <f t="shared" si="125"/>
        <v>0</v>
      </c>
      <c r="AU114" s="287"/>
      <c r="AV114" s="346" t="s">
        <v>121</v>
      </c>
      <c r="AW114" s="175"/>
      <c r="AX114" s="10"/>
      <c r="AY114" s="200"/>
      <c r="AZ114" s="175">
        <f t="shared" ref="AZ114" si="133">AY114</f>
        <v>0</v>
      </c>
      <c r="BA114" s="287"/>
      <c r="BB114" s="346" t="s">
        <v>121</v>
      </c>
      <c r="BC114" s="175"/>
      <c r="BD114" s="10"/>
      <c r="BE114" s="187">
        <v>0</v>
      </c>
      <c r="BF114" s="175">
        <f t="shared" ref="BF114" si="134">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1"/>
        <v>0</v>
      </c>
      <c r="J115" s="10"/>
      <c r="K115" s="200"/>
      <c r="L115" s="287"/>
      <c r="M115" s="175">
        <f t="shared" si="122"/>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3"/>
        <v>0</v>
      </c>
      <c r="AI115" s="287"/>
      <c r="AJ115" s="188" t="str" cm="2">
        <f t="array" ref="AJ115">_xlfn.IFS($C$6=Werkblad!$A$28,Werkblad!$A$34,$C$6="Kennisontwikkeling (KO)",Werkblad!$A$31,$C$6="Onderzoek, Ontwikkeling en innovatie (O&amp;O&amp;I)",Werkblad!$A$32,$C$6="","")</f>
        <v/>
      </c>
      <c r="AK115" s="287"/>
      <c r="AL115" s="10"/>
      <c r="AM115" s="200"/>
      <c r="AN115" s="175">
        <f t="shared" si="124"/>
        <v>0</v>
      </c>
      <c r="AO115" s="287"/>
      <c r="AP115" s="346" t="s">
        <v>121</v>
      </c>
      <c r="AQ115" s="287"/>
      <c r="AR115" s="10"/>
      <c r="AS115" s="200"/>
      <c r="AT115" s="175">
        <f t="shared" si="125"/>
        <v>0</v>
      </c>
      <c r="AU115" s="287"/>
      <c r="AV115" s="346" t="s">
        <v>121</v>
      </c>
      <c r="AW115" s="175"/>
      <c r="AX115" s="10"/>
      <c r="AY115" s="200"/>
      <c r="AZ115" s="175">
        <f t="shared" si="126"/>
        <v>0</v>
      </c>
      <c r="BA115" s="287"/>
      <c r="BB115" s="346" t="s">
        <v>121</v>
      </c>
      <c r="BC115" s="175"/>
      <c r="BD115" s="10"/>
      <c r="BE115" s="187">
        <v>0</v>
      </c>
      <c r="BF115" s="175">
        <f t="shared" si="127"/>
        <v>0</v>
      </c>
      <c r="BG115" s="287"/>
      <c r="BH115" s="188" t="str" cm="2">
        <f t="array" ref="BH115">_xlfn.IFS($C$6=Werkblad!$A$28,Werkblad!$A$34,$C$6="Kennisontwikkeling (KO)",Werkblad!$A$31,$C$6="Onderzoek, Ontwikkeling en innovatie (O&amp;O&amp;I)",Werkblad!$A$32,$C$6="","")</f>
        <v/>
      </c>
      <c r="BI115" s="136"/>
    </row>
    <row r="116" spans="1:61" x14ac:dyDescent="0.25">
      <c r="A116" s="380"/>
      <c r="B116" s="588"/>
      <c r="C116" s="575"/>
      <c r="D116" s="575"/>
      <c r="E116" s="135"/>
      <c r="F116" s="10"/>
      <c r="G116" s="200"/>
      <c r="H116" s="135"/>
      <c r="I116" s="296">
        <f t="shared" si="121"/>
        <v>0</v>
      </c>
      <c r="J116" s="10"/>
      <c r="K116" s="200"/>
      <c r="L116" s="287"/>
      <c r="M116" s="175">
        <f t="shared" si="122"/>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3"/>
        <v>0</v>
      </c>
      <c r="AI116" s="287"/>
      <c r="AJ116" s="188" t="str" cm="2">
        <f t="array" ref="AJ116">_xlfn.IFS($C$6=Werkblad!$A$28,Werkblad!$A$34,$C$6="Kennisontwikkeling (KO)",Werkblad!$A$31,$C$6="Onderzoek, Ontwikkeling en innovatie (O&amp;O&amp;I)",Werkblad!$A$32,$C$6="","")</f>
        <v/>
      </c>
      <c r="AK116" s="287"/>
      <c r="AL116" s="10"/>
      <c r="AM116" s="200"/>
      <c r="AN116" s="175">
        <f t="shared" si="124"/>
        <v>0</v>
      </c>
      <c r="AO116" s="287"/>
      <c r="AP116" s="346" t="s">
        <v>121</v>
      </c>
      <c r="AQ116" s="287"/>
      <c r="AR116" s="10"/>
      <c r="AS116" s="200"/>
      <c r="AT116" s="175">
        <f t="shared" si="125"/>
        <v>0</v>
      </c>
      <c r="AU116" s="287"/>
      <c r="AV116" s="346" t="s">
        <v>121</v>
      </c>
      <c r="AW116" s="175"/>
      <c r="AX116" s="10"/>
      <c r="AY116" s="200"/>
      <c r="AZ116" s="175">
        <f t="shared" si="126"/>
        <v>0</v>
      </c>
      <c r="BA116" s="287"/>
      <c r="BB116" s="346" t="s">
        <v>121</v>
      </c>
      <c r="BC116" s="175"/>
      <c r="BD116" s="10"/>
      <c r="BE116" s="187">
        <v>0</v>
      </c>
      <c r="BF116" s="175">
        <f t="shared" si="127"/>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12">
        <f>SUM(U112:U116)</f>
        <v>0</v>
      </c>
      <c r="V118" s="293"/>
      <c r="W118" s="79"/>
      <c r="X118" s="293"/>
      <c r="Y118" s="79"/>
      <c r="Z118" s="44" t="s">
        <v>14</v>
      </c>
      <c r="AA118" s="412">
        <f>SUM(AA112:AA116)</f>
        <v>0</v>
      </c>
      <c r="AB118" s="293"/>
      <c r="AC118" s="79"/>
      <c r="AD118" s="293"/>
      <c r="AE118" s="293"/>
      <c r="AF118" s="44" t="s">
        <v>14</v>
      </c>
      <c r="AG118" s="412">
        <f>SUM(AG112:AG116)</f>
        <v>0</v>
      </c>
      <c r="AH118" s="79"/>
      <c r="AI118" s="293"/>
      <c r="AJ118" s="293"/>
      <c r="AK118" s="293"/>
      <c r="AL118" s="44" t="s">
        <v>14</v>
      </c>
      <c r="AM118" s="412">
        <f>SUM(AM112:AM116)</f>
        <v>0</v>
      </c>
      <c r="AN118" s="79"/>
      <c r="AO118" s="293"/>
      <c r="AP118" s="293"/>
      <c r="AQ118" s="293"/>
      <c r="AR118" s="44" t="s">
        <v>14</v>
      </c>
      <c r="AS118" s="412">
        <f>SUM(AS112:AS116)</f>
        <v>0</v>
      </c>
      <c r="AT118" s="79"/>
      <c r="AU118" s="293"/>
      <c r="AV118" s="293"/>
      <c r="AW118" s="79"/>
      <c r="AX118" s="44" t="s">
        <v>14</v>
      </c>
      <c r="AY118" s="412">
        <f>SUM(AY112:AY116)</f>
        <v>0</v>
      </c>
      <c r="AZ118" s="79"/>
      <c r="BA118" s="293"/>
      <c r="BB118" s="293"/>
      <c r="BC118" s="79"/>
      <c r="BD118" s="44" t="s">
        <v>14</v>
      </c>
      <c r="BE118" s="412">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83"/>
      <c r="I123" s="383"/>
      <c r="J123" s="157" t="s">
        <v>7</v>
      </c>
      <c r="K123" s="157"/>
      <c r="L123" s="309"/>
      <c r="M123" s="157"/>
      <c r="N123" s="590" t="s">
        <v>8</v>
      </c>
      <c r="O123" s="590"/>
      <c r="P123" s="300"/>
      <c r="Q123" s="300"/>
      <c r="R123" s="383"/>
      <c r="S123" s="383"/>
      <c r="T123" s="590" t="str">
        <f>+T13</f>
        <v>Haalbaarheidsstudies</v>
      </c>
      <c r="U123" s="590"/>
      <c r="V123" s="300"/>
      <c r="W123" s="383"/>
      <c r="X123" s="383"/>
      <c r="Y123" s="383"/>
      <c r="Z123" s="590" t="str">
        <f>+Z13</f>
        <v>Bouw onderzoeksinfrastructuur</v>
      </c>
      <c r="AA123" s="590"/>
      <c r="AB123" s="300"/>
      <c r="AC123" s="383"/>
      <c r="AD123" s="383"/>
      <c r="AE123" s="300"/>
      <c r="AF123" s="590" t="str">
        <f>+AF13</f>
        <v>Exploitatie van innovatieclusters</v>
      </c>
      <c r="AG123" s="590"/>
      <c r="AH123" s="383"/>
      <c r="AI123" s="300"/>
      <c r="AJ123" s="383"/>
      <c r="AK123" s="300"/>
      <c r="AL123" s="590" t="str">
        <f>+AL13</f>
        <v>Innovatie kleine en middelgrote ondernemingen</v>
      </c>
      <c r="AM123" s="590"/>
      <c r="AN123" s="383"/>
      <c r="AO123" s="300"/>
      <c r="AP123" s="383"/>
      <c r="AQ123" s="300"/>
      <c r="AR123" s="590" t="str">
        <f>+AR13</f>
        <v>Proces- en organisatie innovatie</v>
      </c>
      <c r="AS123" s="590"/>
      <c r="AT123" s="383"/>
      <c r="AU123" s="300"/>
      <c r="AV123" s="383"/>
      <c r="AW123" s="383"/>
      <c r="AX123" s="577" t="str">
        <f>+AX13</f>
        <v>Opleidingssteun</v>
      </c>
      <c r="AY123" s="577"/>
      <c r="AZ123" s="376"/>
      <c r="BA123" s="305"/>
      <c r="BB123" s="305"/>
      <c r="BC123" s="376"/>
      <c r="BD123" s="577" t="str">
        <f>+BD13</f>
        <v>Niet economische activiteiten</v>
      </c>
      <c r="BE123" s="577"/>
      <c r="BF123" s="376"/>
      <c r="BG123" s="305"/>
      <c r="BH123" s="376"/>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416">
        <f>SUM(U35+U54+U68+U87+U107+U118)</f>
        <v>0</v>
      </c>
      <c r="V125" s="289"/>
      <c r="W125" s="75"/>
      <c r="X125" s="289"/>
      <c r="Y125" s="289"/>
      <c r="Z125" s="64" t="s">
        <v>14</v>
      </c>
      <c r="AA125" s="416">
        <f>SUM(AA35+AA54+AA68+AA87+AA107+AA118)</f>
        <v>0</v>
      </c>
      <c r="AB125" s="289"/>
      <c r="AC125" s="75"/>
      <c r="AD125" s="289"/>
      <c r="AE125" s="289"/>
      <c r="AF125" s="64" t="s">
        <v>14</v>
      </c>
      <c r="AG125" s="416">
        <f>SUM(AG35+AG54+AG68+AG87+AG107+AG118)</f>
        <v>0</v>
      </c>
      <c r="AH125" s="75"/>
      <c r="AI125" s="289"/>
      <c r="AJ125" s="289"/>
      <c r="AK125" s="289"/>
      <c r="AL125" s="64" t="s">
        <v>14</v>
      </c>
      <c r="AM125" s="416">
        <f>SUM(AM35+AM54+AM68+AM87+AM107+AM118)</f>
        <v>0</v>
      </c>
      <c r="AN125" s="75"/>
      <c r="AO125" s="289"/>
      <c r="AP125" s="289"/>
      <c r="AQ125" s="289"/>
      <c r="AR125" s="64" t="s">
        <v>14</v>
      </c>
      <c r="AS125" s="416">
        <f>SUM(AS35+AS54+AS68+AS87+AS107+AS118)</f>
        <v>0</v>
      </c>
      <c r="AT125" s="75"/>
      <c r="AU125" s="289"/>
      <c r="AV125" s="289"/>
      <c r="AW125" s="75"/>
      <c r="AX125" s="64" t="s">
        <v>14</v>
      </c>
      <c r="AY125" s="416">
        <f>SUM(AY35+AY54+AY68+AY87+AY107+AY118)</f>
        <v>0</v>
      </c>
      <c r="AZ125" s="75"/>
      <c r="BA125" s="289"/>
      <c r="BB125" s="289"/>
      <c r="BC125" s="75"/>
      <c r="BD125" s="64" t="s">
        <v>14</v>
      </c>
      <c r="BE125" s="416">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aanvraag'!I16&gt;80%,80%,50%+'Basisgegevens aanvraag'!I16)</f>
        <v>0.5</v>
      </c>
      <c r="L129" s="291"/>
      <c r="M129" s="358"/>
      <c r="N129" s="64"/>
      <c r="O129" s="70">
        <f>25%+'Basisgegevens aanvraag'!$I$16</f>
        <v>0.25</v>
      </c>
      <c r="P129" s="312"/>
      <c r="Q129" s="312"/>
      <c r="R129" s="312"/>
      <c r="S129" s="63"/>
      <c r="T129" s="64"/>
      <c r="U129" s="70">
        <f>50%+'Basisgegevens aanvraag'!$G$16</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417"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417">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416"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416"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416">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aanvraag'!K16+'Basisgegevens aanvraag'!L16)&lt;=70%),(+AY129+'Basisgegevens aanvraag'!K16+'Basisgegevens aanvraag'!L16)*AY125,AND(C7="Niet van toepassing",AY129&gt;=50%),50%*AY125,AND(C7="Niet van toepassing",AY129&lt;50%),AY129*AY125,AND(C7="Niet van toepassing",AY129&gt;=50%),50%*AY125,AND(C7="Ja",C4="Onderzoeksorganisatie - niet economische activiteiten"),AY125*0%,AND(C7="Ja",(+AY129+'Basisgegevens aanvraag'!K16+'Basisgegevens aanvraag'!L16)&gt;70%),70%*AY125,AND(C7="",C4="Onderzoeksorganisatie - niet economische activiteiten"),+AY125*0%,(AND(C7="",C8="Niet van toepassing")),+AY125*50%,(AND(C7="",C8="Nee")),+AY125*50%,AND(C7="Ja",C4="Middelgrote onderneming",(+AY129+'Basisgegevens aanvraag'!K16+'Basisgegevens aanvraag'!L16)&lt;=70%),(+AY129+'Basisgegevens aanvraag'!K16+'Basisgegevens aanvraag'!L16)*AY125,AND(C7="Ja",C4="Onderzoeksorganisatie - economische activiteiten",AY129&lt;=50%),(+AY129+'Basisgegevens aanvraag'!K16+'Basisgegevens aanvraag'!L16)*AY125,AND(C7="Ja",C4="Grote onderneming",AY129&lt;=50%),(+AY129+'Basisgegevens aanvraag'!K16+'Basisgegevens aanvraag'!L16)*AY125,AND(C7="",AY129&lt;=50%),+AY125*AY129,(AND(C7="",C8="")),+AY125*50%,AY129&lt;50%,AY129*AY125)</f>
        <v>0</v>
      </c>
      <c r="AZ133" s="75"/>
      <c r="BA133" s="289"/>
      <c r="BB133" s="289"/>
      <c r="BC133" s="75"/>
      <c r="BD133" s="64" t="s">
        <v>14</v>
      </c>
      <c r="BE133" s="416">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80"/>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80"/>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80"/>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80"/>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80"/>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80"/>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80"/>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80"/>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80"/>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80"/>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80"/>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80"/>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443">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74"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75"/>
      <c r="K166" s="334"/>
      <c r="L166" s="334"/>
      <c r="M166" s="339"/>
      <c r="N166" s="334"/>
      <c r="O166" s="334"/>
      <c r="Q166" s="334"/>
      <c r="R166" s="334"/>
      <c r="S166" s="334"/>
      <c r="T166" s="334"/>
      <c r="U166" s="334"/>
      <c r="V166" s="334"/>
      <c r="X166" s="334"/>
      <c r="Y166" s="334"/>
      <c r="Z166" s="334"/>
      <c r="AA166" s="334"/>
      <c r="AB166" s="379"/>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435"/>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35"/>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21"/>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8" spans="5:61" x14ac:dyDescent="0.25">
      <c r="K178" s="444"/>
    </row>
    <row r="179" spans="5:61" x14ac:dyDescent="0.25">
      <c r="T179" s="371"/>
    </row>
  </sheetData>
  <sheetProtection algorithmName="SHA-512" hashValue="irwWANfu1NgrYglqvsxlAh84aPUD/ZrWe4+3H1DNX0fTAFflxrO/gGNLMyKJlP5lvnafmn7VkZVNPYq+JVnoFA==" saltValue="kkm5Eiy57RVnRqfK1SJ1nw==" spinCount="100000" sheet="1" objects="1" scenarios="1"/>
  <customSheetViews>
    <customSheetView guid="{83BCCC09-8AC8-4304-9213-3ECE2DC16AD8}" showGridLines="0" hiddenColumns="1">
      <pane xSplit="1" ySplit="10" topLeftCell="AE113"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AE113"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AE113"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AF123:AG123"/>
    <mergeCell ref="AL123:AM123"/>
    <mergeCell ref="AR123:AS123"/>
    <mergeCell ref="B66:D66"/>
    <mergeCell ref="B10:C10"/>
    <mergeCell ref="D10:E10"/>
    <mergeCell ref="B12:BI12"/>
    <mergeCell ref="Z13:AA13"/>
    <mergeCell ref="AF13:AG13"/>
    <mergeCell ref="AL13:AM13"/>
    <mergeCell ref="AR13:AS13"/>
    <mergeCell ref="AX13:AY13"/>
    <mergeCell ref="BD13:BE13"/>
    <mergeCell ref="B59:D59"/>
    <mergeCell ref="B44:C44"/>
    <mergeCell ref="B45:C45"/>
    <mergeCell ref="B46:C46"/>
    <mergeCell ref="B47:C47"/>
    <mergeCell ref="B48:C48"/>
    <mergeCell ref="B49:C49"/>
    <mergeCell ref="Z38:AA38"/>
    <mergeCell ref="AF38:AG38"/>
    <mergeCell ref="AL38:AM38"/>
    <mergeCell ref="AR38:AS38"/>
    <mergeCell ref="F2:G5"/>
    <mergeCell ref="B62:D62"/>
    <mergeCell ref="B63:D63"/>
    <mergeCell ref="B64:D64"/>
    <mergeCell ref="B65:D65"/>
    <mergeCell ref="B60:D60"/>
    <mergeCell ref="B61:D61"/>
    <mergeCell ref="B50:C50"/>
    <mergeCell ref="B51:C51"/>
    <mergeCell ref="B40:C40"/>
    <mergeCell ref="B41:C41"/>
    <mergeCell ref="B42:C42"/>
    <mergeCell ref="B43:C43"/>
    <mergeCell ref="AX38:AY38"/>
    <mergeCell ref="BD38:BE38"/>
    <mergeCell ref="B52:C52"/>
    <mergeCell ref="N57:O57"/>
    <mergeCell ref="T57:U57"/>
    <mergeCell ref="Z57:AA57"/>
    <mergeCell ref="AF57:AG57"/>
    <mergeCell ref="AL57:AM57"/>
    <mergeCell ref="AR57:AS57"/>
    <mergeCell ref="AX57:AY57"/>
    <mergeCell ref="BD57:BE57"/>
    <mergeCell ref="AF71:AG71"/>
    <mergeCell ref="AL71:AM71"/>
    <mergeCell ref="AR71:AS71"/>
    <mergeCell ref="AX71:AY71"/>
    <mergeCell ref="BD71:BE71"/>
    <mergeCell ref="AF90:AG90"/>
    <mergeCell ref="AL90:AM90"/>
    <mergeCell ref="AR90:AS90"/>
    <mergeCell ref="AX90:AY90"/>
    <mergeCell ref="BD90:BE90"/>
    <mergeCell ref="N71:O71"/>
    <mergeCell ref="T71:U71"/>
    <mergeCell ref="Z71:AA71"/>
    <mergeCell ref="B76:D76"/>
    <mergeCell ref="B83:D83"/>
    <mergeCell ref="B84:D84"/>
    <mergeCell ref="B85:D85"/>
    <mergeCell ref="B78:D78"/>
    <mergeCell ref="B79:D79"/>
    <mergeCell ref="B80:D80"/>
    <mergeCell ref="B75:D75"/>
    <mergeCell ref="B77:D77"/>
    <mergeCell ref="B81:D81"/>
    <mergeCell ref="B82:D82"/>
    <mergeCell ref="B73:D73"/>
    <mergeCell ref="B74:D74"/>
    <mergeCell ref="N110:O110"/>
    <mergeCell ref="T110:U110"/>
    <mergeCell ref="Z110:AA110"/>
    <mergeCell ref="AF110:AG110"/>
    <mergeCell ref="AL110:AM110"/>
    <mergeCell ref="B114:D114"/>
    <mergeCell ref="AX123:AY123"/>
    <mergeCell ref="BD123:BE123"/>
    <mergeCell ref="N90:O90"/>
    <mergeCell ref="T90:U90"/>
    <mergeCell ref="Z90:AA90"/>
    <mergeCell ref="B95:D95"/>
    <mergeCell ref="B98:D98"/>
    <mergeCell ref="B99:D99"/>
    <mergeCell ref="B100:D100"/>
    <mergeCell ref="B93:D93"/>
    <mergeCell ref="B94:D94"/>
    <mergeCell ref="B92:D92"/>
    <mergeCell ref="AR110:AS110"/>
    <mergeCell ref="AX110:AY110"/>
    <mergeCell ref="BD110:BE110"/>
    <mergeCell ref="N123:O123"/>
    <mergeCell ref="T123:U123"/>
    <mergeCell ref="Z123:AA123"/>
    <mergeCell ref="B104:D104"/>
    <mergeCell ref="B101:D101"/>
    <mergeCell ref="B102:D102"/>
    <mergeCell ref="B103:D103"/>
    <mergeCell ref="B112:D112"/>
    <mergeCell ref="B113:D113"/>
    <mergeCell ref="B115:D115"/>
    <mergeCell ref="B116:D116"/>
    <mergeCell ref="B105:D105"/>
    <mergeCell ref="G157:AB157"/>
    <mergeCell ref="G164:AB164"/>
    <mergeCell ref="B164:E164"/>
    <mergeCell ref="C168:D168"/>
    <mergeCell ref="U177:V177"/>
    <mergeCell ref="G158:H158"/>
    <mergeCell ref="G159:H159"/>
    <mergeCell ref="G160:H160"/>
    <mergeCell ref="G165:H165"/>
    <mergeCell ref="G166:H166"/>
    <mergeCell ref="G167:H167"/>
    <mergeCell ref="G168:H168"/>
    <mergeCell ref="B165:E165"/>
    <mergeCell ref="G169:H169"/>
    <mergeCell ref="E173:V173"/>
    <mergeCell ref="U174:V174"/>
    <mergeCell ref="E175:F175"/>
    <mergeCell ref="U175:V175"/>
    <mergeCell ref="E176:F176"/>
    <mergeCell ref="U176:V176"/>
  </mergeCells>
  <conditionalFormatting sqref="AZ129:BB129">
    <cfRule type="cellIs" dxfId="930" priority="35" operator="greaterThan">
      <formula>0.5</formula>
    </cfRule>
    <cfRule type="cellIs" priority="36" operator="between">
      <formula>0</formula>
      <formula>0.5</formula>
    </cfRule>
  </conditionalFormatting>
  <conditionalFormatting sqref="B12">
    <cfRule type="cellIs" dxfId="929" priority="60" stopIfTrue="1" operator="equal">
      <formula>"Kies eerst uw systematiek voor de berekening van de subsidiabele kosten"</formula>
    </cfRule>
  </conditionalFormatting>
  <conditionalFormatting sqref="F34">
    <cfRule type="cellIs" dxfId="928" priority="59" stopIfTrue="1" operator="equal">
      <formula>"Opslag algemene kosten (50%)"</formula>
    </cfRule>
  </conditionalFormatting>
  <conditionalFormatting sqref="AQ133">
    <cfRule type="cellIs" dxfId="927" priority="51" operator="greaterThan">
      <formula>20000000</formula>
    </cfRule>
  </conditionalFormatting>
  <conditionalFormatting sqref="AN129:AQ129">
    <cfRule type="cellIs" dxfId="926" priority="52" operator="greaterThan">
      <formula>0.5</formula>
    </cfRule>
    <cfRule type="cellIs" priority="53" operator="between">
      <formula>0</formula>
      <formula>0.5</formula>
    </cfRule>
  </conditionalFormatting>
  <conditionalFormatting sqref="AS133:AV133">
    <cfRule type="cellIs" dxfId="925" priority="50" operator="greaterThan">
      <formula>20000000</formula>
    </cfRule>
  </conditionalFormatting>
  <conditionalFormatting sqref="BC133">
    <cfRule type="cellIs" dxfId="924" priority="49" operator="greaterThan">
      <formula>20000000</formula>
    </cfRule>
  </conditionalFormatting>
  <conditionalFormatting sqref="AR34">
    <cfRule type="cellIs" dxfId="923" priority="42" stopIfTrue="1" operator="equal">
      <formula>"Opslag algemene kosten (50%)"</formula>
    </cfRule>
  </conditionalFormatting>
  <conditionalFormatting sqref="T34">
    <cfRule type="cellIs" dxfId="922" priority="46" stopIfTrue="1" operator="equal">
      <formula>"Opslag algemene kosten (50%)"</formula>
    </cfRule>
  </conditionalFormatting>
  <conditionalFormatting sqref="J34">
    <cfRule type="cellIs" dxfId="921" priority="48" stopIfTrue="1" operator="equal">
      <formula>"Opslag algemene kosten (50%)"</formula>
    </cfRule>
  </conditionalFormatting>
  <conditionalFormatting sqref="N34">
    <cfRule type="cellIs" dxfId="920" priority="47" stopIfTrue="1" operator="equal">
      <formula>"Opslag algemene kosten (50%)"</formula>
    </cfRule>
  </conditionalFormatting>
  <conditionalFormatting sqref="Z34">
    <cfRule type="cellIs" dxfId="919" priority="45" stopIfTrue="1" operator="equal">
      <formula>"Opslag algemene kosten (50%)"</formula>
    </cfRule>
  </conditionalFormatting>
  <conditionalFormatting sqref="AF34">
    <cfRule type="cellIs" dxfId="918" priority="44" stopIfTrue="1" operator="equal">
      <formula>"Opslag algemene kosten (50%)"</formula>
    </cfRule>
  </conditionalFormatting>
  <conditionalFormatting sqref="AL34">
    <cfRule type="cellIs" dxfId="917" priority="43" stopIfTrue="1" operator="equal">
      <formula>"Opslag algemene kosten (50%)"</formula>
    </cfRule>
  </conditionalFormatting>
  <conditionalFormatting sqref="AX34">
    <cfRule type="cellIs" dxfId="916" priority="41" stopIfTrue="1" operator="equal">
      <formula>"Opslag algemene kosten (50%)"</formula>
    </cfRule>
  </conditionalFormatting>
  <conditionalFormatting sqref="AM133:AP133">
    <cfRule type="cellIs" dxfId="915" priority="40" operator="greaterThan">
      <formula>20000000</formula>
    </cfRule>
  </conditionalFormatting>
  <conditionalFormatting sqref="AG133:AK133">
    <cfRule type="cellIs" dxfId="914" priority="39" operator="greaterThan">
      <formula>20000000</formula>
    </cfRule>
  </conditionalFormatting>
  <conditionalFormatting sqref="AA133:AD133">
    <cfRule type="cellIs" dxfId="913" priority="38" operator="greaterThan">
      <formula>20000000</formula>
    </cfRule>
  </conditionalFormatting>
  <conditionalFormatting sqref="BD34">
    <cfRule type="cellIs" dxfId="912" priority="37" stopIfTrue="1" operator="equal">
      <formula>"Opslag algemene kosten (50%)"</formula>
    </cfRule>
  </conditionalFormatting>
  <conditionalFormatting sqref="AZ133:BB133">
    <cfRule type="cellIs" dxfId="911" priority="34" operator="greaterThan">
      <formula>20000000</formula>
    </cfRule>
  </conditionalFormatting>
  <conditionalFormatting sqref="AY133">
    <cfRule type="cellIs" dxfId="910" priority="4" operator="greaterThan">
      <formula>2000000</formula>
    </cfRule>
    <cfRule type="cellIs" dxfId="909" priority="5" operator="greaterThan">
      <formula>20000000</formula>
    </cfRule>
  </conditionalFormatting>
  <conditionalFormatting sqref="AY129">
    <cfRule type="cellIs" dxfId="908" priority="14" operator="greaterThan">
      <formula>0.5</formula>
    </cfRule>
    <cfRule type="cellIs" priority="15" operator="between">
      <formula>0</formula>
      <formula>0.5</formula>
    </cfRule>
  </conditionalFormatting>
  <conditionalFormatting sqref="AA129:AD129">
    <cfRule type="cellIs" dxfId="907" priority="12" operator="greaterThan">
      <formula>0.5</formula>
    </cfRule>
    <cfRule type="cellIs" priority="13" operator="between">
      <formula>0</formula>
      <formula>0.5</formula>
    </cfRule>
  </conditionalFormatting>
  <conditionalFormatting sqref="AG129:AK129">
    <cfRule type="cellIs" dxfId="906" priority="10" operator="greaterThan">
      <formula>0.5</formula>
    </cfRule>
    <cfRule type="cellIs" priority="11" operator="between">
      <formula>0</formula>
      <formula>0.5</formula>
    </cfRule>
  </conditionalFormatting>
  <conditionalFormatting sqref="AM129">
    <cfRule type="cellIs" dxfId="905" priority="8" operator="greaterThan">
      <formula>0.5</formula>
    </cfRule>
    <cfRule type="cellIs" priority="9" operator="between">
      <formula>0</formula>
      <formula>0.5</formula>
    </cfRule>
  </conditionalFormatting>
  <conditionalFormatting sqref="X177">
    <cfRule type="expression" dxfId="904" priority="6" stopIfTrue="1">
      <formula>IF(T177-D136=0,"","Let op ")</formula>
    </cfRule>
    <cfRule type="expression" dxfId="903" priority="7" stopIfTrue="1">
      <formula>IF(T177-D136=0,"","Let op ")</formula>
    </cfRule>
  </conditionalFormatting>
  <conditionalFormatting sqref="C168">
    <cfRule type="containsText" dxfId="1"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7A818E97-1F1F-41BF-AC76-5185B7CF44B8}"/>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B15:BH133 C167:D167 C169:X177 E168:X168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269B07EE-45A6-4DD6-9635-3CCF82706061}">
          <x14:formula1>
            <xm:f>Werkblad!$A$1:$A$4</xm:f>
          </x14:formula1>
          <xm:sqref>D10:E10</xm:sqref>
        </x14:dataValidation>
        <x14:dataValidation type="list" allowBlank="1" showInputMessage="1" showErrorMessage="1" xr:uid="{BA828CC6-A589-49A2-A97B-EECE1DD68406}">
          <x14:formula1>
            <xm:f>Werkblad!$A$14:$A$16</xm:f>
          </x14:formula1>
          <xm:sqref>C7:C8</xm:sqref>
        </x14:dataValidation>
        <x14:dataValidation type="list" allowBlank="1" showInputMessage="1" showErrorMessage="1" xr:uid="{B7263438-DE5B-4AB6-882B-D6B9448EF7B9}">
          <x14:formula1>
            <xm:f>Werkblad!$A$26:$A$28</xm:f>
          </x14:formula1>
          <xm:sqref>C6</xm:sqref>
        </x14:dataValidation>
        <x14:dataValidation type="list" allowBlank="1" showInputMessage="1" showErrorMessage="1" xr:uid="{AC3F6271-D1DC-4844-9655-4D1C3F826B5D}">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2106-0F34-457B-91FA-DB5D754D0C43}">
  <sheetPr codeName="Blad11"/>
  <dimension ref="A1:BP179"/>
  <sheetViews>
    <sheetView showGridLines="0" zoomScaleNormal="100" workbookViewId="0">
      <selection activeCell="C6" sqref="C6"/>
    </sheetView>
  </sheetViews>
  <sheetFormatPr defaultColWidth="9.140625" defaultRowHeight="15" x14ac:dyDescent="0.25"/>
  <cols>
    <col min="1" max="1" width="4.140625" style="381"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9.140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140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80"/>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80"/>
      <c r="B3" s="210" t="s">
        <v>1</v>
      </c>
      <c r="C3" s="266">
        <f>+'Basisgegevens aanvraag'!C17</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80"/>
      <c r="B4" s="210" t="s">
        <v>43</v>
      </c>
      <c r="C4" s="268">
        <f>'Basisgegevens aanvraag'!D17</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80"/>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83"/>
      <c r="I13" s="376" t="s">
        <v>110</v>
      </c>
      <c r="J13" s="157" t="s">
        <v>7</v>
      </c>
      <c r="K13" s="157"/>
      <c r="L13" s="309"/>
      <c r="M13" s="382" t="s">
        <v>111</v>
      </c>
      <c r="N13" s="157" t="s">
        <v>8</v>
      </c>
      <c r="O13" s="157"/>
      <c r="P13" s="309"/>
      <c r="Q13" s="157"/>
      <c r="R13" s="157"/>
      <c r="S13" s="157"/>
      <c r="T13" s="157" t="s">
        <v>63</v>
      </c>
      <c r="U13" s="157"/>
      <c r="V13" s="157"/>
      <c r="W13" s="157"/>
      <c r="X13" s="157"/>
      <c r="Y13" s="157"/>
      <c r="Z13" s="605" t="s">
        <v>64</v>
      </c>
      <c r="AA13" s="605"/>
      <c r="AB13" s="305"/>
      <c r="AC13" s="376"/>
      <c r="AD13" s="376"/>
      <c r="AE13" s="309"/>
      <c r="AF13" s="605" t="s">
        <v>101</v>
      </c>
      <c r="AG13" s="605"/>
      <c r="AH13" s="376"/>
      <c r="AI13" s="305"/>
      <c r="AJ13" s="376"/>
      <c r="AK13" s="305"/>
      <c r="AL13" s="605" t="s">
        <v>68</v>
      </c>
      <c r="AM13" s="605"/>
      <c r="AN13" s="376" t="s">
        <v>125</v>
      </c>
      <c r="AO13" s="305"/>
      <c r="AP13" s="376"/>
      <c r="AQ13" s="305"/>
      <c r="AR13" s="605" t="s">
        <v>71</v>
      </c>
      <c r="AS13" s="605"/>
      <c r="AU13" s="305"/>
      <c r="AV13" s="376"/>
      <c r="AW13" s="157"/>
      <c r="AX13" s="605" t="s">
        <v>73</v>
      </c>
      <c r="AY13" s="605"/>
      <c r="AZ13" s="376"/>
      <c r="BA13" s="305"/>
      <c r="BB13" s="305"/>
      <c r="BC13" s="376"/>
      <c r="BD13" s="605" t="s">
        <v>98</v>
      </c>
      <c r="BE13" s="605"/>
      <c r="BF13" s="376" t="s">
        <v>128</v>
      </c>
      <c r="BG13" s="305"/>
      <c r="BH13" s="376"/>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76"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77"/>
      <c r="C15" s="378"/>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77"/>
      <c r="C16" s="378"/>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77"/>
      <c r="C17" s="378"/>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77"/>
      <c r="C18" s="378"/>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77"/>
      <c r="C19" s="378"/>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77"/>
      <c r="C20" s="378"/>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77"/>
      <c r="C21" s="378"/>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77"/>
      <c r="C22" s="378"/>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77"/>
      <c r="C23" s="378"/>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77"/>
      <c r="C24" s="378"/>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77"/>
      <c r="C26" s="378"/>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77"/>
      <c r="C29" s="378"/>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77"/>
      <c r="C30" s="378"/>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77"/>
      <c r="C31" s="378"/>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83"/>
      <c r="I38" s="383"/>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76"/>
      <c r="AI38" s="305"/>
      <c r="AJ38" s="157"/>
      <c r="AK38" s="305"/>
      <c r="AL38" s="577" t="str">
        <f>+AL13</f>
        <v>Innovatie kleine en middelgrote ondernemingen</v>
      </c>
      <c r="AM38" s="577"/>
      <c r="AN38" s="376"/>
      <c r="AO38" s="305"/>
      <c r="AP38" s="157"/>
      <c r="AQ38" s="305"/>
      <c r="AR38" s="577" t="str">
        <f>+AR13</f>
        <v>Proces- en organisatie innovatie</v>
      </c>
      <c r="AS38" s="577"/>
      <c r="AT38" s="376"/>
      <c r="AU38" s="305"/>
      <c r="AV38" s="157"/>
      <c r="AW38" s="157"/>
      <c r="AX38" s="577" t="str">
        <f>+AX13</f>
        <v>Opleidingssteun</v>
      </c>
      <c r="AY38" s="577"/>
      <c r="AZ38" s="376"/>
      <c r="BA38" s="305"/>
      <c r="BB38" s="157"/>
      <c r="BC38" s="376"/>
      <c r="BD38" s="577" t="str">
        <f>+BD13</f>
        <v>Niet economische activiteiten</v>
      </c>
      <c r="BE38" s="577"/>
      <c r="BF38" s="376"/>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80"/>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80"/>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83"/>
      <c r="I57" s="383"/>
      <c r="J57" s="157" t="s">
        <v>7</v>
      </c>
      <c r="K57" s="157"/>
      <c r="L57" s="309"/>
      <c r="M57" s="157"/>
      <c r="N57" s="606" t="s">
        <v>8</v>
      </c>
      <c r="O57" s="606"/>
      <c r="P57" s="288"/>
      <c r="Q57" s="300"/>
      <c r="R57" s="157"/>
      <c r="S57" s="383"/>
      <c r="T57" s="606" t="str">
        <f>+T13</f>
        <v>Haalbaarheidsstudies</v>
      </c>
      <c r="U57" s="606"/>
      <c r="V57" s="300"/>
      <c r="W57" s="33"/>
      <c r="X57" s="157"/>
      <c r="Y57" s="383"/>
      <c r="Z57" s="591" t="str">
        <f>+Z13</f>
        <v>Bouw onderzoeksinfrastructuur</v>
      </c>
      <c r="AA57" s="591"/>
      <c r="AB57" s="323"/>
      <c r="AC57" s="33"/>
      <c r="AD57" s="157"/>
      <c r="AE57" s="300"/>
      <c r="AF57" s="591" t="str">
        <f>+AF13</f>
        <v>Exploitatie van innovatieclusters</v>
      </c>
      <c r="AG57" s="591"/>
      <c r="AH57" s="382"/>
      <c r="AI57" s="323"/>
      <c r="AJ57" s="157"/>
      <c r="AK57" s="323"/>
      <c r="AL57" s="576" t="str">
        <f>+AL13</f>
        <v>Innovatie kleine en middelgrote ondernemingen</v>
      </c>
      <c r="AM57" s="576"/>
      <c r="AN57" s="376"/>
      <c r="AO57" s="305"/>
      <c r="AP57" s="157"/>
      <c r="AQ57" s="305"/>
      <c r="AR57" s="576" t="str">
        <f>+AR13</f>
        <v>Proces- en organisatie innovatie</v>
      </c>
      <c r="AS57" s="576"/>
      <c r="AT57" s="376"/>
      <c r="AU57" s="305"/>
      <c r="AV57" s="157"/>
      <c r="AW57" s="383"/>
      <c r="AX57" s="576" t="str">
        <f>+AX13</f>
        <v>Opleidingssteun</v>
      </c>
      <c r="AY57" s="576"/>
      <c r="AZ57" s="376"/>
      <c r="BA57" s="305"/>
      <c r="BB57" s="157"/>
      <c r="BC57" s="376"/>
      <c r="BD57" s="576" t="str">
        <f>+BD13</f>
        <v>Niet economische activiteiten</v>
      </c>
      <c r="BE57" s="576"/>
      <c r="BF57" s="376"/>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80"/>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80"/>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80"/>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80"/>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80"/>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80"/>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80"/>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80"/>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83"/>
      <c r="I71" s="383"/>
      <c r="J71" s="157" t="s">
        <v>7</v>
      </c>
      <c r="K71" s="157"/>
      <c r="L71" s="309"/>
      <c r="M71" s="157"/>
      <c r="N71" s="606" t="s">
        <v>8</v>
      </c>
      <c r="O71" s="606"/>
      <c r="P71" s="288"/>
      <c r="Q71" s="300"/>
      <c r="R71" s="157"/>
      <c r="S71" s="383"/>
      <c r="T71" s="606" t="str">
        <f>+T13</f>
        <v>Haalbaarheidsstudies</v>
      </c>
      <c r="U71" s="606"/>
      <c r="V71" s="300"/>
      <c r="W71" s="33"/>
      <c r="X71" s="157"/>
      <c r="Y71" s="383"/>
      <c r="Z71" s="576" t="str">
        <f>+Z13</f>
        <v>Bouw onderzoeksinfrastructuur</v>
      </c>
      <c r="AA71" s="576"/>
      <c r="AB71" s="305"/>
      <c r="AC71" s="33"/>
      <c r="AD71" s="157"/>
      <c r="AE71" s="300"/>
      <c r="AF71" s="576" t="str">
        <f>+AF13</f>
        <v>Exploitatie van innovatieclusters</v>
      </c>
      <c r="AG71" s="576"/>
      <c r="AH71" s="376"/>
      <c r="AI71" s="305"/>
      <c r="AJ71" s="157"/>
      <c r="AK71" s="305"/>
      <c r="AL71" s="576" t="str">
        <f>+AL13</f>
        <v>Innovatie kleine en middelgrote ondernemingen</v>
      </c>
      <c r="AM71" s="576"/>
      <c r="AN71" s="376"/>
      <c r="AO71" s="305"/>
      <c r="AP71" s="157"/>
      <c r="AQ71" s="305"/>
      <c r="AR71" s="576" t="str">
        <f>+AR13</f>
        <v>Proces- en organisatie innovatie</v>
      </c>
      <c r="AS71" s="576"/>
      <c r="AT71" s="376"/>
      <c r="AU71" s="305"/>
      <c r="AV71" s="157"/>
      <c r="AW71" s="383"/>
      <c r="AX71" s="576" t="str">
        <f>+AX13</f>
        <v>Opleidingssteun</v>
      </c>
      <c r="AY71" s="576"/>
      <c r="AZ71" s="376"/>
      <c r="BA71" s="305"/>
      <c r="BB71" s="157"/>
      <c r="BC71" s="376"/>
      <c r="BD71" s="576" t="str">
        <f>+BD13</f>
        <v>Niet economische activiteiten</v>
      </c>
      <c r="BE71" s="576"/>
      <c r="BF71" s="376"/>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80"/>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83"/>
      <c r="I90" s="383"/>
      <c r="J90" s="157" t="s">
        <v>7</v>
      </c>
      <c r="K90" s="157"/>
      <c r="L90" s="309"/>
      <c r="M90" s="157"/>
      <c r="N90" s="576" t="s">
        <v>8</v>
      </c>
      <c r="O90" s="576"/>
      <c r="P90" s="288"/>
      <c r="Q90" s="305"/>
      <c r="R90" s="157"/>
      <c r="S90" s="383"/>
      <c r="T90" s="576" t="str">
        <f>+T71</f>
        <v>Haalbaarheidsstudies</v>
      </c>
      <c r="U90" s="576"/>
      <c r="V90" s="305"/>
      <c r="W90" s="33"/>
      <c r="X90" s="157"/>
      <c r="Y90" s="383"/>
      <c r="Z90" s="577" t="str">
        <f>+Z71</f>
        <v>Bouw onderzoeksinfrastructuur</v>
      </c>
      <c r="AA90" s="577"/>
      <c r="AB90" s="305"/>
      <c r="AC90" s="33"/>
      <c r="AD90" s="157"/>
      <c r="AE90" s="300"/>
      <c r="AF90" s="577" t="str">
        <f>+AF71</f>
        <v>Exploitatie van innovatieclusters</v>
      </c>
      <c r="AG90" s="577"/>
      <c r="AH90" s="376"/>
      <c r="AI90" s="305"/>
      <c r="AJ90" s="157"/>
      <c r="AK90" s="305"/>
      <c r="AL90" s="577" t="str">
        <f>+AL71</f>
        <v>Innovatie kleine en middelgrote ondernemingen</v>
      </c>
      <c r="AM90" s="577"/>
      <c r="AN90" s="376"/>
      <c r="AO90" s="305"/>
      <c r="AP90" s="157"/>
      <c r="AQ90" s="305"/>
      <c r="AR90" s="577" t="str">
        <f>+AR71</f>
        <v>Proces- en organisatie innovatie</v>
      </c>
      <c r="AS90" s="577"/>
      <c r="AT90" s="376"/>
      <c r="AU90" s="305"/>
      <c r="AV90" s="157"/>
      <c r="AW90" s="383"/>
      <c r="AX90" s="577" t="str">
        <f>+AX71</f>
        <v>Opleidingssteun</v>
      </c>
      <c r="AY90" s="577"/>
      <c r="AZ90" s="376"/>
      <c r="BA90" s="305"/>
      <c r="BB90" s="157"/>
      <c r="BC90" s="376"/>
      <c r="BD90" s="577" t="str">
        <f>+BD71</f>
        <v>Niet economische activiteiten</v>
      </c>
      <c r="BE90" s="577"/>
      <c r="BF90" s="376"/>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75"/>
      <c r="D94" s="575"/>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3" si="112">U95</f>
        <v>0</v>
      </c>
      <c r="X95" s="346" t="s">
        <v>121</v>
      </c>
      <c r="Y95" s="175"/>
      <c r="Z95" s="10"/>
      <c r="AA95" s="187">
        <v>0</v>
      </c>
      <c r="AB95" s="287"/>
      <c r="AC95" s="33">
        <f t="shared" ref="AC95:AC103" si="113">AA95</f>
        <v>0</v>
      </c>
      <c r="AD95" s="188" t="str" cm="2">
        <f t="array" ref="AD95">_xlfn.IFS($C$6=Werkblad!$A$28,Werkblad!$A$34,$C$6="Kennisontwikkeling (KO)",Werkblad!$A$31,$C$6="Onderzoek, Ontwikkeling en innovatie (O&amp;O&amp;I)",Werkblad!$A$32,$C$6="","")</f>
        <v/>
      </c>
      <c r="AE95" s="287"/>
      <c r="AF95" s="10"/>
      <c r="AG95" s="200"/>
      <c r="AH95" s="167">
        <f t="shared" ref="AH95:AH103" si="114">AG95</f>
        <v>0</v>
      </c>
      <c r="AI95" s="297"/>
      <c r="AJ95" s="346" t="s">
        <v>121</v>
      </c>
      <c r="AK95" s="297"/>
      <c r="AL95" s="10"/>
      <c r="AM95" s="200"/>
      <c r="AN95" s="167">
        <f t="shared" ref="AN95:AN103" si="115">AM95</f>
        <v>0</v>
      </c>
      <c r="AO95" s="297"/>
      <c r="AP95" s="346" t="s">
        <v>121</v>
      </c>
      <c r="AQ95" s="287"/>
      <c r="AR95" s="10"/>
      <c r="AS95" s="200"/>
      <c r="AT95" s="167">
        <f t="shared" ref="AT95:AT103" si="116">AS95</f>
        <v>0</v>
      </c>
      <c r="AU95" s="297"/>
      <c r="AV95" s="346" t="s">
        <v>121</v>
      </c>
      <c r="AW95" s="175"/>
      <c r="AX95" s="10"/>
      <c r="AY95" s="200"/>
      <c r="AZ95" s="167">
        <f t="shared" ref="AZ95:AZ103" si="117">AY95</f>
        <v>0</v>
      </c>
      <c r="BA95" s="297"/>
      <c r="BB95" s="346" t="s">
        <v>121</v>
      </c>
      <c r="BC95" s="167"/>
      <c r="BD95" s="10"/>
      <c r="BE95" s="187">
        <v>0</v>
      </c>
      <c r="BF95" s="167">
        <f t="shared" ref="BF95:BF103"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80"/>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12">
        <f>SUM(U92:U105)</f>
        <v>0</v>
      </c>
      <c r="V107" s="293"/>
      <c r="W107" s="33"/>
      <c r="X107" s="43"/>
      <c r="Y107" s="79"/>
      <c r="Z107" s="44" t="s">
        <v>14</v>
      </c>
      <c r="AA107" s="45">
        <f>SUM(AA92:AA105)</f>
        <v>0</v>
      </c>
      <c r="AB107" s="293"/>
      <c r="AC107" s="33"/>
      <c r="AD107" s="43"/>
      <c r="AE107" s="293"/>
      <c r="AF107" s="44" t="s">
        <v>14</v>
      </c>
      <c r="AG107" s="412">
        <f>SUM(AG92:AG105)</f>
        <v>0</v>
      </c>
      <c r="AH107" s="79"/>
      <c r="AI107" s="293"/>
      <c r="AJ107" s="43"/>
      <c r="AK107" s="293"/>
      <c r="AL107" s="44" t="s">
        <v>14</v>
      </c>
      <c r="AM107" s="412">
        <f>SUM(AM92:AM105)</f>
        <v>0</v>
      </c>
      <c r="AN107" s="79"/>
      <c r="AO107" s="293"/>
      <c r="AP107" s="43"/>
      <c r="AQ107" s="293"/>
      <c r="AR107" s="44" t="s">
        <v>14</v>
      </c>
      <c r="AS107" s="412">
        <f>SUM(AS92:AS105)</f>
        <v>0</v>
      </c>
      <c r="AT107" s="79"/>
      <c r="AU107" s="293"/>
      <c r="AV107" s="43"/>
      <c r="AW107" s="79"/>
      <c r="AX107" s="44" t="s">
        <v>14</v>
      </c>
      <c r="AY107" s="412">
        <f>SUM(AY92:AY105)</f>
        <v>0</v>
      </c>
      <c r="AZ107" s="79"/>
      <c r="BA107" s="293"/>
      <c r="BB107" s="43"/>
      <c r="BC107" s="79"/>
      <c r="BD107" s="44" t="s">
        <v>14</v>
      </c>
      <c r="BE107" s="412">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83"/>
      <c r="I110" s="383"/>
      <c r="J110" s="157" t="s">
        <v>7</v>
      </c>
      <c r="K110" s="157"/>
      <c r="L110" s="309"/>
      <c r="M110" s="157"/>
      <c r="N110" s="576" t="s">
        <v>8</v>
      </c>
      <c r="O110" s="576"/>
      <c r="P110" s="288"/>
      <c r="Q110" s="305"/>
      <c r="R110" s="157"/>
      <c r="S110" s="383"/>
      <c r="T110" s="576" t="str">
        <f>+T13</f>
        <v>Haalbaarheidsstudies</v>
      </c>
      <c r="U110" s="576"/>
      <c r="V110" s="305"/>
      <c r="W110" s="33"/>
      <c r="X110" s="157"/>
      <c r="Y110" s="383"/>
      <c r="Z110" s="576" t="str">
        <f>+Z13</f>
        <v>Bouw onderzoeksinfrastructuur</v>
      </c>
      <c r="AA110" s="576"/>
      <c r="AB110" s="305"/>
      <c r="AC110" s="33"/>
      <c r="AD110" s="157"/>
      <c r="AE110" s="300"/>
      <c r="AF110" s="576" t="str">
        <f>+AF13</f>
        <v>Exploitatie van innovatieclusters</v>
      </c>
      <c r="AG110" s="576"/>
      <c r="AH110" s="376"/>
      <c r="AI110" s="305"/>
      <c r="AJ110" s="157"/>
      <c r="AK110" s="305"/>
      <c r="AL110" s="576" t="str">
        <f>+AL13</f>
        <v>Innovatie kleine en middelgrote ondernemingen</v>
      </c>
      <c r="AM110" s="576"/>
      <c r="AN110" s="376"/>
      <c r="AO110" s="305"/>
      <c r="AP110" s="157"/>
      <c r="AQ110" s="305"/>
      <c r="AR110" s="576" t="str">
        <f>+AR13</f>
        <v>Proces- en organisatie innovatie</v>
      </c>
      <c r="AS110" s="576"/>
      <c r="AT110" s="376"/>
      <c r="AU110" s="305"/>
      <c r="AV110" s="157"/>
      <c r="AW110" s="383"/>
      <c r="AX110" s="576" t="str">
        <f>+AX13</f>
        <v>Opleidingssteun</v>
      </c>
      <c r="AY110" s="576"/>
      <c r="AZ110" s="376"/>
      <c r="BA110" s="305"/>
      <c r="BB110" s="157"/>
      <c r="BC110" s="376"/>
      <c r="BD110" s="576" t="str">
        <f>+BD13</f>
        <v>Niet economische activiteiten</v>
      </c>
      <c r="BE110" s="576"/>
      <c r="BF110" s="376"/>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75">
        <f>BE112</f>
        <v>0</v>
      </c>
      <c r="BG112" s="28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19">G113</f>
        <v>0</v>
      </c>
      <c r="J113" s="10"/>
      <c r="K113" s="200"/>
      <c r="L113" s="287"/>
      <c r="M113" s="175">
        <f t="shared" ref="M113:M116" si="120">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1">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2">AM113</f>
        <v>0</v>
      </c>
      <c r="AO113" s="287"/>
      <c r="AP113" s="346" t="s">
        <v>121</v>
      </c>
      <c r="AQ113" s="287"/>
      <c r="AR113" s="10"/>
      <c r="AS113" s="200"/>
      <c r="AT113" s="175">
        <f t="shared" ref="AT113:AT116" si="123">AS113</f>
        <v>0</v>
      </c>
      <c r="AU113" s="287"/>
      <c r="AV113" s="346" t="s">
        <v>121</v>
      </c>
      <c r="AW113" s="175"/>
      <c r="AX113" s="10"/>
      <c r="AY113" s="200"/>
      <c r="AZ113" s="175">
        <f t="shared" ref="AZ113:AZ116" si="124">AY113</f>
        <v>0</v>
      </c>
      <c r="BA113" s="287"/>
      <c r="BB113" s="346" t="s">
        <v>121</v>
      </c>
      <c r="BC113" s="175"/>
      <c r="BD113" s="10"/>
      <c r="BE113" s="187">
        <v>0</v>
      </c>
      <c r="BF113" s="175">
        <f t="shared" ref="BF113:BF116" si="125">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6">G114</f>
        <v>0</v>
      </c>
      <c r="J114" s="10"/>
      <c r="K114" s="200"/>
      <c r="L114" s="287"/>
      <c r="M114" s="175">
        <f t="shared" ref="M114" si="127">K114</f>
        <v>0</v>
      </c>
      <c r="N114" s="10"/>
      <c r="O114" s="200"/>
      <c r="P114" s="297">
        <f>O114</f>
        <v>0</v>
      </c>
      <c r="Q114" s="287"/>
      <c r="R114" s="346" t="s">
        <v>121</v>
      </c>
      <c r="S114" s="175"/>
      <c r="T114" s="10"/>
      <c r="U114" s="200"/>
      <c r="V114" s="287"/>
      <c r="W114" s="33">
        <f t="shared" ref="W114" si="128">U114</f>
        <v>0</v>
      </c>
      <c r="X114" s="346" t="s">
        <v>121</v>
      </c>
      <c r="Y114" s="175"/>
      <c r="Z114" s="10"/>
      <c r="AA114" s="200"/>
      <c r="AB114" s="287"/>
      <c r="AC114" s="33">
        <f t="shared" ref="AC114" si="129">AA114</f>
        <v>0</v>
      </c>
      <c r="AD114" s="346" t="s">
        <v>121</v>
      </c>
      <c r="AE114" s="287"/>
      <c r="AF114" s="10"/>
      <c r="AG114" s="187">
        <v>0</v>
      </c>
      <c r="AH114" s="175">
        <f t="shared" ref="AH114" si="130">AG114</f>
        <v>0</v>
      </c>
      <c r="AI114" s="287"/>
      <c r="AJ114" s="188" t="str" cm="2">
        <f t="array" ref="AJ114">_xlfn.IFS($C$6=Werkblad!$A$28,Werkblad!$A$34,$C$6="Kennisontwikkeling (KO)",Werkblad!$A$31,$C$6="Onderzoek, Ontwikkeling en innovatie (O&amp;O&amp;I)",Werkblad!$A$32,$C$6="","")</f>
        <v/>
      </c>
      <c r="AK114" s="287"/>
      <c r="AL114" s="10"/>
      <c r="AM114" s="200"/>
      <c r="AN114" s="175">
        <f t="shared" si="122"/>
        <v>0</v>
      </c>
      <c r="AO114" s="287"/>
      <c r="AP114" s="346" t="s">
        <v>121</v>
      </c>
      <c r="AQ114" s="287"/>
      <c r="AR114" s="10"/>
      <c r="AS114" s="200"/>
      <c r="AT114" s="175">
        <f t="shared" si="123"/>
        <v>0</v>
      </c>
      <c r="AU114" s="287"/>
      <c r="AV114" s="346" t="s">
        <v>121</v>
      </c>
      <c r="AW114" s="175"/>
      <c r="AX114" s="10"/>
      <c r="AY114" s="200"/>
      <c r="AZ114" s="175">
        <f t="shared" ref="AZ114" si="131">AY114</f>
        <v>0</v>
      </c>
      <c r="BA114" s="287"/>
      <c r="BB114" s="346" t="s">
        <v>121</v>
      </c>
      <c r="BC114" s="175"/>
      <c r="BD114" s="10"/>
      <c r="BE114" s="187">
        <v>0</v>
      </c>
      <c r="BF114" s="175">
        <f t="shared" ref="BF114" si="132">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19"/>
        <v>0</v>
      </c>
      <c r="J115" s="10"/>
      <c r="K115" s="200"/>
      <c r="L115" s="287"/>
      <c r="M115" s="175">
        <f t="shared" si="120"/>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1"/>
        <v>0</v>
      </c>
      <c r="AI115" s="287"/>
      <c r="AJ115" s="188" t="str" cm="2">
        <f t="array" ref="AJ115">_xlfn.IFS($C$6=Werkblad!$A$28,Werkblad!$A$34,$C$6="Kennisontwikkeling (KO)",Werkblad!$A$31,$C$6="Onderzoek, Ontwikkeling en innovatie (O&amp;O&amp;I)",Werkblad!$A$32,$C$6="","")</f>
        <v/>
      </c>
      <c r="AK115" s="287"/>
      <c r="AL115" s="10"/>
      <c r="AM115" s="200"/>
      <c r="AN115" s="175">
        <f t="shared" si="122"/>
        <v>0</v>
      </c>
      <c r="AO115" s="287"/>
      <c r="AP115" s="346" t="s">
        <v>121</v>
      </c>
      <c r="AQ115" s="287"/>
      <c r="AR115" s="10"/>
      <c r="AS115" s="200"/>
      <c r="AT115" s="175">
        <f t="shared" si="123"/>
        <v>0</v>
      </c>
      <c r="AU115" s="287"/>
      <c r="AV115" s="346" t="s">
        <v>121</v>
      </c>
      <c r="AW115" s="175"/>
      <c r="AX115" s="10"/>
      <c r="AY115" s="200"/>
      <c r="AZ115" s="175">
        <f t="shared" si="124"/>
        <v>0</v>
      </c>
      <c r="BA115" s="287"/>
      <c r="BB115" s="346" t="s">
        <v>121</v>
      </c>
      <c r="BC115" s="175"/>
      <c r="BD115" s="10"/>
      <c r="BE115" s="187">
        <v>0</v>
      </c>
      <c r="BF115" s="175">
        <f t="shared" si="125"/>
        <v>0</v>
      </c>
      <c r="BG115" s="287"/>
      <c r="BH115" s="188" t="str" cm="2">
        <f t="array" ref="BH115">_xlfn.IFS($C$6=Werkblad!$A$28,Werkblad!$A$34,$C$6="Kennisontwikkeling (KO)",Werkblad!$A$31,$C$6="Onderzoek, Ontwikkeling en innovatie (O&amp;O&amp;I)",Werkblad!$A$32,$C$6="","")</f>
        <v/>
      </c>
      <c r="BI115" s="136"/>
    </row>
    <row r="116" spans="1:61" x14ac:dyDescent="0.25">
      <c r="A116" s="380"/>
      <c r="B116" s="588"/>
      <c r="C116" s="575"/>
      <c r="D116" s="575"/>
      <c r="E116" s="135"/>
      <c r="F116" s="10"/>
      <c r="G116" s="200"/>
      <c r="H116" s="135"/>
      <c r="I116" s="296">
        <f t="shared" si="119"/>
        <v>0</v>
      </c>
      <c r="J116" s="10"/>
      <c r="K116" s="200"/>
      <c r="L116" s="287"/>
      <c r="M116" s="175">
        <f t="shared" si="120"/>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1"/>
        <v>0</v>
      </c>
      <c r="AI116" s="287"/>
      <c r="AJ116" s="188" t="str" cm="2">
        <f t="array" ref="AJ116">_xlfn.IFS($C$6=Werkblad!$A$28,Werkblad!$A$34,$C$6="Kennisontwikkeling (KO)",Werkblad!$A$31,$C$6="Onderzoek, Ontwikkeling en innovatie (O&amp;O&amp;I)",Werkblad!$A$32,$C$6="","")</f>
        <v/>
      </c>
      <c r="AK116" s="287"/>
      <c r="AL116" s="10"/>
      <c r="AM116" s="200"/>
      <c r="AN116" s="175">
        <f t="shared" si="122"/>
        <v>0</v>
      </c>
      <c r="AO116" s="287"/>
      <c r="AP116" s="346" t="s">
        <v>121</v>
      </c>
      <c r="AQ116" s="287"/>
      <c r="AR116" s="10"/>
      <c r="AS116" s="200"/>
      <c r="AT116" s="175">
        <f t="shared" si="123"/>
        <v>0</v>
      </c>
      <c r="AU116" s="287"/>
      <c r="AV116" s="346" t="s">
        <v>121</v>
      </c>
      <c r="AW116" s="175"/>
      <c r="AX116" s="10"/>
      <c r="AY116" s="200"/>
      <c r="AZ116" s="175">
        <f t="shared" si="124"/>
        <v>0</v>
      </c>
      <c r="BA116" s="287"/>
      <c r="BB116" s="346" t="s">
        <v>121</v>
      </c>
      <c r="BC116" s="175"/>
      <c r="BD116" s="10"/>
      <c r="BE116" s="187">
        <v>0</v>
      </c>
      <c r="BF116" s="175">
        <f t="shared" si="125"/>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12">
        <f>SUM(U112:U116)</f>
        <v>0</v>
      </c>
      <c r="V118" s="293"/>
      <c r="W118" s="79"/>
      <c r="X118" s="293"/>
      <c r="Y118" s="79"/>
      <c r="Z118" s="44" t="s">
        <v>14</v>
      </c>
      <c r="AA118" s="412">
        <f>SUM(AA112:AA116)</f>
        <v>0</v>
      </c>
      <c r="AB118" s="293"/>
      <c r="AC118" s="79"/>
      <c r="AD118" s="293"/>
      <c r="AE118" s="293"/>
      <c r="AF118" s="44" t="s">
        <v>14</v>
      </c>
      <c r="AG118" s="412">
        <f>SUM(AG112:AG116)</f>
        <v>0</v>
      </c>
      <c r="AH118" s="79"/>
      <c r="AI118" s="293"/>
      <c r="AJ118" s="293"/>
      <c r="AK118" s="293"/>
      <c r="AL118" s="44" t="s">
        <v>14</v>
      </c>
      <c r="AM118" s="412">
        <f>SUM(AM112:AM116)</f>
        <v>0</v>
      </c>
      <c r="AN118" s="79"/>
      <c r="AO118" s="293"/>
      <c r="AP118" s="293"/>
      <c r="AQ118" s="293"/>
      <c r="AR118" s="44" t="s">
        <v>14</v>
      </c>
      <c r="AS118" s="412">
        <f>SUM(AS112:AS116)</f>
        <v>0</v>
      </c>
      <c r="AT118" s="79"/>
      <c r="AU118" s="293"/>
      <c r="AV118" s="293"/>
      <c r="AW118" s="79"/>
      <c r="AX118" s="44" t="s">
        <v>14</v>
      </c>
      <c r="AY118" s="412">
        <f>SUM(AY112:AY116)</f>
        <v>0</v>
      </c>
      <c r="AZ118" s="79"/>
      <c r="BA118" s="293"/>
      <c r="BB118" s="293"/>
      <c r="BC118" s="79"/>
      <c r="BD118" s="44" t="s">
        <v>14</v>
      </c>
      <c r="BE118" s="412">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83"/>
      <c r="I123" s="383"/>
      <c r="J123" s="157" t="s">
        <v>7</v>
      </c>
      <c r="K123" s="157"/>
      <c r="L123" s="309"/>
      <c r="M123" s="157"/>
      <c r="N123" s="590" t="s">
        <v>8</v>
      </c>
      <c r="O123" s="590"/>
      <c r="P123" s="300"/>
      <c r="Q123" s="300"/>
      <c r="R123" s="383"/>
      <c r="S123" s="383"/>
      <c r="T123" s="590" t="str">
        <f>+T13</f>
        <v>Haalbaarheidsstudies</v>
      </c>
      <c r="U123" s="590"/>
      <c r="V123" s="300"/>
      <c r="W123" s="383"/>
      <c r="X123" s="383"/>
      <c r="Y123" s="383"/>
      <c r="Z123" s="590" t="str">
        <f>+Z13</f>
        <v>Bouw onderzoeksinfrastructuur</v>
      </c>
      <c r="AA123" s="590"/>
      <c r="AB123" s="300"/>
      <c r="AC123" s="383"/>
      <c r="AD123" s="383"/>
      <c r="AE123" s="300"/>
      <c r="AF123" s="590" t="str">
        <f>+AF13</f>
        <v>Exploitatie van innovatieclusters</v>
      </c>
      <c r="AG123" s="590"/>
      <c r="AH123" s="383"/>
      <c r="AI123" s="300"/>
      <c r="AJ123" s="383"/>
      <c r="AK123" s="300"/>
      <c r="AL123" s="590" t="str">
        <f>+AL13</f>
        <v>Innovatie kleine en middelgrote ondernemingen</v>
      </c>
      <c r="AM123" s="590"/>
      <c r="AN123" s="383"/>
      <c r="AO123" s="300"/>
      <c r="AP123" s="383"/>
      <c r="AQ123" s="300"/>
      <c r="AR123" s="590" t="str">
        <f>+AR13</f>
        <v>Proces- en organisatie innovatie</v>
      </c>
      <c r="AS123" s="590"/>
      <c r="AT123" s="383"/>
      <c r="AU123" s="300"/>
      <c r="AV123" s="383"/>
      <c r="AW123" s="383"/>
      <c r="AX123" s="577" t="str">
        <f>+AX13</f>
        <v>Opleidingssteun</v>
      </c>
      <c r="AY123" s="577"/>
      <c r="AZ123" s="376"/>
      <c r="BA123" s="305"/>
      <c r="BB123" s="305"/>
      <c r="BC123" s="376"/>
      <c r="BD123" s="577" t="str">
        <f>+BD13</f>
        <v>Niet economische activiteiten</v>
      </c>
      <c r="BE123" s="577"/>
      <c r="BF123" s="376"/>
      <c r="BG123" s="305"/>
      <c r="BH123" s="376"/>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416">
        <f>SUM(U35+U54+U68+U87+U107+U118)</f>
        <v>0</v>
      </c>
      <c r="V125" s="289"/>
      <c r="W125" s="75"/>
      <c r="X125" s="289"/>
      <c r="Y125" s="289"/>
      <c r="Z125" s="64" t="s">
        <v>14</v>
      </c>
      <c r="AA125" s="416">
        <f>SUM(AA35+AA54+AA68+AA87+AA107+AA118)</f>
        <v>0</v>
      </c>
      <c r="AB125" s="289"/>
      <c r="AC125" s="75"/>
      <c r="AD125" s="289"/>
      <c r="AE125" s="289"/>
      <c r="AF125" s="64" t="s">
        <v>14</v>
      </c>
      <c r="AG125" s="416">
        <f>SUM(AG35+AG54+AG68+AG87+AG107+AG118)</f>
        <v>0</v>
      </c>
      <c r="AH125" s="75"/>
      <c r="AI125" s="289"/>
      <c r="AJ125" s="289"/>
      <c r="AK125" s="289"/>
      <c r="AL125" s="64" t="s">
        <v>14</v>
      </c>
      <c r="AM125" s="416">
        <f>SUM(AM35+AM54+AM68+AM87+AM107+AM118)</f>
        <v>0</v>
      </c>
      <c r="AN125" s="75"/>
      <c r="AO125" s="289"/>
      <c r="AP125" s="289"/>
      <c r="AQ125" s="289"/>
      <c r="AR125" s="64" t="s">
        <v>14</v>
      </c>
      <c r="AS125" s="416">
        <f>SUM(AS35+AS54+AS68+AS87+AS107+AS118)</f>
        <v>0</v>
      </c>
      <c r="AT125" s="75"/>
      <c r="AU125" s="289"/>
      <c r="AV125" s="289"/>
      <c r="AW125" s="75"/>
      <c r="AX125" s="64" t="s">
        <v>14</v>
      </c>
      <c r="AY125" s="416">
        <f>SUM(AY35+AY54+AY68+AY87+AY107+AY118)</f>
        <v>0</v>
      </c>
      <c r="AZ125" s="75"/>
      <c r="BA125" s="289"/>
      <c r="BB125" s="289"/>
      <c r="BC125" s="75"/>
      <c r="BD125" s="64" t="s">
        <v>14</v>
      </c>
      <c r="BE125" s="416">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aanvraag'!I17&gt;80%,80%,50%+'Basisgegevens aanvraag'!$I$17)</f>
        <v>0.5</v>
      </c>
      <c r="L129" s="291"/>
      <c r="M129" s="358"/>
      <c r="N129" s="64"/>
      <c r="O129" s="70">
        <f>25%+'Basisgegevens aanvraag'!$I$17</f>
        <v>0.25</v>
      </c>
      <c r="P129" s="312"/>
      <c r="Q129" s="312"/>
      <c r="R129" s="312"/>
      <c r="S129" s="63"/>
      <c r="T129" s="64"/>
      <c r="U129" s="70">
        <f>50%+'Basisgegevens aanvraag'!$G$17</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417"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417">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416"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416"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416">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aanvraag'!K17+'Basisgegevens aanvraag'!L17)&lt;=70%),(+AY129+'Basisgegevens aanvraag'!K17+'Basisgegevens aanvraag'!L17)*AY125,AND(C7="Niet van toepassing",AY129&gt;=50%),50%*AY125,AND(C7="Niet van toepassing",AY129&lt;50%),AY129*AY125,AND(C7="Niet van toepassing",AY129&gt;=50%),50%*AY125,AND(C7="Ja",C4="Onderzoeksorganisatie - niet economische activiteiten"),AY125*0%,AND(C7="Ja",(+AY129+'Basisgegevens aanvraag'!K17+'Basisgegevens aanvraag'!L17)&gt;70%),70%*AY125,AND(C7="",C4="Onderzoeksorganisatie - niet economische activiteiten"),+AY125*0%,(AND(C7="",C8="Niet van toepassing")),+AY125*50%,(AND(C7="",C8="Nee")),+AY125*50%,AND(C7="Ja",C4="Middelgrote onderneming",(+AY129+'Basisgegevens aanvraag'!K17+'Basisgegevens aanvraag'!L17)&lt;=70%),(+AY129+'Basisgegevens aanvraag'!K17+'Basisgegevens aanvraag'!L17)*AY125,AND(C7="Ja",C4="Onderzoeksorganisatie - economische activiteiten",AY129&lt;=50%),(+AY129+'Basisgegevens aanvraag'!K17+'Basisgegevens aanvraag'!L17)*AY125,AND(C7="Ja",C4="Grote onderneming",AY129&lt;=50%),(+AY129+'Basisgegevens aanvraag'!K17+'Basisgegevens aanvraag'!L17)*AY125,AND(C7="",AY129&lt;=50%),+AY125*AY129,(AND(C7="",C8="")),+AY125*50%,AY129&lt;50%,AY129*AY125)</f>
        <v>0</v>
      </c>
      <c r="AZ133" s="75"/>
      <c r="BA133" s="289"/>
      <c r="BB133" s="289"/>
      <c r="BC133" s="75"/>
      <c r="BD133" s="64" t="s">
        <v>14</v>
      </c>
      <c r="BE133" s="416">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80"/>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80"/>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80"/>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80"/>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80"/>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80"/>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80"/>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80"/>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80"/>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80"/>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80"/>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80"/>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443">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74"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75"/>
      <c r="K166" s="334"/>
      <c r="L166" s="334"/>
      <c r="M166" s="339"/>
      <c r="N166" s="334"/>
      <c r="O166" s="334"/>
      <c r="Q166" s="334"/>
      <c r="R166" s="334"/>
      <c r="S166" s="334"/>
      <c r="T166" s="334"/>
      <c r="U166" s="334"/>
      <c r="V166" s="334"/>
      <c r="X166" s="334"/>
      <c r="Y166" s="334"/>
      <c r="Z166" s="334"/>
      <c r="AA166" s="334"/>
      <c r="AB166" s="379"/>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435"/>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35"/>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21"/>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8" spans="5:61" x14ac:dyDescent="0.25">
      <c r="K178" s="444"/>
    </row>
    <row r="179" spans="5:61" x14ac:dyDescent="0.25">
      <c r="T179" s="371"/>
    </row>
  </sheetData>
  <sheetProtection algorithmName="SHA-512" hashValue="+yMejLX8K7oRgKQdmaFnrfzOu6sNlX+iA3uWxd7blbcx5wF3y1L+UA2gsubrYPKXigYJMO2wOgUEUf5GTP90Kg==" saltValue="t8apuOU8hHp4O54y0JnvtQ==" spinCount="100000" sheet="1" formatColumns="0"/>
  <customSheetViews>
    <customSheetView guid="{83BCCC09-8AC8-4304-9213-3ECE2DC16AD8}" showGridLines="0" hiddenColumns="1">
      <pane xSplit="1" ySplit="10" topLeftCell="V104"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V104"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V104"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AF123:AG123"/>
    <mergeCell ref="AL123:AM123"/>
    <mergeCell ref="AR123:AS123"/>
    <mergeCell ref="B66:D66"/>
    <mergeCell ref="B10:C10"/>
    <mergeCell ref="D10:E10"/>
    <mergeCell ref="B12:BI12"/>
    <mergeCell ref="Z13:AA13"/>
    <mergeCell ref="AF13:AG13"/>
    <mergeCell ref="AL13:AM13"/>
    <mergeCell ref="AR13:AS13"/>
    <mergeCell ref="AX13:AY13"/>
    <mergeCell ref="BD13:BE13"/>
    <mergeCell ref="B59:D59"/>
    <mergeCell ref="B44:C44"/>
    <mergeCell ref="B45:C45"/>
    <mergeCell ref="B46:C46"/>
    <mergeCell ref="B47:C47"/>
    <mergeCell ref="B48:C48"/>
    <mergeCell ref="B49:C49"/>
    <mergeCell ref="Z38:AA38"/>
    <mergeCell ref="AF38:AG38"/>
    <mergeCell ref="AL38:AM38"/>
    <mergeCell ref="AR38:AS38"/>
    <mergeCell ref="F2:G5"/>
    <mergeCell ref="B62:D62"/>
    <mergeCell ref="B63:D63"/>
    <mergeCell ref="B64:D64"/>
    <mergeCell ref="B65:D65"/>
    <mergeCell ref="B60:D60"/>
    <mergeCell ref="B61:D61"/>
    <mergeCell ref="B50:C50"/>
    <mergeCell ref="B51:C51"/>
    <mergeCell ref="B40:C40"/>
    <mergeCell ref="B41:C41"/>
    <mergeCell ref="B42:C42"/>
    <mergeCell ref="B43:C43"/>
    <mergeCell ref="AX38:AY38"/>
    <mergeCell ref="BD38:BE38"/>
    <mergeCell ref="B52:C52"/>
    <mergeCell ref="N57:O57"/>
    <mergeCell ref="T57:U57"/>
    <mergeCell ref="Z57:AA57"/>
    <mergeCell ref="AF57:AG57"/>
    <mergeCell ref="AL57:AM57"/>
    <mergeCell ref="AR57:AS57"/>
    <mergeCell ref="AX57:AY57"/>
    <mergeCell ref="BD57:BE57"/>
    <mergeCell ref="AF71:AG71"/>
    <mergeCell ref="AL71:AM71"/>
    <mergeCell ref="AR71:AS71"/>
    <mergeCell ref="AX71:AY71"/>
    <mergeCell ref="BD71:BE71"/>
    <mergeCell ref="AF90:AG90"/>
    <mergeCell ref="AL90:AM90"/>
    <mergeCell ref="AR90:AS90"/>
    <mergeCell ref="AX90:AY90"/>
    <mergeCell ref="BD90:BE90"/>
    <mergeCell ref="N71:O71"/>
    <mergeCell ref="T71:U71"/>
    <mergeCell ref="Z71:AA71"/>
    <mergeCell ref="B76:D76"/>
    <mergeCell ref="B83:D83"/>
    <mergeCell ref="B84:D84"/>
    <mergeCell ref="B85:D85"/>
    <mergeCell ref="B78:D78"/>
    <mergeCell ref="B79:D79"/>
    <mergeCell ref="B80:D80"/>
    <mergeCell ref="B75:D75"/>
    <mergeCell ref="B77:D77"/>
    <mergeCell ref="B81:D81"/>
    <mergeCell ref="B82:D82"/>
    <mergeCell ref="B73:D73"/>
    <mergeCell ref="B74:D74"/>
    <mergeCell ref="N110:O110"/>
    <mergeCell ref="T110:U110"/>
    <mergeCell ref="Z110:AA110"/>
    <mergeCell ref="AF110:AG110"/>
    <mergeCell ref="AL110:AM110"/>
    <mergeCell ref="B114:D114"/>
    <mergeCell ref="AX123:AY123"/>
    <mergeCell ref="BD123:BE123"/>
    <mergeCell ref="N90:O90"/>
    <mergeCell ref="T90:U90"/>
    <mergeCell ref="Z90:AA90"/>
    <mergeCell ref="B95:D95"/>
    <mergeCell ref="B98:D98"/>
    <mergeCell ref="B99:D99"/>
    <mergeCell ref="B100:D100"/>
    <mergeCell ref="B93:D93"/>
    <mergeCell ref="B94:D94"/>
    <mergeCell ref="B92:D92"/>
    <mergeCell ref="AR110:AS110"/>
    <mergeCell ref="AX110:AY110"/>
    <mergeCell ref="BD110:BE110"/>
    <mergeCell ref="N123:O123"/>
    <mergeCell ref="T123:U123"/>
    <mergeCell ref="Z123:AA123"/>
    <mergeCell ref="B104:D104"/>
    <mergeCell ref="B101:D101"/>
    <mergeCell ref="B102:D102"/>
    <mergeCell ref="B103:D103"/>
    <mergeCell ref="B112:D112"/>
    <mergeCell ref="B113:D113"/>
    <mergeCell ref="B115:D115"/>
    <mergeCell ref="B116:D116"/>
    <mergeCell ref="B105:D105"/>
    <mergeCell ref="G157:AB157"/>
    <mergeCell ref="G164:AB164"/>
    <mergeCell ref="B164:E164"/>
    <mergeCell ref="C168:D168"/>
    <mergeCell ref="U177:V177"/>
    <mergeCell ref="G158:H158"/>
    <mergeCell ref="G159:H159"/>
    <mergeCell ref="G160:H160"/>
    <mergeCell ref="G165:H165"/>
    <mergeCell ref="G166:H166"/>
    <mergeCell ref="G167:H167"/>
    <mergeCell ref="G168:H168"/>
    <mergeCell ref="B165:E165"/>
    <mergeCell ref="G169:H169"/>
    <mergeCell ref="E173:V173"/>
    <mergeCell ref="U174:V174"/>
    <mergeCell ref="E175:F175"/>
    <mergeCell ref="U175:V175"/>
    <mergeCell ref="E176:F176"/>
    <mergeCell ref="U176:V176"/>
  </mergeCells>
  <conditionalFormatting sqref="AZ129:BB129">
    <cfRule type="cellIs" dxfId="901" priority="41" operator="greaterThan">
      <formula>0.5</formula>
    </cfRule>
    <cfRule type="cellIs" priority="42" operator="between">
      <formula>0</formula>
      <formula>0.5</formula>
    </cfRule>
  </conditionalFormatting>
  <conditionalFormatting sqref="B12">
    <cfRule type="cellIs" dxfId="900" priority="66" stopIfTrue="1" operator="equal">
      <formula>"Kies eerst uw systematiek voor de berekening van de subsidiabele kosten"</formula>
    </cfRule>
  </conditionalFormatting>
  <conditionalFormatting sqref="F34">
    <cfRule type="cellIs" dxfId="899" priority="65" stopIfTrue="1" operator="equal">
      <formula>"Opslag algemene kosten (50%)"</formula>
    </cfRule>
  </conditionalFormatting>
  <conditionalFormatting sqref="AB107">
    <cfRule type="cellIs" dxfId="898" priority="62" operator="greaterThan">
      <formula>40000000</formula>
    </cfRule>
  </conditionalFormatting>
  <conditionalFormatting sqref="AQ133">
    <cfRule type="cellIs" dxfId="897" priority="57" operator="greaterThan">
      <formula>20000000</formula>
    </cfRule>
  </conditionalFormatting>
  <conditionalFormatting sqref="AN129:AQ129">
    <cfRule type="cellIs" dxfId="896" priority="58" operator="greaterThan">
      <formula>0.5</formula>
    </cfRule>
    <cfRule type="cellIs" priority="59" operator="between">
      <formula>0</formula>
      <formula>0.5</formula>
    </cfRule>
  </conditionalFormatting>
  <conditionalFormatting sqref="AS133:AV133">
    <cfRule type="cellIs" dxfId="895" priority="56" operator="greaterThan">
      <formula>20000000</formula>
    </cfRule>
  </conditionalFormatting>
  <conditionalFormatting sqref="BC133">
    <cfRule type="cellIs" dxfId="894" priority="55" operator="greaterThan">
      <formula>20000000</formula>
    </cfRule>
  </conditionalFormatting>
  <conditionalFormatting sqref="AR34">
    <cfRule type="cellIs" dxfId="893" priority="48" stopIfTrue="1" operator="equal">
      <formula>"Opslag algemene kosten (50%)"</formula>
    </cfRule>
  </conditionalFormatting>
  <conditionalFormatting sqref="T34">
    <cfRule type="cellIs" dxfId="892" priority="52" stopIfTrue="1" operator="equal">
      <formula>"Opslag algemene kosten (50%)"</formula>
    </cfRule>
  </conditionalFormatting>
  <conditionalFormatting sqref="J34">
    <cfRule type="cellIs" dxfId="891" priority="54" stopIfTrue="1" operator="equal">
      <formula>"Opslag algemene kosten (50%)"</formula>
    </cfRule>
  </conditionalFormatting>
  <conditionalFormatting sqref="N34">
    <cfRule type="cellIs" dxfId="890" priority="53" stopIfTrue="1" operator="equal">
      <formula>"Opslag algemene kosten (50%)"</formula>
    </cfRule>
  </conditionalFormatting>
  <conditionalFormatting sqref="Z34">
    <cfRule type="cellIs" dxfId="889" priority="51" stopIfTrue="1" operator="equal">
      <formula>"Opslag algemene kosten (50%)"</formula>
    </cfRule>
  </conditionalFormatting>
  <conditionalFormatting sqref="AF34">
    <cfRule type="cellIs" dxfId="888" priority="50" stopIfTrue="1" operator="equal">
      <formula>"Opslag algemene kosten (50%)"</formula>
    </cfRule>
  </conditionalFormatting>
  <conditionalFormatting sqref="AL34">
    <cfRule type="cellIs" dxfId="887" priority="49" stopIfTrue="1" operator="equal">
      <formula>"Opslag algemene kosten (50%)"</formula>
    </cfRule>
  </conditionalFormatting>
  <conditionalFormatting sqref="AX34">
    <cfRule type="cellIs" dxfId="886" priority="47" stopIfTrue="1" operator="equal">
      <formula>"Opslag algemene kosten (50%)"</formula>
    </cfRule>
  </conditionalFormatting>
  <conditionalFormatting sqref="AM133:AP133">
    <cfRule type="cellIs" dxfId="885" priority="46" operator="greaterThan">
      <formula>20000000</formula>
    </cfRule>
  </conditionalFormatting>
  <conditionalFormatting sqref="AG133:AK133">
    <cfRule type="cellIs" dxfId="884" priority="45" operator="greaterThan">
      <formula>20000000</formula>
    </cfRule>
  </conditionalFormatting>
  <conditionalFormatting sqref="AA133:AD133">
    <cfRule type="cellIs" dxfId="883" priority="44" operator="greaterThan">
      <formula>20000000</formula>
    </cfRule>
  </conditionalFormatting>
  <conditionalFormatting sqref="BD34">
    <cfRule type="cellIs" dxfId="882" priority="43" stopIfTrue="1" operator="equal">
      <formula>"Opslag algemene kosten (50%)"</formula>
    </cfRule>
  </conditionalFormatting>
  <conditionalFormatting sqref="AZ133:BB133">
    <cfRule type="cellIs" dxfId="881" priority="40" operator="greaterThan">
      <formula>20000000</formula>
    </cfRule>
  </conditionalFormatting>
  <conditionalFormatting sqref="AY133">
    <cfRule type="cellIs" dxfId="880" priority="4" operator="greaterThan">
      <formula>2000000</formula>
    </cfRule>
  </conditionalFormatting>
  <conditionalFormatting sqref="AY129">
    <cfRule type="cellIs" dxfId="879" priority="14" operator="greaterThan">
      <formula>0.5</formula>
    </cfRule>
    <cfRule type="cellIs" priority="15" operator="between">
      <formula>0</formula>
      <formula>0.5</formula>
    </cfRule>
  </conditionalFormatting>
  <conditionalFormatting sqref="AA129:AD129">
    <cfRule type="cellIs" dxfId="878" priority="12" operator="greaterThan">
      <formula>0.5</formula>
    </cfRule>
    <cfRule type="cellIs" priority="13" operator="between">
      <formula>0</formula>
      <formula>0.5</formula>
    </cfRule>
  </conditionalFormatting>
  <conditionalFormatting sqref="AG129:AK129">
    <cfRule type="cellIs" dxfId="877" priority="10" operator="greaterThan">
      <formula>0.5</formula>
    </cfRule>
    <cfRule type="cellIs" priority="11" operator="between">
      <formula>0</formula>
      <formula>0.5</formula>
    </cfRule>
  </conditionalFormatting>
  <conditionalFormatting sqref="AM129">
    <cfRule type="cellIs" dxfId="876" priority="8" operator="greaterThan">
      <formula>0.5</formula>
    </cfRule>
    <cfRule type="cellIs" priority="9" operator="between">
      <formula>0</formula>
      <formula>0.5</formula>
    </cfRule>
  </conditionalFormatting>
  <conditionalFormatting sqref="X177">
    <cfRule type="expression" dxfId="875" priority="6" stopIfTrue="1">
      <formula>IF(T177-D136=0,"","Let op ")</formula>
    </cfRule>
    <cfRule type="expression" dxfId="874" priority="7" stopIfTrue="1">
      <formula>IF(T177-D136=0,"","Let op ")</formula>
    </cfRule>
  </conditionalFormatting>
  <conditionalFormatting sqref="C168">
    <cfRule type="containsText" dxfId="2" priority="1" operator="containsText" text="Let op !! Het invullen van de mijlpalen bevoorschotting is niet van toepassing">
      <formula>NOT(ISERROR(SEARCH("Let op !! Het invullen van de mijlpalen bevoorschotting is niet van toepassing",C168)))</formula>
    </cfRule>
  </conditionalFormatting>
  <dataValidations xWindow="657" yWindow="780"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89E51A20-4687-4331-B628-1C49FE3C5E60}"/>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ignoredErrors>
    <ignoredError sqref="R117:BB123 BI26:BL26 BI25:BL25 BI27:BL28 AJ112:AJ116 AW93:BA105 AW92:BA92 AW112:BA116 AQ93:AU105 AQ92:AU92 AQ106:AU111 AQ86:AU91 AQ112:AU116 AK93:AO105 AK92:AO92 AK106:AO111 AK86:AO91 Y107:Z107 Y108:AC111 Y112:AC116 Y86:AC91 Y92:Z105 Y106:AC106 BC27:BG28 BC25:BG25 AW27:BA28 AW25:BA25 AW26:BA26 AW16:BA24 AW15 AW29:BA31 AW59:BA66 AW73:AX73 AW74:BA85 AW40:AX52 AQ27:AU28 AQ25:AU25 AQ26:AU26 AQ16:AU24 AQ15:AU15 AQ29:AU31 AQ59:AU66 AQ73:AU73 AQ32:AU39 AQ67:AU72 AQ53:AU58 AQ74:AU85 AQ40:AR52 AK27:AO28 AK25:AO25 AK26:AO26 AK16:AO24 AK15:AO15 AK29:AO31 AK59:AO66 AK73:AO73 AK40:AL52 AK32:AO39 AK67:AO72 AK53:AO58 AK74:AO85 AE27:AI28 AE25:AI25 AE26:AI26 AE16:AI24 AE15:AI15 AE29:AI31 AE59:AI66 AE40:AF52 Y34:AC34 Y35:AC39 Y27:AC28 Y25:AC25 Y26:AC26 Y16:AC24 Y40:Z52 Y15:AC15 Y29:AC31 Y59:AC66 Y53:AC58 Y74:AC85 Y67:AC72 Y73:Z73 Y32:AC33 AK112:AO116 AE113:AI116 AE93:AI105 AE92:AI92 AB92:AC92 S34:W34 S35:W39 BC26:BG26 S27:W28 S25:W25 S26:W26 AZ73:BA73 AE73:AI73 S16:W24 AB107:AC107 S107:W107 S108:W111 AZ40:BA52 AT40:AU52 AN40:AO52 AH40:AI52 AB40:AC52 V40:W52 S112:W116 U15:W15 S29:W31 AB93:AC105 S59:W66 AE32:AI39 AE106:AI111 AE86:AI91 AE67:AI72 AE53:AI58 AW53:BA58 AW67:BA72 AW86:BA91 AW106:BA111 AW32:BA39 S40:T52 S53:W58 AE74:AI85 S74:W85 S67:W72 AY15:BA15 AB73:AC73 S73:W73 S86:W91 S15 S92:W105 S106:W106 S32:W33 B25:R25 B34:R34 B32:R33 X32:X33 B112:R116 B106:R106 X106 B92:R105 X92 B15:R15 T15 B86:R91 X86:X91 B74:R85 B73:R73 X73 AD73 BB15:BH15 B67:R72 X67:X72 X74:X85 AJ74:AJ85 B59:R66 B53:R58 X53:X58 B40:R52 U40:U52 BB34:BH39 BB32:BH33 B107:R107 BB107:BH111 BB106:BH106 BB86:BH91 BB67:BH72 BB53:BH58 AJ53:AJ58 AJ67:AJ72 AJ86:AJ91 AJ106 AJ107:AJ111 AJ34:AJ39 AJ32:AJ33 X59:X66 X93:X105 AD93:AD105 B29:R31 X29:X31 X15 X112:X116 X40:X52 AD40:AD52 AJ40:AJ52 AP40:AP52 AV40:AV52 BB40:BH52 B108:R111 X108:X111 X107 AD107 B16:R24 X16:X24 AJ73 BB73:BH73 B27:R28 B26:R26 X26 X25 X27:X28 BH26 B35:R39 X35:X39 X34 AD92 AJ92 AJ93:AJ105 AP112:AP116 AD32:AD33 AA73 AD67:AD72 AD74:AD85 AD53:AD58 AD59:AD66 AD29:AD31 AD15 AA40:AA52 AD16:AD24 AD26 AD25 AD27:AD28 AD35:AD39 AD34 AG40:AG52 AJ59:AJ66 AJ29:AJ31 AJ15 AJ16:AJ24 AJ26 AJ25 AJ27:AJ28 AP74:AP85 AP53:AP58 AP67:AP72 AP34:AP39 AP32:AP33 AM40:AM52 AP73 AP59:AP66 AP29:AP31 AP15 AP16:AP24 AP26 AP25 AP27:AP28 AS40:AS52 AV74:AV85 AV53:AV58 AV67:AV72 AV34:AV39 AV32:AV33 AV73 AV59:AV66 AV29:AV31 AV15 AV16:AV24 AV26 AV25 AV27:AV28 AY40:AY52 BB74:BH85 AY73 BB59:BH66 BB29:BH31 AX15 BB16:BH24 BB26 BB25 BB27:BB28 BH25 BH27:BH28 AD106 AA93:AA105 AD86:AD91 AD112:AD116 AD108:AD111 AA107 AP86:AP91 AP106 AP107:AP111 AP92 AP93:AP105 AV112:AV116 AV86:AV91 AV106 AV107:AV111 AV92 AV93:AV105 BB112:BH116 BB92:BH92 BB93:BH105 C167:D167 X177 AE112:AF112 AH112:AI112 C168" unlockedFormula="1"/>
  </ignoredErrors>
  <legacyDrawing r:id="rId2"/>
  <extLst>
    <ext xmlns:x14="http://schemas.microsoft.com/office/spreadsheetml/2009/9/main" uri="{CCE6A557-97BC-4b89-ADB6-D9C93CAAB3DF}">
      <x14:dataValidations xmlns:xm="http://schemas.microsoft.com/office/excel/2006/main" xWindow="657" yWindow="780" count="4">
        <x14:dataValidation type="list" allowBlank="1" showErrorMessage="1" errorTitle="Onjuiste invoer" error="Maak een keuze tussen de integrale kostensystematiek, de loonkosten plus vaste opslag-systematiek of de vaste uurtarief-systematiek." xr:uid="{3F4512C5-1661-4117-9C4A-D3E145A15BFB}">
          <x14:formula1>
            <xm:f>Werkblad!$A$1:$A$4</xm:f>
          </x14:formula1>
          <xm:sqref>D10:E10</xm:sqref>
        </x14:dataValidation>
        <x14:dataValidation type="list" allowBlank="1" showInputMessage="1" showErrorMessage="1" xr:uid="{D8ED0FA8-FA2D-4F3D-9488-88B2EA1FF019}">
          <x14:formula1>
            <xm:f>Werkblad!$A$14:$A$16</xm:f>
          </x14:formula1>
          <xm:sqref>C7:C8</xm:sqref>
        </x14:dataValidation>
        <x14:dataValidation type="list" allowBlank="1" showInputMessage="1" showErrorMessage="1" xr:uid="{FF8374FB-121C-421D-AF5F-F0A28292DCE2}">
          <x14:formula1>
            <xm:f>Werkblad!$A$26:$A$28</xm:f>
          </x14:formula1>
          <xm:sqref>C6</xm:sqref>
        </x14:dataValidation>
        <x14:dataValidation type="list" allowBlank="1" showInputMessage="1" showErrorMessage="1" xr:uid="{B287B685-0D9C-418C-9805-45CA81002521}">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291E-35BE-4B68-BFA8-5F06198E6D87}">
  <sheetPr codeName="Blad12"/>
  <dimension ref="A1:BP179"/>
  <sheetViews>
    <sheetView showGridLines="0" zoomScaleNormal="100" workbookViewId="0">
      <selection activeCell="C6" sqref="C6"/>
    </sheetView>
  </sheetViews>
  <sheetFormatPr defaultColWidth="9.140625" defaultRowHeight="15" x14ac:dyDescent="0.25"/>
  <cols>
    <col min="1" max="1" width="4.140625" style="381"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9.140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140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1.8554687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80"/>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80"/>
      <c r="B3" s="210" t="s">
        <v>1</v>
      </c>
      <c r="C3" s="266">
        <f>+'Basisgegevens aanvraag'!C18</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80"/>
      <c r="B4" s="210" t="s">
        <v>43</v>
      </c>
      <c r="C4" s="268">
        <f>'Basisgegevens aanvraag'!D18</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80"/>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83"/>
      <c r="I13" s="376" t="s">
        <v>110</v>
      </c>
      <c r="J13" s="157" t="s">
        <v>7</v>
      </c>
      <c r="K13" s="157"/>
      <c r="L13" s="309"/>
      <c r="M13" s="382" t="s">
        <v>111</v>
      </c>
      <c r="N13" s="157" t="s">
        <v>8</v>
      </c>
      <c r="O13" s="157"/>
      <c r="P13" s="309"/>
      <c r="Q13" s="157"/>
      <c r="R13" s="157"/>
      <c r="S13" s="157"/>
      <c r="T13" s="157" t="s">
        <v>63</v>
      </c>
      <c r="U13" s="157"/>
      <c r="V13" s="157"/>
      <c r="W13" s="157"/>
      <c r="X13" s="157"/>
      <c r="Y13" s="157"/>
      <c r="Z13" s="605" t="s">
        <v>64</v>
      </c>
      <c r="AA13" s="605"/>
      <c r="AB13" s="305"/>
      <c r="AC13" s="376"/>
      <c r="AD13" s="376"/>
      <c r="AE13" s="309"/>
      <c r="AF13" s="605" t="s">
        <v>101</v>
      </c>
      <c r="AG13" s="605"/>
      <c r="AH13" s="376"/>
      <c r="AI13" s="305"/>
      <c r="AJ13" s="376"/>
      <c r="AK13" s="305"/>
      <c r="AL13" s="605" t="s">
        <v>68</v>
      </c>
      <c r="AM13" s="605"/>
      <c r="AN13" s="376" t="s">
        <v>125</v>
      </c>
      <c r="AO13" s="305"/>
      <c r="AP13" s="376"/>
      <c r="AQ13" s="305"/>
      <c r="AR13" s="605" t="s">
        <v>71</v>
      </c>
      <c r="AS13" s="605"/>
      <c r="AU13" s="305"/>
      <c r="AV13" s="376"/>
      <c r="AW13" s="157"/>
      <c r="AX13" s="605" t="s">
        <v>73</v>
      </c>
      <c r="AY13" s="605"/>
      <c r="AZ13" s="376"/>
      <c r="BA13" s="305"/>
      <c r="BB13" s="305"/>
      <c r="BC13" s="376"/>
      <c r="BD13" s="605" t="s">
        <v>98</v>
      </c>
      <c r="BE13" s="605"/>
      <c r="BF13" s="376" t="s">
        <v>128</v>
      </c>
      <c r="BG13" s="305"/>
      <c r="BH13" s="376"/>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76"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77"/>
      <c r="C15" s="378"/>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77"/>
      <c r="C16" s="378"/>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77"/>
      <c r="C17" s="378"/>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77"/>
      <c r="C18" s="378"/>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77"/>
      <c r="C19" s="378"/>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77"/>
      <c r="C20" s="378"/>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77"/>
      <c r="C21" s="378"/>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77"/>
      <c r="C22" s="378"/>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77"/>
      <c r="C23" s="378"/>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77"/>
      <c r="C24" s="378"/>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77"/>
      <c r="C26" s="378"/>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77"/>
      <c r="C29" s="378"/>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77"/>
      <c r="C30" s="378"/>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77"/>
      <c r="C31" s="378"/>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83"/>
      <c r="I38" s="383"/>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76"/>
      <c r="AI38" s="305"/>
      <c r="AJ38" s="157"/>
      <c r="AK38" s="305"/>
      <c r="AL38" s="577" t="str">
        <f>+AL13</f>
        <v>Innovatie kleine en middelgrote ondernemingen</v>
      </c>
      <c r="AM38" s="577"/>
      <c r="AN38" s="376"/>
      <c r="AO38" s="305"/>
      <c r="AP38" s="157"/>
      <c r="AQ38" s="305"/>
      <c r="AR38" s="577" t="str">
        <f>+AR13</f>
        <v>Proces- en organisatie innovatie</v>
      </c>
      <c r="AS38" s="577"/>
      <c r="AT38" s="376"/>
      <c r="AU38" s="305"/>
      <c r="AV38" s="157"/>
      <c r="AW38" s="157"/>
      <c r="AX38" s="577" t="str">
        <f>+AX13</f>
        <v>Opleidingssteun</v>
      </c>
      <c r="AY38" s="577"/>
      <c r="AZ38" s="376"/>
      <c r="BA38" s="305"/>
      <c r="BB38" s="157"/>
      <c r="BC38" s="376"/>
      <c r="BD38" s="577" t="str">
        <f>+BD13</f>
        <v>Niet economische activiteiten</v>
      </c>
      <c r="BE38" s="577"/>
      <c r="BF38" s="376"/>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80"/>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80"/>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83"/>
      <c r="I57" s="383"/>
      <c r="J57" s="157" t="s">
        <v>7</v>
      </c>
      <c r="K57" s="157"/>
      <c r="L57" s="309"/>
      <c r="M57" s="157"/>
      <c r="N57" s="606" t="s">
        <v>8</v>
      </c>
      <c r="O57" s="606"/>
      <c r="P57" s="288"/>
      <c r="Q57" s="300"/>
      <c r="R57" s="157"/>
      <c r="S57" s="383"/>
      <c r="T57" s="606" t="str">
        <f>+T13</f>
        <v>Haalbaarheidsstudies</v>
      </c>
      <c r="U57" s="606"/>
      <c r="V57" s="300"/>
      <c r="W57" s="33"/>
      <c r="X57" s="157"/>
      <c r="Y57" s="383"/>
      <c r="Z57" s="591" t="str">
        <f>+Z13</f>
        <v>Bouw onderzoeksinfrastructuur</v>
      </c>
      <c r="AA57" s="591"/>
      <c r="AB57" s="323"/>
      <c r="AC57" s="33"/>
      <c r="AD57" s="157"/>
      <c r="AE57" s="300"/>
      <c r="AF57" s="591" t="str">
        <f>+AF13</f>
        <v>Exploitatie van innovatieclusters</v>
      </c>
      <c r="AG57" s="591"/>
      <c r="AH57" s="382"/>
      <c r="AI57" s="323"/>
      <c r="AJ57" s="157"/>
      <c r="AK57" s="323"/>
      <c r="AL57" s="576" t="str">
        <f>+AL13</f>
        <v>Innovatie kleine en middelgrote ondernemingen</v>
      </c>
      <c r="AM57" s="576"/>
      <c r="AN57" s="376"/>
      <c r="AO57" s="305"/>
      <c r="AP57" s="157"/>
      <c r="AQ57" s="305"/>
      <c r="AR57" s="576" t="str">
        <f>+AR13</f>
        <v>Proces- en organisatie innovatie</v>
      </c>
      <c r="AS57" s="576"/>
      <c r="AT57" s="376"/>
      <c r="AU57" s="305"/>
      <c r="AV57" s="157"/>
      <c r="AW57" s="383"/>
      <c r="AX57" s="576" t="str">
        <f>+AX13</f>
        <v>Opleidingssteun</v>
      </c>
      <c r="AY57" s="576"/>
      <c r="AZ57" s="376"/>
      <c r="BA57" s="305"/>
      <c r="BB57" s="157"/>
      <c r="BC57" s="376"/>
      <c r="BD57" s="576" t="str">
        <f>+BD13</f>
        <v>Niet economische activiteiten</v>
      </c>
      <c r="BE57" s="576"/>
      <c r="BF57" s="376"/>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80"/>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80"/>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80"/>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80"/>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80"/>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80"/>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80"/>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80"/>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83"/>
      <c r="I71" s="383"/>
      <c r="J71" s="157" t="s">
        <v>7</v>
      </c>
      <c r="K71" s="157"/>
      <c r="L71" s="309"/>
      <c r="M71" s="157"/>
      <c r="N71" s="606" t="s">
        <v>8</v>
      </c>
      <c r="O71" s="606"/>
      <c r="P71" s="288"/>
      <c r="Q71" s="300"/>
      <c r="R71" s="157"/>
      <c r="S71" s="383"/>
      <c r="T71" s="606" t="str">
        <f>+T13</f>
        <v>Haalbaarheidsstudies</v>
      </c>
      <c r="U71" s="606"/>
      <c r="V71" s="300"/>
      <c r="W71" s="33"/>
      <c r="X71" s="157"/>
      <c r="Y71" s="383"/>
      <c r="Z71" s="576" t="str">
        <f>+Z13</f>
        <v>Bouw onderzoeksinfrastructuur</v>
      </c>
      <c r="AA71" s="576"/>
      <c r="AB71" s="305"/>
      <c r="AC71" s="33"/>
      <c r="AD71" s="157"/>
      <c r="AE71" s="300"/>
      <c r="AF71" s="576" t="str">
        <f>+AF13</f>
        <v>Exploitatie van innovatieclusters</v>
      </c>
      <c r="AG71" s="576"/>
      <c r="AH71" s="376"/>
      <c r="AI71" s="305"/>
      <c r="AJ71" s="157"/>
      <c r="AK71" s="305"/>
      <c r="AL71" s="576" t="str">
        <f>+AL13</f>
        <v>Innovatie kleine en middelgrote ondernemingen</v>
      </c>
      <c r="AM71" s="576"/>
      <c r="AN71" s="376"/>
      <c r="AO71" s="305"/>
      <c r="AP71" s="157"/>
      <c r="AQ71" s="305"/>
      <c r="AR71" s="576" t="str">
        <f>+AR13</f>
        <v>Proces- en organisatie innovatie</v>
      </c>
      <c r="AS71" s="576"/>
      <c r="AT71" s="376"/>
      <c r="AU71" s="305"/>
      <c r="AV71" s="157"/>
      <c r="AW71" s="383"/>
      <c r="AX71" s="576" t="str">
        <f>+AX13</f>
        <v>Opleidingssteun</v>
      </c>
      <c r="AY71" s="576"/>
      <c r="AZ71" s="376"/>
      <c r="BA71" s="305"/>
      <c r="BB71" s="157"/>
      <c r="BC71" s="376"/>
      <c r="BD71" s="576" t="str">
        <f>+BD13</f>
        <v>Niet economische activiteiten</v>
      </c>
      <c r="BE71" s="576"/>
      <c r="BF71" s="376"/>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80"/>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83"/>
      <c r="I90" s="383"/>
      <c r="J90" s="157" t="s">
        <v>7</v>
      </c>
      <c r="K90" s="157"/>
      <c r="L90" s="309"/>
      <c r="M90" s="157"/>
      <c r="N90" s="576" t="s">
        <v>8</v>
      </c>
      <c r="O90" s="576"/>
      <c r="P90" s="288"/>
      <c r="Q90" s="305"/>
      <c r="R90" s="157"/>
      <c r="S90" s="383"/>
      <c r="T90" s="576" t="str">
        <f>+T71</f>
        <v>Haalbaarheidsstudies</v>
      </c>
      <c r="U90" s="576"/>
      <c r="V90" s="305"/>
      <c r="W90" s="33"/>
      <c r="X90" s="157"/>
      <c r="Y90" s="383"/>
      <c r="Z90" s="577" t="str">
        <f>+Z71</f>
        <v>Bouw onderzoeksinfrastructuur</v>
      </c>
      <c r="AA90" s="577"/>
      <c r="AB90" s="305"/>
      <c r="AC90" s="33"/>
      <c r="AD90" s="157"/>
      <c r="AE90" s="300"/>
      <c r="AF90" s="577" t="str">
        <f>+AF71</f>
        <v>Exploitatie van innovatieclusters</v>
      </c>
      <c r="AG90" s="577"/>
      <c r="AH90" s="376"/>
      <c r="AI90" s="305"/>
      <c r="AJ90" s="157"/>
      <c r="AK90" s="305"/>
      <c r="AL90" s="577" t="str">
        <f>+AL71</f>
        <v>Innovatie kleine en middelgrote ondernemingen</v>
      </c>
      <c r="AM90" s="577"/>
      <c r="AN90" s="376"/>
      <c r="AO90" s="305"/>
      <c r="AP90" s="157"/>
      <c r="AQ90" s="305"/>
      <c r="AR90" s="577" t="str">
        <f>+AR71</f>
        <v>Proces- en organisatie innovatie</v>
      </c>
      <c r="AS90" s="577"/>
      <c r="AT90" s="376"/>
      <c r="AU90" s="305"/>
      <c r="AV90" s="157"/>
      <c r="AW90" s="383"/>
      <c r="AX90" s="577" t="str">
        <f>+AX71</f>
        <v>Opleidingssteun</v>
      </c>
      <c r="AY90" s="577"/>
      <c r="AZ90" s="376"/>
      <c r="BA90" s="305"/>
      <c r="BB90" s="157"/>
      <c r="BC90" s="376"/>
      <c r="BD90" s="577" t="str">
        <f>+BD71</f>
        <v>Niet economische activiteiten</v>
      </c>
      <c r="BE90" s="577"/>
      <c r="BF90" s="376"/>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75"/>
      <c r="D94" s="575"/>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3" si="112">U95</f>
        <v>0</v>
      </c>
      <c r="X95" s="346" t="s">
        <v>121</v>
      </c>
      <c r="Y95" s="175"/>
      <c r="Z95" s="10"/>
      <c r="AA95" s="187">
        <v>0</v>
      </c>
      <c r="AB95" s="287"/>
      <c r="AC95" s="33">
        <f t="shared" ref="AC95:AC103" si="113">AA95</f>
        <v>0</v>
      </c>
      <c r="AD95" s="188" t="str" cm="2">
        <f t="array" ref="AD95">_xlfn.IFS($C$6=Werkblad!$A$28,Werkblad!$A$34,$C$6="Kennisontwikkeling (KO)",Werkblad!$A$31,$C$6="Onderzoek, Ontwikkeling en innovatie (O&amp;O&amp;I)",Werkblad!$A$32,$C$6="","")</f>
        <v/>
      </c>
      <c r="AE95" s="287"/>
      <c r="AF95" s="10"/>
      <c r="AG95" s="200"/>
      <c r="AH95" s="167">
        <f t="shared" ref="AH95:AH103" si="114">AG95</f>
        <v>0</v>
      </c>
      <c r="AI95" s="297"/>
      <c r="AJ95" s="346" t="s">
        <v>121</v>
      </c>
      <c r="AK95" s="297"/>
      <c r="AL95" s="10"/>
      <c r="AM95" s="200"/>
      <c r="AN95" s="167">
        <f t="shared" ref="AN95:AN103" si="115">AM95</f>
        <v>0</v>
      </c>
      <c r="AO95" s="297"/>
      <c r="AP95" s="346" t="s">
        <v>121</v>
      </c>
      <c r="AQ95" s="287"/>
      <c r="AR95" s="10"/>
      <c r="AS95" s="200"/>
      <c r="AT95" s="167">
        <f t="shared" ref="AT95:AT103" si="116">AS95</f>
        <v>0</v>
      </c>
      <c r="AU95" s="297"/>
      <c r="AV95" s="346" t="s">
        <v>121</v>
      </c>
      <c r="AW95" s="175"/>
      <c r="AX95" s="10"/>
      <c r="AY95" s="200"/>
      <c r="AZ95" s="167">
        <f t="shared" ref="AZ95:AZ103" si="117">AY95</f>
        <v>0</v>
      </c>
      <c r="BA95" s="297"/>
      <c r="BB95" s="346" t="s">
        <v>121</v>
      </c>
      <c r="BC95" s="167"/>
      <c r="BD95" s="10"/>
      <c r="BE95" s="187">
        <v>0</v>
      </c>
      <c r="BF95" s="167">
        <f t="shared" ref="BF95:BF103"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80"/>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12">
        <f>SUM(U92:U105)</f>
        <v>0</v>
      </c>
      <c r="V107" s="293"/>
      <c r="W107" s="33"/>
      <c r="X107" s="43"/>
      <c r="Y107" s="79"/>
      <c r="Z107" s="44" t="s">
        <v>14</v>
      </c>
      <c r="AA107" s="45">
        <f>SUM(AA92:AA105)</f>
        <v>0</v>
      </c>
      <c r="AB107" s="293"/>
      <c r="AC107" s="33"/>
      <c r="AD107" s="43"/>
      <c r="AE107" s="293"/>
      <c r="AF107" s="44" t="s">
        <v>14</v>
      </c>
      <c r="AG107" s="412">
        <f>SUM(AG92:AG105)</f>
        <v>0</v>
      </c>
      <c r="AH107" s="79"/>
      <c r="AI107" s="293"/>
      <c r="AJ107" s="43"/>
      <c r="AK107" s="293"/>
      <c r="AL107" s="44" t="s">
        <v>14</v>
      </c>
      <c r="AM107" s="412">
        <f>SUM(AM92:AM105)</f>
        <v>0</v>
      </c>
      <c r="AN107" s="79"/>
      <c r="AO107" s="293"/>
      <c r="AP107" s="43"/>
      <c r="AQ107" s="293"/>
      <c r="AR107" s="44" t="s">
        <v>14</v>
      </c>
      <c r="AS107" s="412">
        <f>SUM(AS92:AS105)</f>
        <v>0</v>
      </c>
      <c r="AT107" s="79"/>
      <c r="AU107" s="293"/>
      <c r="AV107" s="43"/>
      <c r="AW107" s="79"/>
      <c r="AX107" s="44" t="s">
        <v>14</v>
      </c>
      <c r="AY107" s="412">
        <f>SUM(AY92:AY105)</f>
        <v>0</v>
      </c>
      <c r="AZ107" s="79"/>
      <c r="BA107" s="293"/>
      <c r="BB107" s="43"/>
      <c r="BC107" s="79"/>
      <c r="BD107" s="44" t="s">
        <v>14</v>
      </c>
      <c r="BE107" s="412">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83"/>
      <c r="I110" s="383"/>
      <c r="J110" s="157" t="s">
        <v>7</v>
      </c>
      <c r="K110" s="157"/>
      <c r="L110" s="309"/>
      <c r="M110" s="157"/>
      <c r="N110" s="576" t="s">
        <v>8</v>
      </c>
      <c r="O110" s="576"/>
      <c r="P110" s="288"/>
      <c r="Q110" s="305"/>
      <c r="R110" s="157"/>
      <c r="S110" s="383"/>
      <c r="T110" s="576" t="str">
        <f>+T13</f>
        <v>Haalbaarheidsstudies</v>
      </c>
      <c r="U110" s="576"/>
      <c r="V110" s="305"/>
      <c r="W110" s="33"/>
      <c r="X110" s="157"/>
      <c r="Y110" s="383"/>
      <c r="Z110" s="576" t="str">
        <f>+Z13</f>
        <v>Bouw onderzoeksinfrastructuur</v>
      </c>
      <c r="AA110" s="576"/>
      <c r="AB110" s="305"/>
      <c r="AC110" s="33"/>
      <c r="AD110" s="157"/>
      <c r="AE110" s="300"/>
      <c r="AF110" s="576" t="str">
        <f>+AF13</f>
        <v>Exploitatie van innovatieclusters</v>
      </c>
      <c r="AG110" s="576"/>
      <c r="AH110" s="376"/>
      <c r="AI110" s="305"/>
      <c r="AJ110" s="157"/>
      <c r="AK110" s="305"/>
      <c r="AL110" s="576" t="str">
        <f>+AL13</f>
        <v>Innovatie kleine en middelgrote ondernemingen</v>
      </c>
      <c r="AM110" s="576"/>
      <c r="AN110" s="376"/>
      <c r="AO110" s="305"/>
      <c r="AP110" s="157"/>
      <c r="AQ110" s="305"/>
      <c r="AR110" s="576" t="str">
        <f>+AR13</f>
        <v>Proces- en organisatie innovatie</v>
      </c>
      <c r="AS110" s="576"/>
      <c r="AT110" s="376"/>
      <c r="AU110" s="305"/>
      <c r="AV110" s="157"/>
      <c r="AW110" s="383"/>
      <c r="AX110" s="576" t="str">
        <f>+AX13</f>
        <v>Opleidingssteun</v>
      </c>
      <c r="AY110" s="576"/>
      <c r="AZ110" s="376"/>
      <c r="BA110" s="305"/>
      <c r="BB110" s="157"/>
      <c r="BC110" s="376"/>
      <c r="BD110" s="576" t="str">
        <f>+BD13</f>
        <v>Niet economische activiteiten</v>
      </c>
      <c r="BE110" s="576"/>
      <c r="BF110" s="376"/>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75">
        <f>BE112</f>
        <v>0</v>
      </c>
      <c r="BG112" s="28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19">G113</f>
        <v>0</v>
      </c>
      <c r="J113" s="10"/>
      <c r="K113" s="200"/>
      <c r="L113" s="287"/>
      <c r="M113" s="175">
        <f t="shared" ref="M113:M116" si="120">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1">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2">AM113</f>
        <v>0</v>
      </c>
      <c r="AO113" s="287"/>
      <c r="AP113" s="346" t="s">
        <v>121</v>
      </c>
      <c r="AQ113" s="287"/>
      <c r="AR113" s="10"/>
      <c r="AS113" s="200"/>
      <c r="AT113" s="175">
        <f t="shared" ref="AT113:AT116" si="123">AS113</f>
        <v>0</v>
      </c>
      <c r="AU113" s="287"/>
      <c r="AV113" s="346" t="s">
        <v>121</v>
      </c>
      <c r="AW113" s="175"/>
      <c r="AX113" s="10"/>
      <c r="AY113" s="200"/>
      <c r="AZ113" s="175">
        <f t="shared" ref="AZ113:AZ116" si="124">AY113</f>
        <v>0</v>
      </c>
      <c r="BA113" s="287"/>
      <c r="BB113" s="346" t="s">
        <v>121</v>
      </c>
      <c r="BC113" s="175"/>
      <c r="BD113" s="10"/>
      <c r="BE113" s="187">
        <v>0</v>
      </c>
      <c r="BF113" s="175">
        <f t="shared" ref="BF113:BF116" si="125">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6">G114</f>
        <v>0</v>
      </c>
      <c r="J114" s="10"/>
      <c r="K114" s="200"/>
      <c r="L114" s="287"/>
      <c r="M114" s="175">
        <f t="shared" ref="M114" si="127">K114</f>
        <v>0</v>
      </c>
      <c r="N114" s="10"/>
      <c r="O114" s="200"/>
      <c r="P114" s="297">
        <f>O114</f>
        <v>0</v>
      </c>
      <c r="Q114" s="287"/>
      <c r="R114" s="346" t="s">
        <v>121</v>
      </c>
      <c r="S114" s="175"/>
      <c r="T114" s="10"/>
      <c r="U114" s="200"/>
      <c r="V114" s="287"/>
      <c r="W114" s="33">
        <f t="shared" ref="W114" si="128">U114</f>
        <v>0</v>
      </c>
      <c r="X114" s="346" t="s">
        <v>121</v>
      </c>
      <c r="Y114" s="175"/>
      <c r="Z114" s="10"/>
      <c r="AA114" s="200"/>
      <c r="AB114" s="287"/>
      <c r="AC114" s="33">
        <f t="shared" ref="AC114" si="129">AA114</f>
        <v>0</v>
      </c>
      <c r="AD114" s="346" t="s">
        <v>121</v>
      </c>
      <c r="AE114" s="287"/>
      <c r="AF114" s="10"/>
      <c r="AG114" s="187">
        <v>0</v>
      </c>
      <c r="AH114" s="175">
        <f t="shared" ref="AH114" si="130">AG114</f>
        <v>0</v>
      </c>
      <c r="AI114" s="287"/>
      <c r="AJ114" s="188" t="str" cm="2">
        <f t="array" ref="AJ114">_xlfn.IFS($C$6=Werkblad!$A$28,Werkblad!$A$34,$C$6="Kennisontwikkeling (KO)",Werkblad!$A$31,$C$6="Onderzoek, Ontwikkeling en innovatie (O&amp;O&amp;I)",Werkblad!$A$32,$C$6="","")</f>
        <v/>
      </c>
      <c r="AK114" s="287"/>
      <c r="AL114" s="10"/>
      <c r="AM114" s="200"/>
      <c r="AN114" s="175">
        <f t="shared" si="122"/>
        <v>0</v>
      </c>
      <c r="AO114" s="287"/>
      <c r="AP114" s="346" t="s">
        <v>121</v>
      </c>
      <c r="AQ114" s="287"/>
      <c r="AR114" s="10"/>
      <c r="AS114" s="200"/>
      <c r="AT114" s="175">
        <f t="shared" si="123"/>
        <v>0</v>
      </c>
      <c r="AU114" s="287"/>
      <c r="AV114" s="346" t="s">
        <v>121</v>
      </c>
      <c r="AW114" s="175"/>
      <c r="AX114" s="10"/>
      <c r="AY114" s="200"/>
      <c r="AZ114" s="175">
        <f t="shared" ref="AZ114" si="131">AY114</f>
        <v>0</v>
      </c>
      <c r="BA114" s="287"/>
      <c r="BB114" s="346" t="s">
        <v>121</v>
      </c>
      <c r="BC114" s="175"/>
      <c r="BD114" s="10"/>
      <c r="BE114" s="187">
        <v>0</v>
      </c>
      <c r="BF114" s="175">
        <f t="shared" ref="BF114" si="132">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19"/>
        <v>0</v>
      </c>
      <c r="J115" s="10"/>
      <c r="K115" s="200"/>
      <c r="L115" s="287"/>
      <c r="M115" s="175">
        <f t="shared" si="120"/>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1"/>
        <v>0</v>
      </c>
      <c r="AI115" s="287"/>
      <c r="AJ115" s="188" t="str" cm="2">
        <f t="array" ref="AJ115">_xlfn.IFS($C$6=Werkblad!$A$28,Werkblad!$A$34,$C$6="Kennisontwikkeling (KO)",Werkblad!$A$31,$C$6="Onderzoek, Ontwikkeling en innovatie (O&amp;O&amp;I)",Werkblad!$A$32,$C$6="","")</f>
        <v/>
      </c>
      <c r="AK115" s="287"/>
      <c r="AL115" s="10"/>
      <c r="AM115" s="200"/>
      <c r="AN115" s="175">
        <f t="shared" si="122"/>
        <v>0</v>
      </c>
      <c r="AO115" s="287"/>
      <c r="AP115" s="346" t="s">
        <v>121</v>
      </c>
      <c r="AQ115" s="287"/>
      <c r="AR115" s="10"/>
      <c r="AS115" s="200"/>
      <c r="AT115" s="175">
        <f t="shared" si="123"/>
        <v>0</v>
      </c>
      <c r="AU115" s="287"/>
      <c r="AV115" s="346" t="s">
        <v>121</v>
      </c>
      <c r="AW115" s="175"/>
      <c r="AX115" s="10"/>
      <c r="AY115" s="200"/>
      <c r="AZ115" s="175">
        <f t="shared" si="124"/>
        <v>0</v>
      </c>
      <c r="BA115" s="287"/>
      <c r="BB115" s="346" t="s">
        <v>121</v>
      </c>
      <c r="BC115" s="175"/>
      <c r="BD115" s="10"/>
      <c r="BE115" s="187">
        <v>0</v>
      </c>
      <c r="BF115" s="175">
        <f t="shared" si="125"/>
        <v>0</v>
      </c>
      <c r="BG115" s="287"/>
      <c r="BH115" s="188" t="str" cm="2">
        <f t="array" ref="BH115">_xlfn.IFS($C$6=Werkblad!$A$28,Werkblad!$A$34,$C$6="Kennisontwikkeling (KO)",Werkblad!$A$31,$C$6="Onderzoek, Ontwikkeling en innovatie (O&amp;O&amp;I)",Werkblad!$A$32,$C$6="","")</f>
        <v/>
      </c>
      <c r="BI115" s="136"/>
    </row>
    <row r="116" spans="1:61" x14ac:dyDescent="0.25">
      <c r="A116" s="380"/>
      <c r="B116" s="588"/>
      <c r="C116" s="575"/>
      <c r="D116" s="575"/>
      <c r="E116" s="135"/>
      <c r="F116" s="10"/>
      <c r="G116" s="200"/>
      <c r="H116" s="135"/>
      <c r="I116" s="296">
        <f t="shared" si="119"/>
        <v>0</v>
      </c>
      <c r="J116" s="10"/>
      <c r="K116" s="200"/>
      <c r="L116" s="287"/>
      <c r="M116" s="175">
        <f t="shared" si="120"/>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1"/>
        <v>0</v>
      </c>
      <c r="AI116" s="287"/>
      <c r="AJ116" s="188" t="str" cm="2">
        <f t="array" ref="AJ116">_xlfn.IFS($C$6=Werkblad!$A$28,Werkblad!$A$34,$C$6="Kennisontwikkeling (KO)",Werkblad!$A$31,$C$6="Onderzoek, Ontwikkeling en innovatie (O&amp;O&amp;I)",Werkblad!$A$32,$C$6="","")</f>
        <v/>
      </c>
      <c r="AK116" s="287"/>
      <c r="AL116" s="10"/>
      <c r="AM116" s="200"/>
      <c r="AN116" s="175">
        <f t="shared" si="122"/>
        <v>0</v>
      </c>
      <c r="AO116" s="287"/>
      <c r="AP116" s="346" t="s">
        <v>121</v>
      </c>
      <c r="AQ116" s="287"/>
      <c r="AR116" s="10"/>
      <c r="AS116" s="200"/>
      <c r="AT116" s="175">
        <f t="shared" si="123"/>
        <v>0</v>
      </c>
      <c r="AU116" s="287"/>
      <c r="AV116" s="346" t="s">
        <v>121</v>
      </c>
      <c r="AW116" s="175"/>
      <c r="AX116" s="10"/>
      <c r="AY116" s="200"/>
      <c r="AZ116" s="175">
        <f t="shared" si="124"/>
        <v>0</v>
      </c>
      <c r="BA116" s="287"/>
      <c r="BB116" s="346" t="s">
        <v>121</v>
      </c>
      <c r="BC116" s="175"/>
      <c r="BD116" s="10"/>
      <c r="BE116" s="187">
        <v>0</v>
      </c>
      <c r="BF116" s="175">
        <f t="shared" si="125"/>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12">
        <f>SUM(U112:U116)</f>
        <v>0</v>
      </c>
      <c r="V118" s="293"/>
      <c r="W118" s="79"/>
      <c r="X118" s="293"/>
      <c r="Y118" s="79"/>
      <c r="Z118" s="44" t="s">
        <v>14</v>
      </c>
      <c r="AA118" s="412">
        <f>SUM(AA112:AA116)</f>
        <v>0</v>
      </c>
      <c r="AB118" s="293"/>
      <c r="AC118" s="79"/>
      <c r="AD118" s="293"/>
      <c r="AE118" s="293"/>
      <c r="AF118" s="44" t="s">
        <v>14</v>
      </c>
      <c r="AG118" s="412">
        <f>SUM(AG112:AG116)</f>
        <v>0</v>
      </c>
      <c r="AH118" s="79"/>
      <c r="AI118" s="293"/>
      <c r="AJ118" s="293"/>
      <c r="AK118" s="293"/>
      <c r="AL118" s="44" t="s">
        <v>14</v>
      </c>
      <c r="AM118" s="412">
        <f>SUM(AM112:AM116)</f>
        <v>0</v>
      </c>
      <c r="AN118" s="79"/>
      <c r="AO118" s="293"/>
      <c r="AP118" s="293"/>
      <c r="AQ118" s="293"/>
      <c r="AR118" s="44" t="s">
        <v>14</v>
      </c>
      <c r="AS118" s="412">
        <f>SUM(AS112:AS116)</f>
        <v>0</v>
      </c>
      <c r="AT118" s="79"/>
      <c r="AU118" s="293"/>
      <c r="AV118" s="293"/>
      <c r="AW118" s="79"/>
      <c r="AX118" s="44" t="s">
        <v>14</v>
      </c>
      <c r="AY118" s="412">
        <f>SUM(AY112:AY116)</f>
        <v>0</v>
      </c>
      <c r="AZ118" s="79"/>
      <c r="BA118" s="293"/>
      <c r="BB118" s="293"/>
      <c r="BC118" s="79"/>
      <c r="BD118" s="44" t="s">
        <v>14</v>
      </c>
      <c r="BE118" s="412">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83"/>
      <c r="I123" s="383"/>
      <c r="J123" s="157" t="s">
        <v>7</v>
      </c>
      <c r="K123" s="157"/>
      <c r="L123" s="309"/>
      <c r="M123" s="157"/>
      <c r="N123" s="590" t="s">
        <v>8</v>
      </c>
      <c r="O123" s="590"/>
      <c r="P123" s="300"/>
      <c r="Q123" s="300"/>
      <c r="R123" s="383"/>
      <c r="S123" s="383"/>
      <c r="T123" s="590" t="str">
        <f>+T13</f>
        <v>Haalbaarheidsstudies</v>
      </c>
      <c r="U123" s="590"/>
      <c r="V123" s="300"/>
      <c r="W123" s="383"/>
      <c r="X123" s="383"/>
      <c r="Y123" s="383"/>
      <c r="Z123" s="590" t="str">
        <f>+Z13</f>
        <v>Bouw onderzoeksinfrastructuur</v>
      </c>
      <c r="AA123" s="590"/>
      <c r="AB123" s="300"/>
      <c r="AC123" s="383"/>
      <c r="AD123" s="383"/>
      <c r="AE123" s="300"/>
      <c r="AF123" s="590" t="str">
        <f>+AF13</f>
        <v>Exploitatie van innovatieclusters</v>
      </c>
      <c r="AG123" s="590"/>
      <c r="AH123" s="383"/>
      <c r="AI123" s="300"/>
      <c r="AJ123" s="383"/>
      <c r="AK123" s="300"/>
      <c r="AL123" s="590" t="str">
        <f>+AL13</f>
        <v>Innovatie kleine en middelgrote ondernemingen</v>
      </c>
      <c r="AM123" s="590"/>
      <c r="AN123" s="383"/>
      <c r="AO123" s="300"/>
      <c r="AP123" s="383"/>
      <c r="AQ123" s="300"/>
      <c r="AR123" s="590" t="str">
        <f>+AR13</f>
        <v>Proces- en organisatie innovatie</v>
      </c>
      <c r="AS123" s="590"/>
      <c r="AT123" s="383"/>
      <c r="AU123" s="300"/>
      <c r="AV123" s="383"/>
      <c r="AW123" s="383"/>
      <c r="AX123" s="577" t="str">
        <f>+AX13</f>
        <v>Opleidingssteun</v>
      </c>
      <c r="AY123" s="577"/>
      <c r="AZ123" s="376"/>
      <c r="BA123" s="305"/>
      <c r="BB123" s="305"/>
      <c r="BC123" s="376"/>
      <c r="BD123" s="577" t="str">
        <f>+BD13</f>
        <v>Niet economische activiteiten</v>
      </c>
      <c r="BE123" s="577"/>
      <c r="BF123" s="376"/>
      <c r="BG123" s="305"/>
      <c r="BH123" s="376"/>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416">
        <f>SUM(U35+U54+U68+U87+U107+U118)</f>
        <v>0</v>
      </c>
      <c r="V125" s="289"/>
      <c r="W125" s="75"/>
      <c r="X125" s="289"/>
      <c r="Y125" s="289"/>
      <c r="Z125" s="64" t="s">
        <v>14</v>
      </c>
      <c r="AA125" s="416">
        <f>SUM(AA35+AA54+AA68+AA87+AA107+AA118)</f>
        <v>0</v>
      </c>
      <c r="AB125" s="289"/>
      <c r="AC125" s="75"/>
      <c r="AD125" s="289"/>
      <c r="AE125" s="289"/>
      <c r="AF125" s="64" t="s">
        <v>14</v>
      </c>
      <c r="AG125" s="416">
        <f>SUM(AG35+AG54+AG68+AG87+AG107+AG118)</f>
        <v>0</v>
      </c>
      <c r="AH125" s="75"/>
      <c r="AI125" s="289"/>
      <c r="AJ125" s="289"/>
      <c r="AK125" s="289"/>
      <c r="AL125" s="64" t="s">
        <v>14</v>
      </c>
      <c r="AM125" s="416">
        <f>SUM(AM35+AM54+AM68+AM87+AM107+AM118)</f>
        <v>0</v>
      </c>
      <c r="AN125" s="75"/>
      <c r="AO125" s="289"/>
      <c r="AP125" s="289"/>
      <c r="AQ125" s="289"/>
      <c r="AR125" s="64" t="s">
        <v>14</v>
      </c>
      <c r="AS125" s="416">
        <f>SUM(AS35+AS54+AS68+AS87+AS107+AS118)</f>
        <v>0</v>
      </c>
      <c r="AT125" s="75"/>
      <c r="AU125" s="289"/>
      <c r="AV125" s="289"/>
      <c r="AW125" s="75"/>
      <c r="AX125" s="64" t="s">
        <v>14</v>
      </c>
      <c r="AY125" s="416">
        <f>SUM(AY35+AY54+AY68+AY87+AY107+AY118)</f>
        <v>0</v>
      </c>
      <c r="AZ125" s="75"/>
      <c r="BA125" s="289"/>
      <c r="BB125" s="289"/>
      <c r="BC125" s="75"/>
      <c r="BD125" s="64" t="s">
        <v>14</v>
      </c>
      <c r="BE125" s="416">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aanvraag'!I18&gt;80%,80%,50%+'Basisgegevens aanvraag'!$I$18)</f>
        <v>0.5</v>
      </c>
      <c r="L129" s="291"/>
      <c r="M129" s="358"/>
      <c r="N129" s="64"/>
      <c r="O129" s="70">
        <f>25%+'Basisgegevens aanvraag'!$I$18</f>
        <v>0.25</v>
      </c>
      <c r="P129" s="312"/>
      <c r="Q129" s="312"/>
      <c r="R129" s="312"/>
      <c r="S129" s="63"/>
      <c r="T129" s="64"/>
      <c r="U129" s="70">
        <f>50%+'Basisgegevens aanvraag'!$G$18</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417"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417">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416"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416"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416">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aanvraag'!K18+'Basisgegevens aanvraag'!L18)&lt;=70%),(+AY129+'Basisgegevens aanvraag'!K18+'Basisgegevens aanvraag'!L18)*AY125,AND(C7="Niet van toepassing",AY129&gt;=50%),50%*AY125,AND(C7="Niet van toepassing",AY129&lt;50%),AY129*AY125,AND(C7="Niet van toepassing",AY129&gt;=50%),50%*AY125,AND(C7="Ja",C4="Onderzoeksorganisatie - niet economische activiteiten"),AY125*0%,AND(C7="Ja",(+AY129+'Basisgegevens aanvraag'!K18+'Basisgegevens aanvraag'!L18)&gt;70%),70%*AY125,AND(C7="",C4="Onderzoeksorganisatie - niet economische activiteiten"),+AY125*0%,(AND(C7="",C8="Niet van toepassing")),+AY125*50%,(AND(C7="",C8="Nee")),+AY125*50%,AND(C7="Ja",C4="Middelgrote onderneming",(+AY129+'Basisgegevens aanvraag'!K18+'Basisgegevens aanvraag'!L18)&lt;=70%),(+AY129+'Basisgegevens aanvraag'!K18+'Basisgegevens aanvraag'!L18)*AY125,AND(C7="Ja",C4="Onderzoeksorganisatie - economische activiteiten",AY129&lt;=50%),(+AY129+'Basisgegevens aanvraag'!K18+'Basisgegevens aanvraag'!L18)*AY125,AND(C7="Ja",C4="Grote onderneming",AY129&lt;=50%),(+AY129+'Basisgegevens aanvraag'!K18+'Basisgegevens aanvraag'!L18)*AY125,AND(C7="",AY129&lt;=50%),+AY125*AY129,(AND(C7="",C8="")),+AY125*50%,AY129&lt;50%,AY129*AY125)</f>
        <v>0</v>
      </c>
      <c r="AZ133" s="75"/>
      <c r="BA133" s="289"/>
      <c r="BB133" s="289"/>
      <c r="BC133" s="75"/>
      <c r="BD133" s="64" t="s">
        <v>14</v>
      </c>
      <c r="BE133" s="416">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80"/>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80"/>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80"/>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80"/>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80"/>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80"/>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80"/>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80"/>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80"/>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80"/>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80"/>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80"/>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443">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74"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75"/>
      <c r="K166" s="334"/>
      <c r="L166" s="334"/>
      <c r="M166" s="339"/>
      <c r="N166" s="334"/>
      <c r="O166" s="334"/>
      <c r="Q166" s="334"/>
      <c r="R166" s="334"/>
      <c r="S166" s="334"/>
      <c r="T166" s="334"/>
      <c r="U166" s="334"/>
      <c r="V166" s="334"/>
      <c r="X166" s="334"/>
      <c r="Y166" s="334"/>
      <c r="Z166" s="334"/>
      <c r="AA166" s="334"/>
      <c r="AB166" s="379"/>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435"/>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35"/>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21"/>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8" spans="5:61" x14ac:dyDescent="0.25">
      <c r="K178" s="444"/>
    </row>
    <row r="179" spans="5:61" x14ac:dyDescent="0.25">
      <c r="T179" s="371"/>
    </row>
  </sheetData>
  <sheetProtection algorithmName="SHA-512" hashValue="6l+TocMj55v6/1NK6VUIhR3tYOQNmdZ2WicNre5fI6ozpjwV3okwyzJP0wf8rx2tcbTlTTnLqRDYs9SGYjZAdw==" saltValue="U1ON/qFNQPdUEemUMDv04A==" spinCount="100000" sheet="1" insertRows="0"/>
  <customSheetViews>
    <customSheetView guid="{83BCCC09-8AC8-4304-9213-3ECE2DC16AD8}" showGridLines="0" hiddenColumns="1">
      <pane xSplit="1" ySplit="10" topLeftCell="X119"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X119"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X119"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B59:D59"/>
    <mergeCell ref="B103:D103"/>
    <mergeCell ref="B105:D105"/>
    <mergeCell ref="B66:D66"/>
    <mergeCell ref="B73:D73"/>
    <mergeCell ref="B74:D74"/>
    <mergeCell ref="B75:D75"/>
    <mergeCell ref="B76:D76"/>
    <mergeCell ref="B164:E164"/>
    <mergeCell ref="C168:D168"/>
    <mergeCell ref="B99:D99"/>
    <mergeCell ref="B100:D100"/>
    <mergeCell ref="B101:D101"/>
    <mergeCell ref="B102:D102"/>
    <mergeCell ref="B95:D95"/>
    <mergeCell ref="B98:D98"/>
    <mergeCell ref="F2:G5"/>
    <mergeCell ref="B62:D62"/>
    <mergeCell ref="B63:D63"/>
    <mergeCell ref="B64:D64"/>
    <mergeCell ref="B65:D65"/>
    <mergeCell ref="B60:D60"/>
    <mergeCell ref="B61:D61"/>
    <mergeCell ref="B50:C50"/>
    <mergeCell ref="B51:C51"/>
    <mergeCell ref="B40:C40"/>
    <mergeCell ref="B41:C41"/>
    <mergeCell ref="B42:C42"/>
    <mergeCell ref="B43:C43"/>
    <mergeCell ref="B10:C10"/>
    <mergeCell ref="D10:E10"/>
    <mergeCell ref="B12:BI12"/>
    <mergeCell ref="Z13:AA13"/>
    <mergeCell ref="AF13:AG13"/>
    <mergeCell ref="AL13:AM13"/>
    <mergeCell ref="AR13:AS13"/>
    <mergeCell ref="AX13:AY13"/>
    <mergeCell ref="BD13:BE13"/>
    <mergeCell ref="Z38:AA38"/>
    <mergeCell ref="AF38:AG38"/>
    <mergeCell ref="AL38:AM38"/>
    <mergeCell ref="AR38:AS38"/>
    <mergeCell ref="AX38:AY38"/>
    <mergeCell ref="BD38:BE38"/>
    <mergeCell ref="B52:C52"/>
    <mergeCell ref="N57:O57"/>
    <mergeCell ref="T57:U57"/>
    <mergeCell ref="Z57:AA57"/>
    <mergeCell ref="AF57:AG57"/>
    <mergeCell ref="AL57:AM57"/>
    <mergeCell ref="AR57:AS57"/>
    <mergeCell ref="AX57:AY57"/>
    <mergeCell ref="BD57:BE57"/>
    <mergeCell ref="B44:C44"/>
    <mergeCell ref="B45:C45"/>
    <mergeCell ref="B46:C46"/>
    <mergeCell ref="B47:C47"/>
    <mergeCell ref="B48:C48"/>
    <mergeCell ref="B49:C49"/>
    <mergeCell ref="B112:D112"/>
    <mergeCell ref="B113:D113"/>
    <mergeCell ref="AF71:AG71"/>
    <mergeCell ref="AL71:AM71"/>
    <mergeCell ref="AR71:AS71"/>
    <mergeCell ref="AX71:AY71"/>
    <mergeCell ref="BD71:BE71"/>
    <mergeCell ref="AR123:AS123"/>
    <mergeCell ref="AX123:AY123"/>
    <mergeCell ref="BD123:BE123"/>
    <mergeCell ref="AF90:AG90"/>
    <mergeCell ref="AL90:AM90"/>
    <mergeCell ref="AR90:AS90"/>
    <mergeCell ref="AX90:AY90"/>
    <mergeCell ref="BD90:BE90"/>
    <mergeCell ref="AF110:AG110"/>
    <mergeCell ref="AL110:AM110"/>
    <mergeCell ref="AR110:AS110"/>
    <mergeCell ref="AX110:AY110"/>
    <mergeCell ref="BD110:BE110"/>
    <mergeCell ref="AF123:AG123"/>
    <mergeCell ref="AL123:AM123"/>
    <mergeCell ref="B77:D77"/>
    <mergeCell ref="B78:D78"/>
    <mergeCell ref="N71:O71"/>
    <mergeCell ref="T71:U71"/>
    <mergeCell ref="Z71:AA71"/>
    <mergeCell ref="N110:O110"/>
    <mergeCell ref="T110:U110"/>
    <mergeCell ref="Z110:AA110"/>
    <mergeCell ref="B79:D79"/>
    <mergeCell ref="B80:D80"/>
    <mergeCell ref="B81:D81"/>
    <mergeCell ref="B82:D82"/>
    <mergeCell ref="B92:D92"/>
    <mergeCell ref="B83:D83"/>
    <mergeCell ref="B84:D84"/>
    <mergeCell ref="B85:D85"/>
    <mergeCell ref="N90:O90"/>
    <mergeCell ref="T90:U90"/>
    <mergeCell ref="Z90:AA90"/>
    <mergeCell ref="B93:D93"/>
    <mergeCell ref="B94:D94"/>
    <mergeCell ref="B104:D104"/>
    <mergeCell ref="E176:F176"/>
    <mergeCell ref="U176:V176"/>
    <mergeCell ref="U177:V177"/>
    <mergeCell ref="B114:D114"/>
    <mergeCell ref="G165:H165"/>
    <mergeCell ref="G166:H166"/>
    <mergeCell ref="G167:H167"/>
    <mergeCell ref="G168:H168"/>
    <mergeCell ref="G169:H169"/>
    <mergeCell ref="E173:V173"/>
    <mergeCell ref="U174:V174"/>
    <mergeCell ref="E175:F175"/>
    <mergeCell ref="U175:V175"/>
    <mergeCell ref="G164:AB164"/>
    <mergeCell ref="B165:E165"/>
    <mergeCell ref="G158:H158"/>
    <mergeCell ref="G159:H159"/>
    <mergeCell ref="G160:H160"/>
    <mergeCell ref="G157:AB157"/>
    <mergeCell ref="B115:D115"/>
    <mergeCell ref="B116:D116"/>
    <mergeCell ref="N123:O123"/>
    <mergeCell ref="T123:U123"/>
    <mergeCell ref="Z123:AA123"/>
  </mergeCells>
  <conditionalFormatting sqref="AZ129:BB129">
    <cfRule type="cellIs" dxfId="872" priority="38" operator="greaterThan">
      <formula>0.5</formula>
    </cfRule>
    <cfRule type="cellIs" priority="39" operator="between">
      <formula>0</formula>
      <formula>0.5</formula>
    </cfRule>
  </conditionalFormatting>
  <conditionalFormatting sqref="B12">
    <cfRule type="cellIs" dxfId="871" priority="63" stopIfTrue="1" operator="equal">
      <formula>"Kies eerst uw systematiek voor de berekening van de subsidiabele kosten"</formula>
    </cfRule>
  </conditionalFormatting>
  <conditionalFormatting sqref="F34">
    <cfRule type="cellIs" dxfId="870" priority="62" stopIfTrue="1" operator="equal">
      <formula>"Opslag algemene kosten (50%)"</formula>
    </cfRule>
  </conditionalFormatting>
  <conditionalFormatting sqref="AB107">
    <cfRule type="cellIs" dxfId="869" priority="59" operator="greaterThan">
      <formula>40000000</formula>
    </cfRule>
  </conditionalFormatting>
  <conditionalFormatting sqref="AQ133">
    <cfRule type="cellIs" dxfId="868" priority="54" operator="greaterThan">
      <formula>20000000</formula>
    </cfRule>
  </conditionalFormatting>
  <conditionalFormatting sqref="AN129:AQ129">
    <cfRule type="cellIs" dxfId="867" priority="55" operator="greaterThan">
      <formula>0.5</formula>
    </cfRule>
    <cfRule type="cellIs" priority="56" operator="between">
      <formula>0</formula>
      <formula>0.5</formula>
    </cfRule>
  </conditionalFormatting>
  <conditionalFormatting sqref="AS133:AV133">
    <cfRule type="cellIs" dxfId="866" priority="53" operator="greaterThan">
      <formula>20000000</formula>
    </cfRule>
  </conditionalFormatting>
  <conditionalFormatting sqref="BC133">
    <cfRule type="cellIs" dxfId="865" priority="52" operator="greaterThan">
      <formula>20000000</formula>
    </cfRule>
  </conditionalFormatting>
  <conditionalFormatting sqref="AR34">
    <cfRule type="cellIs" dxfId="864" priority="45" stopIfTrue="1" operator="equal">
      <formula>"Opslag algemene kosten (50%)"</formula>
    </cfRule>
  </conditionalFormatting>
  <conditionalFormatting sqref="T34">
    <cfRule type="cellIs" dxfId="863" priority="49" stopIfTrue="1" operator="equal">
      <formula>"Opslag algemene kosten (50%)"</formula>
    </cfRule>
  </conditionalFormatting>
  <conditionalFormatting sqref="J34">
    <cfRule type="cellIs" dxfId="862" priority="51" stopIfTrue="1" operator="equal">
      <formula>"Opslag algemene kosten (50%)"</formula>
    </cfRule>
  </conditionalFormatting>
  <conditionalFormatting sqref="N34">
    <cfRule type="cellIs" dxfId="861" priority="50" stopIfTrue="1" operator="equal">
      <formula>"Opslag algemene kosten (50%)"</formula>
    </cfRule>
  </conditionalFormatting>
  <conditionalFormatting sqref="Z34">
    <cfRule type="cellIs" dxfId="860" priority="48" stopIfTrue="1" operator="equal">
      <formula>"Opslag algemene kosten (50%)"</formula>
    </cfRule>
  </conditionalFormatting>
  <conditionalFormatting sqref="AF34">
    <cfRule type="cellIs" dxfId="859" priority="47" stopIfTrue="1" operator="equal">
      <formula>"Opslag algemene kosten (50%)"</formula>
    </cfRule>
  </conditionalFormatting>
  <conditionalFormatting sqref="AL34">
    <cfRule type="cellIs" dxfId="858" priority="46" stopIfTrue="1" operator="equal">
      <formula>"Opslag algemene kosten (50%)"</formula>
    </cfRule>
  </conditionalFormatting>
  <conditionalFormatting sqref="AX34">
    <cfRule type="cellIs" dxfId="857" priority="44" stopIfTrue="1" operator="equal">
      <formula>"Opslag algemene kosten (50%)"</formula>
    </cfRule>
  </conditionalFormatting>
  <conditionalFormatting sqref="AM133:AP133">
    <cfRule type="cellIs" dxfId="856" priority="43" operator="greaterThan">
      <formula>20000000</formula>
    </cfRule>
  </conditionalFormatting>
  <conditionalFormatting sqref="AG133:AK133">
    <cfRule type="cellIs" dxfId="855" priority="42" operator="greaterThan">
      <formula>20000000</formula>
    </cfRule>
  </conditionalFormatting>
  <conditionalFormatting sqref="AA133:AD133">
    <cfRule type="cellIs" dxfId="854" priority="41" operator="greaterThan">
      <formula>20000000</formula>
    </cfRule>
  </conditionalFormatting>
  <conditionalFormatting sqref="BD34">
    <cfRule type="cellIs" dxfId="853" priority="40" stopIfTrue="1" operator="equal">
      <formula>"Opslag algemene kosten (50%)"</formula>
    </cfRule>
  </conditionalFormatting>
  <conditionalFormatting sqref="AZ133:BB133">
    <cfRule type="cellIs" dxfId="852" priority="37" operator="greaterThan">
      <formula>20000000</formula>
    </cfRule>
  </conditionalFormatting>
  <conditionalFormatting sqref="AB129:AD129">
    <cfRule type="cellIs" dxfId="851" priority="26" operator="greaterThan">
      <formula>0.5</formula>
    </cfRule>
    <cfRule type="cellIs" priority="27" operator="between">
      <formula>0</formula>
      <formula>0.5</formula>
    </cfRule>
  </conditionalFormatting>
  <conditionalFormatting sqref="AG129:AK129">
    <cfRule type="cellIs" dxfId="850" priority="24" operator="greaterThan">
      <formula>0.5</formula>
    </cfRule>
    <cfRule type="cellIs" priority="25" operator="between">
      <formula>0</formula>
      <formula>0.5</formula>
    </cfRule>
  </conditionalFormatting>
  <conditionalFormatting sqref="AM129">
    <cfRule type="cellIs" dxfId="849" priority="22" operator="greaterThan">
      <formula>0.5</formula>
    </cfRule>
    <cfRule type="cellIs" priority="23" operator="between">
      <formula>0</formula>
      <formula>0.5</formula>
    </cfRule>
  </conditionalFormatting>
  <conditionalFormatting sqref="AY133">
    <cfRule type="cellIs" dxfId="848" priority="4" operator="greaterThan">
      <formula>2000000</formula>
    </cfRule>
  </conditionalFormatting>
  <conditionalFormatting sqref="AY129">
    <cfRule type="cellIs" dxfId="847" priority="11" operator="greaterThan">
      <formula>0.5</formula>
    </cfRule>
    <cfRule type="cellIs" priority="12" operator="between">
      <formula>0</formula>
      <formula>0.5</formula>
    </cfRule>
  </conditionalFormatting>
  <conditionalFormatting sqref="AA129">
    <cfRule type="cellIs" dxfId="846" priority="7" operator="greaterThan">
      <formula>0.5</formula>
    </cfRule>
    <cfRule type="cellIs" priority="8" operator="between">
      <formula>0</formula>
      <formula>0.5</formula>
    </cfRule>
  </conditionalFormatting>
  <conditionalFormatting sqref="X177">
    <cfRule type="expression" dxfId="845" priority="5" stopIfTrue="1">
      <formula>IF(T177-D136=0,"","Let op ")</formula>
    </cfRule>
    <cfRule type="expression" dxfId="844" priority="6" stopIfTrue="1">
      <formula>IF(T177-D136=0,"","Let op ")</formula>
    </cfRule>
  </conditionalFormatting>
  <conditionalFormatting sqref="C168">
    <cfRule type="containsText" dxfId="3"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A9961EC8-2FBA-47FA-AF27-ACC4CD8B08F6}"/>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ignoredErrors>
    <ignoredError sqref="A1:XFD5 A162:XFD163 A155:A161 F155:XFD161 A171:XFD178 A164:A170 F165:XFD166 F169:XFD170 F167:I168 AB167:XFD168 C167:D167 A7:XFD154 A6:B6 D6:XFD6 A180:XFD180 A179:G179 I179:XFD179 A182:XFD1048576 A181:F181 I181:XFD181 F164 H164:XFD164 C168" unlockedFormula="1"/>
  </ignoredErrors>
  <legacyDrawing r:id="rId2"/>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D91E8371-B8B4-415D-B0B8-DCB53769A5AE}">
          <x14:formula1>
            <xm:f>Werkblad!$A$1:$A$4</xm:f>
          </x14:formula1>
          <xm:sqref>D10:E10</xm:sqref>
        </x14:dataValidation>
        <x14:dataValidation type="list" allowBlank="1" showInputMessage="1" showErrorMessage="1" xr:uid="{6608BEBE-BF65-4574-93D9-C7B9A474CEC7}">
          <x14:formula1>
            <xm:f>Werkblad!$A$14:$A$16</xm:f>
          </x14:formula1>
          <xm:sqref>C7:C8</xm:sqref>
        </x14:dataValidation>
        <x14:dataValidation type="list" allowBlank="1" showInputMessage="1" showErrorMessage="1" xr:uid="{1C8C5B5A-8E62-475F-B056-AFE9AB04E59B}">
          <x14:formula1>
            <xm:f>Werkblad!$A$26:$A$28</xm:f>
          </x14:formula1>
          <xm:sqref>C6</xm:sqref>
        </x14:dataValidation>
        <x14:dataValidation type="list" allowBlank="1" showInputMessage="1" showErrorMessage="1" xr:uid="{22E0B949-60A7-4D0F-868A-72C2264C592F}">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E0BDE-6336-4F56-9F40-DFFE7E2AF8F7}">
  <sheetPr codeName="Blad13"/>
  <dimension ref="A1:BP179"/>
  <sheetViews>
    <sheetView showGridLines="0" zoomScaleNormal="100" workbookViewId="0">
      <selection activeCell="C6" sqref="C6"/>
    </sheetView>
  </sheetViews>
  <sheetFormatPr defaultColWidth="9.140625" defaultRowHeight="15" x14ac:dyDescent="0.25"/>
  <cols>
    <col min="1" max="1" width="4.140625" style="381"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9.140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140625" style="20" hidden="1" customWidth="1"/>
    <col min="47" max="47" width="10.5703125" style="313" customWidth="1"/>
    <col min="48" max="49" width="10.5703125" style="20" customWidth="1"/>
    <col min="50" max="50" width="13.5703125" style="20" customWidth="1"/>
    <col min="51" max="51" width="14.7109375" style="20" customWidth="1"/>
    <col min="52" max="52" width="0.42578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80"/>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80"/>
      <c r="B3" s="210" t="s">
        <v>1</v>
      </c>
      <c r="C3" s="266">
        <f>+'Basisgegevens aanvraag'!C19</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80"/>
      <c r="B4" s="210" t="s">
        <v>43</v>
      </c>
      <c r="C4" s="268">
        <f>'Basisgegevens aanvraag'!D19</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80"/>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83"/>
      <c r="I13" s="376" t="s">
        <v>110</v>
      </c>
      <c r="J13" s="157" t="s">
        <v>7</v>
      </c>
      <c r="K13" s="157"/>
      <c r="L13" s="309"/>
      <c r="M13" s="382" t="s">
        <v>111</v>
      </c>
      <c r="N13" s="157" t="s">
        <v>8</v>
      </c>
      <c r="O13" s="157"/>
      <c r="P13" s="309"/>
      <c r="Q13" s="157"/>
      <c r="R13" s="157"/>
      <c r="S13" s="157"/>
      <c r="T13" s="157" t="s">
        <v>63</v>
      </c>
      <c r="U13" s="157"/>
      <c r="V13" s="157"/>
      <c r="W13" s="157"/>
      <c r="X13" s="157"/>
      <c r="Y13" s="157"/>
      <c r="Z13" s="605" t="s">
        <v>64</v>
      </c>
      <c r="AA13" s="605"/>
      <c r="AB13" s="305"/>
      <c r="AC13" s="376"/>
      <c r="AD13" s="376"/>
      <c r="AE13" s="309"/>
      <c r="AF13" s="605" t="s">
        <v>101</v>
      </c>
      <c r="AG13" s="605"/>
      <c r="AH13" s="376"/>
      <c r="AI13" s="305"/>
      <c r="AJ13" s="376"/>
      <c r="AK13" s="305"/>
      <c r="AL13" s="605" t="s">
        <v>68</v>
      </c>
      <c r="AM13" s="605"/>
      <c r="AN13" s="376" t="s">
        <v>125</v>
      </c>
      <c r="AO13" s="305"/>
      <c r="AP13" s="376"/>
      <c r="AQ13" s="305"/>
      <c r="AR13" s="605" t="s">
        <v>71</v>
      </c>
      <c r="AS13" s="605"/>
      <c r="AU13" s="305"/>
      <c r="AV13" s="376"/>
      <c r="AW13" s="157"/>
      <c r="AX13" s="605" t="s">
        <v>73</v>
      </c>
      <c r="AY13" s="605"/>
      <c r="AZ13" s="376"/>
      <c r="BA13" s="305"/>
      <c r="BB13" s="305"/>
      <c r="BC13" s="376"/>
      <c r="BD13" s="605" t="s">
        <v>98</v>
      </c>
      <c r="BE13" s="605"/>
      <c r="BF13" s="376" t="s">
        <v>128</v>
      </c>
      <c r="BG13" s="305"/>
      <c r="BH13" s="376"/>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76"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77"/>
      <c r="C15" s="378"/>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77"/>
      <c r="C16" s="378"/>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77"/>
      <c r="C17" s="378"/>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77"/>
      <c r="C18" s="378"/>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77"/>
      <c r="C19" s="378"/>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77"/>
      <c r="C20" s="378"/>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77"/>
      <c r="C21" s="378"/>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77"/>
      <c r="C22" s="378"/>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77"/>
      <c r="C23" s="378"/>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77"/>
      <c r="C24" s="378"/>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77"/>
      <c r="C26" s="378"/>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77"/>
      <c r="C29" s="378"/>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77"/>
      <c r="C30" s="378"/>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77"/>
      <c r="C31" s="378"/>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83"/>
      <c r="I38" s="383"/>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76"/>
      <c r="AI38" s="305"/>
      <c r="AJ38" s="157"/>
      <c r="AK38" s="305"/>
      <c r="AL38" s="577" t="str">
        <f>+AL13</f>
        <v>Innovatie kleine en middelgrote ondernemingen</v>
      </c>
      <c r="AM38" s="577"/>
      <c r="AN38" s="376"/>
      <c r="AO38" s="305"/>
      <c r="AP38" s="157"/>
      <c r="AQ38" s="305"/>
      <c r="AR38" s="577" t="str">
        <f>+AR13</f>
        <v>Proces- en organisatie innovatie</v>
      </c>
      <c r="AS38" s="577"/>
      <c r="AT38" s="376"/>
      <c r="AU38" s="305"/>
      <c r="AV38" s="157"/>
      <c r="AW38" s="157"/>
      <c r="AX38" s="577" t="str">
        <f>+AX13</f>
        <v>Opleidingssteun</v>
      </c>
      <c r="AY38" s="577"/>
      <c r="AZ38" s="376"/>
      <c r="BA38" s="305"/>
      <c r="BB38" s="157"/>
      <c r="BC38" s="376"/>
      <c r="BD38" s="577" t="str">
        <f>+BD13</f>
        <v>Niet economische activiteiten</v>
      </c>
      <c r="BE38" s="577"/>
      <c r="BF38" s="376"/>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80"/>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80"/>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83"/>
      <c r="I57" s="383"/>
      <c r="J57" s="157" t="s">
        <v>7</v>
      </c>
      <c r="K57" s="157"/>
      <c r="L57" s="309"/>
      <c r="M57" s="157"/>
      <c r="N57" s="606" t="s">
        <v>8</v>
      </c>
      <c r="O57" s="606"/>
      <c r="P57" s="288"/>
      <c r="Q57" s="300"/>
      <c r="R57" s="157"/>
      <c r="S57" s="383"/>
      <c r="T57" s="606" t="str">
        <f>+T13</f>
        <v>Haalbaarheidsstudies</v>
      </c>
      <c r="U57" s="606"/>
      <c r="V57" s="300"/>
      <c r="W57" s="33"/>
      <c r="X57" s="157"/>
      <c r="Y57" s="383"/>
      <c r="Z57" s="591" t="str">
        <f>+Z13</f>
        <v>Bouw onderzoeksinfrastructuur</v>
      </c>
      <c r="AA57" s="591"/>
      <c r="AB57" s="323"/>
      <c r="AC57" s="33"/>
      <c r="AD57" s="157"/>
      <c r="AE57" s="300"/>
      <c r="AF57" s="591" t="str">
        <f>+AF13</f>
        <v>Exploitatie van innovatieclusters</v>
      </c>
      <c r="AG57" s="591"/>
      <c r="AH57" s="382"/>
      <c r="AI57" s="323"/>
      <c r="AJ57" s="157"/>
      <c r="AK57" s="323"/>
      <c r="AL57" s="576" t="str">
        <f>+AL13</f>
        <v>Innovatie kleine en middelgrote ondernemingen</v>
      </c>
      <c r="AM57" s="576"/>
      <c r="AN57" s="376"/>
      <c r="AO57" s="305"/>
      <c r="AP57" s="157"/>
      <c r="AQ57" s="305"/>
      <c r="AR57" s="576" t="str">
        <f>+AR13</f>
        <v>Proces- en organisatie innovatie</v>
      </c>
      <c r="AS57" s="576"/>
      <c r="AT57" s="376"/>
      <c r="AU57" s="305"/>
      <c r="AV57" s="157"/>
      <c r="AW57" s="383"/>
      <c r="AX57" s="576" t="str">
        <f>+AX13</f>
        <v>Opleidingssteun</v>
      </c>
      <c r="AY57" s="576"/>
      <c r="AZ57" s="376"/>
      <c r="BA57" s="305"/>
      <c r="BB57" s="157"/>
      <c r="BC57" s="376"/>
      <c r="BD57" s="576" t="str">
        <f>+BD13</f>
        <v>Niet economische activiteiten</v>
      </c>
      <c r="BE57" s="576"/>
      <c r="BF57" s="376"/>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80"/>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80"/>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80"/>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80"/>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80"/>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80"/>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80"/>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80"/>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83"/>
      <c r="I71" s="383"/>
      <c r="J71" s="157" t="s">
        <v>7</v>
      </c>
      <c r="K71" s="157"/>
      <c r="L71" s="309"/>
      <c r="M71" s="157"/>
      <c r="N71" s="606" t="s">
        <v>8</v>
      </c>
      <c r="O71" s="606"/>
      <c r="P71" s="288"/>
      <c r="Q71" s="300"/>
      <c r="R71" s="157"/>
      <c r="S71" s="383"/>
      <c r="T71" s="606" t="str">
        <f>+T13</f>
        <v>Haalbaarheidsstudies</v>
      </c>
      <c r="U71" s="606"/>
      <c r="V71" s="300"/>
      <c r="W71" s="33"/>
      <c r="X71" s="157"/>
      <c r="Y71" s="383"/>
      <c r="Z71" s="576" t="str">
        <f>+Z13</f>
        <v>Bouw onderzoeksinfrastructuur</v>
      </c>
      <c r="AA71" s="576"/>
      <c r="AB71" s="305"/>
      <c r="AC71" s="33"/>
      <c r="AD71" s="157"/>
      <c r="AE71" s="300"/>
      <c r="AF71" s="576" t="str">
        <f>+AF13</f>
        <v>Exploitatie van innovatieclusters</v>
      </c>
      <c r="AG71" s="576"/>
      <c r="AH71" s="376"/>
      <c r="AI71" s="305"/>
      <c r="AJ71" s="157"/>
      <c r="AK71" s="305"/>
      <c r="AL71" s="576" t="str">
        <f>+AL13</f>
        <v>Innovatie kleine en middelgrote ondernemingen</v>
      </c>
      <c r="AM71" s="576"/>
      <c r="AN71" s="376"/>
      <c r="AO71" s="305"/>
      <c r="AP71" s="157"/>
      <c r="AQ71" s="305"/>
      <c r="AR71" s="576" t="str">
        <f>+AR13</f>
        <v>Proces- en organisatie innovatie</v>
      </c>
      <c r="AS71" s="576"/>
      <c r="AT71" s="376"/>
      <c r="AU71" s="305"/>
      <c r="AV71" s="157"/>
      <c r="AW71" s="383"/>
      <c r="AX71" s="576" t="str">
        <f>+AX13</f>
        <v>Opleidingssteun</v>
      </c>
      <c r="AY71" s="576"/>
      <c r="AZ71" s="376"/>
      <c r="BA71" s="305"/>
      <c r="BB71" s="157"/>
      <c r="BC71" s="376"/>
      <c r="BD71" s="576" t="str">
        <f>+BD13</f>
        <v>Niet economische activiteiten</v>
      </c>
      <c r="BE71" s="576"/>
      <c r="BF71" s="376"/>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80"/>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83"/>
      <c r="I90" s="383"/>
      <c r="J90" s="157" t="s">
        <v>7</v>
      </c>
      <c r="K90" s="157"/>
      <c r="L90" s="309"/>
      <c r="M90" s="157"/>
      <c r="N90" s="576" t="s">
        <v>8</v>
      </c>
      <c r="O90" s="576"/>
      <c r="P90" s="288"/>
      <c r="Q90" s="305"/>
      <c r="R90" s="157"/>
      <c r="S90" s="383"/>
      <c r="T90" s="576" t="str">
        <f>+T71</f>
        <v>Haalbaarheidsstudies</v>
      </c>
      <c r="U90" s="576"/>
      <c r="V90" s="305"/>
      <c r="W90" s="33"/>
      <c r="X90" s="157"/>
      <c r="Y90" s="383"/>
      <c r="Z90" s="577" t="str">
        <f>+Z71</f>
        <v>Bouw onderzoeksinfrastructuur</v>
      </c>
      <c r="AA90" s="577"/>
      <c r="AB90" s="305"/>
      <c r="AC90" s="33"/>
      <c r="AD90" s="157"/>
      <c r="AE90" s="300"/>
      <c r="AF90" s="577" t="str">
        <f>+AF71</f>
        <v>Exploitatie van innovatieclusters</v>
      </c>
      <c r="AG90" s="577"/>
      <c r="AH90" s="376"/>
      <c r="AI90" s="305"/>
      <c r="AJ90" s="157"/>
      <c r="AK90" s="305"/>
      <c r="AL90" s="577" t="str">
        <f>+AL71</f>
        <v>Innovatie kleine en middelgrote ondernemingen</v>
      </c>
      <c r="AM90" s="577"/>
      <c r="AN90" s="376"/>
      <c r="AO90" s="305"/>
      <c r="AP90" s="157"/>
      <c r="AQ90" s="305"/>
      <c r="AR90" s="577" t="str">
        <f>+AR71</f>
        <v>Proces- en organisatie innovatie</v>
      </c>
      <c r="AS90" s="577"/>
      <c r="AT90" s="376"/>
      <c r="AU90" s="305"/>
      <c r="AV90" s="157"/>
      <c r="AW90" s="383"/>
      <c r="AX90" s="577" t="str">
        <f>+AX71</f>
        <v>Opleidingssteun</v>
      </c>
      <c r="AY90" s="577"/>
      <c r="AZ90" s="376"/>
      <c r="BA90" s="305"/>
      <c r="BB90" s="157"/>
      <c r="BC90" s="376"/>
      <c r="BD90" s="577" t="str">
        <f>+BD71</f>
        <v>Niet economische activiteiten</v>
      </c>
      <c r="BE90" s="577"/>
      <c r="BF90" s="376"/>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75"/>
      <c r="D94" s="575"/>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3" si="112">U95</f>
        <v>0</v>
      </c>
      <c r="X95" s="346" t="s">
        <v>121</v>
      </c>
      <c r="Y95" s="175"/>
      <c r="Z95" s="10"/>
      <c r="AA95" s="187">
        <v>0</v>
      </c>
      <c r="AB95" s="287"/>
      <c r="AC95" s="33">
        <f t="shared" ref="AC95:AC103" si="113">AA95</f>
        <v>0</v>
      </c>
      <c r="AD95" s="188" t="str" cm="2">
        <f t="array" ref="AD95">_xlfn.IFS($C$6=Werkblad!$A$28,Werkblad!$A$34,$C$6="Kennisontwikkeling (KO)",Werkblad!$A$31,$C$6="Onderzoek, Ontwikkeling en innovatie (O&amp;O&amp;I)",Werkblad!$A$32,$C$6="","")</f>
        <v/>
      </c>
      <c r="AE95" s="287"/>
      <c r="AF95" s="10"/>
      <c r="AG95" s="200"/>
      <c r="AH95" s="167">
        <f t="shared" ref="AH95:AH103" si="114">AG95</f>
        <v>0</v>
      </c>
      <c r="AI95" s="297"/>
      <c r="AJ95" s="346" t="s">
        <v>121</v>
      </c>
      <c r="AK95" s="297"/>
      <c r="AL95" s="10"/>
      <c r="AM95" s="200"/>
      <c r="AN95" s="167">
        <f t="shared" ref="AN95:AN103" si="115">AM95</f>
        <v>0</v>
      </c>
      <c r="AO95" s="297"/>
      <c r="AP95" s="346" t="s">
        <v>121</v>
      </c>
      <c r="AQ95" s="287"/>
      <c r="AR95" s="10"/>
      <c r="AS95" s="200"/>
      <c r="AT95" s="167">
        <f t="shared" ref="AT95:AT103" si="116">AS95</f>
        <v>0</v>
      </c>
      <c r="AU95" s="297"/>
      <c r="AV95" s="346" t="s">
        <v>121</v>
      </c>
      <c r="AW95" s="175"/>
      <c r="AX95" s="10"/>
      <c r="AY95" s="200"/>
      <c r="AZ95" s="167">
        <f t="shared" ref="AZ95:AZ103" si="117">AY95</f>
        <v>0</v>
      </c>
      <c r="BA95" s="297"/>
      <c r="BB95" s="346" t="s">
        <v>121</v>
      </c>
      <c r="BC95" s="167"/>
      <c r="BD95" s="10"/>
      <c r="BE95" s="187">
        <v>0</v>
      </c>
      <c r="BF95" s="167">
        <f t="shared" ref="BF95:BF103"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80"/>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83"/>
      <c r="I110" s="383"/>
      <c r="J110" s="157" t="s">
        <v>7</v>
      </c>
      <c r="K110" s="157"/>
      <c r="L110" s="309"/>
      <c r="M110" s="157"/>
      <c r="N110" s="576" t="s">
        <v>8</v>
      </c>
      <c r="O110" s="576"/>
      <c r="P110" s="288"/>
      <c r="Q110" s="305"/>
      <c r="R110" s="157"/>
      <c r="S110" s="383"/>
      <c r="T110" s="576" t="str">
        <f>+T13</f>
        <v>Haalbaarheidsstudies</v>
      </c>
      <c r="U110" s="576"/>
      <c r="V110" s="305"/>
      <c r="W110" s="33"/>
      <c r="X110" s="157"/>
      <c r="Y110" s="383"/>
      <c r="Z110" s="576" t="str">
        <f>+Z13</f>
        <v>Bouw onderzoeksinfrastructuur</v>
      </c>
      <c r="AA110" s="576"/>
      <c r="AB110" s="305"/>
      <c r="AC110" s="33"/>
      <c r="AD110" s="157"/>
      <c r="AE110" s="300"/>
      <c r="AF110" s="576" t="str">
        <f>+AF13</f>
        <v>Exploitatie van innovatieclusters</v>
      </c>
      <c r="AG110" s="576"/>
      <c r="AH110" s="376"/>
      <c r="AI110" s="305"/>
      <c r="AJ110" s="157"/>
      <c r="AK110" s="305"/>
      <c r="AL110" s="576" t="str">
        <f>+AL13</f>
        <v>Innovatie kleine en middelgrote ondernemingen</v>
      </c>
      <c r="AM110" s="576"/>
      <c r="AN110" s="376"/>
      <c r="AO110" s="305"/>
      <c r="AP110" s="157"/>
      <c r="AQ110" s="305"/>
      <c r="AR110" s="576" t="str">
        <f>+AR13</f>
        <v>Proces- en organisatie innovatie</v>
      </c>
      <c r="AS110" s="576"/>
      <c r="AT110" s="376"/>
      <c r="AU110" s="305"/>
      <c r="AV110" s="157"/>
      <c r="AW110" s="383"/>
      <c r="AX110" s="576" t="str">
        <f>+AX13</f>
        <v>Opleidingssteun</v>
      </c>
      <c r="AY110" s="576"/>
      <c r="AZ110" s="376"/>
      <c r="BA110" s="305"/>
      <c r="BB110" s="157"/>
      <c r="BC110" s="376"/>
      <c r="BD110" s="576" t="str">
        <f>+BD13</f>
        <v>Niet economische activiteiten</v>
      </c>
      <c r="BE110" s="576"/>
      <c r="BF110" s="376"/>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75">
        <f>BE112</f>
        <v>0</v>
      </c>
      <c r="BG112" s="28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19">G113</f>
        <v>0</v>
      </c>
      <c r="J113" s="10"/>
      <c r="K113" s="200"/>
      <c r="L113" s="287"/>
      <c r="M113" s="175">
        <f t="shared" ref="M113:M116" si="120">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1">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2">AM113</f>
        <v>0</v>
      </c>
      <c r="AO113" s="287"/>
      <c r="AP113" s="346" t="s">
        <v>121</v>
      </c>
      <c r="AQ113" s="287"/>
      <c r="AR113" s="10"/>
      <c r="AS113" s="200"/>
      <c r="AT113" s="175">
        <f t="shared" ref="AT113:AT116" si="123">AS113</f>
        <v>0</v>
      </c>
      <c r="AU113" s="287"/>
      <c r="AV113" s="346" t="s">
        <v>121</v>
      </c>
      <c r="AW113" s="175"/>
      <c r="AX113" s="10"/>
      <c r="AY113" s="200"/>
      <c r="AZ113" s="175">
        <f t="shared" ref="AZ113:AZ116" si="124">AY113</f>
        <v>0</v>
      </c>
      <c r="BA113" s="287"/>
      <c r="BB113" s="346" t="s">
        <v>121</v>
      </c>
      <c r="BC113" s="175"/>
      <c r="BD113" s="10"/>
      <c r="BE113" s="187">
        <v>0</v>
      </c>
      <c r="BF113" s="175">
        <f t="shared" ref="BF113:BF116" si="125">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6">G114</f>
        <v>0</v>
      </c>
      <c r="J114" s="10"/>
      <c r="K114" s="200"/>
      <c r="L114" s="287"/>
      <c r="M114" s="175">
        <f t="shared" ref="M114" si="127">K114</f>
        <v>0</v>
      </c>
      <c r="N114" s="10"/>
      <c r="O114" s="200"/>
      <c r="P114" s="297">
        <f>O114</f>
        <v>0</v>
      </c>
      <c r="Q114" s="287"/>
      <c r="R114" s="346" t="s">
        <v>121</v>
      </c>
      <c r="S114" s="175"/>
      <c r="T114" s="10"/>
      <c r="U114" s="200"/>
      <c r="V114" s="287"/>
      <c r="W114" s="33">
        <f t="shared" ref="W114" si="128">U114</f>
        <v>0</v>
      </c>
      <c r="X114" s="346" t="s">
        <v>121</v>
      </c>
      <c r="Y114" s="175"/>
      <c r="Z114" s="10"/>
      <c r="AA114" s="200"/>
      <c r="AB114" s="287"/>
      <c r="AC114" s="33">
        <f t="shared" ref="AC114" si="129">AA114</f>
        <v>0</v>
      </c>
      <c r="AD114" s="346" t="s">
        <v>121</v>
      </c>
      <c r="AE114" s="287"/>
      <c r="AF114" s="10"/>
      <c r="AG114" s="187">
        <v>0</v>
      </c>
      <c r="AH114" s="175">
        <f t="shared" ref="AH114" si="130">AG114</f>
        <v>0</v>
      </c>
      <c r="AI114" s="287"/>
      <c r="AJ114" s="188" t="str" cm="2">
        <f t="array" ref="AJ114">_xlfn.IFS($C$6=Werkblad!$A$28,Werkblad!$A$34,$C$6="Kennisontwikkeling (KO)",Werkblad!$A$31,$C$6="Onderzoek, Ontwikkeling en innovatie (O&amp;O&amp;I)",Werkblad!$A$32,$C$6="","")</f>
        <v/>
      </c>
      <c r="AK114" s="287"/>
      <c r="AL114" s="10"/>
      <c r="AM114" s="200"/>
      <c r="AN114" s="175">
        <f t="shared" si="122"/>
        <v>0</v>
      </c>
      <c r="AO114" s="287"/>
      <c r="AP114" s="346" t="s">
        <v>121</v>
      </c>
      <c r="AQ114" s="287"/>
      <c r="AR114" s="10"/>
      <c r="AS114" s="200"/>
      <c r="AT114" s="175">
        <f t="shared" si="123"/>
        <v>0</v>
      </c>
      <c r="AU114" s="287"/>
      <c r="AV114" s="346" t="s">
        <v>121</v>
      </c>
      <c r="AW114" s="175"/>
      <c r="AX114" s="10"/>
      <c r="AY114" s="200"/>
      <c r="AZ114" s="175">
        <f t="shared" ref="AZ114" si="131">AY114</f>
        <v>0</v>
      </c>
      <c r="BA114" s="287"/>
      <c r="BB114" s="346" t="s">
        <v>121</v>
      </c>
      <c r="BC114" s="175"/>
      <c r="BD114" s="10"/>
      <c r="BE114" s="187">
        <v>0</v>
      </c>
      <c r="BF114" s="175">
        <f t="shared" ref="BF114" si="132">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19"/>
        <v>0</v>
      </c>
      <c r="J115" s="10"/>
      <c r="K115" s="200"/>
      <c r="L115" s="287"/>
      <c r="M115" s="175">
        <f t="shared" si="120"/>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1"/>
        <v>0</v>
      </c>
      <c r="AI115" s="287"/>
      <c r="AJ115" s="188" t="str" cm="2">
        <f t="array" ref="AJ115">_xlfn.IFS($C$6=Werkblad!$A$28,Werkblad!$A$34,$C$6="Kennisontwikkeling (KO)",Werkblad!$A$31,$C$6="Onderzoek, Ontwikkeling en innovatie (O&amp;O&amp;I)",Werkblad!$A$32,$C$6="","")</f>
        <v/>
      </c>
      <c r="AK115" s="287"/>
      <c r="AL115" s="10"/>
      <c r="AM115" s="200"/>
      <c r="AN115" s="175">
        <f t="shared" si="122"/>
        <v>0</v>
      </c>
      <c r="AO115" s="287"/>
      <c r="AP115" s="346" t="s">
        <v>121</v>
      </c>
      <c r="AQ115" s="287"/>
      <c r="AR115" s="10"/>
      <c r="AS115" s="200"/>
      <c r="AT115" s="175">
        <f t="shared" si="123"/>
        <v>0</v>
      </c>
      <c r="AU115" s="287"/>
      <c r="AV115" s="346" t="s">
        <v>121</v>
      </c>
      <c r="AW115" s="175"/>
      <c r="AX115" s="10"/>
      <c r="AY115" s="200"/>
      <c r="AZ115" s="175">
        <f t="shared" si="124"/>
        <v>0</v>
      </c>
      <c r="BA115" s="287"/>
      <c r="BB115" s="346" t="s">
        <v>121</v>
      </c>
      <c r="BC115" s="175"/>
      <c r="BD115" s="10"/>
      <c r="BE115" s="187">
        <v>0</v>
      </c>
      <c r="BF115" s="175">
        <f t="shared" si="125"/>
        <v>0</v>
      </c>
      <c r="BG115" s="287"/>
      <c r="BH115" s="188" t="str" cm="2">
        <f t="array" ref="BH115">_xlfn.IFS($C$6=Werkblad!$A$28,Werkblad!$A$34,$C$6="Kennisontwikkeling (KO)",Werkblad!$A$31,$C$6="Onderzoek, Ontwikkeling en innovatie (O&amp;O&amp;I)",Werkblad!$A$32,$C$6="","")</f>
        <v/>
      </c>
      <c r="BI115" s="136"/>
    </row>
    <row r="116" spans="1:61" x14ac:dyDescent="0.25">
      <c r="A116" s="380"/>
      <c r="B116" s="588"/>
      <c r="C116" s="575"/>
      <c r="D116" s="575"/>
      <c r="E116" s="135"/>
      <c r="F116" s="10"/>
      <c r="G116" s="200"/>
      <c r="H116" s="135"/>
      <c r="I116" s="296">
        <f t="shared" si="119"/>
        <v>0</v>
      </c>
      <c r="J116" s="10"/>
      <c r="K116" s="200"/>
      <c r="L116" s="287"/>
      <c r="M116" s="175">
        <f t="shared" si="120"/>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1"/>
        <v>0</v>
      </c>
      <c r="AI116" s="287"/>
      <c r="AJ116" s="188" t="str" cm="2">
        <f t="array" ref="AJ116">_xlfn.IFS($C$6=Werkblad!$A$28,Werkblad!$A$34,$C$6="Kennisontwikkeling (KO)",Werkblad!$A$31,$C$6="Onderzoek, Ontwikkeling en innovatie (O&amp;O&amp;I)",Werkblad!$A$32,$C$6="","")</f>
        <v/>
      </c>
      <c r="AK116" s="287"/>
      <c r="AL116" s="10"/>
      <c r="AM116" s="200"/>
      <c r="AN116" s="175">
        <f t="shared" si="122"/>
        <v>0</v>
      </c>
      <c r="AO116" s="287"/>
      <c r="AP116" s="346" t="s">
        <v>121</v>
      </c>
      <c r="AQ116" s="287"/>
      <c r="AR116" s="10"/>
      <c r="AS116" s="200"/>
      <c r="AT116" s="175">
        <f t="shared" si="123"/>
        <v>0</v>
      </c>
      <c r="AU116" s="287"/>
      <c r="AV116" s="346" t="s">
        <v>121</v>
      </c>
      <c r="AW116" s="175"/>
      <c r="AX116" s="10"/>
      <c r="AY116" s="200"/>
      <c r="AZ116" s="175">
        <f t="shared" si="124"/>
        <v>0</v>
      </c>
      <c r="BA116" s="287"/>
      <c r="BB116" s="346" t="s">
        <v>121</v>
      </c>
      <c r="BC116" s="175"/>
      <c r="BD116" s="10"/>
      <c r="BE116" s="187">
        <v>0</v>
      </c>
      <c r="BF116" s="175">
        <f t="shared" si="125"/>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83"/>
      <c r="I123" s="383"/>
      <c r="J123" s="157" t="s">
        <v>7</v>
      </c>
      <c r="K123" s="157"/>
      <c r="L123" s="309"/>
      <c r="M123" s="157"/>
      <c r="N123" s="590" t="s">
        <v>8</v>
      </c>
      <c r="O123" s="590"/>
      <c r="P123" s="300"/>
      <c r="Q123" s="300"/>
      <c r="R123" s="383"/>
      <c r="S123" s="383"/>
      <c r="T123" s="590" t="str">
        <f>+T13</f>
        <v>Haalbaarheidsstudies</v>
      </c>
      <c r="U123" s="590"/>
      <c r="V123" s="300"/>
      <c r="W123" s="383"/>
      <c r="X123" s="383"/>
      <c r="Y123" s="383"/>
      <c r="Z123" s="590" t="str">
        <f>+Z13</f>
        <v>Bouw onderzoeksinfrastructuur</v>
      </c>
      <c r="AA123" s="590"/>
      <c r="AB123" s="300"/>
      <c r="AC123" s="383"/>
      <c r="AD123" s="383"/>
      <c r="AE123" s="300"/>
      <c r="AF123" s="590" t="str">
        <f>+AF13</f>
        <v>Exploitatie van innovatieclusters</v>
      </c>
      <c r="AG123" s="590"/>
      <c r="AH123" s="383"/>
      <c r="AI123" s="300"/>
      <c r="AJ123" s="383"/>
      <c r="AK123" s="300"/>
      <c r="AL123" s="590" t="str">
        <f>+AL13</f>
        <v>Innovatie kleine en middelgrote ondernemingen</v>
      </c>
      <c r="AM123" s="590"/>
      <c r="AN123" s="383"/>
      <c r="AO123" s="300"/>
      <c r="AP123" s="383"/>
      <c r="AQ123" s="300"/>
      <c r="AR123" s="590" t="str">
        <f>+AR13</f>
        <v>Proces- en organisatie innovatie</v>
      </c>
      <c r="AS123" s="590"/>
      <c r="AT123" s="383"/>
      <c r="AU123" s="300"/>
      <c r="AV123" s="383"/>
      <c r="AW123" s="383"/>
      <c r="AX123" s="577" t="str">
        <f>+AX13</f>
        <v>Opleidingssteun</v>
      </c>
      <c r="AY123" s="577"/>
      <c r="AZ123" s="376"/>
      <c r="BA123" s="305"/>
      <c r="BB123" s="305"/>
      <c r="BC123" s="376"/>
      <c r="BD123" s="577" t="str">
        <f>+BD13</f>
        <v>Niet economische activiteiten</v>
      </c>
      <c r="BE123" s="577"/>
      <c r="BF123" s="376"/>
      <c r="BG123" s="305"/>
      <c r="BH123" s="376"/>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aanvraag'!I19&gt;80%,80%,50%+'Basisgegevens aanvraag'!I19)</f>
        <v>0.5</v>
      </c>
      <c r="L129" s="291"/>
      <c r="M129" s="358"/>
      <c r="N129" s="64"/>
      <c r="O129" s="70">
        <f>25%+'Basisgegevens aanvraag'!$I$19</f>
        <v>0.25</v>
      </c>
      <c r="P129" s="312"/>
      <c r="Q129" s="312"/>
      <c r="R129" s="312"/>
      <c r="S129" s="63"/>
      <c r="T129" s="64"/>
      <c r="U129" s="70">
        <f>50%+'Basisgegevens aanvraag'!$G$19</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aanvraag'!K19+'Basisgegevens aanvraag'!L19)&lt;=70%),(+AY129+'Basisgegevens aanvraag'!K19+'Basisgegevens aanvraag'!L19)*AY125,AND(C7="Niet van toepassing",AY129&gt;=50%),50%*AY125,AND(C7="Niet van toepassing",AY129&lt;50%),AY129*AY125,AND(C7="Niet van toepassing",AY129&gt;=50%),50%*AY125,AND(C7="Ja",C4="Onderzoeksorganisatie - niet economische activiteiten"),AY125*0%,AND(C7="Ja",(+AY129+'Basisgegevens aanvraag'!K19+'Basisgegevens aanvraag'!L19)&gt;70%),70%*AY125,AND(C7="",C4="Onderzoeksorganisatie - niet economische activiteiten"),+AY125*0%,(AND(C7="",C8="Niet van toepassing")),+AY125*50%,(AND(C7="",C8="Nee")),+AY125*50%,AND(C7="Ja",C4="Middelgrote onderneming",(+AY129+'Basisgegevens aanvraag'!K19+'Basisgegevens aanvraag'!L19)&lt;=70%),(+AY129+'Basisgegevens aanvraag'!K19+'Basisgegevens aanvraag'!L19)*AY125,AND(C7="Ja",C4="Onderzoeksorganisatie - economische activiteiten",AY129&lt;=50%),(+AY129+'Basisgegevens aanvraag'!K19+'Basisgegevens aanvraag'!L19)*AY125,AND(C7="Ja",C4="Grote onderneming",AY129&lt;=50%),(+AY129+'Basisgegevens aanvraag'!K19+'Basisgegevens aanvraag'!L19)*AY125,AND(C7="",AY129&lt;=50%),+AY125*AY129,(AND(C7="",C8="")),+AY125*50%,AY129&lt;50%,AY129*AY125)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80"/>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80"/>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80"/>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80"/>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80"/>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80"/>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80"/>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80"/>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80"/>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80"/>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80"/>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80"/>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443">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74"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75"/>
      <c r="K166" s="334"/>
      <c r="L166" s="334"/>
      <c r="M166" s="339"/>
      <c r="N166" s="334"/>
      <c r="O166" s="334"/>
      <c r="Q166" s="334"/>
      <c r="R166" s="334"/>
      <c r="S166" s="334"/>
      <c r="T166" s="334"/>
      <c r="U166" s="334"/>
      <c r="V166" s="334"/>
      <c r="X166" s="334"/>
      <c r="Y166" s="334"/>
      <c r="Z166" s="334"/>
      <c r="AA166" s="334"/>
      <c r="AB166" s="379"/>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435"/>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35"/>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21"/>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8" spans="5:61" x14ac:dyDescent="0.25">
      <c r="K178" s="444"/>
    </row>
    <row r="179" spans="5:61" x14ac:dyDescent="0.25">
      <c r="T179" s="371"/>
    </row>
  </sheetData>
  <sheetProtection algorithmName="SHA-512" hashValue="UfMwfovV5nvQCFv6Q0wjeaNApr49KIbVTXZWthOrRNFO98uiFrMexkznS/veIxj0eD0d6h0xFt9qku4k1wx68g==" saltValue="sgvjzoicuU5JmPnFbGyu5A==" spinCount="100000" sheet="1" objects="1" scenarios="1"/>
  <customSheetViews>
    <customSheetView guid="{83BCCC09-8AC8-4304-9213-3ECE2DC16AD8}" showGridLines="0" hiddenColumns="1" topLeftCell="AI1">
      <selection activeCell="AS74" sqref="AS74"/>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topLeftCell="L91">
      <selection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topLeftCell="AI1">
      <selection activeCell="AS74" sqref="AS74"/>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B59:D59"/>
    <mergeCell ref="B103:D103"/>
    <mergeCell ref="B105:D105"/>
    <mergeCell ref="B66:D66"/>
    <mergeCell ref="B73:D73"/>
    <mergeCell ref="B74:D74"/>
    <mergeCell ref="B75:D75"/>
    <mergeCell ref="B76:D76"/>
    <mergeCell ref="B164:E164"/>
    <mergeCell ref="C168:D168"/>
    <mergeCell ref="B99:D99"/>
    <mergeCell ref="B100:D100"/>
    <mergeCell ref="B101:D101"/>
    <mergeCell ref="B102:D102"/>
    <mergeCell ref="B95:D95"/>
    <mergeCell ref="B98:D98"/>
    <mergeCell ref="F2:G5"/>
    <mergeCell ref="B62:D62"/>
    <mergeCell ref="B63:D63"/>
    <mergeCell ref="B64:D64"/>
    <mergeCell ref="B65:D65"/>
    <mergeCell ref="B60:D60"/>
    <mergeCell ref="B61:D61"/>
    <mergeCell ref="B50:C50"/>
    <mergeCell ref="B51:C51"/>
    <mergeCell ref="B40:C40"/>
    <mergeCell ref="B41:C41"/>
    <mergeCell ref="B42:C42"/>
    <mergeCell ref="B43:C43"/>
    <mergeCell ref="B10:C10"/>
    <mergeCell ref="D10:E10"/>
    <mergeCell ref="B12:BI12"/>
    <mergeCell ref="Z13:AA13"/>
    <mergeCell ref="AF13:AG13"/>
    <mergeCell ref="AL13:AM13"/>
    <mergeCell ref="AR13:AS13"/>
    <mergeCell ref="AX13:AY13"/>
    <mergeCell ref="BD13:BE13"/>
    <mergeCell ref="Z38:AA38"/>
    <mergeCell ref="AF38:AG38"/>
    <mergeCell ref="AL38:AM38"/>
    <mergeCell ref="AR38:AS38"/>
    <mergeCell ref="AX38:AY38"/>
    <mergeCell ref="BD38:BE38"/>
    <mergeCell ref="B52:C52"/>
    <mergeCell ref="N57:O57"/>
    <mergeCell ref="T57:U57"/>
    <mergeCell ref="Z57:AA57"/>
    <mergeCell ref="AF57:AG57"/>
    <mergeCell ref="AL57:AM57"/>
    <mergeCell ref="AR57:AS57"/>
    <mergeCell ref="AX57:AY57"/>
    <mergeCell ref="BD57:BE57"/>
    <mergeCell ref="B44:C44"/>
    <mergeCell ref="B45:C45"/>
    <mergeCell ref="B46:C46"/>
    <mergeCell ref="B47:C47"/>
    <mergeCell ref="B48:C48"/>
    <mergeCell ref="B49:C49"/>
    <mergeCell ref="B112:D112"/>
    <mergeCell ref="B113:D113"/>
    <mergeCell ref="AF71:AG71"/>
    <mergeCell ref="AL71:AM71"/>
    <mergeCell ref="AR71:AS71"/>
    <mergeCell ref="AX71:AY71"/>
    <mergeCell ref="BD71:BE71"/>
    <mergeCell ref="AR123:AS123"/>
    <mergeCell ref="AX123:AY123"/>
    <mergeCell ref="BD123:BE123"/>
    <mergeCell ref="AF90:AG90"/>
    <mergeCell ref="AL90:AM90"/>
    <mergeCell ref="AR90:AS90"/>
    <mergeCell ref="AX90:AY90"/>
    <mergeCell ref="BD90:BE90"/>
    <mergeCell ref="AF110:AG110"/>
    <mergeCell ref="AL110:AM110"/>
    <mergeCell ref="AR110:AS110"/>
    <mergeCell ref="AX110:AY110"/>
    <mergeCell ref="BD110:BE110"/>
    <mergeCell ref="AF123:AG123"/>
    <mergeCell ref="AL123:AM123"/>
    <mergeCell ref="B77:D77"/>
    <mergeCell ref="B78:D78"/>
    <mergeCell ref="N71:O71"/>
    <mergeCell ref="T71:U71"/>
    <mergeCell ref="Z71:AA71"/>
    <mergeCell ref="N110:O110"/>
    <mergeCell ref="T110:U110"/>
    <mergeCell ref="Z110:AA110"/>
    <mergeCell ref="B79:D79"/>
    <mergeCell ref="B80:D80"/>
    <mergeCell ref="B81:D81"/>
    <mergeCell ref="B82:D82"/>
    <mergeCell ref="B92:D92"/>
    <mergeCell ref="B83:D83"/>
    <mergeCell ref="B84:D84"/>
    <mergeCell ref="B85:D85"/>
    <mergeCell ref="N90:O90"/>
    <mergeCell ref="T90:U90"/>
    <mergeCell ref="Z90:AA90"/>
    <mergeCell ref="B93:D93"/>
    <mergeCell ref="B94:D94"/>
    <mergeCell ref="B104:D104"/>
    <mergeCell ref="E176:F176"/>
    <mergeCell ref="U176:V176"/>
    <mergeCell ref="U177:V177"/>
    <mergeCell ref="B114:D114"/>
    <mergeCell ref="G165:H165"/>
    <mergeCell ref="G166:H166"/>
    <mergeCell ref="G167:H167"/>
    <mergeCell ref="G168:H168"/>
    <mergeCell ref="G169:H169"/>
    <mergeCell ref="E173:V173"/>
    <mergeCell ref="U174:V174"/>
    <mergeCell ref="E175:F175"/>
    <mergeCell ref="U175:V175"/>
    <mergeCell ref="G164:AB164"/>
    <mergeCell ref="B165:E165"/>
    <mergeCell ref="G158:H158"/>
    <mergeCell ref="G159:H159"/>
    <mergeCell ref="G160:H160"/>
    <mergeCell ref="G157:AB157"/>
    <mergeCell ref="B115:D115"/>
    <mergeCell ref="B116:D116"/>
    <mergeCell ref="N123:O123"/>
    <mergeCell ref="T123:U123"/>
    <mergeCell ref="Z123:AA123"/>
  </mergeCells>
  <conditionalFormatting sqref="AZ129:BB129">
    <cfRule type="cellIs" dxfId="842" priority="33" operator="greaterThan">
      <formula>0.5</formula>
    </cfRule>
    <cfRule type="cellIs" priority="34" operator="between">
      <formula>0</formula>
      <formula>0.5</formula>
    </cfRule>
  </conditionalFormatting>
  <conditionalFormatting sqref="B12">
    <cfRule type="cellIs" dxfId="841" priority="58" stopIfTrue="1" operator="equal">
      <formula>"Kies eerst uw systematiek voor de berekening van de subsidiabele kosten"</formula>
    </cfRule>
  </conditionalFormatting>
  <conditionalFormatting sqref="F34">
    <cfRule type="cellIs" dxfId="840" priority="57" stopIfTrue="1" operator="equal">
      <formula>"Opslag algemene kosten (50%)"</formula>
    </cfRule>
  </conditionalFormatting>
  <conditionalFormatting sqref="AB107">
    <cfRule type="cellIs" dxfId="839" priority="54" operator="greaterThan">
      <formula>40000000</formula>
    </cfRule>
  </conditionalFormatting>
  <conditionalFormatting sqref="AQ133">
    <cfRule type="cellIs" dxfId="838" priority="49" operator="greaterThan">
      <formula>20000000</formula>
    </cfRule>
  </conditionalFormatting>
  <conditionalFormatting sqref="AN129:AQ129">
    <cfRule type="cellIs" dxfId="837" priority="50" operator="greaterThan">
      <formula>0.5</formula>
    </cfRule>
    <cfRule type="cellIs" priority="51" operator="between">
      <formula>0</formula>
      <formula>0.5</formula>
    </cfRule>
  </conditionalFormatting>
  <conditionalFormatting sqref="AS133:AV133">
    <cfRule type="cellIs" dxfId="836" priority="48" operator="greaterThan">
      <formula>20000000</formula>
    </cfRule>
  </conditionalFormatting>
  <conditionalFormatting sqref="BC133">
    <cfRule type="cellIs" dxfId="835" priority="47" operator="greaterThan">
      <formula>20000000</formula>
    </cfRule>
  </conditionalFormatting>
  <conditionalFormatting sqref="AR34">
    <cfRule type="cellIs" dxfId="834" priority="40" stopIfTrue="1" operator="equal">
      <formula>"Opslag algemene kosten (50%)"</formula>
    </cfRule>
  </conditionalFormatting>
  <conditionalFormatting sqref="T34">
    <cfRule type="cellIs" dxfId="833" priority="44" stopIfTrue="1" operator="equal">
      <formula>"Opslag algemene kosten (50%)"</formula>
    </cfRule>
  </conditionalFormatting>
  <conditionalFormatting sqref="J34">
    <cfRule type="cellIs" dxfId="832" priority="46" stopIfTrue="1" operator="equal">
      <formula>"Opslag algemene kosten (50%)"</formula>
    </cfRule>
  </conditionalFormatting>
  <conditionalFormatting sqref="N34">
    <cfRule type="cellIs" dxfId="831" priority="45" stopIfTrue="1" operator="equal">
      <formula>"Opslag algemene kosten (50%)"</formula>
    </cfRule>
  </conditionalFormatting>
  <conditionalFormatting sqref="Z34">
    <cfRule type="cellIs" dxfId="830" priority="43" stopIfTrue="1" operator="equal">
      <formula>"Opslag algemene kosten (50%)"</formula>
    </cfRule>
  </conditionalFormatting>
  <conditionalFormatting sqref="AF34">
    <cfRule type="cellIs" dxfId="829" priority="42" stopIfTrue="1" operator="equal">
      <formula>"Opslag algemene kosten (50%)"</formula>
    </cfRule>
  </conditionalFormatting>
  <conditionalFormatting sqref="AL34">
    <cfRule type="cellIs" dxfId="828" priority="41" stopIfTrue="1" operator="equal">
      <formula>"Opslag algemene kosten (50%)"</formula>
    </cfRule>
  </conditionalFormatting>
  <conditionalFormatting sqref="AX34">
    <cfRule type="cellIs" dxfId="827" priority="39" stopIfTrue="1" operator="equal">
      <formula>"Opslag algemene kosten (50%)"</formula>
    </cfRule>
  </conditionalFormatting>
  <conditionalFormatting sqref="AM133:AP133">
    <cfRule type="cellIs" dxfId="826" priority="38" operator="greaterThan">
      <formula>20000000</formula>
    </cfRule>
  </conditionalFormatting>
  <conditionalFormatting sqref="AG133:AK133">
    <cfRule type="cellIs" dxfId="825" priority="37" operator="greaterThan">
      <formula>20000000</formula>
    </cfRule>
  </conditionalFormatting>
  <conditionalFormatting sqref="AA133:AD133">
    <cfRule type="cellIs" dxfId="824" priority="36" operator="greaterThan">
      <formula>20000000</formula>
    </cfRule>
  </conditionalFormatting>
  <conditionalFormatting sqref="BD34">
    <cfRule type="cellIs" dxfId="823" priority="35" stopIfTrue="1" operator="equal">
      <formula>"Opslag algemene kosten (50%)"</formula>
    </cfRule>
  </conditionalFormatting>
  <conditionalFormatting sqref="AZ133:BB133">
    <cfRule type="cellIs" dxfId="822" priority="32" operator="greaterThan">
      <formula>20000000</formula>
    </cfRule>
  </conditionalFormatting>
  <conditionalFormatting sqref="AB129:AD129">
    <cfRule type="cellIs" dxfId="821" priority="21" operator="greaterThan">
      <formula>0.5</formula>
    </cfRule>
    <cfRule type="cellIs" priority="22" operator="between">
      <formula>0</formula>
      <formula>0.5</formula>
    </cfRule>
  </conditionalFormatting>
  <conditionalFormatting sqref="AG129:AK129">
    <cfRule type="cellIs" dxfId="820" priority="19" operator="greaterThan">
      <formula>0.5</formula>
    </cfRule>
    <cfRule type="cellIs" priority="20" operator="between">
      <formula>0</formula>
      <formula>0.5</formula>
    </cfRule>
  </conditionalFormatting>
  <conditionalFormatting sqref="AM129">
    <cfRule type="cellIs" dxfId="819" priority="17" operator="greaterThan">
      <formula>0.5</formula>
    </cfRule>
    <cfRule type="cellIs" priority="18" operator="between">
      <formula>0</formula>
      <formula>0.5</formula>
    </cfRule>
  </conditionalFormatting>
  <conditionalFormatting sqref="AY133">
    <cfRule type="cellIs" dxfId="818" priority="12" operator="greaterThan">
      <formula>2000000</formula>
    </cfRule>
  </conditionalFormatting>
  <conditionalFormatting sqref="AY129">
    <cfRule type="cellIs" dxfId="817" priority="10" operator="greaterThan">
      <formula>0.5</formula>
    </cfRule>
    <cfRule type="cellIs" priority="11" operator="between">
      <formula>0</formula>
      <formula>0.5</formula>
    </cfRule>
  </conditionalFormatting>
  <conditionalFormatting sqref="AA129">
    <cfRule type="cellIs" dxfId="816" priority="6" operator="greaterThan">
      <formula>0.5</formula>
    </cfRule>
    <cfRule type="cellIs" priority="7" operator="between">
      <formula>0</formula>
      <formula>0.5</formula>
    </cfRule>
  </conditionalFormatting>
  <conditionalFormatting sqref="X177">
    <cfRule type="expression" dxfId="815" priority="4" stopIfTrue="1">
      <formula>IF(T177-D136=0,"","Let op ")</formula>
    </cfRule>
    <cfRule type="expression" dxfId="814" priority="5" stopIfTrue="1">
      <formula>IF(T177-D136=0,"","Let op ")</formula>
    </cfRule>
  </conditionalFormatting>
  <conditionalFormatting sqref="C168">
    <cfRule type="containsText" dxfId="4"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93E69695-A76E-45F5-8030-37D29237EFB0}"/>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ignoredErrors>
    <ignoredError sqref="G175:T177 BH112:BH116 AJ112:AJ116 BC108:BC111 BC106 BC107 BC92:BC94 BC104:BC105 BC115:BC116 AW86:BA88 AW108:BA111 AW106:BA106 AW107:BA107 AQ86:AU88 AQ108:AU111 AQ106:AU106 AQ107:AU107 AQ93:AU105 AQ92:AU92 AQ89:AU91 AQ112:AU116 AK86:AO88 AK108:AO111 AK106:AO106 AK107:AO107 AK93:AO105 AK92:AO92 AK89:AO91 AE86:AI88 AE108:AI111 AE106:AI106 AE107:AI107 Y86:AC88 Y107:Z107 Y108:AC111 Y92:Z105 Y115:AC116 Y106:AC106 BC19:BG24 BC29:BG31 BC15:BC18 AW74:BA85 AW27:BA28 AW25:BA25 AW26:BA26 AW19:BA24 AW29:BA31 AW59:BA66 AW73:AX73 AW40:AX52 AQ74:AU85 AQ27:AU28 AQ25:AU25 AQ26:AU26 AQ19:AU24 AQ29:AU31 AQ59:AU66 AQ73:AU73 AQ32:AU39 AQ53:AU58 AQ67:AU72 AQ40:AR52 AQ15:AU15 AK74:AO85 AK27:AO28 AK25:AO25 AK26:AO26 AK19:AO24 AK29:AO31 AK59:AO66 AK73:AO73 AK40:AL52 AK32:AO39 AK53:AO58 AK67:AO72 AE74:AI85 AE27:AI28 AE25:AI25 AE26:AI26 AE19:AI24 AE29:AI31 AE15:AI18 AE59:AI66 AE40:AF52 AE73:AI73 Y74:AC85 Y27:AC28 Y25:AC25 Y26:AC26 Y19:AC24 Y73:Z73 Y40:Z52 Y29:AC31 Y15:AC18 Y59:AC66 Y67:AC72 Y53:AC58 AE112:AI114 AE115:AI116 AE93:AI105 AE92:AI92 AB92:AC92 S74:W85 S16:S18 S27:W28 S25:W25 S26:W26 BC26:BG26 S19:W24 V73:W73 AZ40:BA52 AT40:AU52 AN40:AO52 AH40:AI52 AB40:AC52 V40:W52 S29:W31 AL15:AO15 AL16:AO17 AE32:AI39 AB73:AC73 AE89:AI91 U15:W18 AE53:AI58 AE67:AI72 AK15:AK17 AK18:AO18 AQ16:AU18 AW67:BA72 AW53:BA58 S40:T52 AK112:AO116 AW112:BA114 AY15:BA18 AW15:AW18 S86:W88 S59:W66 S15 AZ118:BC118 R118:AX118 AB107:AC107 S107:W107 S108:W111 AB93:AC105 Y112:AC114 BC112:BC113 S112:W113 AW95:AW105 S92:W105 AW92:BA94 AX104:BA105 AW115:BA116 S115:W116 S106:W106 S67:W72 BE15:BG18 AZ73:BA73 S73:T73 R117:BC117 S53:W58 R25 R59:R66 R53:R58 X53:X58 R119:BI128 BD117:BI117 R74:R85 R73 U73 BB73:BI73 R16:R17 BH15:BI18 R67:R72 X67:X72 R107 R106 X106 R115:R116 X115:X116 BB115:BB116 R104:R105 BB104:BB105 R95:R103 R92:R94 BB92:BB94 X104:X105 X95:X103 X92 AX95:BI103 R114:X114 R112:R113 X112:X113 BD112:BG113 AD114 AD112:AD113 AD104:AD105 AD95:AD103 X93:X94 AD93:AD94 R108:R111 X108:X111 X107 AD107 AY118 BD118:BI118 R15 T15 X59:X66 R89:AD91 R86:R88 X86:X88 AX16:AX18 AX15 BB16:BB18 BB15 BB114:BG114 BB112:BB113 AP115:AP116 AP114 AP112:AP113 R40:R52 U40:U52 BB53:BI58 BB67:BI72 AV16:AV18 R18 AP18 AP16:AP17 AP15 AJ67:AJ72 AJ53:AJ58 X16:X17 X15 X18 AJ89:AJ91 AD73 R32:AD39 AJ32:AJ39 R29:R31 X29:X31 X40:X52 AD40:AD52 AJ40:AJ52 AP40:AP52 AV40:AV52 BB40:BI52 X73 R19:R24 X19:X24 R27:R28 R26 BH26:BI26 X26 X25 X27:X28 T16:T17 T18 X74:X85 AD92 AJ92 AJ104:AJ105 AJ95:AJ103 AJ93:AJ94 AD53:AD58 AD67:AD72 AD59:AD66 AD16:AD17 AD15 AD18 AD29:AD31 AA40:AA52 AA73 AD19:AD24 AD26 AD25 AD27:AD28 AD74:AD85 AJ73 AG40:AG52 AJ59:AJ66 AJ16:AJ17 AJ15 AJ18 AJ29:AJ31 AJ19:AJ24 AJ26 AJ25 AJ27:AJ28 AJ74:AJ85 AP67:AP72 AP53:AP58 AP32:AP39 AM40:AM52 AP73 AP59:AP66 AP29:AP31 AP19:AP24 AP26 AP25 AP27:AP28 AP74:AP85 AV15 AS40:AS52 AV67:AV72 AV53:AV58 AV32:BI39 AV73 AV59:AV66 AV29:AV31 AV19:AV24 AV26 AV25 AV27:AV28 AV74:AV85 AY40:AY52 BB59:BI66 BB29:BB31 BB19:BB24 BB26 BB25:BI25 BB27:BI28 BB74:BI85 BD16:BD18 BD15 BH29:BI31 BH19:BI24 AD106 AD115:AD116 AA104:AA105 AA95:AA103 AA92 AA93:AA94 AD108:AD111 AA107 AD86:AD88 AJ107 AJ106 AJ108:AJ111 AJ86:AJ88 AP89:AP91 AP92 AP104:AP105 AP95:AP103 AP93:AP94 AP107 AP106 AP108:AP111 AP86:AP88 AV115:AV116 AV114 AV112:AV113 AV89:BI91 AV92 AV104:AV105 AV95:AV103 AV93:AV94 AV107 AV106 AV108:AV111 AV86:AV88 BB107 BB106 BB108:BB111 BB86:BI88 BD115:BG116 BD104:BI105 BD92:BI94 BD107:BI107 BD106:BI106 BD108:BI111 BI112:BI113 BI114 BI115:BI116 R130:BI138 R129:AX129 AZ129:BI129 X177 C167:D167 D15:D31 C168" unlockedFormula="1"/>
  </ignoredErrors>
  <legacyDrawing r:id="rId2"/>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1D84EE43-2672-4C8B-B5E2-BAD348226653}">
          <x14:formula1>
            <xm:f>Werkblad!$A$1:$A$4</xm:f>
          </x14:formula1>
          <xm:sqref>D10:E10</xm:sqref>
        </x14:dataValidation>
        <x14:dataValidation type="list" allowBlank="1" showInputMessage="1" showErrorMessage="1" xr:uid="{FFC2987A-3540-427A-A535-929D594EAF53}">
          <x14:formula1>
            <xm:f>Werkblad!$A$14:$A$16</xm:f>
          </x14:formula1>
          <xm:sqref>C7:C8</xm:sqref>
        </x14:dataValidation>
        <x14:dataValidation type="list" allowBlank="1" showInputMessage="1" showErrorMessage="1" xr:uid="{6762A759-9633-42C2-BC17-9D913C96EC59}">
          <x14:formula1>
            <xm:f>Werkblad!$A$26:$A$28</xm:f>
          </x14:formula1>
          <xm:sqref>C6</xm:sqref>
        </x14:dataValidation>
        <x14:dataValidation type="list" allowBlank="1" showInputMessage="1" showErrorMessage="1" xr:uid="{631A2E64-2F51-4DC7-8B13-B546EE9182AE}">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FEAAB-C4CF-41C7-AEB3-CEE6C0FA2BA7}">
  <sheetPr codeName="Blad14"/>
  <dimension ref="A1:BP179"/>
  <sheetViews>
    <sheetView showGridLines="0" zoomScaleNormal="100" workbookViewId="0">
      <selection activeCell="C6" sqref="C6"/>
    </sheetView>
  </sheetViews>
  <sheetFormatPr defaultColWidth="9.140625" defaultRowHeight="15" x14ac:dyDescent="0.25"/>
  <cols>
    <col min="1" max="1" width="4.140625" style="381"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9.140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140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80"/>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80"/>
      <c r="B3" s="210" t="s">
        <v>1</v>
      </c>
      <c r="C3" s="266">
        <f>+'Basisgegevens aanvraag'!C20</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80"/>
      <c r="B4" s="210" t="s">
        <v>43</v>
      </c>
      <c r="C4" s="268">
        <f>'Basisgegevens aanvraag'!D20</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80"/>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83"/>
      <c r="I13" s="376" t="s">
        <v>110</v>
      </c>
      <c r="J13" s="157" t="s">
        <v>7</v>
      </c>
      <c r="K13" s="157"/>
      <c r="L13" s="309"/>
      <c r="M13" s="382" t="s">
        <v>111</v>
      </c>
      <c r="N13" s="157" t="s">
        <v>8</v>
      </c>
      <c r="O13" s="157"/>
      <c r="P13" s="309"/>
      <c r="Q13" s="157"/>
      <c r="R13" s="157"/>
      <c r="S13" s="157"/>
      <c r="T13" s="157" t="s">
        <v>63</v>
      </c>
      <c r="U13" s="157"/>
      <c r="V13" s="157"/>
      <c r="W13" s="157"/>
      <c r="X13" s="157"/>
      <c r="Y13" s="157"/>
      <c r="Z13" s="605" t="s">
        <v>64</v>
      </c>
      <c r="AA13" s="605"/>
      <c r="AB13" s="305"/>
      <c r="AC13" s="376"/>
      <c r="AD13" s="376"/>
      <c r="AE13" s="309"/>
      <c r="AF13" s="605" t="s">
        <v>101</v>
      </c>
      <c r="AG13" s="605"/>
      <c r="AH13" s="376"/>
      <c r="AI13" s="305"/>
      <c r="AJ13" s="376"/>
      <c r="AK13" s="305"/>
      <c r="AL13" s="605" t="s">
        <v>68</v>
      </c>
      <c r="AM13" s="605"/>
      <c r="AN13" s="376" t="s">
        <v>125</v>
      </c>
      <c r="AO13" s="305"/>
      <c r="AP13" s="376"/>
      <c r="AQ13" s="305"/>
      <c r="AR13" s="605" t="s">
        <v>71</v>
      </c>
      <c r="AS13" s="605"/>
      <c r="AU13" s="305"/>
      <c r="AV13" s="376"/>
      <c r="AW13" s="157"/>
      <c r="AX13" s="605" t="s">
        <v>73</v>
      </c>
      <c r="AY13" s="605"/>
      <c r="AZ13" s="376"/>
      <c r="BA13" s="305"/>
      <c r="BB13" s="305"/>
      <c r="BC13" s="376"/>
      <c r="BD13" s="605" t="s">
        <v>98</v>
      </c>
      <c r="BE13" s="605"/>
      <c r="BF13" s="376" t="s">
        <v>128</v>
      </c>
      <c r="BG13" s="305"/>
      <c r="BH13" s="376"/>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76"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77"/>
      <c r="C15" s="378"/>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77"/>
      <c r="C16" s="378"/>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77"/>
      <c r="C17" s="378"/>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77"/>
      <c r="C18" s="378"/>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77"/>
      <c r="C19" s="378"/>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77"/>
      <c r="C20" s="378"/>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77"/>
      <c r="C21" s="378"/>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77"/>
      <c r="C22" s="378"/>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77"/>
      <c r="C23" s="378"/>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77"/>
      <c r="C24" s="378"/>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77"/>
      <c r="C26" s="378"/>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77"/>
      <c r="C29" s="378"/>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77"/>
      <c r="C30" s="378"/>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77"/>
      <c r="C31" s="378"/>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83"/>
      <c r="I38" s="383"/>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76"/>
      <c r="AI38" s="305"/>
      <c r="AJ38" s="157"/>
      <c r="AK38" s="305"/>
      <c r="AL38" s="577" t="str">
        <f>+AL13</f>
        <v>Innovatie kleine en middelgrote ondernemingen</v>
      </c>
      <c r="AM38" s="577"/>
      <c r="AN38" s="376"/>
      <c r="AO38" s="305"/>
      <c r="AP38" s="157"/>
      <c r="AQ38" s="305"/>
      <c r="AR38" s="577" t="str">
        <f>+AR13</f>
        <v>Proces- en organisatie innovatie</v>
      </c>
      <c r="AS38" s="577"/>
      <c r="AT38" s="376"/>
      <c r="AU38" s="305"/>
      <c r="AV38" s="157"/>
      <c r="AW38" s="157"/>
      <c r="AX38" s="577" t="str">
        <f>+AX13</f>
        <v>Opleidingssteun</v>
      </c>
      <c r="AY38" s="577"/>
      <c r="AZ38" s="376"/>
      <c r="BA38" s="305"/>
      <c r="BB38" s="157"/>
      <c r="BC38" s="376"/>
      <c r="BD38" s="577" t="str">
        <f>+BD13</f>
        <v>Niet economische activiteiten</v>
      </c>
      <c r="BE38" s="577"/>
      <c r="BF38" s="376"/>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80"/>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80"/>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83"/>
      <c r="I57" s="383"/>
      <c r="J57" s="157" t="s">
        <v>7</v>
      </c>
      <c r="K57" s="157"/>
      <c r="L57" s="309"/>
      <c r="M57" s="157"/>
      <c r="N57" s="606" t="s">
        <v>8</v>
      </c>
      <c r="O57" s="606"/>
      <c r="P57" s="288"/>
      <c r="Q57" s="300"/>
      <c r="R57" s="157"/>
      <c r="S57" s="383"/>
      <c r="T57" s="606" t="str">
        <f>+T13</f>
        <v>Haalbaarheidsstudies</v>
      </c>
      <c r="U57" s="606"/>
      <c r="V57" s="300"/>
      <c r="W57" s="33"/>
      <c r="X57" s="157"/>
      <c r="Y57" s="383"/>
      <c r="Z57" s="591" t="str">
        <f>+Z13</f>
        <v>Bouw onderzoeksinfrastructuur</v>
      </c>
      <c r="AA57" s="591"/>
      <c r="AB57" s="323"/>
      <c r="AC57" s="33"/>
      <c r="AD57" s="157"/>
      <c r="AE57" s="300"/>
      <c r="AF57" s="591" t="str">
        <f>+AF13</f>
        <v>Exploitatie van innovatieclusters</v>
      </c>
      <c r="AG57" s="591"/>
      <c r="AH57" s="382"/>
      <c r="AI57" s="323"/>
      <c r="AJ57" s="157"/>
      <c r="AK57" s="323"/>
      <c r="AL57" s="576" t="str">
        <f>+AL13</f>
        <v>Innovatie kleine en middelgrote ondernemingen</v>
      </c>
      <c r="AM57" s="576"/>
      <c r="AN57" s="376"/>
      <c r="AO57" s="305"/>
      <c r="AP57" s="157"/>
      <c r="AQ57" s="305"/>
      <c r="AR57" s="576" t="str">
        <f>+AR13</f>
        <v>Proces- en organisatie innovatie</v>
      </c>
      <c r="AS57" s="576"/>
      <c r="AT57" s="376"/>
      <c r="AU57" s="305"/>
      <c r="AV57" s="157"/>
      <c r="AW57" s="383"/>
      <c r="AX57" s="576" t="str">
        <f>+AX13</f>
        <v>Opleidingssteun</v>
      </c>
      <c r="AY57" s="576"/>
      <c r="AZ57" s="376"/>
      <c r="BA57" s="305"/>
      <c r="BB57" s="157"/>
      <c r="BC57" s="376"/>
      <c r="BD57" s="576" t="str">
        <f>+BD13</f>
        <v>Niet economische activiteiten</v>
      </c>
      <c r="BE57" s="576"/>
      <c r="BF57" s="376"/>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80"/>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80"/>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80"/>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80"/>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80"/>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80"/>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80"/>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80"/>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83"/>
      <c r="I71" s="383"/>
      <c r="J71" s="157" t="s">
        <v>7</v>
      </c>
      <c r="K71" s="157"/>
      <c r="L71" s="309"/>
      <c r="M71" s="157"/>
      <c r="N71" s="606" t="s">
        <v>8</v>
      </c>
      <c r="O71" s="606"/>
      <c r="P71" s="288"/>
      <c r="Q71" s="300"/>
      <c r="R71" s="157"/>
      <c r="S71" s="383"/>
      <c r="T71" s="606" t="str">
        <f>+T13</f>
        <v>Haalbaarheidsstudies</v>
      </c>
      <c r="U71" s="606"/>
      <c r="V71" s="300"/>
      <c r="W71" s="33"/>
      <c r="X71" s="157"/>
      <c r="Y71" s="383"/>
      <c r="Z71" s="576" t="str">
        <f>+Z13</f>
        <v>Bouw onderzoeksinfrastructuur</v>
      </c>
      <c r="AA71" s="576"/>
      <c r="AB71" s="305"/>
      <c r="AC71" s="33"/>
      <c r="AD71" s="157"/>
      <c r="AE71" s="300"/>
      <c r="AF71" s="576" t="str">
        <f>+AF13</f>
        <v>Exploitatie van innovatieclusters</v>
      </c>
      <c r="AG71" s="576"/>
      <c r="AH71" s="376"/>
      <c r="AI71" s="305"/>
      <c r="AJ71" s="157"/>
      <c r="AK71" s="305"/>
      <c r="AL71" s="576" t="str">
        <f>+AL13</f>
        <v>Innovatie kleine en middelgrote ondernemingen</v>
      </c>
      <c r="AM71" s="576"/>
      <c r="AN71" s="376"/>
      <c r="AO71" s="305"/>
      <c r="AP71" s="157"/>
      <c r="AQ71" s="305"/>
      <c r="AR71" s="576" t="str">
        <f>+AR13</f>
        <v>Proces- en organisatie innovatie</v>
      </c>
      <c r="AS71" s="576"/>
      <c r="AT71" s="376"/>
      <c r="AU71" s="305"/>
      <c r="AV71" s="157"/>
      <c r="AW71" s="383"/>
      <c r="AX71" s="576" t="str">
        <f>+AX13</f>
        <v>Opleidingssteun</v>
      </c>
      <c r="AY71" s="576"/>
      <c r="AZ71" s="376"/>
      <c r="BA71" s="305"/>
      <c r="BB71" s="157"/>
      <c r="BC71" s="376"/>
      <c r="BD71" s="576" t="str">
        <f>+BD13</f>
        <v>Niet economische activiteiten</v>
      </c>
      <c r="BE71" s="576"/>
      <c r="BF71" s="376"/>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80"/>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83"/>
      <c r="I90" s="383"/>
      <c r="J90" s="157" t="s">
        <v>7</v>
      </c>
      <c r="K90" s="157"/>
      <c r="L90" s="309"/>
      <c r="M90" s="157"/>
      <c r="N90" s="576" t="s">
        <v>8</v>
      </c>
      <c r="O90" s="576"/>
      <c r="P90" s="288"/>
      <c r="Q90" s="305"/>
      <c r="R90" s="157"/>
      <c r="S90" s="383"/>
      <c r="T90" s="576" t="str">
        <f>+T71</f>
        <v>Haalbaarheidsstudies</v>
      </c>
      <c r="U90" s="576"/>
      <c r="V90" s="305"/>
      <c r="W90" s="33"/>
      <c r="X90" s="157"/>
      <c r="Y90" s="383"/>
      <c r="Z90" s="577" t="str">
        <f>+Z71</f>
        <v>Bouw onderzoeksinfrastructuur</v>
      </c>
      <c r="AA90" s="577"/>
      <c r="AB90" s="305"/>
      <c r="AC90" s="33"/>
      <c r="AD90" s="157"/>
      <c r="AE90" s="300"/>
      <c r="AF90" s="577" t="str">
        <f>+AF71</f>
        <v>Exploitatie van innovatieclusters</v>
      </c>
      <c r="AG90" s="577"/>
      <c r="AH90" s="376"/>
      <c r="AI90" s="305"/>
      <c r="AJ90" s="157"/>
      <c r="AK90" s="305"/>
      <c r="AL90" s="577" t="str">
        <f>+AL71</f>
        <v>Innovatie kleine en middelgrote ondernemingen</v>
      </c>
      <c r="AM90" s="577"/>
      <c r="AN90" s="376"/>
      <c r="AO90" s="305"/>
      <c r="AP90" s="157"/>
      <c r="AQ90" s="305"/>
      <c r="AR90" s="577" t="str">
        <f>+AR71</f>
        <v>Proces- en organisatie innovatie</v>
      </c>
      <c r="AS90" s="577"/>
      <c r="AT90" s="376"/>
      <c r="AU90" s="305"/>
      <c r="AV90" s="157"/>
      <c r="AW90" s="383"/>
      <c r="AX90" s="577" t="str">
        <f>+AX71</f>
        <v>Opleidingssteun</v>
      </c>
      <c r="AY90" s="577"/>
      <c r="AZ90" s="376"/>
      <c r="BA90" s="305"/>
      <c r="BB90" s="157"/>
      <c r="BC90" s="376"/>
      <c r="BD90" s="577" t="str">
        <f>+BD71</f>
        <v>Niet economische activiteiten</v>
      </c>
      <c r="BE90" s="577"/>
      <c r="BF90" s="376"/>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75"/>
      <c r="D94" s="575"/>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3" si="112">U95</f>
        <v>0</v>
      </c>
      <c r="X95" s="346" t="s">
        <v>121</v>
      </c>
      <c r="Y95" s="175"/>
      <c r="Z95" s="10"/>
      <c r="AA95" s="187">
        <v>0</v>
      </c>
      <c r="AB95" s="287"/>
      <c r="AC95" s="33">
        <f t="shared" ref="AC95:AC103" si="113">AA95</f>
        <v>0</v>
      </c>
      <c r="AD95" s="188" t="str" cm="2">
        <f t="array" ref="AD95">_xlfn.IFS($C$6=Werkblad!$A$28,Werkblad!$A$34,$C$6="Kennisontwikkeling (KO)",Werkblad!$A$31,$C$6="Onderzoek, Ontwikkeling en innovatie (O&amp;O&amp;I)",Werkblad!$A$32,$C$6="","")</f>
        <v/>
      </c>
      <c r="AE95" s="287"/>
      <c r="AF95" s="10"/>
      <c r="AG95" s="200"/>
      <c r="AH95" s="167">
        <f t="shared" ref="AH95:AH103" si="114">AG95</f>
        <v>0</v>
      </c>
      <c r="AI95" s="297"/>
      <c r="AJ95" s="346" t="s">
        <v>121</v>
      </c>
      <c r="AK95" s="297"/>
      <c r="AL95" s="10"/>
      <c r="AM95" s="200"/>
      <c r="AN95" s="167">
        <f t="shared" ref="AN95:AN103" si="115">AM95</f>
        <v>0</v>
      </c>
      <c r="AO95" s="297"/>
      <c r="AP95" s="346" t="s">
        <v>121</v>
      </c>
      <c r="AQ95" s="287"/>
      <c r="AR95" s="10"/>
      <c r="AS95" s="200"/>
      <c r="AT95" s="167">
        <f t="shared" ref="AT95:AT103" si="116">AS95</f>
        <v>0</v>
      </c>
      <c r="AU95" s="297"/>
      <c r="AV95" s="346" t="s">
        <v>121</v>
      </c>
      <c r="AW95" s="175"/>
      <c r="AX95" s="10"/>
      <c r="AY95" s="200"/>
      <c r="AZ95" s="167">
        <f t="shared" ref="AZ95:AZ103" si="117">AY95</f>
        <v>0</v>
      </c>
      <c r="BA95" s="297"/>
      <c r="BB95" s="346" t="s">
        <v>121</v>
      </c>
      <c r="BC95" s="167"/>
      <c r="BD95" s="10"/>
      <c r="BE95" s="187">
        <v>0</v>
      </c>
      <c r="BF95" s="167">
        <f t="shared" ref="BF95:BF103"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80"/>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83"/>
      <c r="I110" s="383"/>
      <c r="J110" s="157" t="s">
        <v>7</v>
      </c>
      <c r="K110" s="157"/>
      <c r="L110" s="309"/>
      <c r="M110" s="157"/>
      <c r="N110" s="576" t="s">
        <v>8</v>
      </c>
      <c r="O110" s="576"/>
      <c r="P110" s="288"/>
      <c r="Q110" s="305"/>
      <c r="R110" s="157"/>
      <c r="S110" s="383"/>
      <c r="T110" s="576" t="str">
        <f>+T13</f>
        <v>Haalbaarheidsstudies</v>
      </c>
      <c r="U110" s="576"/>
      <c r="V110" s="305"/>
      <c r="W110" s="33"/>
      <c r="X110" s="157"/>
      <c r="Y110" s="383"/>
      <c r="Z110" s="576" t="str">
        <f>+Z13</f>
        <v>Bouw onderzoeksinfrastructuur</v>
      </c>
      <c r="AA110" s="576"/>
      <c r="AB110" s="305"/>
      <c r="AC110" s="33"/>
      <c r="AD110" s="157"/>
      <c r="AE110" s="300"/>
      <c r="AF110" s="576" t="str">
        <f>+AF13</f>
        <v>Exploitatie van innovatieclusters</v>
      </c>
      <c r="AG110" s="576"/>
      <c r="AH110" s="376"/>
      <c r="AI110" s="305"/>
      <c r="AJ110" s="157"/>
      <c r="AK110" s="305"/>
      <c r="AL110" s="576" t="str">
        <f>+AL13</f>
        <v>Innovatie kleine en middelgrote ondernemingen</v>
      </c>
      <c r="AM110" s="576"/>
      <c r="AN110" s="376"/>
      <c r="AO110" s="305"/>
      <c r="AP110" s="157"/>
      <c r="AQ110" s="305"/>
      <c r="AR110" s="576" t="str">
        <f>+AR13</f>
        <v>Proces- en organisatie innovatie</v>
      </c>
      <c r="AS110" s="576"/>
      <c r="AT110" s="376"/>
      <c r="AU110" s="305"/>
      <c r="AV110" s="157"/>
      <c r="AW110" s="383"/>
      <c r="AX110" s="576" t="str">
        <f>+AX13</f>
        <v>Opleidingssteun</v>
      </c>
      <c r="AY110" s="576"/>
      <c r="AZ110" s="376"/>
      <c r="BA110" s="305"/>
      <c r="BB110" s="157"/>
      <c r="BC110" s="376"/>
      <c r="BD110" s="576" t="str">
        <f>+BD13</f>
        <v>Niet economische activiteiten</v>
      </c>
      <c r="BE110" s="576"/>
      <c r="BF110" s="376"/>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19">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0">G113</f>
        <v>0</v>
      </c>
      <c r="J113" s="10"/>
      <c r="K113" s="200"/>
      <c r="L113" s="287"/>
      <c r="M113" s="175">
        <f t="shared" ref="M113:M116" si="121">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2">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3">AM113</f>
        <v>0</v>
      </c>
      <c r="AO113" s="287"/>
      <c r="AP113" s="346" t="s">
        <v>121</v>
      </c>
      <c r="AQ113" s="287"/>
      <c r="AR113" s="10"/>
      <c r="AS113" s="200"/>
      <c r="AT113" s="175">
        <f t="shared" ref="AT113:AT116" si="124">AS113</f>
        <v>0</v>
      </c>
      <c r="AU113" s="287"/>
      <c r="AV113" s="346" t="s">
        <v>121</v>
      </c>
      <c r="AW113" s="175"/>
      <c r="AX113" s="10"/>
      <c r="AY113" s="200"/>
      <c r="AZ113" s="175">
        <f t="shared" ref="AZ113:AZ116" si="125">AY113</f>
        <v>0</v>
      </c>
      <c r="BA113" s="287"/>
      <c r="BB113" s="346" t="s">
        <v>121</v>
      </c>
      <c r="BC113" s="175"/>
      <c r="BD113" s="10"/>
      <c r="BE113" s="187">
        <v>0</v>
      </c>
      <c r="BF113" s="175">
        <f t="shared" ref="BF113:BF116" si="126">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7">G114</f>
        <v>0</v>
      </c>
      <c r="J114" s="10"/>
      <c r="K114" s="200"/>
      <c r="L114" s="287"/>
      <c r="M114" s="175">
        <f t="shared" ref="M114" si="128">K114</f>
        <v>0</v>
      </c>
      <c r="N114" s="10"/>
      <c r="O114" s="200"/>
      <c r="P114" s="297">
        <f>O114</f>
        <v>0</v>
      </c>
      <c r="Q114" s="287"/>
      <c r="R114" s="346" t="s">
        <v>121</v>
      </c>
      <c r="S114" s="175"/>
      <c r="T114" s="10"/>
      <c r="U114" s="200"/>
      <c r="V114" s="287"/>
      <c r="W114" s="33">
        <f t="shared" ref="W114" si="129">U114</f>
        <v>0</v>
      </c>
      <c r="X114" s="346" t="s">
        <v>121</v>
      </c>
      <c r="Y114" s="175"/>
      <c r="Z114" s="10"/>
      <c r="AA114" s="200"/>
      <c r="AB114" s="287"/>
      <c r="AC114" s="33">
        <f t="shared" ref="AC114" si="130">AA114</f>
        <v>0</v>
      </c>
      <c r="AD114" s="346" t="s">
        <v>121</v>
      </c>
      <c r="AE114" s="287"/>
      <c r="AF114" s="10"/>
      <c r="AG114" s="187">
        <v>0</v>
      </c>
      <c r="AH114" s="175">
        <f t="shared" ref="AH114" si="131">AG114</f>
        <v>0</v>
      </c>
      <c r="AI114" s="287"/>
      <c r="AJ114" s="188" t="str" cm="2">
        <f t="array" ref="AJ114">_xlfn.IFS($C$6=Werkblad!$A$28,Werkblad!$A$34,$C$6="Kennisontwikkeling (KO)",Werkblad!$A$31,$C$6="Onderzoek, Ontwikkeling en innovatie (O&amp;O&amp;I)",Werkblad!$A$32,$C$6="","")</f>
        <v/>
      </c>
      <c r="AK114" s="287"/>
      <c r="AL114" s="10"/>
      <c r="AM114" s="200"/>
      <c r="AN114" s="175">
        <f t="shared" si="123"/>
        <v>0</v>
      </c>
      <c r="AO114" s="287"/>
      <c r="AP114" s="346" t="s">
        <v>121</v>
      </c>
      <c r="AQ114" s="287"/>
      <c r="AR114" s="10"/>
      <c r="AS114" s="200"/>
      <c r="AT114" s="175">
        <f t="shared" si="124"/>
        <v>0</v>
      </c>
      <c r="AU114" s="287"/>
      <c r="AV114" s="346" t="s">
        <v>121</v>
      </c>
      <c r="AW114" s="175"/>
      <c r="AX114" s="10"/>
      <c r="AY114" s="200"/>
      <c r="AZ114" s="175">
        <f t="shared" ref="AZ114" si="132">AY114</f>
        <v>0</v>
      </c>
      <c r="BA114" s="287"/>
      <c r="BB114" s="346" t="s">
        <v>121</v>
      </c>
      <c r="BC114" s="175"/>
      <c r="BD114" s="10"/>
      <c r="BE114" s="187">
        <v>0</v>
      </c>
      <c r="BF114" s="175">
        <f t="shared" ref="BF114" si="133">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0"/>
        <v>0</v>
      </c>
      <c r="J115" s="10"/>
      <c r="K115" s="200"/>
      <c r="L115" s="287"/>
      <c r="M115" s="175">
        <f t="shared" si="121"/>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2"/>
        <v>0</v>
      </c>
      <c r="AI115" s="287"/>
      <c r="AJ115" s="188" t="str" cm="2">
        <f t="array" ref="AJ115">_xlfn.IFS($C$6=Werkblad!$A$28,Werkblad!$A$34,$C$6="Kennisontwikkeling (KO)",Werkblad!$A$31,$C$6="Onderzoek, Ontwikkeling en innovatie (O&amp;O&amp;I)",Werkblad!$A$32,$C$6="","")</f>
        <v/>
      </c>
      <c r="AK115" s="287"/>
      <c r="AL115" s="10"/>
      <c r="AM115" s="200"/>
      <c r="AN115" s="175">
        <f t="shared" si="123"/>
        <v>0</v>
      </c>
      <c r="AO115" s="287"/>
      <c r="AP115" s="346" t="s">
        <v>121</v>
      </c>
      <c r="AQ115" s="287"/>
      <c r="AR115" s="10"/>
      <c r="AS115" s="200"/>
      <c r="AT115" s="175">
        <f t="shared" si="124"/>
        <v>0</v>
      </c>
      <c r="AU115" s="287"/>
      <c r="AV115" s="346" t="s">
        <v>121</v>
      </c>
      <c r="AW115" s="175"/>
      <c r="AX115" s="10"/>
      <c r="AY115" s="200"/>
      <c r="AZ115" s="175">
        <f t="shared" si="125"/>
        <v>0</v>
      </c>
      <c r="BA115" s="287"/>
      <c r="BB115" s="346" t="s">
        <v>121</v>
      </c>
      <c r="BC115" s="175"/>
      <c r="BD115" s="10"/>
      <c r="BE115" s="187">
        <v>0</v>
      </c>
      <c r="BF115" s="175">
        <f t="shared" si="126"/>
        <v>0</v>
      </c>
      <c r="BG115" s="287"/>
      <c r="BH115" s="188" t="str" cm="2">
        <f t="array" ref="BH115">_xlfn.IFS($C$6=Werkblad!$A$28,Werkblad!$A$34,$C$6="Kennisontwikkeling (KO)",Werkblad!$A$31,$C$6="Onderzoek, Ontwikkeling en innovatie (O&amp;O&amp;I)",Werkblad!$A$32,$C$6="","")</f>
        <v/>
      </c>
      <c r="BI115" s="136"/>
    </row>
    <row r="116" spans="1:61" x14ac:dyDescent="0.25">
      <c r="A116" s="380"/>
      <c r="B116" s="588"/>
      <c r="C116" s="575"/>
      <c r="D116" s="575"/>
      <c r="E116" s="135"/>
      <c r="F116" s="10"/>
      <c r="G116" s="200"/>
      <c r="H116" s="135"/>
      <c r="I116" s="296">
        <f t="shared" si="120"/>
        <v>0</v>
      </c>
      <c r="J116" s="10"/>
      <c r="K116" s="200"/>
      <c r="L116" s="287"/>
      <c r="M116" s="175">
        <f t="shared" si="121"/>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2"/>
        <v>0</v>
      </c>
      <c r="AI116" s="287"/>
      <c r="AJ116" s="188" t="str" cm="2">
        <f t="array" ref="AJ116">_xlfn.IFS($C$6=Werkblad!$A$28,Werkblad!$A$34,$C$6="Kennisontwikkeling (KO)",Werkblad!$A$31,$C$6="Onderzoek, Ontwikkeling en innovatie (O&amp;O&amp;I)",Werkblad!$A$32,$C$6="","")</f>
        <v/>
      </c>
      <c r="AK116" s="287"/>
      <c r="AL116" s="10"/>
      <c r="AM116" s="200"/>
      <c r="AN116" s="175">
        <f t="shared" si="123"/>
        <v>0</v>
      </c>
      <c r="AO116" s="287"/>
      <c r="AP116" s="346" t="s">
        <v>121</v>
      </c>
      <c r="AQ116" s="287"/>
      <c r="AR116" s="10"/>
      <c r="AS116" s="200"/>
      <c r="AT116" s="175">
        <f t="shared" si="124"/>
        <v>0</v>
      </c>
      <c r="AU116" s="287"/>
      <c r="AV116" s="346" t="s">
        <v>121</v>
      </c>
      <c r="AW116" s="175"/>
      <c r="AX116" s="10"/>
      <c r="AY116" s="200"/>
      <c r="AZ116" s="175">
        <f t="shared" si="125"/>
        <v>0</v>
      </c>
      <c r="BA116" s="287"/>
      <c r="BB116" s="346" t="s">
        <v>121</v>
      </c>
      <c r="BC116" s="175"/>
      <c r="BD116" s="10"/>
      <c r="BE116" s="187">
        <v>0</v>
      </c>
      <c r="BF116" s="175">
        <f t="shared" si="126"/>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83"/>
      <c r="I123" s="383"/>
      <c r="J123" s="157" t="s">
        <v>7</v>
      </c>
      <c r="K123" s="157"/>
      <c r="L123" s="309"/>
      <c r="M123" s="157"/>
      <c r="N123" s="590" t="s">
        <v>8</v>
      </c>
      <c r="O123" s="590"/>
      <c r="P123" s="300"/>
      <c r="Q123" s="300"/>
      <c r="R123" s="383"/>
      <c r="S123" s="383"/>
      <c r="T123" s="590" t="str">
        <f>+T13</f>
        <v>Haalbaarheidsstudies</v>
      </c>
      <c r="U123" s="590"/>
      <c r="V123" s="300"/>
      <c r="W123" s="383"/>
      <c r="X123" s="383"/>
      <c r="Y123" s="383"/>
      <c r="Z123" s="590" t="str">
        <f>+Z13</f>
        <v>Bouw onderzoeksinfrastructuur</v>
      </c>
      <c r="AA123" s="590"/>
      <c r="AB123" s="300"/>
      <c r="AC123" s="383"/>
      <c r="AD123" s="383"/>
      <c r="AE123" s="300"/>
      <c r="AF123" s="590" t="str">
        <f>+AF13</f>
        <v>Exploitatie van innovatieclusters</v>
      </c>
      <c r="AG123" s="590"/>
      <c r="AH123" s="383"/>
      <c r="AI123" s="300"/>
      <c r="AJ123" s="383"/>
      <c r="AK123" s="300"/>
      <c r="AL123" s="590" t="str">
        <f>+AL13</f>
        <v>Innovatie kleine en middelgrote ondernemingen</v>
      </c>
      <c r="AM123" s="590"/>
      <c r="AN123" s="383"/>
      <c r="AO123" s="300"/>
      <c r="AP123" s="383"/>
      <c r="AQ123" s="300"/>
      <c r="AR123" s="590" t="str">
        <f>+AR13</f>
        <v>Proces- en organisatie innovatie</v>
      </c>
      <c r="AS123" s="590"/>
      <c r="AT123" s="383"/>
      <c r="AU123" s="300"/>
      <c r="AV123" s="383"/>
      <c r="AW123" s="383"/>
      <c r="AX123" s="577" t="str">
        <f>+AX13</f>
        <v>Opleidingssteun</v>
      </c>
      <c r="AY123" s="577"/>
      <c r="AZ123" s="376"/>
      <c r="BA123" s="305"/>
      <c r="BB123" s="305"/>
      <c r="BC123" s="376"/>
      <c r="BD123" s="577" t="str">
        <f>+BD13</f>
        <v>Niet economische activiteiten</v>
      </c>
      <c r="BE123" s="577"/>
      <c r="BF123" s="376"/>
      <c r="BG123" s="305"/>
      <c r="BH123" s="376"/>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aanvraag'!I20&gt;80%,80%,50%+'Basisgegevens aanvraag'!I20)</f>
        <v>0.5</v>
      </c>
      <c r="L129" s="291"/>
      <c r="M129" s="358"/>
      <c r="N129" s="64"/>
      <c r="O129" s="70">
        <f>25%+'Basisgegevens aanvraag'!$I$20</f>
        <v>0.25</v>
      </c>
      <c r="P129" s="312"/>
      <c r="Q129" s="312"/>
      <c r="R129" s="312"/>
      <c r="S129" s="63"/>
      <c r="T129" s="64"/>
      <c r="U129" s="70">
        <f>50%+'Basisgegevens aanvraag'!$G$20</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activiteiten",0,$C$4=0,0,C4="[maak keuze]",0)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aanvraag'!K20+'Basisgegevens aanvraag'!L20)&lt;=70%),(+AY129+'Basisgegevens aanvraag'!K20+'Basisgegevens aanvraag'!L20)*AY125,AND(C7="Niet van toepassing",AY129&gt;=50%),50%*AY125,AND(C7="Niet van toepassing",AY129&lt;50%),AY129*AY125,AND(C7="Niet van toepassing",AY129&gt;=50%),50%*AY125,AND(C7="Ja",C4="Onderzoeksorganisatie - niet economische activiteiten"),AY125*0%,AND(C7="Ja",(+AY129+'Basisgegevens aanvraag'!K20+'Basisgegevens aanvraag'!L20)&gt;70%),70%*AY125,AND(C7="",C4="Onderzoeksorganisatie - niet economische activiteiten"),+AY125*0%,(AND(C7="",C8="Niet van toepassing")),+AY125*50%,(AND(C7="",C8="Nee")),+AY125*50%,AND(C7="Ja",C4="Middelgrote onderneming",(+AY129+'Basisgegevens aanvraag'!K20+'Basisgegevens aanvraag'!L20)&lt;=70%),(+AY129+'Basisgegevens aanvraag'!K20+'Basisgegevens aanvraag'!L20)*AY125,AND(C7="Ja",C4="Onderzoeksorganisatie - economische activiteiten",AY129&lt;=50%),(+AY129+'Basisgegevens aanvraag'!K20+'Basisgegevens aanvraag'!L20)*AY125,AND(C7="Ja",C4="Grote onderneming",AY129&lt;=50%),(+AY129+'Basisgegevens aanvraag'!K20+'Basisgegevens aanvraag'!L20)*AY125,AND(C7="",AY129&lt;=50%),+AY125*AY129,(AND(C7="",C8="")),+AY125*50%,AY129&lt;50%,AY129*AY125)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80"/>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80"/>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80"/>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80"/>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80"/>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80"/>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80"/>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80"/>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80"/>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80"/>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80"/>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80"/>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443">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74"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75"/>
      <c r="K166" s="334"/>
      <c r="L166" s="334"/>
      <c r="M166" s="339"/>
      <c r="N166" s="334"/>
      <c r="O166" s="334"/>
      <c r="Q166" s="334"/>
      <c r="R166" s="334"/>
      <c r="S166" s="334"/>
      <c r="T166" s="334"/>
      <c r="U166" s="334"/>
      <c r="V166" s="334"/>
      <c r="X166" s="334"/>
      <c r="Y166" s="334"/>
      <c r="Z166" s="334"/>
      <c r="AA166" s="334"/>
      <c r="AB166" s="379"/>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435"/>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35"/>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21"/>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8" spans="5:61" x14ac:dyDescent="0.25">
      <c r="K178" s="444"/>
    </row>
    <row r="179" spans="5:61" x14ac:dyDescent="0.25">
      <c r="T179" s="371"/>
    </row>
  </sheetData>
  <sheetProtection algorithmName="SHA-512" hashValue="3s4fpy+WhSXj/GdlO4FJ67QxILx/XXw79BSwJTO6rDpJAonu91HeDUocwOGDVHv4xZwm/u4yZST5wVQOurvcTg==" saltValue="GQKnVUOtBPAwSlFgC4edSQ==" spinCount="100000" sheet="1" objects="1" scenarios="1"/>
  <customSheetViews>
    <customSheetView guid="{83BCCC09-8AC8-4304-9213-3ECE2DC16AD8}" showGridLines="0" hiddenColumns="1">
      <pane xSplit="1" ySplit="10" topLeftCell="B32" activePane="bottomRight" state="frozen"/>
      <selection pane="bottomRight" activeCell="B11" sqref="B11"/>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J107"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B32" activePane="bottomRight" state="frozen"/>
      <selection pane="bottomRight" activeCell="B11" sqref="B11"/>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B59:D59"/>
    <mergeCell ref="B103:D103"/>
    <mergeCell ref="B105:D105"/>
    <mergeCell ref="B66:D66"/>
    <mergeCell ref="B73:D73"/>
    <mergeCell ref="B74:D74"/>
    <mergeCell ref="B75:D75"/>
    <mergeCell ref="B76:D76"/>
    <mergeCell ref="B164:E164"/>
    <mergeCell ref="C168:D168"/>
    <mergeCell ref="B99:D99"/>
    <mergeCell ref="B100:D100"/>
    <mergeCell ref="B101:D101"/>
    <mergeCell ref="B102:D102"/>
    <mergeCell ref="B95:D95"/>
    <mergeCell ref="B98:D98"/>
    <mergeCell ref="F2:G5"/>
    <mergeCell ref="B62:D62"/>
    <mergeCell ref="B63:D63"/>
    <mergeCell ref="B64:D64"/>
    <mergeCell ref="B65:D65"/>
    <mergeCell ref="B60:D60"/>
    <mergeCell ref="B61:D61"/>
    <mergeCell ref="B50:C50"/>
    <mergeCell ref="B51:C51"/>
    <mergeCell ref="B40:C40"/>
    <mergeCell ref="B41:C41"/>
    <mergeCell ref="B42:C42"/>
    <mergeCell ref="B43:C43"/>
    <mergeCell ref="B10:C10"/>
    <mergeCell ref="D10:E10"/>
    <mergeCell ref="B12:BI12"/>
    <mergeCell ref="Z13:AA13"/>
    <mergeCell ref="AF13:AG13"/>
    <mergeCell ref="AL13:AM13"/>
    <mergeCell ref="AR13:AS13"/>
    <mergeCell ref="AX13:AY13"/>
    <mergeCell ref="BD13:BE13"/>
    <mergeCell ref="Z38:AA38"/>
    <mergeCell ref="AF38:AG38"/>
    <mergeCell ref="AL38:AM38"/>
    <mergeCell ref="AR38:AS38"/>
    <mergeCell ref="AX38:AY38"/>
    <mergeCell ref="BD38:BE38"/>
    <mergeCell ref="B52:C52"/>
    <mergeCell ref="N57:O57"/>
    <mergeCell ref="T57:U57"/>
    <mergeCell ref="Z57:AA57"/>
    <mergeCell ref="AF57:AG57"/>
    <mergeCell ref="AL57:AM57"/>
    <mergeCell ref="AR57:AS57"/>
    <mergeCell ref="AX57:AY57"/>
    <mergeCell ref="BD57:BE57"/>
    <mergeCell ref="B44:C44"/>
    <mergeCell ref="B45:C45"/>
    <mergeCell ref="B46:C46"/>
    <mergeCell ref="B47:C47"/>
    <mergeCell ref="B48:C48"/>
    <mergeCell ref="B49:C49"/>
    <mergeCell ref="B112:D112"/>
    <mergeCell ref="B113:D113"/>
    <mergeCell ref="AF71:AG71"/>
    <mergeCell ref="AL71:AM71"/>
    <mergeCell ref="AR71:AS71"/>
    <mergeCell ref="AX71:AY71"/>
    <mergeCell ref="BD71:BE71"/>
    <mergeCell ref="AR123:AS123"/>
    <mergeCell ref="AX123:AY123"/>
    <mergeCell ref="BD123:BE123"/>
    <mergeCell ref="AF90:AG90"/>
    <mergeCell ref="AL90:AM90"/>
    <mergeCell ref="AR90:AS90"/>
    <mergeCell ref="AX90:AY90"/>
    <mergeCell ref="BD90:BE90"/>
    <mergeCell ref="AF110:AG110"/>
    <mergeCell ref="AL110:AM110"/>
    <mergeCell ref="AR110:AS110"/>
    <mergeCell ref="AX110:AY110"/>
    <mergeCell ref="BD110:BE110"/>
    <mergeCell ref="AF123:AG123"/>
    <mergeCell ref="AL123:AM123"/>
    <mergeCell ref="B77:D77"/>
    <mergeCell ref="B78:D78"/>
    <mergeCell ref="N71:O71"/>
    <mergeCell ref="T71:U71"/>
    <mergeCell ref="Z71:AA71"/>
    <mergeCell ref="N110:O110"/>
    <mergeCell ref="T110:U110"/>
    <mergeCell ref="Z110:AA110"/>
    <mergeCell ref="B79:D79"/>
    <mergeCell ref="B80:D80"/>
    <mergeCell ref="B81:D81"/>
    <mergeCell ref="B82:D82"/>
    <mergeCell ref="B92:D92"/>
    <mergeCell ref="B83:D83"/>
    <mergeCell ref="B84:D84"/>
    <mergeCell ref="B85:D85"/>
    <mergeCell ref="N90:O90"/>
    <mergeCell ref="T90:U90"/>
    <mergeCell ref="Z90:AA90"/>
    <mergeCell ref="B93:D93"/>
    <mergeCell ref="B94:D94"/>
    <mergeCell ref="B104:D104"/>
    <mergeCell ref="E176:F176"/>
    <mergeCell ref="U176:V176"/>
    <mergeCell ref="U177:V177"/>
    <mergeCell ref="B114:D114"/>
    <mergeCell ref="G165:H165"/>
    <mergeCell ref="G166:H166"/>
    <mergeCell ref="G167:H167"/>
    <mergeCell ref="G168:H168"/>
    <mergeCell ref="G169:H169"/>
    <mergeCell ref="E173:V173"/>
    <mergeCell ref="U174:V174"/>
    <mergeCell ref="E175:F175"/>
    <mergeCell ref="U175:V175"/>
    <mergeCell ref="G164:AB164"/>
    <mergeCell ref="B165:E165"/>
    <mergeCell ref="G158:H158"/>
    <mergeCell ref="G159:H159"/>
    <mergeCell ref="G160:H160"/>
    <mergeCell ref="G157:AB157"/>
    <mergeCell ref="B115:D115"/>
    <mergeCell ref="B116:D116"/>
    <mergeCell ref="N123:O123"/>
    <mergeCell ref="T123:U123"/>
    <mergeCell ref="Z123:AA123"/>
  </mergeCells>
  <conditionalFormatting sqref="F34">
    <cfRule type="cellIs" dxfId="812" priority="59" stopIfTrue="1" operator="equal">
      <formula>"Opslag algemene kosten (50%)"</formula>
    </cfRule>
  </conditionalFormatting>
  <conditionalFormatting sqref="AZ129:BB129">
    <cfRule type="cellIs" dxfId="811" priority="35" operator="greaterThan">
      <formula>0.5</formula>
    </cfRule>
    <cfRule type="cellIs" priority="36" operator="between">
      <formula>0</formula>
      <formula>0.5</formula>
    </cfRule>
  </conditionalFormatting>
  <conditionalFormatting sqref="B12">
    <cfRule type="cellIs" dxfId="810" priority="60" stopIfTrue="1" operator="equal">
      <formula>"Kies eerst uw systematiek voor de berekening van de subsidiabele kosten"</formula>
    </cfRule>
  </conditionalFormatting>
  <conditionalFormatting sqref="AB107">
    <cfRule type="cellIs" dxfId="809" priority="56" operator="greaterThan">
      <formula>40000000</formula>
    </cfRule>
  </conditionalFormatting>
  <conditionalFormatting sqref="AQ133">
    <cfRule type="cellIs" dxfId="808" priority="51" operator="greaterThan">
      <formula>20000000</formula>
    </cfRule>
  </conditionalFormatting>
  <conditionalFormatting sqref="AN129:AQ129">
    <cfRule type="cellIs" dxfId="807" priority="52" operator="greaterThan">
      <formula>0.5</formula>
    </cfRule>
    <cfRule type="cellIs" priority="53" operator="between">
      <formula>0</formula>
      <formula>0.5</formula>
    </cfRule>
  </conditionalFormatting>
  <conditionalFormatting sqref="AS133:AV133">
    <cfRule type="cellIs" dxfId="806" priority="50" operator="greaterThan">
      <formula>20000000</formula>
    </cfRule>
  </conditionalFormatting>
  <conditionalFormatting sqref="BC133">
    <cfRule type="cellIs" dxfId="805" priority="49" operator="greaterThan">
      <formula>20000000</formula>
    </cfRule>
  </conditionalFormatting>
  <conditionalFormatting sqref="AR34">
    <cfRule type="cellIs" dxfId="804" priority="42" stopIfTrue="1" operator="equal">
      <formula>"Opslag algemene kosten (50%)"</formula>
    </cfRule>
  </conditionalFormatting>
  <conditionalFormatting sqref="T34">
    <cfRule type="cellIs" dxfId="803" priority="46" stopIfTrue="1" operator="equal">
      <formula>"Opslag algemene kosten (50%)"</formula>
    </cfRule>
  </conditionalFormatting>
  <conditionalFormatting sqref="J34">
    <cfRule type="cellIs" dxfId="802" priority="48" stopIfTrue="1" operator="equal">
      <formula>"Opslag algemene kosten (50%)"</formula>
    </cfRule>
  </conditionalFormatting>
  <conditionalFormatting sqref="N34">
    <cfRule type="cellIs" dxfId="801" priority="47" stopIfTrue="1" operator="equal">
      <formula>"Opslag algemene kosten (50%)"</formula>
    </cfRule>
  </conditionalFormatting>
  <conditionalFormatting sqref="Z34">
    <cfRule type="cellIs" dxfId="800" priority="45" stopIfTrue="1" operator="equal">
      <formula>"Opslag algemene kosten (50%)"</formula>
    </cfRule>
  </conditionalFormatting>
  <conditionalFormatting sqref="AF34">
    <cfRule type="cellIs" dxfId="799" priority="44" stopIfTrue="1" operator="equal">
      <formula>"Opslag algemene kosten (50%)"</formula>
    </cfRule>
  </conditionalFormatting>
  <conditionalFormatting sqref="AL34">
    <cfRule type="cellIs" dxfId="798" priority="43" stopIfTrue="1" operator="equal">
      <formula>"Opslag algemene kosten (50%)"</formula>
    </cfRule>
  </conditionalFormatting>
  <conditionalFormatting sqref="AX34">
    <cfRule type="cellIs" dxfId="797" priority="41" stopIfTrue="1" operator="equal">
      <formula>"Opslag algemene kosten (50%)"</formula>
    </cfRule>
  </conditionalFormatting>
  <conditionalFormatting sqref="AM133:AP133">
    <cfRule type="cellIs" dxfId="796" priority="40" operator="greaterThan">
      <formula>20000000</formula>
    </cfRule>
  </conditionalFormatting>
  <conditionalFormatting sqref="AG133:AK133">
    <cfRule type="cellIs" dxfId="795" priority="39" operator="greaterThan">
      <formula>20000000</formula>
    </cfRule>
  </conditionalFormatting>
  <conditionalFormatting sqref="AA133:AD133">
    <cfRule type="cellIs" dxfId="794" priority="38" operator="greaterThan">
      <formula>20000000</formula>
    </cfRule>
  </conditionalFormatting>
  <conditionalFormatting sqref="BD34">
    <cfRule type="cellIs" dxfId="793" priority="37" stopIfTrue="1" operator="equal">
      <formula>"Opslag algemene kosten (50%)"</formula>
    </cfRule>
  </conditionalFormatting>
  <conditionalFormatting sqref="AZ133:BB133">
    <cfRule type="cellIs" dxfId="792" priority="34" operator="greaterThan">
      <formula>20000000</formula>
    </cfRule>
  </conditionalFormatting>
  <conditionalFormatting sqref="AB129:AD129">
    <cfRule type="cellIs" dxfId="791" priority="23" operator="greaterThan">
      <formula>0.5</formula>
    </cfRule>
    <cfRule type="cellIs" priority="24" operator="between">
      <formula>0</formula>
      <formula>0.5</formula>
    </cfRule>
  </conditionalFormatting>
  <conditionalFormatting sqref="AG129:AK129">
    <cfRule type="cellIs" dxfId="790" priority="21" operator="greaterThan">
      <formula>0.5</formula>
    </cfRule>
    <cfRule type="cellIs" priority="22" operator="between">
      <formula>0</formula>
      <formula>0.5</formula>
    </cfRule>
  </conditionalFormatting>
  <conditionalFormatting sqref="AM129">
    <cfRule type="cellIs" dxfId="789" priority="19" operator="greaterThan">
      <formula>0.5</formula>
    </cfRule>
    <cfRule type="cellIs" priority="20" operator="between">
      <formula>0</formula>
      <formula>0.5</formula>
    </cfRule>
  </conditionalFormatting>
  <conditionalFormatting sqref="AY133">
    <cfRule type="cellIs" dxfId="788" priority="12" operator="greaterThan">
      <formula>2000000</formula>
    </cfRule>
  </conditionalFormatting>
  <conditionalFormatting sqref="AY129">
    <cfRule type="cellIs" dxfId="787" priority="10" operator="greaterThan">
      <formula>0.5</formula>
    </cfRule>
    <cfRule type="cellIs" priority="11" operator="between">
      <formula>0</formula>
      <formula>0.5</formula>
    </cfRule>
  </conditionalFormatting>
  <conditionalFormatting sqref="AA129">
    <cfRule type="cellIs" dxfId="786" priority="6" operator="greaterThan">
      <formula>0.5</formula>
    </cfRule>
    <cfRule type="cellIs" priority="7" operator="between">
      <formula>0</formula>
      <formula>0.5</formula>
    </cfRule>
  </conditionalFormatting>
  <conditionalFormatting sqref="X177">
    <cfRule type="expression" dxfId="785" priority="4" stopIfTrue="1">
      <formula>IF(T177-D136=0,"","Let op ")</formula>
    </cfRule>
    <cfRule type="expression" dxfId="784" priority="5" stopIfTrue="1">
      <formula>IF(T177-D136=0,"","Let op ")</formula>
    </cfRule>
  </conditionalFormatting>
  <conditionalFormatting sqref="C168">
    <cfRule type="containsText" dxfId="5" priority="1" operator="containsText" text="Let op !! Het invullen van de mijlpalen bevoorschotting is niet van toepassing">
      <formula>NOT(ISERROR(SEARCH("Let op !! Het invullen van de mijlpalen bevoorschotting is niet van toepassing",C168)))</formula>
    </cfRule>
  </conditionalFormatting>
  <dataValidations xWindow="657" yWindow="679"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82D11E74-9844-43D9-9B64-6A8D221FD1C0}"/>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R117:BI128 BF112:BG112 S106:W106 S92:W105 S87:W91 S112:W116 AW113:BA116 AW112:BA112 S86:W86 AW106:BA111 AK106:AO111 AB93:AC105 S108:W111 S107:W107 AB107:AC107 AB92:AC92 AE92:AI92 AE93:AI105 AE112:AI116 AK112:AO116 BI40:BI52 BI26 BI29 BI15 BI67:BI72 BI73 BI74:BI85 BI32:BI33 BI53:BI58 BI59:BI66 BI30:BI31 BI16:BI24 BI35:BI39 BI34 D15:D31 Y106:AC106 Y92:Z105 Y87:AC91 Y112:AC116 Y86:AC86 Y108:AC111 Y107:Z107 AE107:AI107 AE106:AI106 AE87:AI91 AE86:AI86 AE108:AI111 AK92:AO92 AK93:AO105 AK87:AO91 AK86:AO86 AQ106:AU111 AQ112:AU116 AQ92:AU92 AQ93:AU105 AQ87:AU91 AQ86:AU86 AW92:BA92 AW93:BA105 AW87:BA91 AW86:BA86 BC113:BG116 BC112:BD112 BC106:BG111 BC92:BG92 BC93:BG105 BC87:BG91 BC86:BG86 BI112 BI113:BI116 BI106:BI111 BI92 BI93:BI105 BI87:BI91 BI86 AJ112:AJ116 BH112:BH116 AD92:AD105 BH92:BH105 BC34:BG34 BC35:BG39 BC27:BD28 BC25:BD25 BC29:BD29 BC26:BD26 BC16:BG24 BC30:BG31 BC59:BG66 BC53:BG58 BC32:BG33 BC74:BG85 BC73:BG73 BC40:BD52 BC67:BG72 BC15:BG15 AW34:BA34 AW35:BA39 AW27:BA28 AW25:BA25 AW29:BA29 AW26:BA26 AW16:BA24 AW15 AW30:BA31 AW59:BA66 AW53:BA58 AW32:BA33 AW73:AX73 AW74:BA85 AW40:AX52 AQ34:AU34 AQ35:AU39 AQ27:AU28 AQ25:AU25 AQ29:AU29 AQ26:AU26 AQ16:AU24 AQ15:AU15 AQ30:AU31 AQ59:AU66 AQ53:AU58 AQ32:AU33 AQ73:AU73 AQ40:AR52 AQ67:AU72 AQ74:AU85 AK34:AO34 AK35:AO39 AK27:AO28 AK25:AO25 AK29:AO29 AK26:AO26 AK16:AO24 AK15:AO15 AK30:AO31 AK59:AO66 AK53:AO58 AK32:AO33 AK40:AL52 AE34:AI34 AE35:AI39 AE27:AI28 AE25:AI25 AE29:AI29 AE26:AI26 AE16:AI24 AE15:AI15 AE30:AI31 AE59:AI66 AE53:AI58 AE74:AI85 AE67:AI72 AE32:AI33 AE40:AF52 AE73:AI73 Y34:AC34 Y35:AC39 Y27:AC28 Y25:AC25 Y29:AC29 Y26:AC26 Y16:AC24 Y40:Z52 Y15:AC15 Y30:AC31 Y59:AC66 Y53:AC58 Y74:AC85 Y67:AC72 Y73:Z73 Y32:AC33 S34:W34 S35:W39 S27:W28 S25:W25 S29:W29 S26:W26 BE29:BG29 AZ73:BA73 AK73:AO73 BE26:BG26 S16:W24 BF40:BG52 AZ40:BA52 AT40:AU52 AN40:AO52 AH40:AI52 AB40:AC52 V40:W52 U15:W15 S30:W31 S59:W66 AK67:AO72 AW67:BA72 S40:T52 S53:W58 AY15:BA15 AK74:AO85 S74:W85 S67:W72 AB73:AC73 S73:W73 S15 S32:W33 R25 R34 R32:R33 X32:X33 R15 T15 R74:R85 R73 X73 AD73 R67:R72 X67:X72 X74:X85 AP74:AP85 BB15 R59:R66 R53:R58 X53:X58 R40:R52 U40:U52 BB67:BB72 AP67:AP72 X59:X66 R30:R31 X30:X31 X15 X40:X52 AD40:AD52 AJ40:AJ52 AP40:AP52 AV40:AV52 BB40:BB52 BH40:BH52 R16:R24 X16:X24 R27:R28 R26 BH26 AP73 BB73 R29 BH29 X26 X29 X25 X27:X28 R35:R39 X35:X39 X34 AD32:AD33 AA73 AD67:AD72 AD74:AD85 AD53:AD58 AD59:AD66 AD30:AD31 AD15 AA40:AA52 AD16:AD24 AD26 AD29 AD25 AD27:AD28 AD35:AD39 AD34 AJ73 AG40:AG52 AJ32:AJ33 AJ67:AJ72 AJ74:AJ85 AJ53:AJ58 AJ59:AJ66 AJ30:AJ31 AJ15 AJ16:AJ24 AJ26 AJ29 AJ25 AJ27:AJ28 AJ35:AJ39 AJ34 AM40:AM52 AP32:AP33 AP53:AP58 AP59:AP66 AP30:AP31 AP15 AP16:AP24 AP26 AP29 AP25 AP27:AP28 AP35:AP39 AP34 AV74:AV85 AV67:AV72 AS40:AS52 AV73 AV32:AV33 AV53:AV58 AV59:AV66 AV30:AV31 AV15 AV16:AV24 AV26 AV29 AV25 AV27:AV28 AV35:AV39 AV34 AY40:AY52 BB74:BB85 AY73 BB32:BB33 BB53:BB58 BB59:BB66 BB30:BB31 AX15 BB16:BB24 BB26 BB29 BB25 BB27:BB28 BB35:BB39 BB34 BH15 BH67:BH72 BE40:BE52 BH73 BH74:BH85 BH32:BH33 BH53:BH58 BH59:BH66 BH30:BH31 BH16:BH24 BE25:BH25 BE27:BH28 BH35:BH39 BH34 X177 C167:D167 C168" unlockedFormula="1"/>
  </ignoredErrors>
  <legacyDrawing r:id="rId1"/>
  <extLst>
    <ext xmlns:x14="http://schemas.microsoft.com/office/spreadsheetml/2009/9/main" uri="{CCE6A557-97BC-4b89-ADB6-D9C93CAAB3DF}">
      <x14:dataValidations xmlns:xm="http://schemas.microsoft.com/office/excel/2006/main" xWindow="657" yWindow="679" count="4">
        <x14:dataValidation type="list" allowBlank="1" showErrorMessage="1" errorTitle="Onjuiste invoer" error="Maak een keuze tussen de integrale kostensystematiek, de loonkosten plus vaste opslag-systematiek of de vaste uurtarief-systematiek." xr:uid="{FA83BD5C-27C3-4F3B-9486-99D618B19067}">
          <x14:formula1>
            <xm:f>Werkblad!$A$1:$A$4</xm:f>
          </x14:formula1>
          <xm:sqref>D10:E10</xm:sqref>
        </x14:dataValidation>
        <x14:dataValidation type="list" allowBlank="1" showInputMessage="1" showErrorMessage="1" xr:uid="{DA64D583-4D24-41E7-B918-40D72F0C3D77}">
          <x14:formula1>
            <xm:f>Werkblad!$A$14:$A$16</xm:f>
          </x14:formula1>
          <xm:sqref>C7:C8</xm:sqref>
        </x14:dataValidation>
        <x14:dataValidation type="list" allowBlank="1" showInputMessage="1" showErrorMessage="1" xr:uid="{26421CEE-F148-4CAD-A808-A52E3607F1A0}">
          <x14:formula1>
            <xm:f>Werkblad!$A$26:$A$28</xm:f>
          </x14:formula1>
          <xm:sqref>C6</xm:sqref>
        </x14:dataValidation>
        <x14:dataValidation type="list" allowBlank="1" showInputMessage="1" showErrorMessage="1" xr:uid="{1EA00116-B42B-428C-917B-AD327F1AEEBC}">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E5C65-5130-4755-8E30-1BD62922CD2F}">
  <sheetPr codeName="Blad15"/>
  <dimension ref="A1:BP179"/>
  <sheetViews>
    <sheetView showGridLines="0" zoomScaleNormal="100" workbookViewId="0">
      <selection activeCell="C6" sqref="C6"/>
    </sheetView>
  </sheetViews>
  <sheetFormatPr defaultColWidth="9.140625" defaultRowHeight="15" x14ac:dyDescent="0.25"/>
  <cols>
    <col min="1" max="1" width="4.140625" style="381"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140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80"/>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80"/>
      <c r="B3" s="210" t="s">
        <v>1</v>
      </c>
      <c r="C3" s="266">
        <f>+'Basisgegevens aanvraag'!C21</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80"/>
      <c r="B4" s="210" t="s">
        <v>43</v>
      </c>
      <c r="C4" s="268">
        <f>'Basisgegevens aanvraag'!D21</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80"/>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83"/>
      <c r="I13" s="376" t="s">
        <v>110</v>
      </c>
      <c r="J13" s="157" t="s">
        <v>7</v>
      </c>
      <c r="K13" s="157"/>
      <c r="L13" s="309"/>
      <c r="M13" s="382" t="s">
        <v>111</v>
      </c>
      <c r="N13" s="157" t="s">
        <v>8</v>
      </c>
      <c r="O13" s="157"/>
      <c r="P13" s="309"/>
      <c r="Q13" s="157"/>
      <c r="R13" s="157"/>
      <c r="S13" s="157"/>
      <c r="T13" s="157" t="s">
        <v>63</v>
      </c>
      <c r="U13" s="157"/>
      <c r="V13" s="157"/>
      <c r="W13" s="157"/>
      <c r="X13" s="157"/>
      <c r="Y13" s="157"/>
      <c r="Z13" s="605" t="s">
        <v>64</v>
      </c>
      <c r="AA13" s="605"/>
      <c r="AB13" s="305"/>
      <c r="AC13" s="376"/>
      <c r="AD13" s="376"/>
      <c r="AE13" s="309"/>
      <c r="AF13" s="605" t="s">
        <v>101</v>
      </c>
      <c r="AG13" s="605"/>
      <c r="AH13" s="376"/>
      <c r="AI13" s="305"/>
      <c r="AJ13" s="376"/>
      <c r="AK13" s="305"/>
      <c r="AL13" s="605" t="s">
        <v>68</v>
      </c>
      <c r="AM13" s="605"/>
      <c r="AN13" s="376" t="s">
        <v>125</v>
      </c>
      <c r="AO13" s="305"/>
      <c r="AP13" s="376"/>
      <c r="AQ13" s="305"/>
      <c r="AR13" s="605" t="s">
        <v>71</v>
      </c>
      <c r="AS13" s="605"/>
      <c r="AU13" s="305"/>
      <c r="AV13" s="376"/>
      <c r="AW13" s="157"/>
      <c r="AX13" s="605" t="s">
        <v>73</v>
      </c>
      <c r="AY13" s="605"/>
      <c r="AZ13" s="376"/>
      <c r="BA13" s="305"/>
      <c r="BB13" s="305"/>
      <c r="BC13" s="376"/>
      <c r="BD13" s="605" t="s">
        <v>98</v>
      </c>
      <c r="BE13" s="605"/>
      <c r="BF13" s="376" t="s">
        <v>128</v>
      </c>
      <c r="BG13" s="305"/>
      <c r="BH13" s="376"/>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76"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77"/>
      <c r="C15" s="378"/>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77"/>
      <c r="C16" s="378"/>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77"/>
      <c r="C17" s="378"/>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77"/>
      <c r="C18" s="378"/>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77"/>
      <c r="C19" s="378"/>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77"/>
      <c r="C20" s="378"/>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77"/>
      <c r="C21" s="378"/>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77"/>
      <c r="C22" s="378"/>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77"/>
      <c r="C23" s="378"/>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77"/>
      <c r="C24" s="378"/>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77"/>
      <c r="C26" s="378"/>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77"/>
      <c r="C29" s="378"/>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77"/>
      <c r="C30" s="378"/>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77"/>
      <c r="C31" s="378"/>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83"/>
      <c r="I38" s="383"/>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76"/>
      <c r="AI38" s="305"/>
      <c r="AJ38" s="157"/>
      <c r="AK38" s="305"/>
      <c r="AL38" s="577" t="str">
        <f>+AL13</f>
        <v>Innovatie kleine en middelgrote ondernemingen</v>
      </c>
      <c r="AM38" s="577"/>
      <c r="AN38" s="376"/>
      <c r="AO38" s="305"/>
      <c r="AP38" s="157"/>
      <c r="AQ38" s="305"/>
      <c r="AR38" s="577" t="str">
        <f>+AR13</f>
        <v>Proces- en organisatie innovatie</v>
      </c>
      <c r="AS38" s="577"/>
      <c r="AT38" s="376"/>
      <c r="AU38" s="305"/>
      <c r="AV38" s="157"/>
      <c r="AW38" s="157"/>
      <c r="AX38" s="577" t="str">
        <f>+AX13</f>
        <v>Opleidingssteun</v>
      </c>
      <c r="AY38" s="577"/>
      <c r="AZ38" s="376"/>
      <c r="BA38" s="305"/>
      <c r="BB38" s="157"/>
      <c r="BC38" s="376"/>
      <c r="BD38" s="577" t="str">
        <f>+BD13</f>
        <v>Niet economische activiteiten</v>
      </c>
      <c r="BE38" s="577"/>
      <c r="BF38" s="376"/>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80"/>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80"/>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83"/>
      <c r="I57" s="383"/>
      <c r="J57" s="157" t="s">
        <v>7</v>
      </c>
      <c r="K57" s="157"/>
      <c r="L57" s="309"/>
      <c r="M57" s="157"/>
      <c r="N57" s="606" t="s">
        <v>8</v>
      </c>
      <c r="O57" s="606"/>
      <c r="P57" s="288"/>
      <c r="Q57" s="300"/>
      <c r="R57" s="157"/>
      <c r="S57" s="383"/>
      <c r="T57" s="606" t="str">
        <f>+T13</f>
        <v>Haalbaarheidsstudies</v>
      </c>
      <c r="U57" s="606"/>
      <c r="V57" s="300"/>
      <c r="W57" s="33"/>
      <c r="X57" s="157"/>
      <c r="Y57" s="383"/>
      <c r="Z57" s="591" t="str">
        <f>+Z13</f>
        <v>Bouw onderzoeksinfrastructuur</v>
      </c>
      <c r="AA57" s="591"/>
      <c r="AB57" s="323"/>
      <c r="AC57" s="33"/>
      <c r="AD57" s="157"/>
      <c r="AE57" s="300"/>
      <c r="AF57" s="591" t="str">
        <f>+AF13</f>
        <v>Exploitatie van innovatieclusters</v>
      </c>
      <c r="AG57" s="591"/>
      <c r="AH57" s="382"/>
      <c r="AI57" s="323"/>
      <c r="AJ57" s="157"/>
      <c r="AK57" s="323"/>
      <c r="AL57" s="576" t="str">
        <f>+AL13</f>
        <v>Innovatie kleine en middelgrote ondernemingen</v>
      </c>
      <c r="AM57" s="576"/>
      <c r="AN57" s="376"/>
      <c r="AO57" s="305"/>
      <c r="AP57" s="157"/>
      <c r="AQ57" s="305"/>
      <c r="AR57" s="576" t="str">
        <f>+AR13</f>
        <v>Proces- en organisatie innovatie</v>
      </c>
      <c r="AS57" s="576"/>
      <c r="AT57" s="376"/>
      <c r="AU57" s="305"/>
      <c r="AV57" s="157"/>
      <c r="AW57" s="383"/>
      <c r="AX57" s="576" t="str">
        <f>+AX13</f>
        <v>Opleidingssteun</v>
      </c>
      <c r="AY57" s="576"/>
      <c r="AZ57" s="376"/>
      <c r="BA57" s="305"/>
      <c r="BB57" s="157"/>
      <c r="BC57" s="376"/>
      <c r="BD57" s="576" t="str">
        <f>+BD13</f>
        <v>Niet economische activiteiten</v>
      </c>
      <c r="BE57" s="576"/>
      <c r="BF57" s="376"/>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80"/>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80"/>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80"/>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80"/>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80"/>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80"/>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80"/>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80"/>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83"/>
      <c r="I71" s="383"/>
      <c r="J71" s="157" t="s">
        <v>7</v>
      </c>
      <c r="K71" s="157"/>
      <c r="L71" s="309"/>
      <c r="M71" s="157"/>
      <c r="N71" s="606" t="s">
        <v>8</v>
      </c>
      <c r="O71" s="606"/>
      <c r="P71" s="288"/>
      <c r="Q71" s="300"/>
      <c r="R71" s="157"/>
      <c r="S71" s="383"/>
      <c r="T71" s="606" t="str">
        <f>+T13</f>
        <v>Haalbaarheidsstudies</v>
      </c>
      <c r="U71" s="606"/>
      <c r="V71" s="300"/>
      <c r="W71" s="33"/>
      <c r="X71" s="157"/>
      <c r="Y71" s="383"/>
      <c r="Z71" s="576" t="str">
        <f>+Z13</f>
        <v>Bouw onderzoeksinfrastructuur</v>
      </c>
      <c r="AA71" s="576"/>
      <c r="AB71" s="305"/>
      <c r="AC71" s="33"/>
      <c r="AD71" s="157"/>
      <c r="AE71" s="300"/>
      <c r="AF71" s="576" t="str">
        <f>+AF13</f>
        <v>Exploitatie van innovatieclusters</v>
      </c>
      <c r="AG71" s="576"/>
      <c r="AH71" s="376"/>
      <c r="AI71" s="305"/>
      <c r="AJ71" s="157"/>
      <c r="AK71" s="305"/>
      <c r="AL71" s="576" t="str">
        <f>+AL13</f>
        <v>Innovatie kleine en middelgrote ondernemingen</v>
      </c>
      <c r="AM71" s="576"/>
      <c r="AN71" s="376"/>
      <c r="AO71" s="305"/>
      <c r="AP71" s="157"/>
      <c r="AQ71" s="305"/>
      <c r="AR71" s="576" t="str">
        <f>+AR13</f>
        <v>Proces- en organisatie innovatie</v>
      </c>
      <c r="AS71" s="576"/>
      <c r="AT71" s="376"/>
      <c r="AU71" s="305"/>
      <c r="AV71" s="157"/>
      <c r="AW71" s="383"/>
      <c r="AX71" s="576" t="str">
        <f>+AX13</f>
        <v>Opleidingssteun</v>
      </c>
      <c r="AY71" s="576"/>
      <c r="AZ71" s="376"/>
      <c r="BA71" s="305"/>
      <c r="BB71" s="157"/>
      <c r="BC71" s="376"/>
      <c r="BD71" s="576" t="str">
        <f>+BD13</f>
        <v>Niet economische activiteiten</v>
      </c>
      <c r="BE71" s="576"/>
      <c r="BF71" s="376"/>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80"/>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83"/>
      <c r="I90" s="383"/>
      <c r="J90" s="157" t="s">
        <v>7</v>
      </c>
      <c r="K90" s="157"/>
      <c r="L90" s="309"/>
      <c r="M90" s="157"/>
      <c r="N90" s="576" t="s">
        <v>8</v>
      </c>
      <c r="O90" s="576"/>
      <c r="P90" s="288"/>
      <c r="Q90" s="305"/>
      <c r="R90" s="157"/>
      <c r="S90" s="383"/>
      <c r="T90" s="576" t="str">
        <f>+T71</f>
        <v>Haalbaarheidsstudies</v>
      </c>
      <c r="U90" s="576"/>
      <c r="V90" s="305"/>
      <c r="W90" s="33"/>
      <c r="X90" s="157"/>
      <c r="Y90" s="383"/>
      <c r="Z90" s="577" t="str">
        <f>+Z71</f>
        <v>Bouw onderzoeksinfrastructuur</v>
      </c>
      <c r="AA90" s="577"/>
      <c r="AB90" s="305"/>
      <c r="AC90" s="33"/>
      <c r="AD90" s="157"/>
      <c r="AE90" s="300"/>
      <c r="AF90" s="577" t="str">
        <f>+AF71</f>
        <v>Exploitatie van innovatieclusters</v>
      </c>
      <c r="AG90" s="577"/>
      <c r="AH90" s="376"/>
      <c r="AI90" s="305"/>
      <c r="AJ90" s="157"/>
      <c r="AK90" s="305"/>
      <c r="AL90" s="577" t="str">
        <f>+AL71</f>
        <v>Innovatie kleine en middelgrote ondernemingen</v>
      </c>
      <c r="AM90" s="577"/>
      <c r="AN90" s="376"/>
      <c r="AO90" s="305"/>
      <c r="AP90" s="157"/>
      <c r="AQ90" s="305"/>
      <c r="AR90" s="577" t="str">
        <f>+AR71</f>
        <v>Proces- en organisatie innovatie</v>
      </c>
      <c r="AS90" s="577"/>
      <c r="AT90" s="376"/>
      <c r="AU90" s="305"/>
      <c r="AV90" s="157"/>
      <c r="AW90" s="383"/>
      <c r="AX90" s="577" t="str">
        <f>+AX71</f>
        <v>Opleidingssteun</v>
      </c>
      <c r="AY90" s="577"/>
      <c r="AZ90" s="376"/>
      <c r="BA90" s="305"/>
      <c r="BB90" s="157"/>
      <c r="BC90" s="376"/>
      <c r="BD90" s="577" t="str">
        <f>+BD71</f>
        <v>Niet economische activiteiten</v>
      </c>
      <c r="BE90" s="577"/>
      <c r="BF90" s="376"/>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75"/>
      <c r="D94" s="575"/>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3" si="112">U95</f>
        <v>0</v>
      </c>
      <c r="X95" s="346" t="s">
        <v>121</v>
      </c>
      <c r="Y95" s="175"/>
      <c r="Z95" s="10"/>
      <c r="AA95" s="187">
        <v>0</v>
      </c>
      <c r="AB95" s="287"/>
      <c r="AC95" s="33">
        <f t="shared" ref="AC95:AC103" si="113">AA95</f>
        <v>0</v>
      </c>
      <c r="AD95" s="188" t="str" cm="2">
        <f t="array" ref="AD95">_xlfn.IFS($C$6=Werkblad!$A$28,Werkblad!$A$34,$C$6="Kennisontwikkeling (KO)",Werkblad!$A$31,$C$6="Onderzoek, Ontwikkeling en innovatie (O&amp;O&amp;I)",Werkblad!$A$32,$C$6="","")</f>
        <v/>
      </c>
      <c r="AE95" s="287"/>
      <c r="AF95" s="10"/>
      <c r="AG95" s="200"/>
      <c r="AH95" s="167">
        <f t="shared" ref="AH95:AH103" si="114">AG95</f>
        <v>0</v>
      </c>
      <c r="AI95" s="297"/>
      <c r="AJ95" s="346" t="s">
        <v>121</v>
      </c>
      <c r="AK95" s="297"/>
      <c r="AL95" s="10"/>
      <c r="AM95" s="200"/>
      <c r="AN95" s="167">
        <f t="shared" ref="AN95:AN103" si="115">AM95</f>
        <v>0</v>
      </c>
      <c r="AO95" s="297"/>
      <c r="AP95" s="346" t="s">
        <v>121</v>
      </c>
      <c r="AQ95" s="287"/>
      <c r="AR95" s="10"/>
      <c r="AS95" s="200"/>
      <c r="AT95" s="167">
        <f t="shared" ref="AT95:AT103" si="116">AS95</f>
        <v>0</v>
      </c>
      <c r="AU95" s="297"/>
      <c r="AV95" s="346" t="s">
        <v>121</v>
      </c>
      <c r="AW95" s="175"/>
      <c r="AX95" s="10"/>
      <c r="AY95" s="200"/>
      <c r="AZ95" s="167">
        <f t="shared" ref="AZ95:AZ103" si="117">AY95</f>
        <v>0</v>
      </c>
      <c r="BA95" s="297"/>
      <c r="BB95" s="346" t="s">
        <v>121</v>
      </c>
      <c r="BC95" s="167"/>
      <c r="BD95" s="10"/>
      <c r="BE95" s="187">
        <v>0</v>
      </c>
      <c r="BF95" s="167">
        <f t="shared" ref="BF95:BF103"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80"/>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83"/>
      <c r="I110" s="383"/>
      <c r="J110" s="157" t="s">
        <v>7</v>
      </c>
      <c r="K110" s="157"/>
      <c r="L110" s="309"/>
      <c r="M110" s="157"/>
      <c r="N110" s="576" t="s">
        <v>8</v>
      </c>
      <c r="O110" s="576"/>
      <c r="P110" s="288"/>
      <c r="Q110" s="305"/>
      <c r="R110" s="157"/>
      <c r="S110" s="383"/>
      <c r="T110" s="576" t="str">
        <f>+T13</f>
        <v>Haalbaarheidsstudies</v>
      </c>
      <c r="U110" s="576"/>
      <c r="V110" s="305"/>
      <c r="W110" s="33"/>
      <c r="X110" s="157"/>
      <c r="Y110" s="383"/>
      <c r="Z110" s="576" t="str">
        <f>+Z13</f>
        <v>Bouw onderzoeksinfrastructuur</v>
      </c>
      <c r="AA110" s="576"/>
      <c r="AB110" s="305"/>
      <c r="AC110" s="33"/>
      <c r="AD110" s="157"/>
      <c r="AE110" s="300"/>
      <c r="AF110" s="576" t="str">
        <f>+AF13</f>
        <v>Exploitatie van innovatieclusters</v>
      </c>
      <c r="AG110" s="576"/>
      <c r="AH110" s="376"/>
      <c r="AI110" s="305"/>
      <c r="AJ110" s="157"/>
      <c r="AK110" s="305"/>
      <c r="AL110" s="576" t="str">
        <f>+AL13</f>
        <v>Innovatie kleine en middelgrote ondernemingen</v>
      </c>
      <c r="AM110" s="576"/>
      <c r="AN110" s="376"/>
      <c r="AO110" s="305"/>
      <c r="AP110" s="157"/>
      <c r="AQ110" s="305"/>
      <c r="AR110" s="576" t="str">
        <f>+AR13</f>
        <v>Proces- en organisatie innovatie</v>
      </c>
      <c r="AS110" s="576"/>
      <c r="AT110" s="376"/>
      <c r="AU110" s="305"/>
      <c r="AV110" s="157"/>
      <c r="AW110" s="383"/>
      <c r="AX110" s="576" t="str">
        <f>+AX13</f>
        <v>Opleidingssteun</v>
      </c>
      <c r="AY110" s="576"/>
      <c r="AZ110" s="376"/>
      <c r="BA110" s="305"/>
      <c r="BB110" s="157"/>
      <c r="BC110" s="376"/>
      <c r="BD110" s="576" t="str">
        <f>+BD13</f>
        <v>Niet economische activiteiten</v>
      </c>
      <c r="BE110" s="576"/>
      <c r="BF110" s="376"/>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19">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0">G113</f>
        <v>0</v>
      </c>
      <c r="J113" s="10"/>
      <c r="K113" s="200"/>
      <c r="L113" s="287"/>
      <c r="M113" s="175">
        <f t="shared" ref="M113:M116" si="121">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2">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3">AM113</f>
        <v>0</v>
      </c>
      <c r="AO113" s="287"/>
      <c r="AP113" s="346" t="s">
        <v>121</v>
      </c>
      <c r="AQ113" s="287"/>
      <c r="AR113" s="10"/>
      <c r="AS113" s="200"/>
      <c r="AT113" s="175">
        <f t="shared" ref="AT113:AT116" si="124">AS113</f>
        <v>0</v>
      </c>
      <c r="AU113" s="287"/>
      <c r="AV113" s="346" t="s">
        <v>121</v>
      </c>
      <c r="AW113" s="175"/>
      <c r="AX113" s="10"/>
      <c r="AY113" s="200"/>
      <c r="AZ113" s="175">
        <f t="shared" ref="AZ113:AZ116" si="125">AY113</f>
        <v>0</v>
      </c>
      <c r="BA113" s="287"/>
      <c r="BB113" s="346" t="s">
        <v>121</v>
      </c>
      <c r="BC113" s="175"/>
      <c r="BD113" s="10"/>
      <c r="BE113" s="187">
        <v>0</v>
      </c>
      <c r="BF113" s="175">
        <f t="shared" ref="BF113:BF116" si="126">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7">G114</f>
        <v>0</v>
      </c>
      <c r="J114" s="10"/>
      <c r="K114" s="200"/>
      <c r="L114" s="287"/>
      <c r="M114" s="175">
        <f t="shared" ref="M114" si="128">K114</f>
        <v>0</v>
      </c>
      <c r="N114" s="10"/>
      <c r="O114" s="200"/>
      <c r="P114" s="297">
        <f>O114</f>
        <v>0</v>
      </c>
      <c r="Q114" s="287"/>
      <c r="R114" s="346" t="s">
        <v>121</v>
      </c>
      <c r="S114" s="175"/>
      <c r="T114" s="10"/>
      <c r="U114" s="200"/>
      <c r="V114" s="287"/>
      <c r="W114" s="33">
        <f t="shared" ref="W114" si="129">U114</f>
        <v>0</v>
      </c>
      <c r="X114" s="346" t="s">
        <v>121</v>
      </c>
      <c r="Y114" s="175"/>
      <c r="Z114" s="10"/>
      <c r="AA114" s="200"/>
      <c r="AB114" s="287"/>
      <c r="AC114" s="33">
        <f t="shared" ref="AC114" si="130">AA114</f>
        <v>0</v>
      </c>
      <c r="AD114" s="346" t="s">
        <v>121</v>
      </c>
      <c r="AE114" s="287"/>
      <c r="AF114" s="10"/>
      <c r="AG114" s="187">
        <v>0</v>
      </c>
      <c r="AH114" s="175">
        <f t="shared" ref="AH114" si="131">AG114</f>
        <v>0</v>
      </c>
      <c r="AI114" s="287"/>
      <c r="AJ114" s="188" t="str" cm="2">
        <f t="array" ref="AJ114">_xlfn.IFS($C$6=Werkblad!$A$28,Werkblad!$A$34,$C$6="Kennisontwikkeling (KO)",Werkblad!$A$31,$C$6="Onderzoek, Ontwikkeling en innovatie (O&amp;O&amp;I)",Werkblad!$A$32,$C$6="","")</f>
        <v/>
      </c>
      <c r="AK114" s="287"/>
      <c r="AL114" s="10"/>
      <c r="AM114" s="200"/>
      <c r="AN114" s="175">
        <f t="shared" si="123"/>
        <v>0</v>
      </c>
      <c r="AO114" s="287"/>
      <c r="AP114" s="346" t="s">
        <v>121</v>
      </c>
      <c r="AQ114" s="287"/>
      <c r="AR114" s="10"/>
      <c r="AS114" s="200"/>
      <c r="AT114" s="175">
        <f t="shared" si="124"/>
        <v>0</v>
      </c>
      <c r="AU114" s="287"/>
      <c r="AV114" s="346" t="s">
        <v>121</v>
      </c>
      <c r="AW114" s="175"/>
      <c r="AX114" s="10"/>
      <c r="AY114" s="200"/>
      <c r="AZ114" s="175">
        <f t="shared" ref="AZ114" si="132">AY114</f>
        <v>0</v>
      </c>
      <c r="BA114" s="287"/>
      <c r="BB114" s="346" t="s">
        <v>121</v>
      </c>
      <c r="BC114" s="175"/>
      <c r="BD114" s="10"/>
      <c r="BE114" s="187">
        <v>0</v>
      </c>
      <c r="BF114" s="175">
        <f t="shared" ref="BF114" si="133">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0"/>
        <v>0</v>
      </c>
      <c r="J115" s="10"/>
      <c r="K115" s="200"/>
      <c r="L115" s="287"/>
      <c r="M115" s="175">
        <f t="shared" si="121"/>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2"/>
        <v>0</v>
      </c>
      <c r="AI115" s="287"/>
      <c r="AJ115" s="188" t="str" cm="2">
        <f t="array" ref="AJ115">_xlfn.IFS($C$6=Werkblad!$A$28,Werkblad!$A$34,$C$6="Kennisontwikkeling (KO)",Werkblad!$A$31,$C$6="Onderzoek, Ontwikkeling en innovatie (O&amp;O&amp;I)",Werkblad!$A$32,$C$6="","")</f>
        <v/>
      </c>
      <c r="AK115" s="287"/>
      <c r="AL115" s="10"/>
      <c r="AM115" s="200"/>
      <c r="AN115" s="175">
        <f t="shared" si="123"/>
        <v>0</v>
      </c>
      <c r="AO115" s="287"/>
      <c r="AP115" s="346" t="s">
        <v>121</v>
      </c>
      <c r="AQ115" s="287"/>
      <c r="AR115" s="10"/>
      <c r="AS115" s="200"/>
      <c r="AT115" s="175">
        <f t="shared" si="124"/>
        <v>0</v>
      </c>
      <c r="AU115" s="287"/>
      <c r="AV115" s="346" t="s">
        <v>121</v>
      </c>
      <c r="AW115" s="175"/>
      <c r="AX115" s="10"/>
      <c r="AY115" s="200"/>
      <c r="AZ115" s="175">
        <f t="shared" si="125"/>
        <v>0</v>
      </c>
      <c r="BA115" s="287"/>
      <c r="BB115" s="346" t="s">
        <v>121</v>
      </c>
      <c r="BC115" s="175"/>
      <c r="BD115" s="10"/>
      <c r="BE115" s="187">
        <v>0</v>
      </c>
      <c r="BF115" s="175">
        <f t="shared" si="126"/>
        <v>0</v>
      </c>
      <c r="BG115" s="287"/>
      <c r="BH115" s="188" t="str" cm="2">
        <f t="array" ref="BH115">_xlfn.IFS($C$6=Werkblad!$A$28,Werkblad!$A$34,$C$6="Kennisontwikkeling (KO)",Werkblad!$A$31,$C$6="Onderzoek, Ontwikkeling en innovatie (O&amp;O&amp;I)",Werkblad!$A$32,$C$6="","")</f>
        <v/>
      </c>
      <c r="BI115" s="136"/>
    </row>
    <row r="116" spans="1:61" x14ac:dyDescent="0.25">
      <c r="A116" s="380"/>
      <c r="B116" s="588"/>
      <c r="C116" s="575"/>
      <c r="D116" s="575"/>
      <c r="E116" s="135"/>
      <c r="F116" s="10"/>
      <c r="G116" s="200"/>
      <c r="H116" s="135"/>
      <c r="I116" s="296">
        <f t="shared" si="120"/>
        <v>0</v>
      </c>
      <c r="J116" s="10"/>
      <c r="K116" s="200"/>
      <c r="L116" s="287"/>
      <c r="M116" s="175">
        <f t="shared" si="121"/>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2"/>
        <v>0</v>
      </c>
      <c r="AI116" s="287"/>
      <c r="AJ116" s="188" t="str" cm="2">
        <f t="array" ref="AJ116">_xlfn.IFS($C$6=Werkblad!$A$28,Werkblad!$A$34,$C$6="Kennisontwikkeling (KO)",Werkblad!$A$31,$C$6="Onderzoek, Ontwikkeling en innovatie (O&amp;O&amp;I)",Werkblad!$A$32,$C$6="","")</f>
        <v/>
      </c>
      <c r="AK116" s="287"/>
      <c r="AL116" s="10"/>
      <c r="AM116" s="200"/>
      <c r="AN116" s="175">
        <f t="shared" si="123"/>
        <v>0</v>
      </c>
      <c r="AO116" s="287"/>
      <c r="AP116" s="346" t="s">
        <v>121</v>
      </c>
      <c r="AQ116" s="287"/>
      <c r="AR116" s="10"/>
      <c r="AS116" s="200"/>
      <c r="AT116" s="175">
        <f t="shared" si="124"/>
        <v>0</v>
      </c>
      <c r="AU116" s="287"/>
      <c r="AV116" s="346" t="s">
        <v>121</v>
      </c>
      <c r="AW116" s="175"/>
      <c r="AX116" s="10"/>
      <c r="AY116" s="200"/>
      <c r="AZ116" s="175">
        <f t="shared" si="125"/>
        <v>0</v>
      </c>
      <c r="BA116" s="287"/>
      <c r="BB116" s="346" t="s">
        <v>121</v>
      </c>
      <c r="BC116" s="175"/>
      <c r="BD116" s="10"/>
      <c r="BE116" s="187">
        <v>0</v>
      </c>
      <c r="BF116" s="175">
        <f t="shared" si="126"/>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83"/>
      <c r="I123" s="383"/>
      <c r="J123" s="157" t="s">
        <v>7</v>
      </c>
      <c r="K123" s="157"/>
      <c r="L123" s="309"/>
      <c r="M123" s="157"/>
      <c r="N123" s="590" t="s">
        <v>8</v>
      </c>
      <c r="O123" s="590"/>
      <c r="P123" s="300"/>
      <c r="Q123" s="300"/>
      <c r="R123" s="383"/>
      <c r="S123" s="383"/>
      <c r="T123" s="590" t="str">
        <f>+T13</f>
        <v>Haalbaarheidsstudies</v>
      </c>
      <c r="U123" s="590"/>
      <c r="V123" s="300"/>
      <c r="W123" s="383"/>
      <c r="X123" s="383"/>
      <c r="Y123" s="383"/>
      <c r="Z123" s="590" t="str">
        <f>+Z13</f>
        <v>Bouw onderzoeksinfrastructuur</v>
      </c>
      <c r="AA123" s="590"/>
      <c r="AB123" s="300"/>
      <c r="AC123" s="383"/>
      <c r="AD123" s="383"/>
      <c r="AE123" s="300"/>
      <c r="AF123" s="590" t="str">
        <f>+AF13</f>
        <v>Exploitatie van innovatieclusters</v>
      </c>
      <c r="AG123" s="590"/>
      <c r="AH123" s="383"/>
      <c r="AI123" s="300"/>
      <c r="AJ123" s="383"/>
      <c r="AK123" s="300"/>
      <c r="AL123" s="590" t="str">
        <f>+AL13</f>
        <v>Innovatie kleine en middelgrote ondernemingen</v>
      </c>
      <c r="AM123" s="590"/>
      <c r="AN123" s="383"/>
      <c r="AO123" s="300"/>
      <c r="AP123" s="383"/>
      <c r="AQ123" s="300"/>
      <c r="AR123" s="590" t="str">
        <f>+AR13</f>
        <v>Proces- en organisatie innovatie</v>
      </c>
      <c r="AS123" s="590"/>
      <c r="AT123" s="383"/>
      <c r="AU123" s="300"/>
      <c r="AV123" s="383"/>
      <c r="AW123" s="383"/>
      <c r="AX123" s="577" t="str">
        <f>+AX13</f>
        <v>Opleidingssteun</v>
      </c>
      <c r="AY123" s="577"/>
      <c r="AZ123" s="376"/>
      <c r="BA123" s="305"/>
      <c r="BB123" s="305"/>
      <c r="BC123" s="376"/>
      <c r="BD123" s="577" t="str">
        <f>+BD13</f>
        <v>Niet economische activiteiten</v>
      </c>
      <c r="BE123" s="577"/>
      <c r="BF123" s="376"/>
      <c r="BG123" s="305"/>
      <c r="BH123" s="376"/>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aanvraag'!I21&gt;80%,80%,50%+'Basisgegevens aanvraag'!I21)</f>
        <v>0.5</v>
      </c>
      <c r="L129" s="291"/>
      <c r="M129" s="358"/>
      <c r="N129" s="64"/>
      <c r="O129" s="70">
        <f>25%+'Basisgegevens aanvraag'!$I$21</f>
        <v>0.25</v>
      </c>
      <c r="P129" s="312"/>
      <c r="Q129" s="312"/>
      <c r="R129" s="312"/>
      <c r="S129" s="63"/>
      <c r="T129" s="64"/>
      <c r="U129" s="70">
        <f>50%+'Basisgegevens aanvraag'!$G$21</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80"/>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80"/>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80"/>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80"/>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80"/>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80"/>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80"/>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80"/>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80"/>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80"/>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80"/>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80"/>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443">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74"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75"/>
      <c r="K166" s="334"/>
      <c r="L166" s="334"/>
      <c r="M166" s="339"/>
      <c r="N166" s="334"/>
      <c r="O166" s="334"/>
      <c r="Q166" s="334"/>
      <c r="R166" s="334"/>
      <c r="S166" s="334"/>
      <c r="T166" s="334"/>
      <c r="U166" s="334"/>
      <c r="V166" s="334"/>
      <c r="X166" s="334"/>
      <c r="Y166" s="334"/>
      <c r="Z166" s="334"/>
      <c r="AA166" s="334"/>
      <c r="AB166" s="379"/>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435"/>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35"/>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21"/>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8" spans="5:61" x14ac:dyDescent="0.25">
      <c r="K178" s="444"/>
    </row>
    <row r="179" spans="5:61" x14ac:dyDescent="0.25">
      <c r="T179" s="371"/>
    </row>
  </sheetData>
  <sheetProtection algorithmName="SHA-512" hashValue="i6IrAs6eY7+iykJKVB3PbwfeBG1Pj7yZTesd4tR4kz5Ahe7UNaFBXtqXdrsSZrPkT4mMYqAHZR4a3ygJKbMFZw==" saltValue="cR2c9tbjLQdUraJ3b8cVZg==" spinCount="100000" sheet="1" objects="1" scenarios="1"/>
  <customSheetViews>
    <customSheetView guid="{83BCCC09-8AC8-4304-9213-3ECE2DC16AD8}" showGridLines="0" hiddenColumns="1">
      <pane xSplit="1" ySplit="10" topLeftCell="E13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E13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E13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B59:D59"/>
    <mergeCell ref="B103:D103"/>
    <mergeCell ref="B105:D105"/>
    <mergeCell ref="B66:D66"/>
    <mergeCell ref="B73:D73"/>
    <mergeCell ref="B74:D74"/>
    <mergeCell ref="B75:D75"/>
    <mergeCell ref="B76:D76"/>
    <mergeCell ref="B164:E164"/>
    <mergeCell ref="C168:D168"/>
    <mergeCell ref="B99:D99"/>
    <mergeCell ref="B100:D100"/>
    <mergeCell ref="B101:D101"/>
    <mergeCell ref="B102:D102"/>
    <mergeCell ref="B95:D95"/>
    <mergeCell ref="B98:D98"/>
    <mergeCell ref="F2:G5"/>
    <mergeCell ref="B62:D62"/>
    <mergeCell ref="B63:D63"/>
    <mergeCell ref="B64:D64"/>
    <mergeCell ref="B65:D65"/>
    <mergeCell ref="B60:D60"/>
    <mergeCell ref="B61:D61"/>
    <mergeCell ref="B50:C50"/>
    <mergeCell ref="B51:C51"/>
    <mergeCell ref="B40:C40"/>
    <mergeCell ref="B41:C41"/>
    <mergeCell ref="B42:C42"/>
    <mergeCell ref="B43:C43"/>
    <mergeCell ref="B10:C10"/>
    <mergeCell ref="D10:E10"/>
    <mergeCell ref="B12:BI12"/>
    <mergeCell ref="Z13:AA13"/>
    <mergeCell ref="AF13:AG13"/>
    <mergeCell ref="AL13:AM13"/>
    <mergeCell ref="AR13:AS13"/>
    <mergeCell ref="AX13:AY13"/>
    <mergeCell ref="BD13:BE13"/>
    <mergeCell ref="Z38:AA38"/>
    <mergeCell ref="AF38:AG38"/>
    <mergeCell ref="AL38:AM38"/>
    <mergeCell ref="AR38:AS38"/>
    <mergeCell ref="AX38:AY38"/>
    <mergeCell ref="BD38:BE38"/>
    <mergeCell ref="B52:C52"/>
    <mergeCell ref="N57:O57"/>
    <mergeCell ref="T57:U57"/>
    <mergeCell ref="Z57:AA57"/>
    <mergeCell ref="AF57:AG57"/>
    <mergeCell ref="AL57:AM57"/>
    <mergeCell ref="AR57:AS57"/>
    <mergeCell ref="AX57:AY57"/>
    <mergeCell ref="BD57:BE57"/>
    <mergeCell ref="B44:C44"/>
    <mergeCell ref="B45:C45"/>
    <mergeCell ref="B46:C46"/>
    <mergeCell ref="B47:C47"/>
    <mergeCell ref="B48:C48"/>
    <mergeCell ref="B49:C49"/>
    <mergeCell ref="B112:D112"/>
    <mergeCell ref="B113:D113"/>
    <mergeCell ref="AF71:AG71"/>
    <mergeCell ref="AL71:AM71"/>
    <mergeCell ref="AR71:AS71"/>
    <mergeCell ref="AX71:AY71"/>
    <mergeCell ref="BD71:BE71"/>
    <mergeCell ref="AR123:AS123"/>
    <mergeCell ref="AX123:AY123"/>
    <mergeCell ref="BD123:BE123"/>
    <mergeCell ref="AF90:AG90"/>
    <mergeCell ref="AL90:AM90"/>
    <mergeCell ref="AR90:AS90"/>
    <mergeCell ref="AX90:AY90"/>
    <mergeCell ref="BD90:BE90"/>
    <mergeCell ref="AF110:AG110"/>
    <mergeCell ref="AL110:AM110"/>
    <mergeCell ref="AR110:AS110"/>
    <mergeCell ref="AX110:AY110"/>
    <mergeCell ref="BD110:BE110"/>
    <mergeCell ref="AF123:AG123"/>
    <mergeCell ref="AL123:AM123"/>
    <mergeCell ref="B77:D77"/>
    <mergeCell ref="B78:D78"/>
    <mergeCell ref="N71:O71"/>
    <mergeCell ref="T71:U71"/>
    <mergeCell ref="Z71:AA71"/>
    <mergeCell ref="N110:O110"/>
    <mergeCell ref="T110:U110"/>
    <mergeCell ref="Z110:AA110"/>
    <mergeCell ref="B79:D79"/>
    <mergeCell ref="B80:D80"/>
    <mergeCell ref="B81:D81"/>
    <mergeCell ref="B82:D82"/>
    <mergeCell ref="B92:D92"/>
    <mergeCell ref="B83:D83"/>
    <mergeCell ref="B84:D84"/>
    <mergeCell ref="B85:D85"/>
    <mergeCell ref="N90:O90"/>
    <mergeCell ref="T90:U90"/>
    <mergeCell ref="Z90:AA90"/>
    <mergeCell ref="B93:D93"/>
    <mergeCell ref="B94:D94"/>
    <mergeCell ref="B104:D104"/>
    <mergeCell ref="E176:F176"/>
    <mergeCell ref="U176:V176"/>
    <mergeCell ref="U177:V177"/>
    <mergeCell ref="B114:D114"/>
    <mergeCell ref="G165:H165"/>
    <mergeCell ref="G166:H166"/>
    <mergeCell ref="G167:H167"/>
    <mergeCell ref="G168:H168"/>
    <mergeCell ref="G169:H169"/>
    <mergeCell ref="E173:V173"/>
    <mergeCell ref="U174:V174"/>
    <mergeCell ref="E175:F175"/>
    <mergeCell ref="U175:V175"/>
    <mergeCell ref="G164:AB164"/>
    <mergeCell ref="B165:E165"/>
    <mergeCell ref="G158:H158"/>
    <mergeCell ref="G159:H159"/>
    <mergeCell ref="G160:H160"/>
    <mergeCell ref="G157:AB157"/>
    <mergeCell ref="B115:D115"/>
    <mergeCell ref="B116:D116"/>
    <mergeCell ref="N123:O123"/>
    <mergeCell ref="T123:U123"/>
    <mergeCell ref="Z123:AA123"/>
  </mergeCells>
  <conditionalFormatting sqref="AZ129:BB129">
    <cfRule type="cellIs" dxfId="782" priority="36" operator="greaterThan">
      <formula>0.5</formula>
    </cfRule>
    <cfRule type="cellIs" priority="37" operator="between">
      <formula>0</formula>
      <formula>0.5</formula>
    </cfRule>
  </conditionalFormatting>
  <conditionalFormatting sqref="B12">
    <cfRule type="cellIs" dxfId="781" priority="61" stopIfTrue="1" operator="equal">
      <formula>"Kies eerst uw systematiek voor de berekening van de subsidiabele kosten"</formula>
    </cfRule>
  </conditionalFormatting>
  <conditionalFormatting sqref="F34">
    <cfRule type="cellIs" dxfId="780" priority="60" stopIfTrue="1" operator="equal">
      <formula>"Opslag algemene kosten (50%)"</formula>
    </cfRule>
  </conditionalFormatting>
  <conditionalFormatting sqref="AB107">
    <cfRule type="cellIs" dxfId="779" priority="57" operator="greaterThan">
      <formula>40000000</formula>
    </cfRule>
  </conditionalFormatting>
  <conditionalFormatting sqref="AQ133">
    <cfRule type="cellIs" dxfId="778" priority="52" operator="greaterThan">
      <formula>20000000</formula>
    </cfRule>
  </conditionalFormatting>
  <conditionalFormatting sqref="AN129:AQ129">
    <cfRule type="cellIs" dxfId="777" priority="53" operator="greaterThan">
      <formula>0.5</formula>
    </cfRule>
    <cfRule type="cellIs" priority="54" operator="between">
      <formula>0</formula>
      <formula>0.5</formula>
    </cfRule>
  </conditionalFormatting>
  <conditionalFormatting sqref="AS133:AV133">
    <cfRule type="cellIs" dxfId="776" priority="51" operator="greaterThan">
      <formula>20000000</formula>
    </cfRule>
  </conditionalFormatting>
  <conditionalFormatting sqref="BC133">
    <cfRule type="cellIs" dxfId="775" priority="50" operator="greaterThan">
      <formula>20000000</formula>
    </cfRule>
  </conditionalFormatting>
  <conditionalFormatting sqref="AR34">
    <cfRule type="cellIs" dxfId="774" priority="43" stopIfTrue="1" operator="equal">
      <formula>"Opslag algemene kosten (50%)"</formula>
    </cfRule>
  </conditionalFormatting>
  <conditionalFormatting sqref="T34">
    <cfRule type="cellIs" dxfId="773" priority="47" stopIfTrue="1" operator="equal">
      <formula>"Opslag algemene kosten (50%)"</formula>
    </cfRule>
  </conditionalFormatting>
  <conditionalFormatting sqref="J34">
    <cfRule type="cellIs" dxfId="772" priority="49" stopIfTrue="1" operator="equal">
      <formula>"Opslag algemene kosten (50%)"</formula>
    </cfRule>
  </conditionalFormatting>
  <conditionalFormatting sqref="N34">
    <cfRule type="cellIs" dxfId="771" priority="48" stopIfTrue="1" operator="equal">
      <formula>"Opslag algemene kosten (50%)"</formula>
    </cfRule>
  </conditionalFormatting>
  <conditionalFormatting sqref="Z34">
    <cfRule type="cellIs" dxfId="770" priority="46" stopIfTrue="1" operator="equal">
      <formula>"Opslag algemene kosten (50%)"</formula>
    </cfRule>
  </conditionalFormatting>
  <conditionalFormatting sqref="AF34">
    <cfRule type="cellIs" dxfId="769" priority="45" stopIfTrue="1" operator="equal">
      <formula>"Opslag algemene kosten (50%)"</formula>
    </cfRule>
  </conditionalFormatting>
  <conditionalFormatting sqref="AL34">
    <cfRule type="cellIs" dxfId="768" priority="44" stopIfTrue="1" operator="equal">
      <formula>"Opslag algemene kosten (50%)"</formula>
    </cfRule>
  </conditionalFormatting>
  <conditionalFormatting sqref="AX34">
    <cfRule type="cellIs" dxfId="767" priority="42" stopIfTrue="1" operator="equal">
      <formula>"Opslag algemene kosten (50%)"</formula>
    </cfRule>
  </conditionalFormatting>
  <conditionalFormatting sqref="AM133:AP133">
    <cfRule type="cellIs" dxfId="766" priority="41" operator="greaterThan">
      <formula>20000000</formula>
    </cfRule>
  </conditionalFormatting>
  <conditionalFormatting sqref="AG133:AK133">
    <cfRule type="cellIs" dxfId="765" priority="40" operator="greaterThan">
      <formula>20000000</formula>
    </cfRule>
  </conditionalFormatting>
  <conditionalFormatting sqref="AA133:AD133">
    <cfRule type="cellIs" dxfId="764" priority="39" operator="greaterThan">
      <formula>20000000</formula>
    </cfRule>
  </conditionalFormatting>
  <conditionalFormatting sqref="BD34">
    <cfRule type="cellIs" dxfId="763" priority="38" stopIfTrue="1" operator="equal">
      <formula>"Opslag algemene kosten (50%)"</formula>
    </cfRule>
  </conditionalFormatting>
  <conditionalFormatting sqref="AZ133:BB133">
    <cfRule type="cellIs" dxfId="762" priority="35" operator="greaterThan">
      <formula>20000000</formula>
    </cfRule>
  </conditionalFormatting>
  <conditionalFormatting sqref="AB129:AD129">
    <cfRule type="cellIs" dxfId="761" priority="24" operator="greaterThan">
      <formula>0.5</formula>
    </cfRule>
    <cfRule type="cellIs" priority="25" operator="between">
      <formula>0</formula>
      <formula>0.5</formula>
    </cfRule>
  </conditionalFormatting>
  <conditionalFormatting sqref="AG129:AK129">
    <cfRule type="cellIs" dxfId="760" priority="22" operator="greaterThan">
      <formula>0.5</formula>
    </cfRule>
    <cfRule type="cellIs" priority="23" operator="between">
      <formula>0</formula>
      <formula>0.5</formula>
    </cfRule>
  </conditionalFormatting>
  <conditionalFormatting sqref="AM129">
    <cfRule type="cellIs" dxfId="759" priority="20" operator="greaterThan">
      <formula>0.5</formula>
    </cfRule>
    <cfRule type="cellIs" priority="21" operator="between">
      <formula>0</formula>
      <formula>0.5</formula>
    </cfRule>
  </conditionalFormatting>
  <conditionalFormatting sqref="AY133">
    <cfRule type="cellIs" dxfId="758" priority="4" operator="greaterThan">
      <formula>2000000</formula>
    </cfRule>
    <cfRule type="cellIs" dxfId="757" priority="13" operator="greaterThan">
      <formula>20000000</formula>
    </cfRule>
  </conditionalFormatting>
  <conditionalFormatting sqref="AY129">
    <cfRule type="cellIs" dxfId="756" priority="11" operator="greaterThan">
      <formula>0.5</formula>
    </cfRule>
    <cfRule type="cellIs" priority="12" operator="between">
      <formula>0</formula>
      <formula>0.5</formula>
    </cfRule>
  </conditionalFormatting>
  <conditionalFormatting sqref="AA129">
    <cfRule type="cellIs" dxfId="755" priority="7" operator="greaterThan">
      <formula>0.5</formula>
    </cfRule>
    <cfRule type="cellIs" priority="8" operator="between">
      <formula>0</formula>
      <formula>0.5</formula>
    </cfRule>
  </conditionalFormatting>
  <conditionalFormatting sqref="X177">
    <cfRule type="expression" dxfId="754" priority="5" stopIfTrue="1">
      <formula>IF(T177-D136=0,"","Let op ")</formula>
    </cfRule>
    <cfRule type="expression" dxfId="753" priority="6" stopIfTrue="1">
      <formula>IF(T177-D136=0,"","Let op ")</formula>
    </cfRule>
  </conditionalFormatting>
  <conditionalFormatting sqref="C168">
    <cfRule type="containsText" dxfId="6" priority="1" operator="containsText" text="Let op !! Het invullen van de mijlpalen bevoorschotting is niet van toepassing">
      <formula>NOT(ISERROR(SEARCH("Let op !! Het invullen van de mijlpalen bevoorschotting is niet van toepassing",C168)))</formula>
    </cfRule>
  </conditionalFormatting>
  <dataValidations xWindow="645" yWindow="494"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C358B3B0-3E29-473C-8C05-03FD2072C1D3}"/>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X177 V73:W73 AW86:BA91 AW93:BA105 AW92:BA92 AW112:BA116 AQ86:AU91 AQ93:AU105 AQ92:AU92 AQ106:AU111 AQ112:AU116 AK86:AO91 AK93:AO105 AK92:AO92 AK106:AO111 AE86:AI91 Y107:Z107 Y108:AC112 Y92:Z105 Y113:AC116 Y106:AC106 Y86:AC91 BC16:BE24 BC29:BE31 BC26:BE26 BC15 AW27:AX28 AW25:AX25 AW26:AX26 AW16:BA24 AW74:BA85 AW59:AW66 AW29:BA31 AW15 AW53:AW58 AW67:AW72 AW32:AW39 AW73:AX73 AW40:AW52 AQ27:AU28 AQ25:AU25 AQ26:AU26 AQ16:AU24 AQ74:AU85 AQ59:AU66 AQ29:AU31 AQ15:AU15 AQ73:AR73 AQ53:AU58 AQ67:AU72 AQ32:AU39 AQ40:AR52 AK27:AO28 AK25:AO25 AK26:AO26 AK16:AO24 AK74:AO85 AK59:AO66 AK29:AO31 AK15:AO15 AK73:AO73 AK40:AL52 AK53:AO58 AK67:AO72 AK32:AO39 AE27:AI28 AE25:AI25 AE26:AI26 AE16:AI24 AE74:AI85 AE59:AI66 AE29:AI31 AE15:AI15 AE73:AI73 Y27:AC28 Y25:AC25 Y26:AC26 Y16:AC24 Y74:AC85 Y59:AC66 Y29:AC31 Y15:AC15 Y73:Z73 AK112:AO116 AE93:AI105 AE92:AI92 AB92:AC92 S27:W28 S25:W25 S26:W26 AZ73:BA73 AY26:BA26 S16:W24 AB107:AC107 S107:W107 S108:W112 AT73:AU73 AT40:AU52 AN40:AO52 AH40:AI52 AE40:AF52 AE53:AI58 V40:W52 AB93:AC105 S74:W85 AB73:AC73 S59:W66 AE67:AI72 S29:W31 AE32:AI39 U15:W15 AE112:AI116 AY15:BA15 S73:T73 S15 S92:W105 AV117:BB125 R117:AC125 S113:W116 AW106:BA111 S106:W106 R126:BB126 S86:W91 AE106:AI111 AD117:AU125 BE15 S40:T52 B25:R25 B53:AD58 B40:R52 U40:U52 B15:R15 BF15:BH15 B127:BH133 B117:Q125 BC117:BH125 B112:R112 B107:R107 AJ106:AJ111 B92:R105 B86:R91 X86:X91 B126:Q126 BC126:BH126 B106:R106 X106 BB106:BH111 B113:R116 X113:X116 X92 T15 B74:R85 B73:R73 U73 BB15 AJ112 AJ113:AJ116 X15 B32:AD39 AJ32:AJ39 B29:R31 X29:X31 B67:AD72 AJ67:AJ72 B59:R66 X59:X66 AD73 X74:X85 X93:X105 AD93:AD105 X40:AD52 AJ53:AJ58 AG40:AG52 AJ40:AJ52 AP40:AP52 AV40:AV52 AV73 X112 B108:R111 X108:X111 X107 AD107 B16:R24 X16:X24 B27:R28 B26:R26 BB26 BB73:BH73 X26 X25 X27:X28 AD92 AJ92 AJ93:AJ105 AP112 AP113:AP116 AA73 AD15 AD29:AD31 AD59:AD66 AD74:AD85 AD16:AD24 AD26 AD25 AD27:AD28 AJ73 AJ15 AJ29:AJ31 AJ59:AJ66 AJ74:AJ85 AJ16:AJ24 AJ26 AJ25 AJ27:AJ28 AP32:AP39 AP67:AP72 AP53:AP58 AM40:AM52 AP73 AP15 AP29:AP31 AP59:AP66 AP74:AP85 AP16:AP24 AP26 AP25 AP27:AP28 AS40:AS52 AV32:AV39 AV67:AV72 AV53:AV58 AS73 AV15 AV29:AV31 AV59:AV66 AV74:AV85 AV16:AV24 AV26 AV25 AV27:AV28 AX40:BH52 AY73 AX32:BH39 AX67:BH72 AX53:BH58 AX15 BB29:BB31 AX59:BH66 BB74:BH85 BB16:BB24 AY25:BH25 AY27:BH28 BD15 BF26:BH26 BF29:BH31 BF16:BH24 AD86:AD91 AD106 AD113:AD116 AA92 AA93:AA105 AD112 AD108:AD111 AA107 AJ86:AJ91 AP106:AP111 AP92 AP93:AP105 AP86:AP91 AV112 AV113:AV116 AV106:AV111 AV92 AV93:AV105 AV86:AV91 BB112:BH112 BB113:BH116 BB92:BH92 BB93:BH105 BB86:BH91 X73 B135:BH135 B134:AX134 AZ134:BH134 C167:D167 C168" unlockedFormula="1"/>
  </ignoredErrors>
  <legacyDrawing r:id="rId1"/>
  <extLst>
    <ext xmlns:x14="http://schemas.microsoft.com/office/spreadsheetml/2009/9/main" uri="{CCE6A557-97BC-4b89-ADB6-D9C93CAAB3DF}">
      <x14:dataValidations xmlns:xm="http://schemas.microsoft.com/office/excel/2006/main" xWindow="645" yWindow="494" count="4">
        <x14:dataValidation type="list" allowBlank="1" showErrorMessage="1" errorTitle="Onjuiste invoer" error="Maak een keuze tussen de integrale kostensystematiek, de loonkosten plus vaste opslag-systematiek of de vaste uurtarief-systematiek." xr:uid="{A02E813C-DAE1-4EE6-A92F-B31A0D59921A}">
          <x14:formula1>
            <xm:f>Werkblad!$A$1:$A$4</xm:f>
          </x14:formula1>
          <xm:sqref>D10:E10</xm:sqref>
        </x14:dataValidation>
        <x14:dataValidation type="list" allowBlank="1" showInputMessage="1" showErrorMessage="1" xr:uid="{30021613-D686-411B-A6F7-9D87DD3C7879}">
          <x14:formula1>
            <xm:f>Werkblad!$A$14:$A$16</xm:f>
          </x14:formula1>
          <xm:sqref>C7:C8</xm:sqref>
        </x14:dataValidation>
        <x14:dataValidation type="list" allowBlank="1" showInputMessage="1" showErrorMessage="1" xr:uid="{8239D625-52EE-4D47-8B7F-80F51420EAEF}">
          <x14:formula1>
            <xm:f>Werkblad!$A$26:$A$28</xm:f>
          </x14:formula1>
          <xm:sqref>C6</xm:sqref>
        </x14:dataValidation>
        <x14:dataValidation type="list" allowBlank="1" showInputMessage="1" showErrorMessage="1" xr:uid="{E1E8FF53-41EA-4A47-B99C-7076A53E6669}">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3F19E-2254-48F7-8DB9-86A6C326F2EA}">
  <sheetPr codeName="Blad16"/>
  <dimension ref="A1:BP179"/>
  <sheetViews>
    <sheetView showGridLines="0" zoomScaleNormal="100" workbookViewId="0">
      <selection activeCell="C6" sqref="C6"/>
    </sheetView>
  </sheetViews>
  <sheetFormatPr defaultColWidth="9.140625" defaultRowHeight="15" x14ac:dyDescent="0.25"/>
  <cols>
    <col min="1" max="1" width="4.140625" style="381"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140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80"/>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80"/>
      <c r="B3" s="210" t="s">
        <v>1</v>
      </c>
      <c r="C3" s="266">
        <f>+'Basisgegevens aanvraag'!C22</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80"/>
      <c r="B4" s="210" t="s">
        <v>43</v>
      </c>
      <c r="C4" s="268">
        <f>'Basisgegevens aanvraag'!D22</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80"/>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83"/>
      <c r="I13" s="376" t="s">
        <v>110</v>
      </c>
      <c r="J13" s="157" t="s">
        <v>7</v>
      </c>
      <c r="K13" s="157"/>
      <c r="L13" s="309"/>
      <c r="M13" s="382" t="s">
        <v>111</v>
      </c>
      <c r="N13" s="157" t="s">
        <v>8</v>
      </c>
      <c r="O13" s="157"/>
      <c r="P13" s="309"/>
      <c r="Q13" s="157"/>
      <c r="R13" s="157"/>
      <c r="S13" s="157"/>
      <c r="T13" s="157" t="s">
        <v>63</v>
      </c>
      <c r="U13" s="157"/>
      <c r="V13" s="157"/>
      <c r="W13" s="157"/>
      <c r="X13" s="157"/>
      <c r="Y13" s="157"/>
      <c r="Z13" s="605" t="s">
        <v>64</v>
      </c>
      <c r="AA13" s="605"/>
      <c r="AB13" s="305"/>
      <c r="AC13" s="376"/>
      <c r="AD13" s="376"/>
      <c r="AE13" s="309"/>
      <c r="AF13" s="605" t="s">
        <v>101</v>
      </c>
      <c r="AG13" s="605"/>
      <c r="AH13" s="376"/>
      <c r="AI13" s="305"/>
      <c r="AJ13" s="376"/>
      <c r="AK13" s="305"/>
      <c r="AL13" s="605" t="s">
        <v>68</v>
      </c>
      <c r="AM13" s="605"/>
      <c r="AN13" s="376" t="s">
        <v>125</v>
      </c>
      <c r="AO13" s="305"/>
      <c r="AP13" s="376"/>
      <c r="AQ13" s="305"/>
      <c r="AR13" s="605" t="s">
        <v>71</v>
      </c>
      <c r="AS13" s="605"/>
      <c r="AU13" s="305"/>
      <c r="AV13" s="376"/>
      <c r="AW13" s="157"/>
      <c r="AX13" s="605" t="s">
        <v>73</v>
      </c>
      <c r="AY13" s="605"/>
      <c r="AZ13" s="376"/>
      <c r="BA13" s="305"/>
      <c r="BB13" s="305"/>
      <c r="BC13" s="376"/>
      <c r="BD13" s="605" t="s">
        <v>98</v>
      </c>
      <c r="BE13" s="605"/>
      <c r="BF13" s="376" t="s">
        <v>128</v>
      </c>
      <c r="BG13" s="305"/>
      <c r="BH13" s="376"/>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76"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77"/>
      <c r="C15" s="378"/>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77"/>
      <c r="C16" s="378"/>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77"/>
      <c r="C17" s="378"/>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77"/>
      <c r="C18" s="378"/>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77"/>
      <c r="C19" s="378"/>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77"/>
      <c r="C20" s="378"/>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77"/>
      <c r="C21" s="378"/>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77"/>
      <c r="C22" s="378"/>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77"/>
      <c r="C23" s="378"/>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77"/>
      <c r="C24" s="378"/>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77"/>
      <c r="C26" s="378"/>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77"/>
      <c r="C29" s="378"/>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77"/>
      <c r="C30" s="378"/>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77"/>
      <c r="C31" s="378"/>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83"/>
      <c r="I38" s="383"/>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76"/>
      <c r="AI38" s="305"/>
      <c r="AJ38" s="157"/>
      <c r="AK38" s="305"/>
      <c r="AL38" s="577" t="str">
        <f>+AL13</f>
        <v>Innovatie kleine en middelgrote ondernemingen</v>
      </c>
      <c r="AM38" s="577"/>
      <c r="AN38" s="376"/>
      <c r="AO38" s="305"/>
      <c r="AP38" s="157"/>
      <c r="AQ38" s="305"/>
      <c r="AR38" s="577" t="str">
        <f>+AR13</f>
        <v>Proces- en organisatie innovatie</v>
      </c>
      <c r="AS38" s="577"/>
      <c r="AT38" s="376"/>
      <c r="AU38" s="305"/>
      <c r="AV38" s="157"/>
      <c r="AW38" s="157"/>
      <c r="AX38" s="577" t="str">
        <f>+AX13</f>
        <v>Opleidingssteun</v>
      </c>
      <c r="AY38" s="577"/>
      <c r="AZ38" s="376"/>
      <c r="BA38" s="305"/>
      <c r="BB38" s="157"/>
      <c r="BC38" s="376"/>
      <c r="BD38" s="577" t="str">
        <f>+BD13</f>
        <v>Niet economische activiteiten</v>
      </c>
      <c r="BE38" s="577"/>
      <c r="BF38" s="376"/>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80"/>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80"/>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83"/>
      <c r="I57" s="383"/>
      <c r="J57" s="157" t="s">
        <v>7</v>
      </c>
      <c r="K57" s="157"/>
      <c r="L57" s="309"/>
      <c r="M57" s="157"/>
      <c r="N57" s="606" t="s">
        <v>8</v>
      </c>
      <c r="O57" s="606"/>
      <c r="P57" s="288"/>
      <c r="Q57" s="300"/>
      <c r="R57" s="157"/>
      <c r="S57" s="383"/>
      <c r="T57" s="606" t="str">
        <f>+T13</f>
        <v>Haalbaarheidsstudies</v>
      </c>
      <c r="U57" s="606"/>
      <c r="V57" s="300"/>
      <c r="W57" s="33"/>
      <c r="X57" s="157"/>
      <c r="Y57" s="383"/>
      <c r="Z57" s="591" t="str">
        <f>+Z13</f>
        <v>Bouw onderzoeksinfrastructuur</v>
      </c>
      <c r="AA57" s="591"/>
      <c r="AB57" s="323"/>
      <c r="AC57" s="33"/>
      <c r="AD57" s="157"/>
      <c r="AE57" s="300"/>
      <c r="AF57" s="591" t="str">
        <f>+AF13</f>
        <v>Exploitatie van innovatieclusters</v>
      </c>
      <c r="AG57" s="591"/>
      <c r="AH57" s="382"/>
      <c r="AI57" s="323"/>
      <c r="AJ57" s="157"/>
      <c r="AK57" s="323"/>
      <c r="AL57" s="576" t="str">
        <f>+AL13</f>
        <v>Innovatie kleine en middelgrote ondernemingen</v>
      </c>
      <c r="AM57" s="576"/>
      <c r="AN57" s="376"/>
      <c r="AO57" s="305"/>
      <c r="AP57" s="157"/>
      <c r="AQ57" s="305"/>
      <c r="AR57" s="576" t="str">
        <f>+AR13</f>
        <v>Proces- en organisatie innovatie</v>
      </c>
      <c r="AS57" s="576"/>
      <c r="AT57" s="376"/>
      <c r="AU57" s="305"/>
      <c r="AV57" s="157"/>
      <c r="AW57" s="383"/>
      <c r="AX57" s="576" t="str">
        <f>+AX13</f>
        <v>Opleidingssteun</v>
      </c>
      <c r="AY57" s="576"/>
      <c r="AZ57" s="376"/>
      <c r="BA57" s="305"/>
      <c r="BB57" s="157"/>
      <c r="BC57" s="376"/>
      <c r="BD57" s="576" t="str">
        <f>+BD13</f>
        <v>Niet economische activiteiten</v>
      </c>
      <c r="BE57" s="576"/>
      <c r="BF57" s="376"/>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80"/>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c r="AB59" s="287"/>
      <c r="AC59" s="33">
        <f t="shared" si="19"/>
        <v>0</v>
      </c>
      <c r="AD59" s="188" t="str" cm="2">
        <f t="array" ref="AD59">_xlfn.IFS($C$6=Werkblad!$A$28,Werkblad!$A$34,$C$6="Kennisontwikkeling (KO)",Werkblad!$A$31,$C$6="Onderzoek, Ontwikkeling en innovatie (O&amp;O&amp;I)",Werkblad!$A$32,$C$6="","")</f>
        <v/>
      </c>
      <c r="AE59" s="326"/>
      <c r="AF59" s="10"/>
      <c r="AG59" s="187"/>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80"/>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80"/>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80"/>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80"/>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80"/>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80"/>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80"/>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83"/>
      <c r="I71" s="383"/>
      <c r="J71" s="157" t="s">
        <v>7</v>
      </c>
      <c r="K71" s="157"/>
      <c r="L71" s="309"/>
      <c r="M71" s="157"/>
      <c r="N71" s="606" t="s">
        <v>8</v>
      </c>
      <c r="O71" s="606"/>
      <c r="P71" s="288"/>
      <c r="Q71" s="300"/>
      <c r="R71" s="157"/>
      <c r="S71" s="383"/>
      <c r="T71" s="606" t="str">
        <f>+T13</f>
        <v>Haalbaarheidsstudies</v>
      </c>
      <c r="U71" s="606"/>
      <c r="V71" s="300"/>
      <c r="W71" s="33"/>
      <c r="X71" s="157"/>
      <c r="Y71" s="383"/>
      <c r="Z71" s="576" t="str">
        <f>+Z13</f>
        <v>Bouw onderzoeksinfrastructuur</v>
      </c>
      <c r="AA71" s="576"/>
      <c r="AB71" s="305"/>
      <c r="AC71" s="33"/>
      <c r="AD71" s="157"/>
      <c r="AE71" s="300"/>
      <c r="AF71" s="576" t="str">
        <f>+AF13</f>
        <v>Exploitatie van innovatieclusters</v>
      </c>
      <c r="AG71" s="576"/>
      <c r="AH71" s="376"/>
      <c r="AI71" s="305"/>
      <c r="AJ71" s="157"/>
      <c r="AK71" s="305"/>
      <c r="AL71" s="576" t="str">
        <f>+AL13</f>
        <v>Innovatie kleine en middelgrote ondernemingen</v>
      </c>
      <c r="AM71" s="576"/>
      <c r="AN71" s="376"/>
      <c r="AO71" s="305"/>
      <c r="AP71" s="157"/>
      <c r="AQ71" s="305"/>
      <c r="AR71" s="576" t="str">
        <f>+AR13</f>
        <v>Proces- en organisatie innovatie</v>
      </c>
      <c r="AS71" s="576"/>
      <c r="AT71" s="376"/>
      <c r="AU71" s="305"/>
      <c r="AV71" s="157"/>
      <c r="AW71" s="383"/>
      <c r="AX71" s="576" t="str">
        <f>+AX13</f>
        <v>Opleidingssteun</v>
      </c>
      <c r="AY71" s="576"/>
      <c r="AZ71" s="376"/>
      <c r="BA71" s="305"/>
      <c r="BB71" s="157"/>
      <c r="BC71" s="376"/>
      <c r="BD71" s="576" t="str">
        <f>+BD13</f>
        <v>Niet economische activiteiten</v>
      </c>
      <c r="BE71" s="576"/>
      <c r="BF71" s="376"/>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80"/>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83"/>
      <c r="I90" s="383"/>
      <c r="J90" s="157" t="s">
        <v>7</v>
      </c>
      <c r="K90" s="157"/>
      <c r="L90" s="309"/>
      <c r="M90" s="157"/>
      <c r="N90" s="576" t="s">
        <v>8</v>
      </c>
      <c r="O90" s="576"/>
      <c r="P90" s="288"/>
      <c r="Q90" s="305"/>
      <c r="R90" s="157"/>
      <c r="S90" s="383"/>
      <c r="T90" s="576" t="str">
        <f>+T71</f>
        <v>Haalbaarheidsstudies</v>
      </c>
      <c r="U90" s="576"/>
      <c r="V90" s="305"/>
      <c r="W90" s="33"/>
      <c r="X90" s="157"/>
      <c r="Y90" s="383"/>
      <c r="Z90" s="577" t="str">
        <f>+Z71</f>
        <v>Bouw onderzoeksinfrastructuur</v>
      </c>
      <c r="AA90" s="577"/>
      <c r="AB90" s="305"/>
      <c r="AC90" s="33"/>
      <c r="AD90" s="157"/>
      <c r="AE90" s="300"/>
      <c r="AF90" s="577" t="str">
        <f>+AF71</f>
        <v>Exploitatie van innovatieclusters</v>
      </c>
      <c r="AG90" s="577"/>
      <c r="AH90" s="376"/>
      <c r="AI90" s="305"/>
      <c r="AJ90" s="157"/>
      <c r="AK90" s="305"/>
      <c r="AL90" s="577" t="str">
        <f>+AL71</f>
        <v>Innovatie kleine en middelgrote ondernemingen</v>
      </c>
      <c r="AM90" s="577"/>
      <c r="AN90" s="376"/>
      <c r="AO90" s="305"/>
      <c r="AP90" s="157"/>
      <c r="AQ90" s="305"/>
      <c r="AR90" s="577" t="str">
        <f>+AR71</f>
        <v>Proces- en organisatie innovatie</v>
      </c>
      <c r="AS90" s="577"/>
      <c r="AT90" s="376"/>
      <c r="AU90" s="305"/>
      <c r="AV90" s="157"/>
      <c r="AW90" s="383"/>
      <c r="AX90" s="577" t="str">
        <f>+AX71</f>
        <v>Opleidingssteun</v>
      </c>
      <c r="AY90" s="577"/>
      <c r="AZ90" s="376"/>
      <c r="BA90" s="305"/>
      <c r="BB90" s="157"/>
      <c r="BC90" s="376"/>
      <c r="BD90" s="577" t="str">
        <f>+BD71</f>
        <v>Niet economische activiteiten</v>
      </c>
      <c r="BE90" s="577"/>
      <c r="BF90" s="376"/>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75"/>
      <c r="D94" s="575"/>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3" si="112">U95</f>
        <v>0</v>
      </c>
      <c r="X95" s="346" t="s">
        <v>121</v>
      </c>
      <c r="Y95" s="175"/>
      <c r="Z95" s="10"/>
      <c r="AA95" s="187">
        <v>0</v>
      </c>
      <c r="AB95" s="287"/>
      <c r="AC95" s="33">
        <f t="shared" ref="AC95:AC103" si="113">AA95</f>
        <v>0</v>
      </c>
      <c r="AD95" s="188" t="str" cm="2">
        <f t="array" ref="AD95">_xlfn.IFS($C$6=Werkblad!$A$28,Werkblad!$A$34,$C$6="Kennisontwikkeling (KO)",Werkblad!$A$31,$C$6="Onderzoek, Ontwikkeling en innovatie (O&amp;O&amp;I)",Werkblad!$A$32,$C$6="","")</f>
        <v/>
      </c>
      <c r="AE95" s="287"/>
      <c r="AF95" s="10"/>
      <c r="AG95" s="200"/>
      <c r="AH95" s="167">
        <f t="shared" ref="AH95:AH103" si="114">AG95</f>
        <v>0</v>
      </c>
      <c r="AI95" s="297"/>
      <c r="AJ95" s="346" t="s">
        <v>121</v>
      </c>
      <c r="AK95" s="297"/>
      <c r="AL95" s="10"/>
      <c r="AM95" s="200"/>
      <c r="AN95" s="167">
        <f t="shared" ref="AN95:AN103" si="115">AM95</f>
        <v>0</v>
      </c>
      <c r="AO95" s="297"/>
      <c r="AP95" s="346" t="s">
        <v>121</v>
      </c>
      <c r="AQ95" s="287"/>
      <c r="AR95" s="10"/>
      <c r="AS95" s="200"/>
      <c r="AT95" s="167">
        <f t="shared" ref="AT95:AT103" si="116">AS95</f>
        <v>0</v>
      </c>
      <c r="AU95" s="297"/>
      <c r="AV95" s="346" t="s">
        <v>121</v>
      </c>
      <c r="AW95" s="175"/>
      <c r="AX95" s="10"/>
      <c r="AY95" s="200"/>
      <c r="AZ95" s="167">
        <f t="shared" ref="AZ95:AZ103" si="117">AY95</f>
        <v>0</v>
      </c>
      <c r="BA95" s="297"/>
      <c r="BB95" s="346" t="s">
        <v>121</v>
      </c>
      <c r="BC95" s="167"/>
      <c r="BD95" s="10"/>
      <c r="BE95" s="187">
        <v>0</v>
      </c>
      <c r="BF95" s="167">
        <f t="shared" ref="BF95:BF103"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80"/>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83"/>
      <c r="I110" s="383"/>
      <c r="J110" s="157" t="s">
        <v>7</v>
      </c>
      <c r="K110" s="157"/>
      <c r="L110" s="309"/>
      <c r="M110" s="157"/>
      <c r="N110" s="576" t="s">
        <v>8</v>
      </c>
      <c r="O110" s="576"/>
      <c r="P110" s="288"/>
      <c r="Q110" s="305"/>
      <c r="R110" s="157"/>
      <c r="S110" s="383"/>
      <c r="T110" s="576" t="str">
        <f>+T13</f>
        <v>Haalbaarheidsstudies</v>
      </c>
      <c r="U110" s="576"/>
      <c r="V110" s="305"/>
      <c r="W110" s="33"/>
      <c r="X110" s="157"/>
      <c r="Y110" s="383"/>
      <c r="Z110" s="576" t="str">
        <f>+Z13</f>
        <v>Bouw onderzoeksinfrastructuur</v>
      </c>
      <c r="AA110" s="576"/>
      <c r="AB110" s="305"/>
      <c r="AC110" s="33"/>
      <c r="AD110" s="157"/>
      <c r="AE110" s="300"/>
      <c r="AF110" s="576" t="str">
        <f>+AF13</f>
        <v>Exploitatie van innovatieclusters</v>
      </c>
      <c r="AG110" s="576"/>
      <c r="AH110" s="376"/>
      <c r="AI110" s="305"/>
      <c r="AJ110" s="157"/>
      <c r="AK110" s="305"/>
      <c r="AL110" s="576" t="str">
        <f>+AL13</f>
        <v>Innovatie kleine en middelgrote ondernemingen</v>
      </c>
      <c r="AM110" s="576"/>
      <c r="AN110" s="376"/>
      <c r="AO110" s="305"/>
      <c r="AP110" s="157"/>
      <c r="AQ110" s="305"/>
      <c r="AR110" s="576" t="str">
        <f>+AR13</f>
        <v>Proces- en organisatie innovatie</v>
      </c>
      <c r="AS110" s="576"/>
      <c r="AT110" s="376"/>
      <c r="AU110" s="305"/>
      <c r="AV110" s="157"/>
      <c r="AW110" s="383"/>
      <c r="AX110" s="576" t="str">
        <f>+AX13</f>
        <v>Opleidingssteun</v>
      </c>
      <c r="AY110" s="576"/>
      <c r="AZ110" s="376"/>
      <c r="BA110" s="305"/>
      <c r="BB110" s="157"/>
      <c r="BC110" s="376"/>
      <c r="BD110" s="576" t="str">
        <f>+BD13</f>
        <v>Niet economische activiteiten</v>
      </c>
      <c r="BE110" s="576"/>
      <c r="BF110" s="376"/>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19">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0">G113</f>
        <v>0</v>
      </c>
      <c r="J113" s="10"/>
      <c r="K113" s="200"/>
      <c r="L113" s="287"/>
      <c r="M113" s="175">
        <f t="shared" ref="M113:M116" si="121">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2">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3">AM113</f>
        <v>0</v>
      </c>
      <c r="AO113" s="287"/>
      <c r="AP113" s="346" t="s">
        <v>121</v>
      </c>
      <c r="AQ113" s="287"/>
      <c r="AR113" s="10"/>
      <c r="AS113" s="200"/>
      <c r="AT113" s="175">
        <f t="shared" ref="AT113:AT116" si="124">AS113</f>
        <v>0</v>
      </c>
      <c r="AU113" s="287"/>
      <c r="AV113" s="346" t="s">
        <v>121</v>
      </c>
      <c r="AW113" s="175"/>
      <c r="AX113" s="10"/>
      <c r="AY113" s="200"/>
      <c r="AZ113" s="175">
        <f t="shared" ref="AZ113:AZ116" si="125">AY113</f>
        <v>0</v>
      </c>
      <c r="BA113" s="287"/>
      <c r="BB113" s="346" t="s">
        <v>121</v>
      </c>
      <c r="BC113" s="175"/>
      <c r="BD113" s="10"/>
      <c r="BE113" s="187">
        <v>0</v>
      </c>
      <c r="BF113" s="175">
        <f t="shared" ref="BF113:BF116" si="126">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7">G114</f>
        <v>0</v>
      </c>
      <c r="J114" s="10"/>
      <c r="K114" s="200"/>
      <c r="L114" s="287"/>
      <c r="M114" s="175">
        <f t="shared" ref="M114" si="128">K114</f>
        <v>0</v>
      </c>
      <c r="N114" s="10"/>
      <c r="O114" s="200"/>
      <c r="P114" s="297">
        <f>O114</f>
        <v>0</v>
      </c>
      <c r="Q114" s="287"/>
      <c r="R114" s="346" t="s">
        <v>121</v>
      </c>
      <c r="S114" s="175"/>
      <c r="T114" s="10"/>
      <c r="U114" s="200"/>
      <c r="V114" s="287"/>
      <c r="W114" s="33">
        <f t="shared" ref="W114" si="129">U114</f>
        <v>0</v>
      </c>
      <c r="X114" s="346" t="s">
        <v>121</v>
      </c>
      <c r="Y114" s="175"/>
      <c r="Z114" s="10"/>
      <c r="AA114" s="200"/>
      <c r="AB114" s="287"/>
      <c r="AC114" s="33">
        <f t="shared" ref="AC114" si="130">AA114</f>
        <v>0</v>
      </c>
      <c r="AD114" s="346" t="s">
        <v>121</v>
      </c>
      <c r="AE114" s="287"/>
      <c r="AF114" s="10"/>
      <c r="AG114" s="187">
        <v>0</v>
      </c>
      <c r="AH114" s="175">
        <f t="shared" ref="AH114" si="131">AG114</f>
        <v>0</v>
      </c>
      <c r="AI114" s="287"/>
      <c r="AJ114" s="188" t="str" cm="2">
        <f t="array" ref="AJ114">_xlfn.IFS($C$6=Werkblad!$A$28,Werkblad!$A$34,$C$6="Kennisontwikkeling (KO)",Werkblad!$A$31,$C$6="Onderzoek, Ontwikkeling en innovatie (O&amp;O&amp;I)",Werkblad!$A$32,$C$6="","")</f>
        <v/>
      </c>
      <c r="AK114" s="287"/>
      <c r="AL114" s="10"/>
      <c r="AM114" s="200"/>
      <c r="AN114" s="175">
        <f t="shared" si="123"/>
        <v>0</v>
      </c>
      <c r="AO114" s="287"/>
      <c r="AP114" s="346" t="s">
        <v>121</v>
      </c>
      <c r="AQ114" s="287"/>
      <c r="AR114" s="10"/>
      <c r="AS114" s="200"/>
      <c r="AT114" s="175">
        <f t="shared" si="124"/>
        <v>0</v>
      </c>
      <c r="AU114" s="287"/>
      <c r="AV114" s="346" t="s">
        <v>121</v>
      </c>
      <c r="AW114" s="175"/>
      <c r="AX114" s="10"/>
      <c r="AY114" s="200"/>
      <c r="AZ114" s="175">
        <f t="shared" ref="AZ114" si="132">AY114</f>
        <v>0</v>
      </c>
      <c r="BA114" s="287"/>
      <c r="BB114" s="346" t="s">
        <v>121</v>
      </c>
      <c r="BC114" s="175"/>
      <c r="BD114" s="10"/>
      <c r="BE114" s="187">
        <v>0</v>
      </c>
      <c r="BF114" s="175">
        <f t="shared" ref="BF114" si="133">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0"/>
        <v>0</v>
      </c>
      <c r="J115" s="10"/>
      <c r="K115" s="200"/>
      <c r="L115" s="287"/>
      <c r="M115" s="175">
        <f t="shared" si="121"/>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2"/>
        <v>0</v>
      </c>
      <c r="AI115" s="287"/>
      <c r="AJ115" s="188" t="str" cm="2">
        <f t="array" ref="AJ115">_xlfn.IFS($C$6=Werkblad!$A$28,Werkblad!$A$34,$C$6="Kennisontwikkeling (KO)",Werkblad!$A$31,$C$6="Onderzoek, Ontwikkeling en innovatie (O&amp;O&amp;I)",Werkblad!$A$32,$C$6="","")</f>
        <v/>
      </c>
      <c r="AK115" s="287"/>
      <c r="AL115" s="10"/>
      <c r="AM115" s="200"/>
      <c r="AN115" s="175">
        <f t="shared" si="123"/>
        <v>0</v>
      </c>
      <c r="AO115" s="287"/>
      <c r="AP115" s="346" t="s">
        <v>121</v>
      </c>
      <c r="AQ115" s="287"/>
      <c r="AR115" s="10"/>
      <c r="AS115" s="200"/>
      <c r="AT115" s="175">
        <f t="shared" si="124"/>
        <v>0</v>
      </c>
      <c r="AU115" s="287"/>
      <c r="AV115" s="346" t="s">
        <v>121</v>
      </c>
      <c r="AW115" s="175"/>
      <c r="AX115" s="10"/>
      <c r="AY115" s="200"/>
      <c r="AZ115" s="175">
        <f t="shared" si="125"/>
        <v>0</v>
      </c>
      <c r="BA115" s="287"/>
      <c r="BB115" s="346" t="s">
        <v>121</v>
      </c>
      <c r="BC115" s="175"/>
      <c r="BD115" s="10"/>
      <c r="BE115" s="187">
        <v>0</v>
      </c>
      <c r="BF115" s="175">
        <f t="shared" si="126"/>
        <v>0</v>
      </c>
      <c r="BG115" s="287"/>
      <c r="BH115" s="188" t="str" cm="2">
        <f t="array" ref="BH115">_xlfn.IFS($C$6=Werkblad!$A$28,Werkblad!$A$34,$C$6="Kennisontwikkeling (KO)",Werkblad!$A$31,$C$6="Onderzoek, Ontwikkeling en innovatie (O&amp;O&amp;I)",Werkblad!$A$32,$C$6="","")</f>
        <v/>
      </c>
      <c r="BI115" s="136"/>
    </row>
    <row r="116" spans="1:61" x14ac:dyDescent="0.25">
      <c r="A116" s="380"/>
      <c r="B116" s="588"/>
      <c r="C116" s="575"/>
      <c r="D116" s="575"/>
      <c r="E116" s="135"/>
      <c r="F116" s="10"/>
      <c r="G116" s="200"/>
      <c r="H116" s="135"/>
      <c r="I116" s="296">
        <f t="shared" si="120"/>
        <v>0</v>
      </c>
      <c r="J116" s="10"/>
      <c r="K116" s="200"/>
      <c r="L116" s="287"/>
      <c r="M116" s="175">
        <f t="shared" si="121"/>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2"/>
        <v>0</v>
      </c>
      <c r="AI116" s="287"/>
      <c r="AJ116" s="188" t="str" cm="2">
        <f t="array" ref="AJ116">_xlfn.IFS($C$6=Werkblad!$A$28,Werkblad!$A$34,$C$6="Kennisontwikkeling (KO)",Werkblad!$A$31,$C$6="Onderzoek, Ontwikkeling en innovatie (O&amp;O&amp;I)",Werkblad!$A$32,$C$6="","")</f>
        <v/>
      </c>
      <c r="AK116" s="287"/>
      <c r="AL116" s="10"/>
      <c r="AM116" s="200"/>
      <c r="AN116" s="175">
        <f t="shared" si="123"/>
        <v>0</v>
      </c>
      <c r="AO116" s="287"/>
      <c r="AP116" s="346" t="s">
        <v>121</v>
      </c>
      <c r="AQ116" s="287"/>
      <c r="AR116" s="10"/>
      <c r="AS116" s="200"/>
      <c r="AT116" s="175">
        <f t="shared" si="124"/>
        <v>0</v>
      </c>
      <c r="AU116" s="287"/>
      <c r="AV116" s="346" t="s">
        <v>121</v>
      </c>
      <c r="AW116" s="175"/>
      <c r="AX116" s="10"/>
      <c r="AY116" s="200"/>
      <c r="AZ116" s="175">
        <f t="shared" si="125"/>
        <v>0</v>
      </c>
      <c r="BA116" s="287"/>
      <c r="BB116" s="346" t="s">
        <v>121</v>
      </c>
      <c r="BC116" s="175"/>
      <c r="BD116" s="10"/>
      <c r="BE116" s="187">
        <v>0</v>
      </c>
      <c r="BF116" s="175">
        <f t="shared" si="126"/>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83"/>
      <c r="I123" s="383"/>
      <c r="J123" s="157" t="s">
        <v>7</v>
      </c>
      <c r="K123" s="157"/>
      <c r="L123" s="309"/>
      <c r="M123" s="157"/>
      <c r="N123" s="590" t="s">
        <v>8</v>
      </c>
      <c r="O123" s="590"/>
      <c r="P123" s="300"/>
      <c r="Q123" s="300"/>
      <c r="R123" s="383"/>
      <c r="S123" s="383"/>
      <c r="T123" s="590" t="str">
        <f>+T13</f>
        <v>Haalbaarheidsstudies</v>
      </c>
      <c r="U123" s="590"/>
      <c r="V123" s="300"/>
      <c r="W123" s="383"/>
      <c r="X123" s="383"/>
      <c r="Y123" s="383"/>
      <c r="Z123" s="590" t="str">
        <f>+Z13</f>
        <v>Bouw onderzoeksinfrastructuur</v>
      </c>
      <c r="AA123" s="590"/>
      <c r="AB123" s="300"/>
      <c r="AC123" s="383"/>
      <c r="AD123" s="383"/>
      <c r="AE123" s="300"/>
      <c r="AF123" s="590" t="str">
        <f>+AF13</f>
        <v>Exploitatie van innovatieclusters</v>
      </c>
      <c r="AG123" s="590"/>
      <c r="AH123" s="383"/>
      <c r="AI123" s="300"/>
      <c r="AJ123" s="383"/>
      <c r="AK123" s="300"/>
      <c r="AL123" s="590" t="str">
        <f>+AL13</f>
        <v>Innovatie kleine en middelgrote ondernemingen</v>
      </c>
      <c r="AM123" s="590"/>
      <c r="AN123" s="383"/>
      <c r="AO123" s="300"/>
      <c r="AP123" s="383"/>
      <c r="AQ123" s="300"/>
      <c r="AR123" s="590" t="str">
        <f>+AR13</f>
        <v>Proces- en organisatie innovatie</v>
      </c>
      <c r="AS123" s="590"/>
      <c r="AT123" s="383"/>
      <c r="AU123" s="300"/>
      <c r="AV123" s="383"/>
      <c r="AW123" s="383"/>
      <c r="AX123" s="577" t="str">
        <f>+AX13</f>
        <v>Opleidingssteun</v>
      </c>
      <c r="AY123" s="577"/>
      <c r="AZ123" s="376"/>
      <c r="BA123" s="305"/>
      <c r="BB123" s="305"/>
      <c r="BC123" s="376"/>
      <c r="BD123" s="577" t="str">
        <f>+BD13</f>
        <v>Niet economische activiteiten</v>
      </c>
      <c r="BE123" s="577"/>
      <c r="BF123" s="376"/>
      <c r="BG123" s="305"/>
      <c r="BH123" s="376"/>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aanvraag'!I22&gt;80%,80%,50%+'Basisgegevens aanvraag'!I22)</f>
        <v>0.5</v>
      </c>
      <c r="L129" s="291"/>
      <c r="M129" s="358"/>
      <c r="N129" s="64"/>
      <c r="O129" s="70">
        <f>25%+'Basisgegevens aanvraag'!$I$22</f>
        <v>0.25</v>
      </c>
      <c r="P129" s="312"/>
      <c r="Q129" s="312"/>
      <c r="R129" s="312"/>
      <c r="S129" s="63"/>
      <c r="T129" s="64"/>
      <c r="U129" s="70">
        <f>50%+'Basisgegevens aanvraag'!$G$22</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f t="array" ref="AA133">_xlfn.IFS(AA125*AA129&gt;21000000,21000000,C4="Onderzoeksorganisatie - niet economische activiteiten",0,AA129&gt;50%,AA125*50%,AA129&lt;50%,AA125*AA129,AA129=50%,AA125*AA129,AA125*AA129&lt;21000000,AA125*AA129)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aanvraag'!K22+'Basisgegevens aanvraag'!L22)&lt;=70%),(+AY129+'Basisgegevens aanvraag'!K22+'Basisgegevens aanvraag'!L22)*AY125,AND(C7="Niet van toepassing",AY129&gt;=50%),50%*AY125,AND(C7="Niet van toepassing",AY129&lt;50%),AY129*AY125,AND(C7="Niet van toepassing",AY129&gt;=50%),50%*AY125,AND(C7="Ja",C4="Onderzoeksorganisatie - niet economische activiteiten"),AY125*0%,AND(C7="Ja",(+AY129+'Basisgegevens aanvraag'!K22+'Basisgegevens aanvraag'!L22)&gt;70%),70%*AY125,AND(C7="",C4="Onderzoeksorganisatie - niet economische activiteiten"),+AY125*0%,(AND(C7="",C8="Niet van toepassing")),+AY125*50%,(AND(C7="",C8="Nee")),+AY125*50%,AND(C7="Ja",C4="Middelgrote onderneming",(+AY129+'Basisgegevens aanvraag'!K22+'Basisgegevens aanvraag'!L22)&lt;=70%),(+AY129+'Basisgegevens aanvraag'!K22+'Basisgegevens aanvraag'!L22)*AY125,AND(C7="Ja",C4="Onderzoeksorganisatie - economische activiteiten",AY129&lt;=50%),(+AY129+'Basisgegevens aanvraag'!K22+'Basisgegevens aanvraag'!L22)*AY125,AND(C7="Ja",C4="Grote onderneming",AY129&lt;=50%),(+AY129+'Basisgegevens aanvraag'!K22+'Basisgegevens aanvraag'!L22)*AY125,AND(C7="",AY129&lt;=50%),+AY125*AY129,(AND(C7="",C8="")),+AY125*50%,AY129&lt;50%,AY129*AY125)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80"/>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80"/>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80"/>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80"/>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80"/>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80"/>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80"/>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80"/>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80"/>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80"/>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80"/>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80"/>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443">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74"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75"/>
      <c r="K166" s="334"/>
      <c r="L166" s="334"/>
      <c r="M166" s="339"/>
      <c r="N166" s="334"/>
      <c r="O166" s="334"/>
      <c r="Q166" s="334"/>
      <c r="R166" s="334"/>
      <c r="S166" s="334"/>
      <c r="T166" s="334"/>
      <c r="U166" s="334"/>
      <c r="V166" s="334"/>
      <c r="X166" s="334"/>
      <c r="Y166" s="334"/>
      <c r="Z166" s="334"/>
      <c r="AA166" s="334"/>
      <c r="AB166" s="379"/>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435"/>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35"/>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8" spans="5:61" x14ac:dyDescent="0.25">
      <c r="K178" s="444"/>
    </row>
    <row r="179" spans="5:61" x14ac:dyDescent="0.25">
      <c r="T179" s="371"/>
    </row>
  </sheetData>
  <sheetProtection algorithmName="SHA-512" hashValue="7Z3e2jt3NjLsAU71YOzD6jzXJ+lfguBU4eIaQgL/LA2cli9awjaQXNhr7sToUIgzPPutskMDFtVW9n9pb1cPIg==" saltValue="alX8jcqxJ6YGYofecj8POA==" spinCount="100000" sheet="1" formatColumns="0"/>
  <customSheetViews>
    <customSheetView guid="{83BCCC09-8AC8-4304-9213-3ECE2DC16AD8}" showGridLines="0" hiddenColumns="1">
      <pane xSplit="1" ySplit="10" topLeftCell="AB112"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AB112" activePane="bottomRight" state="frozen"/>
      <selection pane="bottomRight" activeCell="AY127" sqref="AY127"/>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AB112"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B59:D59"/>
    <mergeCell ref="B103:D103"/>
    <mergeCell ref="B105:D105"/>
    <mergeCell ref="B66:D66"/>
    <mergeCell ref="B73:D73"/>
    <mergeCell ref="B74:D74"/>
    <mergeCell ref="B75:D75"/>
    <mergeCell ref="B76:D76"/>
    <mergeCell ref="B164:E164"/>
    <mergeCell ref="C168:D168"/>
    <mergeCell ref="B99:D99"/>
    <mergeCell ref="B100:D100"/>
    <mergeCell ref="B101:D101"/>
    <mergeCell ref="B102:D102"/>
    <mergeCell ref="B95:D95"/>
    <mergeCell ref="B98:D98"/>
    <mergeCell ref="F2:G5"/>
    <mergeCell ref="B62:D62"/>
    <mergeCell ref="B63:D63"/>
    <mergeCell ref="B64:D64"/>
    <mergeCell ref="B65:D65"/>
    <mergeCell ref="B60:D60"/>
    <mergeCell ref="B61:D61"/>
    <mergeCell ref="B50:C50"/>
    <mergeCell ref="B51:C51"/>
    <mergeCell ref="B40:C40"/>
    <mergeCell ref="B41:C41"/>
    <mergeCell ref="B42:C42"/>
    <mergeCell ref="B43:C43"/>
    <mergeCell ref="B10:C10"/>
    <mergeCell ref="D10:E10"/>
    <mergeCell ref="B12:BI12"/>
    <mergeCell ref="Z13:AA13"/>
    <mergeCell ref="AF13:AG13"/>
    <mergeCell ref="AL13:AM13"/>
    <mergeCell ref="AR13:AS13"/>
    <mergeCell ref="AX13:AY13"/>
    <mergeCell ref="BD13:BE13"/>
    <mergeCell ref="Z38:AA38"/>
    <mergeCell ref="AF38:AG38"/>
    <mergeCell ref="AL38:AM38"/>
    <mergeCell ref="AR38:AS38"/>
    <mergeCell ref="AX38:AY38"/>
    <mergeCell ref="BD38:BE38"/>
    <mergeCell ref="B52:C52"/>
    <mergeCell ref="N57:O57"/>
    <mergeCell ref="T57:U57"/>
    <mergeCell ref="Z57:AA57"/>
    <mergeCell ref="AF57:AG57"/>
    <mergeCell ref="AL57:AM57"/>
    <mergeCell ref="AR57:AS57"/>
    <mergeCell ref="AX57:AY57"/>
    <mergeCell ref="BD57:BE57"/>
    <mergeCell ref="B44:C44"/>
    <mergeCell ref="B45:C45"/>
    <mergeCell ref="B46:C46"/>
    <mergeCell ref="B47:C47"/>
    <mergeCell ref="B48:C48"/>
    <mergeCell ref="B49:C49"/>
    <mergeCell ref="B112:D112"/>
    <mergeCell ref="B113:D113"/>
    <mergeCell ref="AF71:AG71"/>
    <mergeCell ref="AL71:AM71"/>
    <mergeCell ref="AR71:AS71"/>
    <mergeCell ref="AX71:AY71"/>
    <mergeCell ref="BD71:BE71"/>
    <mergeCell ref="AR123:AS123"/>
    <mergeCell ref="AX123:AY123"/>
    <mergeCell ref="BD123:BE123"/>
    <mergeCell ref="AF90:AG90"/>
    <mergeCell ref="AL90:AM90"/>
    <mergeCell ref="AR90:AS90"/>
    <mergeCell ref="AX90:AY90"/>
    <mergeCell ref="BD90:BE90"/>
    <mergeCell ref="AF110:AG110"/>
    <mergeCell ref="AL110:AM110"/>
    <mergeCell ref="AR110:AS110"/>
    <mergeCell ref="AX110:AY110"/>
    <mergeCell ref="BD110:BE110"/>
    <mergeCell ref="AF123:AG123"/>
    <mergeCell ref="AL123:AM123"/>
    <mergeCell ref="B77:D77"/>
    <mergeCell ref="B78:D78"/>
    <mergeCell ref="N71:O71"/>
    <mergeCell ref="T71:U71"/>
    <mergeCell ref="Z71:AA71"/>
    <mergeCell ref="N110:O110"/>
    <mergeCell ref="T110:U110"/>
    <mergeCell ref="Z110:AA110"/>
    <mergeCell ref="B79:D79"/>
    <mergeCell ref="B80:D80"/>
    <mergeCell ref="B81:D81"/>
    <mergeCell ref="B82:D82"/>
    <mergeCell ref="B92:D92"/>
    <mergeCell ref="B83:D83"/>
    <mergeCell ref="B84:D84"/>
    <mergeCell ref="B85:D85"/>
    <mergeCell ref="N90:O90"/>
    <mergeCell ref="T90:U90"/>
    <mergeCell ref="Z90:AA90"/>
    <mergeCell ref="B93:D93"/>
    <mergeCell ref="B94:D94"/>
    <mergeCell ref="B104:D104"/>
    <mergeCell ref="E176:F176"/>
    <mergeCell ref="U176:V176"/>
    <mergeCell ref="U177:V177"/>
    <mergeCell ref="B114:D114"/>
    <mergeCell ref="G165:H165"/>
    <mergeCell ref="G166:H166"/>
    <mergeCell ref="G167:H167"/>
    <mergeCell ref="G168:H168"/>
    <mergeCell ref="G169:H169"/>
    <mergeCell ref="E173:V173"/>
    <mergeCell ref="U174:V174"/>
    <mergeCell ref="E175:F175"/>
    <mergeCell ref="U175:V175"/>
    <mergeCell ref="G164:AB164"/>
    <mergeCell ref="B165:E165"/>
    <mergeCell ref="G158:H158"/>
    <mergeCell ref="G159:H159"/>
    <mergeCell ref="G160:H160"/>
    <mergeCell ref="G157:AB157"/>
    <mergeCell ref="B115:D115"/>
    <mergeCell ref="B116:D116"/>
    <mergeCell ref="N123:O123"/>
    <mergeCell ref="T123:U123"/>
    <mergeCell ref="Z123:AA123"/>
  </mergeCells>
  <conditionalFormatting sqref="AZ129:BB129">
    <cfRule type="cellIs" dxfId="751" priority="30" operator="greaterThan">
      <formula>0.5</formula>
    </cfRule>
    <cfRule type="cellIs" priority="31" operator="between">
      <formula>0</formula>
      <formula>0.5</formula>
    </cfRule>
  </conditionalFormatting>
  <conditionalFormatting sqref="B12">
    <cfRule type="cellIs" dxfId="750" priority="55" stopIfTrue="1" operator="equal">
      <formula>"Kies eerst uw systematiek voor de berekening van de subsidiabele kosten"</formula>
    </cfRule>
  </conditionalFormatting>
  <conditionalFormatting sqref="F34">
    <cfRule type="cellIs" dxfId="749" priority="54" stopIfTrue="1" operator="equal">
      <formula>"Opslag algemene kosten (50%)"</formula>
    </cfRule>
  </conditionalFormatting>
  <conditionalFormatting sqref="AB107">
    <cfRule type="cellIs" dxfId="748" priority="51" operator="greaterThan">
      <formula>40000000</formula>
    </cfRule>
  </conditionalFormatting>
  <conditionalFormatting sqref="AQ133">
    <cfRule type="cellIs" dxfId="747" priority="46" operator="greaterThan">
      <formula>20000000</formula>
    </cfRule>
  </conditionalFormatting>
  <conditionalFormatting sqref="AN129:AQ129">
    <cfRule type="cellIs" dxfId="746" priority="47" operator="greaterThan">
      <formula>0.5</formula>
    </cfRule>
    <cfRule type="cellIs" priority="48" operator="between">
      <formula>0</formula>
      <formula>0.5</formula>
    </cfRule>
  </conditionalFormatting>
  <conditionalFormatting sqref="AS133:AV133">
    <cfRule type="cellIs" dxfId="745" priority="45" operator="greaterThan">
      <formula>20000000</formula>
    </cfRule>
  </conditionalFormatting>
  <conditionalFormatting sqref="BC133">
    <cfRule type="cellIs" dxfId="744" priority="44" operator="greaterThan">
      <formula>20000000</formula>
    </cfRule>
  </conditionalFormatting>
  <conditionalFormatting sqref="AR34">
    <cfRule type="cellIs" dxfId="743" priority="37" stopIfTrue="1" operator="equal">
      <formula>"Opslag algemene kosten (50%)"</formula>
    </cfRule>
  </conditionalFormatting>
  <conditionalFormatting sqref="T34">
    <cfRule type="cellIs" dxfId="742" priority="41" stopIfTrue="1" operator="equal">
      <formula>"Opslag algemene kosten (50%)"</formula>
    </cfRule>
  </conditionalFormatting>
  <conditionalFormatting sqref="J34">
    <cfRule type="cellIs" dxfId="741" priority="43" stopIfTrue="1" operator="equal">
      <formula>"Opslag algemene kosten (50%)"</formula>
    </cfRule>
  </conditionalFormatting>
  <conditionalFormatting sqref="N34">
    <cfRule type="cellIs" dxfId="740" priority="42" stopIfTrue="1" operator="equal">
      <formula>"Opslag algemene kosten (50%)"</formula>
    </cfRule>
  </conditionalFormatting>
  <conditionalFormatting sqref="Z34">
    <cfRule type="cellIs" dxfId="739" priority="40" stopIfTrue="1" operator="equal">
      <formula>"Opslag algemene kosten (50%)"</formula>
    </cfRule>
  </conditionalFormatting>
  <conditionalFormatting sqref="AF34">
    <cfRule type="cellIs" dxfId="738" priority="39" stopIfTrue="1" operator="equal">
      <formula>"Opslag algemene kosten (50%)"</formula>
    </cfRule>
  </conditionalFormatting>
  <conditionalFormatting sqref="AL34">
    <cfRule type="cellIs" dxfId="737" priority="38" stopIfTrue="1" operator="equal">
      <formula>"Opslag algemene kosten (50%)"</formula>
    </cfRule>
  </conditionalFormatting>
  <conditionalFormatting sqref="AX34">
    <cfRule type="cellIs" dxfId="736" priority="36" stopIfTrue="1" operator="equal">
      <formula>"Opslag algemene kosten (50%)"</formula>
    </cfRule>
  </conditionalFormatting>
  <conditionalFormatting sqref="AM133:AP133">
    <cfRule type="cellIs" dxfId="735" priority="35" operator="greaterThan">
      <formula>20000000</formula>
    </cfRule>
  </conditionalFormatting>
  <conditionalFormatting sqref="AG133:AK133">
    <cfRule type="cellIs" dxfId="734" priority="34" operator="greaterThan">
      <formula>20000000</formula>
    </cfRule>
  </conditionalFormatting>
  <conditionalFormatting sqref="AA133:AD133">
    <cfRule type="cellIs" dxfId="733" priority="33" operator="greaterThan">
      <formula>20000000</formula>
    </cfRule>
  </conditionalFormatting>
  <conditionalFormatting sqref="BD34">
    <cfRule type="cellIs" dxfId="732" priority="32" stopIfTrue="1" operator="equal">
      <formula>"Opslag algemene kosten (50%)"</formula>
    </cfRule>
  </conditionalFormatting>
  <conditionalFormatting sqref="AZ133:BB133">
    <cfRule type="cellIs" dxfId="731" priority="29" operator="greaterThan">
      <formula>20000000</formula>
    </cfRule>
  </conditionalFormatting>
  <conditionalFormatting sqref="AY133">
    <cfRule type="cellIs" dxfId="730" priority="26" operator="greaterThan">
      <formula>2000000</formula>
    </cfRule>
  </conditionalFormatting>
  <conditionalFormatting sqref="AB129:AD129">
    <cfRule type="cellIs" dxfId="729" priority="18" operator="greaterThan">
      <formula>0.5</formula>
    </cfRule>
    <cfRule type="cellIs" priority="19" operator="between">
      <formula>0</formula>
      <formula>0.5</formula>
    </cfRule>
  </conditionalFormatting>
  <conditionalFormatting sqref="AG129:AK129">
    <cfRule type="cellIs" dxfId="728" priority="16" operator="greaterThan">
      <formula>0.5</formula>
    </cfRule>
    <cfRule type="cellIs" priority="17" operator="between">
      <formula>0</formula>
      <formula>0.5</formula>
    </cfRule>
  </conditionalFormatting>
  <conditionalFormatting sqref="AM129">
    <cfRule type="cellIs" dxfId="727" priority="14" operator="greaterThan">
      <formula>0.5</formula>
    </cfRule>
    <cfRule type="cellIs" priority="15" operator="between">
      <formula>0</formula>
      <formula>0.5</formula>
    </cfRule>
  </conditionalFormatting>
  <conditionalFormatting sqref="AY129">
    <cfRule type="cellIs" dxfId="726" priority="10" operator="greaterThan">
      <formula>0.5</formula>
    </cfRule>
    <cfRule type="cellIs" priority="11" operator="between">
      <formula>0</formula>
      <formula>0.5</formula>
    </cfRule>
  </conditionalFormatting>
  <conditionalFormatting sqref="AA129">
    <cfRule type="cellIs" dxfId="725" priority="6" operator="greaterThan">
      <formula>0.5</formula>
    </cfRule>
    <cfRule type="cellIs" priority="7" operator="between">
      <formula>0</formula>
      <formula>0.5</formula>
    </cfRule>
  </conditionalFormatting>
  <conditionalFormatting sqref="X177">
    <cfRule type="expression" dxfId="724" priority="4" stopIfTrue="1">
      <formula>IF(T177-D136=0,"","Let op ")</formula>
    </cfRule>
    <cfRule type="expression" dxfId="723" priority="5" stopIfTrue="1">
      <formula>IF(T177-D136=0,"","Let op ")</formula>
    </cfRule>
  </conditionalFormatting>
  <conditionalFormatting sqref="C168">
    <cfRule type="containsText" dxfId="7"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1B65D4A6-5430-48DD-8BEB-598CC59C59E4}"/>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A1:XFD5 A162:XFD163 A155:A161 F155:XFD161 A171:XFD178 A164:A170 F165:XFD166 F169:XFD170 F167:I168 AB167:XFD168 C167:D167 A7:XFD154 A6:B6 D6:XFD6 A180:XFD180 A179:G179 I179:XFD179 A182:XFD1048576 A181:F181 I181:XFD181 F164 H164:XFD164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E1934E6E-CB90-42E6-B3DC-76688630CE75}">
          <x14:formula1>
            <xm:f>Werkblad!$A$1:$A$4</xm:f>
          </x14:formula1>
          <xm:sqref>D10:E10</xm:sqref>
        </x14:dataValidation>
        <x14:dataValidation type="list" allowBlank="1" showInputMessage="1" showErrorMessage="1" xr:uid="{E6416805-B8E7-4C0B-B81A-5B5219FF435B}">
          <x14:formula1>
            <xm:f>Werkblad!$A$14:$A$16</xm:f>
          </x14:formula1>
          <xm:sqref>C7:C8</xm:sqref>
        </x14:dataValidation>
        <x14:dataValidation type="list" allowBlank="1" showInputMessage="1" showErrorMessage="1" xr:uid="{4F29E2ED-FCF4-4547-A7B2-ADB9A51BE211}">
          <x14:formula1>
            <xm:f>Werkblad!$A$26:$A$28</xm:f>
          </x14:formula1>
          <xm:sqref>C6</xm:sqref>
        </x14:dataValidation>
        <x14:dataValidation type="list" allowBlank="1" showInputMessage="1" showErrorMessage="1" xr:uid="{9447C5E1-672A-4A25-99B9-E55DB99159BF}">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69CE7-9786-43E1-9D04-5E75A3D18708}">
  <sheetPr codeName="Blad19"/>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aanvraag'!C23</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aanvraag'!D23</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92"/>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75"/>
      <c r="D94" s="575"/>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3" si="112">U95</f>
        <v>0</v>
      </c>
      <c r="X95" s="346" t="s">
        <v>121</v>
      </c>
      <c r="Y95" s="175"/>
      <c r="Z95" s="10"/>
      <c r="AA95" s="187">
        <v>0</v>
      </c>
      <c r="AB95" s="287"/>
      <c r="AC95" s="33">
        <f t="shared" ref="AC95:AC103" si="113">AA95</f>
        <v>0</v>
      </c>
      <c r="AD95" s="188" t="str" cm="2">
        <f t="array" ref="AD95">_xlfn.IFS($C$6=Werkblad!$A$28,Werkblad!$A$34,$C$6="Kennisontwikkeling (KO)",Werkblad!$A$31,$C$6="Onderzoek, Ontwikkeling en innovatie (O&amp;O&amp;I)",Werkblad!$A$32,$C$6="","")</f>
        <v/>
      </c>
      <c r="AE95" s="287"/>
      <c r="AF95" s="10"/>
      <c r="AG95" s="200"/>
      <c r="AH95" s="167">
        <f t="shared" ref="AH95:AH103" si="114">AG95</f>
        <v>0</v>
      </c>
      <c r="AI95" s="297"/>
      <c r="AJ95" s="346" t="s">
        <v>121</v>
      </c>
      <c r="AK95" s="297"/>
      <c r="AL95" s="10"/>
      <c r="AM95" s="200"/>
      <c r="AN95" s="167">
        <f t="shared" ref="AN95:AN103" si="115">AM95</f>
        <v>0</v>
      </c>
      <c r="AO95" s="297"/>
      <c r="AP95" s="346" t="s">
        <v>121</v>
      </c>
      <c r="AQ95" s="287"/>
      <c r="AR95" s="10"/>
      <c r="AS95" s="200"/>
      <c r="AT95" s="167">
        <f t="shared" ref="AT95:AT103" si="116">AS95</f>
        <v>0</v>
      </c>
      <c r="AU95" s="297"/>
      <c r="AV95" s="346" t="s">
        <v>121</v>
      </c>
      <c r="AW95" s="175"/>
      <c r="AX95" s="10"/>
      <c r="AY95" s="200"/>
      <c r="AZ95" s="167">
        <f t="shared" ref="AZ95:AZ103" si="117">AY95</f>
        <v>0</v>
      </c>
      <c r="BA95" s="297"/>
      <c r="BB95" s="346" t="s">
        <v>121</v>
      </c>
      <c r="BC95" s="167"/>
      <c r="BD95" s="10"/>
      <c r="BE95" s="187">
        <v>0</v>
      </c>
      <c r="BF95" s="167">
        <f t="shared" ref="BF95:BF103"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5"/>
      <c r="I110" s="395"/>
      <c r="J110" s="157" t="s">
        <v>7</v>
      </c>
      <c r="K110" s="157"/>
      <c r="L110" s="309"/>
      <c r="M110" s="157"/>
      <c r="N110" s="576" t="s">
        <v>8</v>
      </c>
      <c r="O110" s="576"/>
      <c r="P110" s="288"/>
      <c r="Q110" s="305"/>
      <c r="R110" s="157"/>
      <c r="S110" s="395"/>
      <c r="T110" s="576" t="str">
        <f>+T13</f>
        <v>Haalbaarheidsstudies</v>
      </c>
      <c r="U110" s="576"/>
      <c r="V110" s="305"/>
      <c r="W110" s="33"/>
      <c r="X110" s="157"/>
      <c r="Y110" s="395"/>
      <c r="Z110" s="576" t="str">
        <f>+Z13</f>
        <v>Bouw onderzoeksinfrastructuur</v>
      </c>
      <c r="AA110" s="576"/>
      <c r="AB110" s="305"/>
      <c r="AC110" s="33"/>
      <c r="AD110" s="157"/>
      <c r="AE110" s="300"/>
      <c r="AF110" s="576" t="str">
        <f>+AF13</f>
        <v>Exploitatie van innovatieclusters</v>
      </c>
      <c r="AG110" s="576"/>
      <c r="AH110" s="388"/>
      <c r="AI110" s="305"/>
      <c r="AJ110" s="157"/>
      <c r="AK110" s="305"/>
      <c r="AL110" s="576" t="str">
        <f>+AL13</f>
        <v>Innovatie kleine en middelgrote ondernemingen</v>
      </c>
      <c r="AM110" s="576"/>
      <c r="AN110" s="388"/>
      <c r="AO110" s="305"/>
      <c r="AP110" s="157"/>
      <c r="AQ110" s="305"/>
      <c r="AR110" s="576" t="str">
        <f>+AR13</f>
        <v>Proces- en organisatie innovatie</v>
      </c>
      <c r="AS110" s="576"/>
      <c r="AT110" s="388"/>
      <c r="AU110" s="305"/>
      <c r="AV110" s="157"/>
      <c r="AW110" s="395"/>
      <c r="AX110" s="576" t="str">
        <f>+AX13</f>
        <v>Opleidingssteun</v>
      </c>
      <c r="AY110" s="576"/>
      <c r="AZ110" s="388"/>
      <c r="BA110" s="305"/>
      <c r="BB110" s="157"/>
      <c r="BC110" s="388"/>
      <c r="BD110" s="576" t="str">
        <f>+BD13</f>
        <v>Niet economische activiteiten</v>
      </c>
      <c r="BE110" s="576"/>
      <c r="BF110" s="388"/>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19">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0">G113</f>
        <v>0</v>
      </c>
      <c r="J113" s="10"/>
      <c r="K113" s="200"/>
      <c r="L113" s="287"/>
      <c r="M113" s="175">
        <f t="shared" ref="M113:M116" si="121">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2">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3">AM113</f>
        <v>0</v>
      </c>
      <c r="AO113" s="287"/>
      <c r="AP113" s="346" t="s">
        <v>121</v>
      </c>
      <c r="AQ113" s="287"/>
      <c r="AR113" s="10"/>
      <c r="AS113" s="200"/>
      <c r="AT113" s="175">
        <f t="shared" ref="AT113:AT116" si="124">AS113</f>
        <v>0</v>
      </c>
      <c r="AU113" s="287"/>
      <c r="AV113" s="346" t="s">
        <v>121</v>
      </c>
      <c r="AW113" s="175"/>
      <c r="AX113" s="10"/>
      <c r="AY113" s="200"/>
      <c r="AZ113" s="175">
        <f t="shared" ref="AZ113:AZ116" si="125">AY113</f>
        <v>0</v>
      </c>
      <c r="BA113" s="287"/>
      <c r="BB113" s="346" t="s">
        <v>121</v>
      </c>
      <c r="BC113" s="175"/>
      <c r="BD113" s="10"/>
      <c r="BE113" s="187">
        <v>0</v>
      </c>
      <c r="BF113" s="175">
        <f t="shared" ref="BF113:BF116" si="126">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7">G114</f>
        <v>0</v>
      </c>
      <c r="J114" s="10"/>
      <c r="K114" s="200"/>
      <c r="L114" s="287"/>
      <c r="M114" s="175">
        <f t="shared" ref="M114" si="128">K114</f>
        <v>0</v>
      </c>
      <c r="N114" s="10"/>
      <c r="O114" s="200"/>
      <c r="P114" s="297">
        <f>O114</f>
        <v>0</v>
      </c>
      <c r="Q114" s="287"/>
      <c r="R114" s="346" t="s">
        <v>121</v>
      </c>
      <c r="S114" s="175"/>
      <c r="T114" s="10"/>
      <c r="U114" s="200"/>
      <c r="V114" s="287"/>
      <c r="W114" s="33">
        <f t="shared" ref="W114" si="129">U114</f>
        <v>0</v>
      </c>
      <c r="X114" s="346" t="s">
        <v>121</v>
      </c>
      <c r="Y114" s="175"/>
      <c r="Z114" s="10"/>
      <c r="AA114" s="200"/>
      <c r="AB114" s="287"/>
      <c r="AC114" s="33">
        <f t="shared" ref="AC114" si="130">AA114</f>
        <v>0</v>
      </c>
      <c r="AD114" s="346" t="s">
        <v>121</v>
      </c>
      <c r="AE114" s="287"/>
      <c r="AF114" s="10"/>
      <c r="AG114" s="187">
        <v>0</v>
      </c>
      <c r="AH114" s="175">
        <f t="shared" ref="AH114" si="131">AG114</f>
        <v>0</v>
      </c>
      <c r="AI114" s="287"/>
      <c r="AJ114" s="188" t="str" cm="2">
        <f t="array" ref="AJ114">_xlfn.IFS($C$6=Werkblad!$A$28,Werkblad!$A$34,$C$6="Kennisontwikkeling (KO)",Werkblad!$A$31,$C$6="Onderzoek, Ontwikkeling en innovatie (O&amp;O&amp;I)",Werkblad!$A$32,$C$6="","")</f>
        <v/>
      </c>
      <c r="AK114" s="287"/>
      <c r="AL114" s="10"/>
      <c r="AM114" s="200"/>
      <c r="AN114" s="175">
        <f t="shared" si="123"/>
        <v>0</v>
      </c>
      <c r="AO114" s="287"/>
      <c r="AP114" s="346" t="s">
        <v>121</v>
      </c>
      <c r="AQ114" s="287"/>
      <c r="AR114" s="10"/>
      <c r="AS114" s="200"/>
      <c r="AT114" s="175">
        <f t="shared" si="124"/>
        <v>0</v>
      </c>
      <c r="AU114" s="287"/>
      <c r="AV114" s="346" t="s">
        <v>121</v>
      </c>
      <c r="AW114" s="175"/>
      <c r="AX114" s="10"/>
      <c r="AY114" s="200"/>
      <c r="AZ114" s="175">
        <f t="shared" ref="AZ114" si="132">AY114</f>
        <v>0</v>
      </c>
      <c r="BA114" s="287"/>
      <c r="BB114" s="346" t="s">
        <v>121</v>
      </c>
      <c r="BC114" s="175"/>
      <c r="BD114" s="10"/>
      <c r="BE114" s="187">
        <v>0</v>
      </c>
      <c r="BF114" s="175">
        <f t="shared" ref="BF114" si="133">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0"/>
        <v>0</v>
      </c>
      <c r="J115" s="10"/>
      <c r="K115" s="200"/>
      <c r="L115" s="287"/>
      <c r="M115" s="175">
        <f t="shared" si="121"/>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2"/>
        <v>0</v>
      </c>
      <c r="AI115" s="287"/>
      <c r="AJ115" s="188" t="str" cm="2">
        <f t="array" ref="AJ115">_xlfn.IFS($C$6=Werkblad!$A$28,Werkblad!$A$34,$C$6="Kennisontwikkeling (KO)",Werkblad!$A$31,$C$6="Onderzoek, Ontwikkeling en innovatie (O&amp;O&amp;I)",Werkblad!$A$32,$C$6="","")</f>
        <v/>
      </c>
      <c r="AK115" s="287"/>
      <c r="AL115" s="10"/>
      <c r="AM115" s="200"/>
      <c r="AN115" s="175">
        <f t="shared" si="123"/>
        <v>0</v>
      </c>
      <c r="AO115" s="287"/>
      <c r="AP115" s="346" t="s">
        <v>121</v>
      </c>
      <c r="AQ115" s="287"/>
      <c r="AR115" s="10"/>
      <c r="AS115" s="200"/>
      <c r="AT115" s="175">
        <f t="shared" si="124"/>
        <v>0</v>
      </c>
      <c r="AU115" s="287"/>
      <c r="AV115" s="346" t="s">
        <v>121</v>
      </c>
      <c r="AW115" s="175"/>
      <c r="AX115" s="10"/>
      <c r="AY115" s="200"/>
      <c r="AZ115" s="175">
        <f t="shared" si="125"/>
        <v>0</v>
      </c>
      <c r="BA115" s="287"/>
      <c r="BB115" s="346" t="s">
        <v>121</v>
      </c>
      <c r="BC115" s="175"/>
      <c r="BD115" s="10"/>
      <c r="BE115" s="187">
        <v>0</v>
      </c>
      <c r="BF115" s="175">
        <f t="shared" si="126"/>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135"/>
      <c r="I116" s="296">
        <f t="shared" si="120"/>
        <v>0</v>
      </c>
      <c r="J116" s="10"/>
      <c r="K116" s="200"/>
      <c r="L116" s="287"/>
      <c r="M116" s="175">
        <f t="shared" si="121"/>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2"/>
        <v>0</v>
      </c>
      <c r="AI116" s="287"/>
      <c r="AJ116" s="188" t="str" cm="2">
        <f t="array" ref="AJ116">_xlfn.IFS($C$6=Werkblad!$A$28,Werkblad!$A$34,$C$6="Kennisontwikkeling (KO)",Werkblad!$A$31,$C$6="Onderzoek, Ontwikkeling en innovatie (O&amp;O&amp;I)",Werkblad!$A$32,$C$6="","")</f>
        <v/>
      </c>
      <c r="AK116" s="287"/>
      <c r="AL116" s="10"/>
      <c r="AM116" s="200"/>
      <c r="AN116" s="175">
        <f t="shared" si="123"/>
        <v>0</v>
      </c>
      <c r="AO116" s="287"/>
      <c r="AP116" s="346" t="s">
        <v>121</v>
      </c>
      <c r="AQ116" s="287"/>
      <c r="AR116" s="10"/>
      <c r="AS116" s="200"/>
      <c r="AT116" s="175">
        <f t="shared" si="124"/>
        <v>0</v>
      </c>
      <c r="AU116" s="287"/>
      <c r="AV116" s="346" t="s">
        <v>121</v>
      </c>
      <c r="AW116" s="175"/>
      <c r="AX116" s="10"/>
      <c r="AY116" s="200"/>
      <c r="AZ116" s="175">
        <f t="shared" si="125"/>
        <v>0</v>
      </c>
      <c r="BA116" s="287"/>
      <c r="BB116" s="346" t="s">
        <v>121</v>
      </c>
      <c r="BC116" s="175"/>
      <c r="BD116" s="10"/>
      <c r="BE116" s="187">
        <v>0</v>
      </c>
      <c r="BF116" s="175">
        <f t="shared" si="126"/>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aanvraag'!$I$23&gt;80%,80%,50%+'Basisgegevens aanvraag'!$I$23)</f>
        <v>0.5</v>
      </c>
      <c r="L129" s="291"/>
      <c r="M129" s="358"/>
      <c r="N129" s="64"/>
      <c r="O129" s="70">
        <f>25%+'Basisgegevens aanvraag'!$I$23</f>
        <v>0.25</v>
      </c>
      <c r="P129" s="312"/>
      <c r="Q129" s="312"/>
      <c r="R129" s="312"/>
      <c r="S129" s="63"/>
      <c r="T129" s="64"/>
      <c r="U129" s="70">
        <f>50%+'Basisgegevens aanvraag'!$G$23</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aanvraag'!K23+'Basisgegevens aanvraag'!L23)&lt;=70%),(+AY129+'Basisgegevens aanvraag'!K23+'Basisgegevens aanvraag'!L23)*AY125,AND(C7="Niet van toepassing",AY129&gt;=50%),50%*AY125,AND(C7="Niet van toepassing",AY129&lt;50%),AY129*AY125,AND(C7="Niet van toepassing",AY129&gt;=50%),50%*AY125,AND(C7="Ja",C4="Onderzoeksorganisatie - niet economische activiteiten"),AY125*0%,AND(C7="Ja",(+AY129+'Basisgegevens aanvraag'!K23+'Basisgegevens aanvraag'!L23)&gt;70%),70%*AY125,AND(C7="",C4="Onderzoeksorganisatie - niet economische activiteiten"),+AY125*0%,(AND(C7="",C8="Niet van toepassing")),+AY125*50%,(AND(C7="",C8="Nee")),+AY125*50%,AND(C7="Ja",C4="Middelgrote onderneming",(+AY129+'Basisgegevens aanvraag'!K23+'Basisgegevens aanvraag'!L23)&lt;=70%),(+AY129+'Basisgegevens aanvraag'!K23+'Basisgegevens aanvraag'!L23)*AY125,AND(C7="Ja",C4="Onderzoeksorganisatie - economische activiteiten",AY129&lt;=50%),(+AY129+'Basisgegevens aanvraag'!K23+'Basisgegevens aanvraag'!L23)*AY125,AND(C7="Ja",C4="Grote onderneming",AY129&lt;=50%),(+AY129+'Basisgegevens aanvraag'!K23+'Basisgegevens aanvraag'!L23)*AY125,AND(C7="",AY129&lt;=50%),+AY125*AY129,(AND(C7="",C8="")),+AY125*50%,AY129&lt;50%,AY129*AY125)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5XuZH3RWI8YeQnhqWA2BHDo/oiTKqasrQDkE0WiLnNANTqSk/QPNTbHGQssij6U5vm/6tlP+xwAv2xwSE9WPhQ==" saltValue="2om/NtI9p3NQ4EVAyBQfhA==" spinCount="100000" sheet="1" objects="1" scenarios="1" formatColumns="0"/>
  <customSheetViews>
    <customSheetView guid="{83BCCC09-8AC8-4304-9213-3ECE2DC16AD8}" showGridLines="0" hiddenColumns="1">
      <pane xSplit="1" ySplit="10" topLeftCell="L116" activePane="bottomRight" state="frozen"/>
      <selection pane="bottomRight" activeCell="D10" sqref="D10:E10"/>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L119" activePane="bottomRight" state="frozen"/>
      <selection pane="bottomRight" activeCell="AY130" sqref="AY130"/>
      <pageMargins left="0.7" right="0.7" top="0.75" bottom="0.75" header="0.3" footer="0.3"/>
      <pageSetup paperSize="9" orientation="portrait" r:id="rId2"/>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L116" activePane="bottomRight" state="frozen"/>
      <selection pane="bottomRight" activeCell="D10" sqref="D10:E10"/>
      <pageMargins left="0.7" right="0.7" top="0.75" bottom="0.75" header="0.3" footer="0.3"/>
      <pageSetup paperSize="9" orientation="portrait" r:id="rId3"/>
      <headerFooter>
        <oddHeader>&amp;L&amp;"Calibri"&amp;10&amp;K000000 Intern gebruik&amp;1#_x000D_</oddHeader>
        <oddFooter>&amp;L_x000D_&amp;1#&amp;"Calibri"&amp;10&amp;K000000 Intern gebruik</oddFooter>
      </headerFooter>
    </customSheetView>
  </customSheetViews>
  <mergeCells count="127">
    <mergeCell ref="AF110:AG110"/>
    <mergeCell ref="AL110:AM110"/>
    <mergeCell ref="AR110:AS110"/>
    <mergeCell ref="AX110:AY110"/>
    <mergeCell ref="BD110:BE110"/>
    <mergeCell ref="B116:D116"/>
    <mergeCell ref="Z123:AA123"/>
    <mergeCell ref="AF123:AG123"/>
    <mergeCell ref="AL123:AM123"/>
    <mergeCell ref="AR123:AS123"/>
    <mergeCell ref="AX123:AY123"/>
    <mergeCell ref="BD123:BE123"/>
    <mergeCell ref="T110:U110"/>
    <mergeCell ref="Z110:AA110"/>
    <mergeCell ref="B92:D92"/>
    <mergeCell ref="B83:D83"/>
    <mergeCell ref="B84:D84"/>
    <mergeCell ref="B105:D105"/>
    <mergeCell ref="N110:O110"/>
    <mergeCell ref="F2:G5"/>
    <mergeCell ref="B62:D62"/>
    <mergeCell ref="B63:D63"/>
    <mergeCell ref="B64:D64"/>
    <mergeCell ref="B65:D65"/>
    <mergeCell ref="B60:D60"/>
    <mergeCell ref="B61:D61"/>
    <mergeCell ref="B50:C50"/>
    <mergeCell ref="B51:C51"/>
    <mergeCell ref="B40:C40"/>
    <mergeCell ref="B41:C41"/>
    <mergeCell ref="B42:C42"/>
    <mergeCell ref="B43:C43"/>
    <mergeCell ref="B59:D59"/>
    <mergeCell ref="B44:C44"/>
    <mergeCell ref="B45:C45"/>
    <mergeCell ref="B46:C46"/>
    <mergeCell ref="B95:D95"/>
    <mergeCell ref="B98:D98"/>
    <mergeCell ref="B47:C47"/>
    <mergeCell ref="B48:C48"/>
    <mergeCell ref="B49:C49"/>
    <mergeCell ref="B10:C10"/>
    <mergeCell ref="D10:E10"/>
    <mergeCell ref="B12:BI12"/>
    <mergeCell ref="Z13:AA13"/>
    <mergeCell ref="BD57:BE57"/>
    <mergeCell ref="AF13:AG13"/>
    <mergeCell ref="AL13:AM13"/>
    <mergeCell ref="AR13:AS13"/>
    <mergeCell ref="AX13:AY13"/>
    <mergeCell ref="BD13:BE13"/>
    <mergeCell ref="AF38:AG38"/>
    <mergeCell ref="AL38:AM38"/>
    <mergeCell ref="AR38:AS38"/>
    <mergeCell ref="AX38:AY38"/>
    <mergeCell ref="BD38:BE38"/>
    <mergeCell ref="Z38:AA38"/>
    <mergeCell ref="B66:D66"/>
    <mergeCell ref="N71:O71"/>
    <mergeCell ref="T71:U71"/>
    <mergeCell ref="Z71:AA71"/>
    <mergeCell ref="AF71:AG71"/>
    <mergeCell ref="AL71:AM71"/>
    <mergeCell ref="AR71:AS71"/>
    <mergeCell ref="AX71:AY71"/>
    <mergeCell ref="B52:C52"/>
    <mergeCell ref="N57:O57"/>
    <mergeCell ref="T57:U57"/>
    <mergeCell ref="Z57:AA57"/>
    <mergeCell ref="AF57:AG57"/>
    <mergeCell ref="AL57:AM57"/>
    <mergeCell ref="AR57:AS57"/>
    <mergeCell ref="AX57:AY57"/>
    <mergeCell ref="BD71:BE71"/>
    <mergeCell ref="B85:D85"/>
    <mergeCell ref="N90:O90"/>
    <mergeCell ref="T90:U90"/>
    <mergeCell ref="Z90:AA90"/>
    <mergeCell ref="AF90:AG90"/>
    <mergeCell ref="AL90:AM90"/>
    <mergeCell ref="AR90:AS90"/>
    <mergeCell ref="AX90:AY90"/>
    <mergeCell ref="BD90:BE90"/>
    <mergeCell ref="B77:D77"/>
    <mergeCell ref="B78:D78"/>
    <mergeCell ref="B79:D79"/>
    <mergeCell ref="B80:D80"/>
    <mergeCell ref="B73:D73"/>
    <mergeCell ref="B74:D74"/>
    <mergeCell ref="B75:D75"/>
    <mergeCell ref="B76:D76"/>
    <mergeCell ref="B81:D81"/>
    <mergeCell ref="B82:D82"/>
    <mergeCell ref="B93:D93"/>
    <mergeCell ref="B94:D94"/>
    <mergeCell ref="B104:D104"/>
    <mergeCell ref="B112:D112"/>
    <mergeCell ref="G169:H169"/>
    <mergeCell ref="E173:V173"/>
    <mergeCell ref="U174:V174"/>
    <mergeCell ref="E175:F175"/>
    <mergeCell ref="U175:V175"/>
    <mergeCell ref="B99:D99"/>
    <mergeCell ref="B100:D100"/>
    <mergeCell ref="B101:D101"/>
    <mergeCell ref="B102:D102"/>
    <mergeCell ref="B103:D103"/>
    <mergeCell ref="B113:D113"/>
    <mergeCell ref="B115:D115"/>
    <mergeCell ref="G157:AB157"/>
    <mergeCell ref="G164:AB164"/>
    <mergeCell ref="B165:E165"/>
    <mergeCell ref="B164:E164"/>
    <mergeCell ref="C168:D168"/>
    <mergeCell ref="E176:F176"/>
    <mergeCell ref="U176:V176"/>
    <mergeCell ref="U177:V177"/>
    <mergeCell ref="B114:D114"/>
    <mergeCell ref="G158:H158"/>
    <mergeCell ref="G159:H159"/>
    <mergeCell ref="G160:H160"/>
    <mergeCell ref="G165:H165"/>
    <mergeCell ref="G166:H166"/>
    <mergeCell ref="G167:H167"/>
    <mergeCell ref="G168:H168"/>
    <mergeCell ref="N123:O123"/>
    <mergeCell ref="T123:U123"/>
  </mergeCells>
  <conditionalFormatting sqref="AZ129:BB129">
    <cfRule type="cellIs" dxfId="721" priority="29" operator="greaterThan">
      <formula>0.5</formula>
    </cfRule>
    <cfRule type="cellIs" priority="30" operator="between">
      <formula>0</formula>
      <formula>0.5</formula>
    </cfRule>
  </conditionalFormatting>
  <conditionalFormatting sqref="B12">
    <cfRule type="cellIs" dxfId="720" priority="54" stopIfTrue="1" operator="equal">
      <formula>"Kies eerst uw systematiek voor de berekening van de subsidiabele kosten"</formula>
    </cfRule>
  </conditionalFormatting>
  <conditionalFormatting sqref="F34">
    <cfRule type="cellIs" dxfId="719" priority="53" stopIfTrue="1" operator="equal">
      <formula>"Opslag algemene kosten (50%)"</formula>
    </cfRule>
  </conditionalFormatting>
  <conditionalFormatting sqref="AB107">
    <cfRule type="cellIs" dxfId="718" priority="50" operator="greaterThan">
      <formula>40000000</formula>
    </cfRule>
  </conditionalFormatting>
  <conditionalFormatting sqref="AQ133">
    <cfRule type="cellIs" dxfId="717" priority="45" operator="greaterThan">
      <formula>20000000</formula>
    </cfRule>
  </conditionalFormatting>
  <conditionalFormatting sqref="AN129:AQ129">
    <cfRule type="cellIs" dxfId="716" priority="46" operator="greaterThan">
      <formula>0.5</formula>
    </cfRule>
    <cfRule type="cellIs" priority="47" operator="between">
      <formula>0</formula>
      <formula>0.5</formula>
    </cfRule>
  </conditionalFormatting>
  <conditionalFormatting sqref="AS133:AV133">
    <cfRule type="cellIs" dxfId="715" priority="44" operator="greaterThan">
      <formula>20000000</formula>
    </cfRule>
  </conditionalFormatting>
  <conditionalFormatting sqref="BC133">
    <cfRule type="cellIs" dxfId="714" priority="43" operator="greaterThan">
      <formula>20000000</formula>
    </cfRule>
  </conditionalFormatting>
  <conditionalFormatting sqref="AR34">
    <cfRule type="cellIs" dxfId="713" priority="36" stopIfTrue="1" operator="equal">
      <formula>"Opslag algemene kosten (50%)"</formula>
    </cfRule>
  </conditionalFormatting>
  <conditionalFormatting sqref="T34">
    <cfRule type="cellIs" dxfId="712" priority="40" stopIfTrue="1" operator="equal">
      <formula>"Opslag algemene kosten (50%)"</formula>
    </cfRule>
  </conditionalFormatting>
  <conditionalFormatting sqref="J34">
    <cfRule type="cellIs" dxfId="711" priority="42" stopIfTrue="1" operator="equal">
      <formula>"Opslag algemene kosten (50%)"</formula>
    </cfRule>
  </conditionalFormatting>
  <conditionalFormatting sqref="N34">
    <cfRule type="cellIs" dxfId="710" priority="41" stopIfTrue="1" operator="equal">
      <formula>"Opslag algemene kosten (50%)"</formula>
    </cfRule>
  </conditionalFormatting>
  <conditionalFormatting sqref="Z34">
    <cfRule type="cellIs" dxfId="709" priority="39" stopIfTrue="1" operator="equal">
      <formula>"Opslag algemene kosten (50%)"</formula>
    </cfRule>
  </conditionalFormatting>
  <conditionalFormatting sqref="AF34">
    <cfRule type="cellIs" dxfId="708" priority="38" stopIfTrue="1" operator="equal">
      <formula>"Opslag algemene kosten (50%)"</formula>
    </cfRule>
  </conditionalFormatting>
  <conditionalFormatting sqref="AL34">
    <cfRule type="cellIs" dxfId="707" priority="37" stopIfTrue="1" operator="equal">
      <formula>"Opslag algemene kosten (50%)"</formula>
    </cfRule>
  </conditionalFormatting>
  <conditionalFormatting sqref="AX34">
    <cfRule type="cellIs" dxfId="706" priority="35" stopIfTrue="1" operator="equal">
      <formula>"Opslag algemene kosten (50%)"</formula>
    </cfRule>
  </conditionalFormatting>
  <conditionalFormatting sqref="AM133:AP133">
    <cfRule type="cellIs" dxfId="705" priority="34" operator="greaterThan">
      <formula>20000000</formula>
    </cfRule>
  </conditionalFormatting>
  <conditionalFormatting sqref="AG133:AK133">
    <cfRule type="cellIs" dxfId="704" priority="33" operator="greaterThan">
      <formula>20000000</formula>
    </cfRule>
  </conditionalFormatting>
  <conditionalFormatting sqref="AA133:AD133">
    <cfRule type="cellIs" dxfId="703" priority="32" operator="greaterThan">
      <formula>20000000</formula>
    </cfRule>
  </conditionalFormatting>
  <conditionalFormatting sqref="BD34">
    <cfRule type="cellIs" dxfId="702" priority="31" stopIfTrue="1" operator="equal">
      <formula>"Opslag algemene kosten (50%)"</formula>
    </cfRule>
  </conditionalFormatting>
  <conditionalFormatting sqref="AZ133:BB133">
    <cfRule type="cellIs" dxfId="701" priority="28" operator="greaterThan">
      <formula>20000000</formula>
    </cfRule>
  </conditionalFormatting>
  <conditionalFormatting sqref="AB129:AD129">
    <cfRule type="cellIs" dxfId="700" priority="23" operator="greaterThan">
      <formula>0.5</formula>
    </cfRule>
    <cfRule type="cellIs" priority="24" operator="between">
      <formula>0</formula>
      <formula>0.5</formula>
    </cfRule>
  </conditionalFormatting>
  <conditionalFormatting sqref="AG129:AK129">
    <cfRule type="cellIs" dxfId="699" priority="21" operator="greaterThan">
      <formula>0.5</formula>
    </cfRule>
    <cfRule type="cellIs" priority="22" operator="between">
      <formula>0</formula>
      <formula>0.5</formula>
    </cfRule>
  </conditionalFormatting>
  <conditionalFormatting sqref="AM129">
    <cfRule type="cellIs" dxfId="698" priority="19" operator="greaterThan">
      <formula>0.5</formula>
    </cfRule>
    <cfRule type="cellIs" priority="20" operator="between">
      <formula>0</formula>
      <formula>0.5</formula>
    </cfRule>
  </conditionalFormatting>
  <conditionalFormatting sqref="AY133">
    <cfRule type="cellIs" dxfId="697" priority="14" operator="greaterThan">
      <formula>2000000</formula>
    </cfRule>
  </conditionalFormatting>
  <conditionalFormatting sqref="AY129">
    <cfRule type="cellIs" dxfId="696" priority="10" operator="greaterThan">
      <formula>0.5</formula>
    </cfRule>
    <cfRule type="cellIs" priority="11" operator="between">
      <formula>0</formula>
      <formula>0.5</formula>
    </cfRule>
  </conditionalFormatting>
  <conditionalFormatting sqref="AA129">
    <cfRule type="cellIs" dxfId="695" priority="6" operator="greaterThan">
      <formula>0.5</formula>
    </cfRule>
    <cfRule type="cellIs" priority="7" operator="between">
      <formula>0</formula>
      <formula>0.5</formula>
    </cfRule>
  </conditionalFormatting>
  <conditionalFormatting sqref="X177">
    <cfRule type="expression" dxfId="694" priority="4" stopIfTrue="1">
      <formula>IF(T177-D136=0,"","Let op ")</formula>
    </cfRule>
    <cfRule type="expression" dxfId="693" priority="5" stopIfTrue="1">
      <formula>IF(T177-D136=0,"","Let op ")</formula>
    </cfRule>
  </conditionalFormatting>
  <conditionalFormatting sqref="C168">
    <cfRule type="containsText" dxfId="8"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A396F67A-9704-4912-9E13-6373B1BA5E26}"/>
  </dataValidations>
  <pageMargins left="0.7" right="0.7" top="0.75" bottom="0.75" header="0.3" footer="0.3"/>
  <pageSetup paperSize="9" orientation="portrait" r:id="rId4"/>
  <headerFooter>
    <oddHeader>&amp;L&amp;"Calibri"&amp;10&amp;K000000 Intern gebruik&amp;1#_x000D_</oddHeader>
    <oddFooter>&amp;L_x000D_&amp;1#&amp;"Calibri"&amp;10&amp;K000000 Intern gebruik</oddFooter>
  </headerFooter>
  <ignoredErrors>
    <ignoredError sqref="K26:Q26 K32:Q33 K29:M29 O29:Q29 K15:M15 O15:Q15 K74:Q79 K73:Q73 K67:Q72 K53:Q58 L40:N52 K59:Q66 P40:Q52 K16:Q24 K30:Q31 K35:Q39 K34:Q34 BI40:BI52 BI26 BI15 BI74:BI79 BI67:BI72 BI53:BI58 BI73 BI32:BI33 BI30:BI31 BI29 BI16:BI24 BI35:BI39 BI34 BI59:BI66 D15:D31 AJ112:AJ116 AW93:BA105 AW92:BA92 AW112:BA116 AQ93:AU105 AQ92:AU92 AQ112:AU116 AQ86:AU91 AQ106:AU111 AK93:AO105 AK92:AO92 AE108:AI111 AE106:AI106 AE86:AI91 AE107:AI107 Y107:Z107 Y108:AC111 Y112:AC116 Y92:Z105 Y106:AC106 Y86:AC91 S35:W39 S53:W58 S67:W72 S15 S32:W33 BC59:BG66 BC34:BG34 BC35:BG39 BC16:BG24 BC29:BG29 BC30:BG31 BC27:BC28 BC25 BC26 BC32:BG33 BC73:BG73 BC40:BD52 BC53:BG58 BC67:BG72 BC74:BG79 BC15:BG15 AW59:BA66 AW34:BA34 AW35:BA39 AW16:BA24 AW29:BA29 AW30:BA31 AW27:BA28 AW25:BA25 AW26:BA26 AW15 AW32:BA33 AW40:AX52 AQ59:AU66 AQ34:AU34 AQ35:AU39 AQ16:AU24 AQ29:AU29 AQ30:AU31 AQ27:AU28 AQ25:AU25 AQ26:AU26 AQ15:AU15 AQ32:AU33 AQ40:AR52 AQ67:AU72 AQ73:AU85 AQ53:AU58 AK59:AO66 AK34:AO34 AK35:AO39 AK16:AO24 AK29:AO29 AK30:AO31 AK27:AO28 AK25:AO25 AK26:AO26 AK15:AO15 AK32:AO33 AK40:AL52 AE74:AI79 AE59:AI66 AE34:AI34 AE35:AI39 AE16:AI24 AE29:AI29 AE30:AI31 AE27:AI28 AE25:AI25 AE26:AI26 AE53:AI58 AE80:AI85 AE67:AI72 AE15:AI15 AE32:AI33 AE40:AF52 AE73:AI73 Y73:Z73 Y74:AC79 Y59:AC66 Y34:AC34 Y35:AC39 Y16:AC24 Y29:AC29 Y30:AC31 Y27:AC28 Y25:AC25 Y26:AC26 Y40:Z52 Y53:AC58 Y80:AC85 Y67:AC72 Y15:AC15 Y32:AC33 AK112:AO116 AE112:AI116 AE93:AI105 AE92:AI92 AB92:AC92 S73:W73 S74:W79 S59:W66 S40:T52 S34:W34 S16:W24 S29:W29 S30:W31 S27:W28 S25:W25 S26:W26 BD26:BG26 AZ73:BA73 AW73:AX73 AB107:AC107 S107:W107 S108:W111 BF40:BG52 AZ40:BA52 AT40:AU52 AN40:AO52 AH40:AI52 AB40:AC52 V40:W52 AB93:AC105 S112:W116 AK86:AO91 AK106:AO111 AK67:AO72 AK73:AO85 AK53:AO58 AW53:BA58 AW67:BA72 AW106:BA111 AW86:BA91 AW74:BA79 AW80:BA85 S80:W85 AY15:BA15 AB73:AC73 U15:W15 S92:W105 S106:W106 S86:W91 R16:R24 R92:R105 R86:R91 X86:X91 R117:BH132 R106 X106 X92 R15 X15 R74:R79 R73 AD73 BB15 R80:R85 X80:X85 BB80:BH85 BB74:BB79 BB86:BH91 R107 BB107:BH111 BB106:BH106 R67:R72 BB67:BB72 R59:R66 R53:R58 BB53:BB58 AP53:AP58 AP74:AP79 AP73 AP80:AP85 AP67:AP72 AP106 AP107:AP111 AP86:AP91 R112:R116 X112:X116 X93:X105 AD93:AD105 R40:R52 X40:X52 AD40:AD52 AJ40:AJ52 AP40:AP52 AV40:AV52 BB40:BB52 BH40:BH52 R108:R111 X108:X111 X107 AD107 AY73 BB73 R29 R26 BH26 X26 R25 X25 R27:R28 X27:X28 R32:R33 R30:R31 X30:X31 X29 X16:X24 R35:R39 R34 X34 U40:U52 X59:X66 X74:X79 X73 AD92 AJ92 AJ93:AJ105 AP112:AP116 AD32:AD33 AD15 AD67:AD72 AD80:AD85 AD53:AD58 AA40:AA52 AD26 AD25 AD27:AD28 AD30:AD31 AD29 AD16:AD24 AD35:AD39 AD34 AD59:AD66 AD74:AD79 AA73 AJ73 AG40:AG52 AJ32:AJ33 AJ15 AJ67:AJ72 AJ80:AJ85 AJ53:AJ58 AJ26 AJ25 AJ27:AJ28 AJ30:AJ31 AJ29 AJ16:AJ24 AJ35:AJ39 AJ34 AJ59:AJ66 AJ74:AJ79 AM40:AM52 AP32:AP33 AP15 AP26 AP25 AP27:AP28 AP30:AP31 AP29 AP16:AP24 AP35:AP39 AP34 AP59:AP66 AV53:AV58 AV74:AV79 AV73 AV80:AV85 AV67:AV72 AS40:AS52 AV32:AV33 AV15 AV26 AV25 AV27:AV28 AV30:AV31 AV29 AV16:AV24 AV35:AV39 AV34 AV59:AV66 AY40:AY52 BB32:BB33 AX15 BB26 BB25 BB27:BB28 BB30:BB31 BB29 BB16:BB24 BB35:BB39 BB34 BB59:BB66 BH15 BH74:BH79 BH67:BH72 BH53:BH58 BE40:BE52 BH73 BH32:BH33 BD25:BH25 BD27:BH28 BH30:BH31 BH29 BH16:BH24 BH35:BH39 BH34 BH59:BH66 X32:X33 T15 X67:X72 X53:X58 X35:X39 AD86:AD91 AD106 AA92 AA93:AA105 AD112:AD116 AD108:AD111 AA107 AJ107 AJ86:AJ91 AJ106 AJ108:AJ111 AP92 AP93:AP105 AV106 AV107:AV111 AV86:AV91 AV112:AV116 AV92 AV93:AV105 BB112:BH116 BB92:BH92 BB93:BH105 C167:D167 X177 C168" unlockedFormula="1"/>
  </ignoredErrors>
  <legacyDrawing r:id="rId5"/>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879B91A7-BC31-4598-BD58-5D96CD5D548D}">
          <x14:formula1>
            <xm:f>Werkblad!$A$1:$A$4</xm:f>
          </x14:formula1>
          <xm:sqref>D10:E10</xm:sqref>
        </x14:dataValidation>
        <x14:dataValidation type="list" allowBlank="1" showInputMessage="1" showErrorMessage="1" xr:uid="{EBD8732E-8439-477A-961E-F943A3B76FF4}">
          <x14:formula1>
            <xm:f>Werkblad!$A$14:$A$16</xm:f>
          </x14:formula1>
          <xm:sqref>C7:C8</xm:sqref>
        </x14:dataValidation>
        <x14:dataValidation type="list" allowBlank="1" showInputMessage="1" showErrorMessage="1" xr:uid="{FA9D8A9F-3413-468C-A58B-B5ACDBEA0E5F}">
          <x14:formula1>
            <xm:f>Werkblad!$A$26:$A$28</xm:f>
          </x14:formula1>
          <xm:sqref>C6</xm:sqref>
        </x14:dataValidation>
        <x14:dataValidation type="list" allowBlank="1" showInputMessage="1" showErrorMessage="1" xr:uid="{FF0C537F-6FCB-49A0-9BD5-E729032E7CBD}">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0AAD0-89A3-49BC-B51C-A602A119BA8A}">
  <sheetPr codeName="Blad20"/>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aanvraag'!C24</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aanvraag'!D24</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92"/>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87"/>
      <c r="D94" s="587"/>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c r="X95" s="346" t="s">
        <v>121</v>
      </c>
      <c r="Y95" s="175"/>
      <c r="Z95" s="10"/>
      <c r="AA95" s="187">
        <v>0</v>
      </c>
      <c r="AB95" s="287"/>
      <c r="AC95" s="33"/>
      <c r="AD95" s="188" t="str" cm="2">
        <f t="array" ref="AD95">_xlfn.IFS($C$6=Werkblad!$A$28,Werkblad!$A$34,$C$6="Kennisontwikkeling (KO)",Werkblad!$A$31,$C$6="Onderzoek, Ontwikkeling en innovatie (O&amp;O&amp;I)",Werkblad!$A$32,$C$6="","")</f>
        <v/>
      </c>
      <c r="AE95" s="287"/>
      <c r="AF95" s="10"/>
      <c r="AG95" s="200"/>
      <c r="AH95" s="167">
        <f t="shared" ref="AH95:AH103" si="112">AG95</f>
        <v>0</v>
      </c>
      <c r="AI95" s="297"/>
      <c r="AJ95" s="346" t="s">
        <v>121</v>
      </c>
      <c r="AK95" s="297"/>
      <c r="AL95" s="10"/>
      <c r="AM95" s="200"/>
      <c r="AN95" s="167">
        <f t="shared" ref="AN95:AN103" si="113">AM95</f>
        <v>0</v>
      </c>
      <c r="AO95" s="297"/>
      <c r="AP95" s="346" t="s">
        <v>121</v>
      </c>
      <c r="AQ95" s="287"/>
      <c r="AR95" s="10"/>
      <c r="AS95" s="200"/>
      <c r="AT95" s="167">
        <f t="shared" ref="AT95:AT103" si="114">AS95</f>
        <v>0</v>
      </c>
      <c r="AU95" s="297"/>
      <c r="AV95" s="346" t="s">
        <v>121</v>
      </c>
      <c r="AW95" s="175"/>
      <c r="AX95" s="10"/>
      <c r="AY95" s="200"/>
      <c r="AZ95" s="167">
        <f t="shared" ref="AZ95:AZ103" si="115">AY95</f>
        <v>0</v>
      </c>
      <c r="BA95" s="297"/>
      <c r="BB95" s="346" t="s">
        <v>121</v>
      </c>
      <c r="BC95" s="167"/>
      <c r="BD95" s="10"/>
      <c r="BE95" s="187">
        <v>0</v>
      </c>
      <c r="BF95" s="167">
        <f t="shared" ref="BF95:BF103" si="116">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c r="X96" s="346" t="s">
        <v>121</v>
      </c>
      <c r="Y96" s="175"/>
      <c r="Z96" s="10"/>
      <c r="AA96" s="187">
        <v>0</v>
      </c>
      <c r="AB96" s="287"/>
      <c r="AC96" s="33"/>
      <c r="AD96" s="188" t="str" cm="2">
        <f t="array" ref="AD96">_xlfn.IFS($C$6=Werkblad!$A$28,Werkblad!$A$34,$C$6="Kennisontwikkeling (KO)",Werkblad!$A$31,$C$6="Onderzoek, Ontwikkeling en innovatie (O&amp;O&amp;I)",Werkblad!$A$32,$C$6="","")</f>
        <v/>
      </c>
      <c r="AE96" s="287"/>
      <c r="AF96" s="10"/>
      <c r="AG96" s="200"/>
      <c r="AH96" s="167">
        <f t="shared" si="112"/>
        <v>0</v>
      </c>
      <c r="AI96" s="297"/>
      <c r="AJ96" s="346" t="s">
        <v>121</v>
      </c>
      <c r="AK96" s="297"/>
      <c r="AL96" s="10"/>
      <c r="AM96" s="200"/>
      <c r="AN96" s="167">
        <f t="shared" si="113"/>
        <v>0</v>
      </c>
      <c r="AO96" s="297"/>
      <c r="AP96" s="346" t="s">
        <v>121</v>
      </c>
      <c r="AQ96" s="287"/>
      <c r="AR96" s="10"/>
      <c r="AS96" s="200"/>
      <c r="AT96" s="167">
        <f t="shared" si="114"/>
        <v>0</v>
      </c>
      <c r="AU96" s="297"/>
      <c r="AV96" s="346" t="s">
        <v>121</v>
      </c>
      <c r="AW96" s="175"/>
      <c r="AX96" s="10"/>
      <c r="AY96" s="200"/>
      <c r="AZ96" s="167">
        <f t="shared" si="115"/>
        <v>0</v>
      </c>
      <c r="BA96" s="297"/>
      <c r="BB96" s="346" t="s">
        <v>121</v>
      </c>
      <c r="BC96" s="167"/>
      <c r="BD96" s="10"/>
      <c r="BE96" s="187">
        <v>0</v>
      </c>
      <c r="BF96" s="167">
        <f t="shared" si="116"/>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c r="X97" s="346" t="s">
        <v>121</v>
      </c>
      <c r="Y97" s="175"/>
      <c r="Z97" s="10"/>
      <c r="AA97" s="187">
        <v>0</v>
      </c>
      <c r="AB97" s="287"/>
      <c r="AC97" s="33"/>
      <c r="AD97" s="188" t="str" cm="2">
        <f t="array" ref="AD97">_xlfn.IFS($C$6=Werkblad!$A$28,Werkblad!$A$34,$C$6="Kennisontwikkeling (KO)",Werkblad!$A$31,$C$6="Onderzoek, Ontwikkeling en innovatie (O&amp;O&amp;I)",Werkblad!$A$32,$C$6="","")</f>
        <v/>
      </c>
      <c r="AE97" s="287"/>
      <c r="AF97" s="10"/>
      <c r="AG97" s="200"/>
      <c r="AH97" s="167">
        <f t="shared" si="112"/>
        <v>0</v>
      </c>
      <c r="AI97" s="297"/>
      <c r="AJ97" s="346" t="s">
        <v>121</v>
      </c>
      <c r="AK97" s="297"/>
      <c r="AL97" s="10"/>
      <c r="AM97" s="200"/>
      <c r="AN97" s="167">
        <f t="shared" si="113"/>
        <v>0</v>
      </c>
      <c r="AO97" s="297"/>
      <c r="AP97" s="346" t="s">
        <v>121</v>
      </c>
      <c r="AQ97" s="287"/>
      <c r="AR97" s="10"/>
      <c r="AS97" s="200"/>
      <c r="AT97" s="167">
        <f t="shared" si="114"/>
        <v>0</v>
      </c>
      <c r="AU97" s="297"/>
      <c r="AV97" s="346" t="s">
        <v>121</v>
      </c>
      <c r="AW97" s="175"/>
      <c r="AX97" s="10"/>
      <c r="AY97" s="200"/>
      <c r="AZ97" s="167">
        <f t="shared" si="115"/>
        <v>0</v>
      </c>
      <c r="BA97" s="297"/>
      <c r="BB97" s="346" t="s">
        <v>121</v>
      </c>
      <c r="BC97" s="167"/>
      <c r="BD97" s="10"/>
      <c r="BE97" s="187">
        <v>0</v>
      </c>
      <c r="BF97" s="167">
        <f t="shared" si="116"/>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c r="X98" s="346" t="s">
        <v>121</v>
      </c>
      <c r="Y98" s="175"/>
      <c r="Z98" s="10"/>
      <c r="AA98" s="187">
        <v>0</v>
      </c>
      <c r="AB98" s="287"/>
      <c r="AC98" s="33"/>
      <c r="AD98" s="188" t="str" cm="2">
        <f t="array" ref="AD98">_xlfn.IFS($C$6=Werkblad!$A$28,Werkblad!$A$34,$C$6="Kennisontwikkeling (KO)",Werkblad!$A$31,$C$6="Onderzoek, Ontwikkeling en innovatie (O&amp;O&amp;I)",Werkblad!$A$32,$C$6="","")</f>
        <v/>
      </c>
      <c r="AE98" s="287"/>
      <c r="AF98" s="10"/>
      <c r="AG98" s="200"/>
      <c r="AH98" s="167">
        <f t="shared" si="112"/>
        <v>0</v>
      </c>
      <c r="AI98" s="297"/>
      <c r="AJ98" s="346" t="s">
        <v>121</v>
      </c>
      <c r="AK98" s="297"/>
      <c r="AL98" s="10"/>
      <c r="AM98" s="200"/>
      <c r="AN98" s="167">
        <f t="shared" si="113"/>
        <v>0</v>
      </c>
      <c r="AO98" s="297"/>
      <c r="AP98" s="346" t="s">
        <v>121</v>
      </c>
      <c r="AQ98" s="287"/>
      <c r="AR98" s="10"/>
      <c r="AS98" s="200"/>
      <c r="AT98" s="167">
        <f t="shared" si="114"/>
        <v>0</v>
      </c>
      <c r="AU98" s="297"/>
      <c r="AV98" s="346" t="s">
        <v>121</v>
      </c>
      <c r="AW98" s="175"/>
      <c r="AX98" s="10"/>
      <c r="AY98" s="200"/>
      <c r="AZ98" s="167">
        <f t="shared" si="115"/>
        <v>0</v>
      </c>
      <c r="BA98" s="297"/>
      <c r="BB98" s="346" t="s">
        <v>121</v>
      </c>
      <c r="BC98" s="167"/>
      <c r="BD98" s="10"/>
      <c r="BE98" s="187">
        <v>0</v>
      </c>
      <c r="BF98" s="167">
        <f t="shared" si="116"/>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c r="X99" s="346" t="s">
        <v>121</v>
      </c>
      <c r="Y99" s="175"/>
      <c r="Z99" s="10"/>
      <c r="AA99" s="187">
        <v>0</v>
      </c>
      <c r="AB99" s="287"/>
      <c r="AC99" s="33"/>
      <c r="AD99" s="188" t="str" cm="2">
        <f t="array" ref="AD99">_xlfn.IFS($C$6=Werkblad!$A$28,Werkblad!$A$34,$C$6="Kennisontwikkeling (KO)",Werkblad!$A$31,$C$6="Onderzoek, Ontwikkeling en innovatie (O&amp;O&amp;I)",Werkblad!$A$32,$C$6="","")</f>
        <v/>
      </c>
      <c r="AE99" s="287"/>
      <c r="AF99" s="10"/>
      <c r="AG99" s="200"/>
      <c r="AH99" s="167">
        <f t="shared" si="112"/>
        <v>0</v>
      </c>
      <c r="AI99" s="297"/>
      <c r="AJ99" s="346" t="s">
        <v>121</v>
      </c>
      <c r="AK99" s="297"/>
      <c r="AL99" s="10"/>
      <c r="AM99" s="200"/>
      <c r="AN99" s="167">
        <f t="shared" si="113"/>
        <v>0</v>
      </c>
      <c r="AO99" s="297"/>
      <c r="AP99" s="346" t="s">
        <v>121</v>
      </c>
      <c r="AQ99" s="287"/>
      <c r="AR99" s="10"/>
      <c r="AS99" s="200"/>
      <c r="AT99" s="167">
        <f t="shared" si="114"/>
        <v>0</v>
      </c>
      <c r="AU99" s="297"/>
      <c r="AV99" s="346" t="s">
        <v>121</v>
      </c>
      <c r="AW99" s="175"/>
      <c r="AX99" s="10"/>
      <c r="AY99" s="200"/>
      <c r="AZ99" s="167">
        <f t="shared" si="115"/>
        <v>0</v>
      </c>
      <c r="BA99" s="297"/>
      <c r="BB99" s="346" t="s">
        <v>121</v>
      </c>
      <c r="BC99" s="167"/>
      <c r="BD99" s="10"/>
      <c r="BE99" s="187">
        <v>0</v>
      </c>
      <c r="BF99" s="167">
        <f t="shared" si="116"/>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c r="X100" s="346" t="s">
        <v>121</v>
      </c>
      <c r="Y100" s="175"/>
      <c r="Z100" s="10"/>
      <c r="AA100" s="187">
        <v>0</v>
      </c>
      <c r="AB100" s="287"/>
      <c r="AC100" s="33"/>
      <c r="AD100" s="188" t="str" cm="2">
        <f t="array" ref="AD100">_xlfn.IFS($C$6=Werkblad!$A$28,Werkblad!$A$34,$C$6="Kennisontwikkeling (KO)",Werkblad!$A$31,$C$6="Onderzoek, Ontwikkeling en innovatie (O&amp;O&amp;I)",Werkblad!$A$32,$C$6="","")</f>
        <v/>
      </c>
      <c r="AE100" s="287"/>
      <c r="AF100" s="10"/>
      <c r="AG100" s="200"/>
      <c r="AH100" s="167">
        <f t="shared" si="112"/>
        <v>0</v>
      </c>
      <c r="AI100" s="297"/>
      <c r="AJ100" s="346" t="s">
        <v>121</v>
      </c>
      <c r="AK100" s="297"/>
      <c r="AL100" s="10"/>
      <c r="AM100" s="200"/>
      <c r="AN100" s="167">
        <f t="shared" si="113"/>
        <v>0</v>
      </c>
      <c r="AO100" s="297"/>
      <c r="AP100" s="346" t="s">
        <v>121</v>
      </c>
      <c r="AQ100" s="287"/>
      <c r="AR100" s="10"/>
      <c r="AS100" s="200"/>
      <c r="AT100" s="167">
        <f t="shared" si="114"/>
        <v>0</v>
      </c>
      <c r="AU100" s="297"/>
      <c r="AV100" s="346" t="s">
        <v>121</v>
      </c>
      <c r="AW100" s="175"/>
      <c r="AX100" s="10"/>
      <c r="AY100" s="200"/>
      <c r="AZ100" s="167">
        <f t="shared" si="115"/>
        <v>0</v>
      </c>
      <c r="BA100" s="297"/>
      <c r="BB100" s="346" t="s">
        <v>121</v>
      </c>
      <c r="BC100" s="167"/>
      <c r="BD100" s="10"/>
      <c r="BE100" s="187">
        <v>0</v>
      </c>
      <c r="BF100" s="167">
        <f t="shared" si="116"/>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c r="X101" s="346" t="s">
        <v>121</v>
      </c>
      <c r="Y101" s="175"/>
      <c r="Z101" s="10"/>
      <c r="AA101" s="187">
        <v>0</v>
      </c>
      <c r="AB101" s="287"/>
      <c r="AC101" s="33"/>
      <c r="AD101" s="188" t="str" cm="2">
        <f t="array" ref="AD101">_xlfn.IFS($C$6=Werkblad!$A$28,Werkblad!$A$34,$C$6="Kennisontwikkeling (KO)",Werkblad!$A$31,$C$6="Onderzoek, Ontwikkeling en innovatie (O&amp;O&amp;I)",Werkblad!$A$32,$C$6="","")</f>
        <v/>
      </c>
      <c r="AE101" s="287"/>
      <c r="AF101" s="10"/>
      <c r="AG101" s="200"/>
      <c r="AH101" s="167">
        <f t="shared" si="112"/>
        <v>0</v>
      </c>
      <c r="AI101" s="297"/>
      <c r="AJ101" s="346" t="s">
        <v>121</v>
      </c>
      <c r="AK101" s="297"/>
      <c r="AL101" s="10"/>
      <c r="AM101" s="200"/>
      <c r="AN101" s="167">
        <f t="shared" si="113"/>
        <v>0</v>
      </c>
      <c r="AO101" s="297"/>
      <c r="AP101" s="346" t="s">
        <v>121</v>
      </c>
      <c r="AQ101" s="287"/>
      <c r="AR101" s="10"/>
      <c r="AS101" s="200"/>
      <c r="AT101" s="167">
        <f t="shared" si="114"/>
        <v>0</v>
      </c>
      <c r="AU101" s="297"/>
      <c r="AV101" s="346" t="s">
        <v>121</v>
      </c>
      <c r="AW101" s="175"/>
      <c r="AX101" s="10"/>
      <c r="AY101" s="200"/>
      <c r="AZ101" s="167">
        <f t="shared" si="115"/>
        <v>0</v>
      </c>
      <c r="BA101" s="297"/>
      <c r="BB101" s="346" t="s">
        <v>121</v>
      </c>
      <c r="BC101" s="167"/>
      <c r="BD101" s="10"/>
      <c r="BE101" s="187">
        <v>0</v>
      </c>
      <c r="BF101" s="167">
        <f t="shared" si="116"/>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c r="X102" s="346" t="s">
        <v>121</v>
      </c>
      <c r="Y102" s="175"/>
      <c r="Z102" s="10"/>
      <c r="AA102" s="187">
        <v>0</v>
      </c>
      <c r="AB102" s="287"/>
      <c r="AC102" s="33"/>
      <c r="AD102" s="188" t="str" cm="2">
        <f t="array" ref="AD102">_xlfn.IFS($C$6=Werkblad!$A$28,Werkblad!$A$34,$C$6="Kennisontwikkeling (KO)",Werkblad!$A$31,$C$6="Onderzoek, Ontwikkeling en innovatie (O&amp;O&amp;I)",Werkblad!$A$32,$C$6="","")</f>
        <v/>
      </c>
      <c r="AE102" s="287"/>
      <c r="AF102" s="10"/>
      <c r="AG102" s="200"/>
      <c r="AH102" s="167">
        <f t="shared" si="112"/>
        <v>0</v>
      </c>
      <c r="AI102" s="297"/>
      <c r="AJ102" s="346" t="s">
        <v>121</v>
      </c>
      <c r="AK102" s="297"/>
      <c r="AL102" s="10"/>
      <c r="AM102" s="200"/>
      <c r="AN102" s="167">
        <f t="shared" si="113"/>
        <v>0</v>
      </c>
      <c r="AO102" s="297"/>
      <c r="AP102" s="346" t="s">
        <v>121</v>
      </c>
      <c r="AQ102" s="287"/>
      <c r="AR102" s="10"/>
      <c r="AS102" s="200"/>
      <c r="AT102" s="167">
        <f t="shared" si="114"/>
        <v>0</v>
      </c>
      <c r="AU102" s="297"/>
      <c r="AV102" s="346" t="s">
        <v>121</v>
      </c>
      <c r="AW102" s="175"/>
      <c r="AX102" s="10"/>
      <c r="AY102" s="200"/>
      <c r="AZ102" s="167">
        <f t="shared" si="115"/>
        <v>0</v>
      </c>
      <c r="BA102" s="297"/>
      <c r="BB102" s="346" t="s">
        <v>121</v>
      </c>
      <c r="BC102" s="167"/>
      <c r="BD102" s="10"/>
      <c r="BE102" s="187">
        <v>0</v>
      </c>
      <c r="BF102" s="167">
        <f t="shared" si="116"/>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c r="X103" s="346" t="s">
        <v>121</v>
      </c>
      <c r="Y103" s="175"/>
      <c r="Z103" s="10"/>
      <c r="AA103" s="187">
        <v>0</v>
      </c>
      <c r="AB103" s="287"/>
      <c r="AC103" s="33"/>
      <c r="AD103" s="188" t="str" cm="2">
        <f t="array" ref="AD103">_xlfn.IFS($C$6=Werkblad!$A$28,Werkblad!$A$34,$C$6="Kennisontwikkeling (KO)",Werkblad!$A$31,$C$6="Onderzoek, Ontwikkeling en innovatie (O&amp;O&amp;I)",Werkblad!$A$32,$C$6="","")</f>
        <v/>
      </c>
      <c r="AE103" s="287"/>
      <c r="AF103" s="10"/>
      <c r="AG103" s="200"/>
      <c r="AH103" s="167">
        <f t="shared" si="112"/>
        <v>0</v>
      </c>
      <c r="AI103" s="297"/>
      <c r="AJ103" s="346" t="s">
        <v>121</v>
      </c>
      <c r="AK103" s="297"/>
      <c r="AL103" s="10"/>
      <c r="AM103" s="200"/>
      <c r="AN103" s="167">
        <f t="shared" si="113"/>
        <v>0</v>
      </c>
      <c r="AO103" s="297"/>
      <c r="AP103" s="346" t="s">
        <v>121</v>
      </c>
      <c r="AQ103" s="287"/>
      <c r="AR103" s="10"/>
      <c r="AS103" s="200"/>
      <c r="AT103" s="167">
        <f t="shared" si="114"/>
        <v>0</v>
      </c>
      <c r="AU103" s="297"/>
      <c r="AV103" s="346" t="s">
        <v>121</v>
      </c>
      <c r="AW103" s="175"/>
      <c r="AX103" s="10"/>
      <c r="AY103" s="200"/>
      <c r="AZ103" s="167">
        <f t="shared" si="115"/>
        <v>0</v>
      </c>
      <c r="BA103" s="297"/>
      <c r="BB103" s="346" t="s">
        <v>121</v>
      </c>
      <c r="BC103" s="167"/>
      <c r="BD103" s="10"/>
      <c r="BE103" s="187">
        <v>0</v>
      </c>
      <c r="BF103" s="167">
        <f t="shared" si="116"/>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5"/>
      <c r="I110" s="395"/>
      <c r="J110" s="157" t="s">
        <v>7</v>
      </c>
      <c r="K110" s="157"/>
      <c r="L110" s="309"/>
      <c r="M110" s="157"/>
      <c r="N110" s="576" t="s">
        <v>8</v>
      </c>
      <c r="O110" s="576"/>
      <c r="P110" s="288"/>
      <c r="Q110" s="305"/>
      <c r="R110" s="157"/>
      <c r="S110" s="395"/>
      <c r="T110" s="576" t="str">
        <f>+T13</f>
        <v>Haalbaarheidsstudies</v>
      </c>
      <c r="U110" s="576"/>
      <c r="V110" s="305"/>
      <c r="W110" s="33"/>
      <c r="X110" s="157"/>
      <c r="Y110" s="395"/>
      <c r="Z110" s="576" t="str">
        <f>+Z13</f>
        <v>Bouw onderzoeksinfrastructuur</v>
      </c>
      <c r="AA110" s="576"/>
      <c r="AB110" s="305"/>
      <c r="AC110" s="33"/>
      <c r="AD110" s="157"/>
      <c r="AE110" s="300"/>
      <c r="AF110" s="576" t="str">
        <f>+AF13</f>
        <v>Exploitatie van innovatieclusters</v>
      </c>
      <c r="AG110" s="576"/>
      <c r="AH110" s="388"/>
      <c r="AI110" s="305"/>
      <c r="AJ110" s="157"/>
      <c r="AK110" s="305"/>
      <c r="AL110" s="576" t="str">
        <f>+AL13</f>
        <v>Innovatie kleine en middelgrote ondernemingen</v>
      </c>
      <c r="AM110" s="576"/>
      <c r="AN110" s="388"/>
      <c r="AO110" s="305"/>
      <c r="AP110" s="157"/>
      <c r="AQ110" s="305"/>
      <c r="AR110" s="576" t="str">
        <f>+AR13</f>
        <v>Proces- en organisatie innovatie</v>
      </c>
      <c r="AS110" s="576"/>
      <c r="AT110" s="388"/>
      <c r="AU110" s="305"/>
      <c r="AV110" s="157"/>
      <c r="AW110" s="395"/>
      <c r="AX110" s="576" t="str">
        <f>+AX13</f>
        <v>Opleidingssteun</v>
      </c>
      <c r="AY110" s="576"/>
      <c r="AZ110" s="388"/>
      <c r="BA110" s="305"/>
      <c r="BB110" s="157"/>
      <c r="BC110" s="388"/>
      <c r="BD110" s="576" t="str">
        <f>+BD13</f>
        <v>Niet economische activiteiten</v>
      </c>
      <c r="BE110" s="576"/>
      <c r="BF110" s="388"/>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17">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18">G113</f>
        <v>0</v>
      </c>
      <c r="J113" s="10"/>
      <c r="K113" s="200"/>
      <c r="L113" s="287"/>
      <c r="M113" s="175">
        <f t="shared" ref="M113:M116" si="119">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0">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1">AM113</f>
        <v>0</v>
      </c>
      <c r="AO113" s="287"/>
      <c r="AP113" s="346" t="s">
        <v>121</v>
      </c>
      <c r="AQ113" s="287"/>
      <c r="AR113" s="10"/>
      <c r="AS113" s="200"/>
      <c r="AT113" s="175">
        <f t="shared" ref="AT113:AT116" si="122">AS113</f>
        <v>0</v>
      </c>
      <c r="AU113" s="287"/>
      <c r="AV113" s="346" t="s">
        <v>121</v>
      </c>
      <c r="AW113" s="175"/>
      <c r="AX113" s="10"/>
      <c r="AY113" s="200"/>
      <c r="AZ113" s="175">
        <f t="shared" ref="AZ113:AZ116" si="123">AY113</f>
        <v>0</v>
      </c>
      <c r="BA113" s="287"/>
      <c r="BB113" s="346" t="s">
        <v>121</v>
      </c>
      <c r="BC113" s="175"/>
      <c r="BD113" s="10"/>
      <c r="BE113" s="187">
        <v>0</v>
      </c>
      <c r="BF113" s="175">
        <f t="shared" ref="BF113:BF116" si="124">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5">G114</f>
        <v>0</v>
      </c>
      <c r="J114" s="10"/>
      <c r="K114" s="200"/>
      <c r="L114" s="287"/>
      <c r="M114" s="175">
        <f t="shared" ref="M114" si="126">K114</f>
        <v>0</v>
      </c>
      <c r="N114" s="10"/>
      <c r="O114" s="200"/>
      <c r="P114" s="297">
        <f>O114</f>
        <v>0</v>
      </c>
      <c r="Q114" s="287"/>
      <c r="R114" s="346" t="s">
        <v>121</v>
      </c>
      <c r="S114" s="175"/>
      <c r="T114" s="10"/>
      <c r="U114" s="200"/>
      <c r="V114" s="287"/>
      <c r="W114" s="33">
        <f t="shared" ref="W114" si="127">U114</f>
        <v>0</v>
      </c>
      <c r="X114" s="346" t="s">
        <v>121</v>
      </c>
      <c r="Y114" s="175"/>
      <c r="Z114" s="10"/>
      <c r="AA114" s="200"/>
      <c r="AB114" s="287"/>
      <c r="AC114" s="33">
        <f t="shared" ref="AC114" si="128">AA114</f>
        <v>0</v>
      </c>
      <c r="AD114" s="346" t="s">
        <v>121</v>
      </c>
      <c r="AE114" s="287"/>
      <c r="AF114" s="10"/>
      <c r="AG114" s="187">
        <v>0</v>
      </c>
      <c r="AH114" s="175">
        <f t="shared" ref="AH114" si="129">AG114</f>
        <v>0</v>
      </c>
      <c r="AI114" s="287"/>
      <c r="AJ114" s="188" t="str" cm="2">
        <f t="array" ref="AJ114">_xlfn.IFS($C$6=Werkblad!$A$28,Werkblad!$A$34,$C$6="Kennisontwikkeling (KO)",Werkblad!$A$31,$C$6="Onderzoek, Ontwikkeling en innovatie (O&amp;O&amp;I)",Werkblad!$A$32,$C$6="","")</f>
        <v/>
      </c>
      <c r="AK114" s="287"/>
      <c r="AL114" s="10"/>
      <c r="AM114" s="200"/>
      <c r="AN114" s="175">
        <f t="shared" si="121"/>
        <v>0</v>
      </c>
      <c r="AO114" s="287"/>
      <c r="AP114" s="346" t="s">
        <v>121</v>
      </c>
      <c r="AQ114" s="287"/>
      <c r="AR114" s="10"/>
      <c r="AS114" s="200"/>
      <c r="AT114" s="175">
        <f t="shared" si="122"/>
        <v>0</v>
      </c>
      <c r="AU114" s="287"/>
      <c r="AV114" s="346" t="s">
        <v>121</v>
      </c>
      <c r="AW114" s="175"/>
      <c r="AX114" s="10"/>
      <c r="AY114" s="200"/>
      <c r="AZ114" s="175">
        <f t="shared" ref="AZ114" si="130">AY114</f>
        <v>0</v>
      </c>
      <c r="BA114" s="287"/>
      <c r="BB114" s="346" t="s">
        <v>121</v>
      </c>
      <c r="BC114" s="175"/>
      <c r="BD114" s="10"/>
      <c r="BE114" s="187">
        <v>0</v>
      </c>
      <c r="BF114" s="175">
        <f t="shared" ref="BF114" si="131">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18"/>
        <v>0</v>
      </c>
      <c r="J115" s="10"/>
      <c r="K115" s="200"/>
      <c r="L115" s="287"/>
      <c r="M115" s="175">
        <f t="shared" si="119"/>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0"/>
        <v>0</v>
      </c>
      <c r="AI115" s="287"/>
      <c r="AJ115" s="188" t="str" cm="2">
        <f t="array" ref="AJ115">_xlfn.IFS($C$6=Werkblad!$A$28,Werkblad!$A$34,$C$6="Kennisontwikkeling (KO)",Werkblad!$A$31,$C$6="Onderzoek, Ontwikkeling en innovatie (O&amp;O&amp;I)",Werkblad!$A$32,$C$6="","")</f>
        <v/>
      </c>
      <c r="AK115" s="287"/>
      <c r="AL115" s="10"/>
      <c r="AM115" s="200"/>
      <c r="AN115" s="175">
        <f t="shared" si="121"/>
        <v>0</v>
      </c>
      <c r="AO115" s="287"/>
      <c r="AP115" s="346" t="s">
        <v>121</v>
      </c>
      <c r="AQ115" s="287"/>
      <c r="AR115" s="10"/>
      <c r="AS115" s="200"/>
      <c r="AT115" s="175">
        <f t="shared" si="122"/>
        <v>0</v>
      </c>
      <c r="AU115" s="287"/>
      <c r="AV115" s="346" t="s">
        <v>121</v>
      </c>
      <c r="AW115" s="175"/>
      <c r="AX115" s="10"/>
      <c r="AY115" s="200"/>
      <c r="AZ115" s="175">
        <f t="shared" si="123"/>
        <v>0</v>
      </c>
      <c r="BA115" s="287"/>
      <c r="BB115" s="346" t="s">
        <v>121</v>
      </c>
      <c r="BC115" s="175"/>
      <c r="BD115" s="10"/>
      <c r="BE115" s="187">
        <v>0</v>
      </c>
      <c r="BF115" s="175">
        <f t="shared" si="124"/>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135"/>
      <c r="I116" s="296">
        <f t="shared" si="118"/>
        <v>0</v>
      </c>
      <c r="J116" s="10"/>
      <c r="K116" s="200"/>
      <c r="L116" s="287"/>
      <c r="M116" s="175">
        <f t="shared" si="119"/>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0"/>
        <v>0</v>
      </c>
      <c r="AI116" s="287"/>
      <c r="AJ116" s="188" t="str" cm="2">
        <f t="array" ref="AJ116">_xlfn.IFS($C$6=Werkblad!$A$28,Werkblad!$A$34,$C$6="Kennisontwikkeling (KO)",Werkblad!$A$31,$C$6="Onderzoek, Ontwikkeling en innovatie (O&amp;O&amp;I)",Werkblad!$A$32,$C$6="","")</f>
        <v/>
      </c>
      <c r="AK116" s="287"/>
      <c r="AL116" s="10"/>
      <c r="AM116" s="200"/>
      <c r="AN116" s="175">
        <f t="shared" si="121"/>
        <v>0</v>
      </c>
      <c r="AO116" s="287"/>
      <c r="AP116" s="346" t="s">
        <v>121</v>
      </c>
      <c r="AQ116" s="287"/>
      <c r="AR116" s="10"/>
      <c r="AS116" s="200"/>
      <c r="AT116" s="175">
        <f t="shared" si="122"/>
        <v>0</v>
      </c>
      <c r="AU116" s="287"/>
      <c r="AV116" s="346" t="s">
        <v>121</v>
      </c>
      <c r="AW116" s="175"/>
      <c r="AX116" s="10"/>
      <c r="AY116" s="200"/>
      <c r="AZ116" s="175">
        <f t="shared" si="123"/>
        <v>0</v>
      </c>
      <c r="BA116" s="287"/>
      <c r="BB116" s="346" t="s">
        <v>121</v>
      </c>
      <c r="BC116" s="175"/>
      <c r="BD116" s="10"/>
      <c r="BE116" s="187">
        <v>0</v>
      </c>
      <c r="BF116" s="175">
        <f t="shared" si="124"/>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aanvraag'!I24&gt;80%,80%,50%+'Basisgegevens aanvraag'!I24)</f>
        <v>0.5</v>
      </c>
      <c r="L129" s="291"/>
      <c r="M129" s="358"/>
      <c r="N129" s="64"/>
      <c r="O129" s="70">
        <f>25%+'Basisgegevens aanvraag'!$I$24</f>
        <v>0.25</v>
      </c>
      <c r="P129" s="312"/>
      <c r="Q129" s="312"/>
      <c r="R129" s="312"/>
      <c r="S129" s="63"/>
      <c r="T129" s="64"/>
      <c r="U129" s="70">
        <f>50%+'Basisgegevens aanvraag'!$G$24</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aanvraag'!K24+'Basisgegevens aanvraag'!L24)&lt;=70%),(+AY129+'Basisgegevens aanvraag'!K24+'Basisgegevens aanvraag'!L24)*AY125,AND(C7="Niet van toepassing",AY129&gt;=50%),50%*AY125,AND(C7="Niet van toepassing",AY129&lt;50%),AY129*AY125,AND(C7="Niet van toepassing",AY129&gt;=50%),50%*AY125,AND(C7="Ja",C4="Onderzoeksorganisatie - niet economische activiteiten"),AY125*0%,AND(C7="Ja",(+AY129+'Basisgegevens aanvraag'!K24+'Basisgegevens aanvraag'!L24)&gt;70%),70%*AY125,AND(C7="",C4="Onderzoeksorganisatie - niet economische activiteiten"),+AY125*0%,(AND(C7="",C8="Niet van toepassing")),+AY125*50%,(AND(C7="",C8="Nee")),+AY125*50%,AND(C7="Ja",C4="Middelgrote onderneming",(+AY129+'Basisgegevens aanvraag'!K24+'Basisgegevens aanvraag'!L24)&lt;=70%),(+AY129+'Basisgegevens aanvraag'!K24+'Basisgegevens aanvraag'!L24)*AY125,AND(C7="Ja",C4="Onderzoeksorganisatie - economische activiteiten",AY129&lt;=50%),(+AY129+'Basisgegevens aanvraag'!K24+'Basisgegevens aanvraag'!L24)*AY125,AND(C7="Ja",C4="Grote onderneming",AY129&lt;=50%),(+AY129+'Basisgegevens aanvraag'!K24+'Basisgegevens aanvraag'!L24)*AY125,AND(C7="",AY129&lt;=50%),+AY125*AY129,(AND(C7="",C8="")),+AY125*50%,AY129&lt;50%,AY129*AY125)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2PpaCQIB/AuzVdACoj0cfnqQEMtsv7tlwJf8+OCxg70OIWG1n1/2Ndybh2RMug2+Nu4KuOVWoA28feSM77yqMw==" saltValue="HjPTvwAblfZw9Hw6au22xA==" spinCount="100000" sheet="1" objects="1" scenarios="1"/>
  <customSheetViews>
    <customSheetView guid="{83BCCC09-8AC8-4304-9213-3ECE2DC16AD8}" showGridLines="0" hiddenColumns="1">
      <pane xSplit="1" ySplit="10" topLeftCell="K115" activePane="bottomRight" state="frozen"/>
      <selection pane="bottomRight" activeCell="D10" sqref="D10:E10"/>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K115" activePane="bottomRight" state="frozen"/>
      <selection pane="bottomRight" activeCell="AY130" sqref="AY130"/>
      <pageMargins left="0.7" right="0.7" top="0.75" bottom="0.75" header="0.3" footer="0.3"/>
      <pageSetup paperSize="9" orientation="portrait" r:id="rId2"/>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K115" activePane="bottomRight" state="frozen"/>
      <selection pane="bottomRight" activeCell="D10" sqref="D10:E10"/>
      <pageMargins left="0.7" right="0.7" top="0.75" bottom="0.75" header="0.3" footer="0.3"/>
      <pageSetup paperSize="9" orientation="portrait" r:id="rId3"/>
      <headerFooter>
        <oddHeader>&amp;L&amp;"Calibri"&amp;10&amp;K000000 Intern gebruik&amp;1#_x000D_</oddHeader>
        <oddFooter>&amp;L_x000D_&amp;1#&amp;"Calibri"&amp;10&amp;K000000 Intern gebruik</oddFooter>
      </headerFooter>
    </customSheetView>
  </customSheetViews>
  <mergeCells count="127">
    <mergeCell ref="AF110:AG110"/>
    <mergeCell ref="AL110:AM110"/>
    <mergeCell ref="AR110:AS110"/>
    <mergeCell ref="AX110:AY110"/>
    <mergeCell ref="BD110:BE110"/>
    <mergeCell ref="B116:D116"/>
    <mergeCell ref="Z123:AA123"/>
    <mergeCell ref="AF123:AG123"/>
    <mergeCell ref="AL123:AM123"/>
    <mergeCell ref="AR123:AS123"/>
    <mergeCell ref="AX123:AY123"/>
    <mergeCell ref="BD123:BE123"/>
    <mergeCell ref="T110:U110"/>
    <mergeCell ref="Z110:AA110"/>
    <mergeCell ref="B92:D92"/>
    <mergeCell ref="B83:D83"/>
    <mergeCell ref="B84:D84"/>
    <mergeCell ref="B105:D105"/>
    <mergeCell ref="N110:O110"/>
    <mergeCell ref="F2:G5"/>
    <mergeCell ref="B62:D62"/>
    <mergeCell ref="B63:D63"/>
    <mergeCell ref="B64:D64"/>
    <mergeCell ref="B65:D65"/>
    <mergeCell ref="B60:D60"/>
    <mergeCell ref="B61:D61"/>
    <mergeCell ref="B50:C50"/>
    <mergeCell ref="B51:C51"/>
    <mergeCell ref="B40:C40"/>
    <mergeCell ref="B41:C41"/>
    <mergeCell ref="B42:C42"/>
    <mergeCell ref="B43:C43"/>
    <mergeCell ref="B59:D59"/>
    <mergeCell ref="B44:C44"/>
    <mergeCell ref="B45:C45"/>
    <mergeCell ref="B46:C46"/>
    <mergeCell ref="B95:D95"/>
    <mergeCell ref="B98:D98"/>
    <mergeCell ref="B47:C47"/>
    <mergeCell ref="B48:C48"/>
    <mergeCell ref="B49:C49"/>
    <mergeCell ref="B10:C10"/>
    <mergeCell ref="D10:E10"/>
    <mergeCell ref="B12:BI12"/>
    <mergeCell ref="Z13:AA13"/>
    <mergeCell ref="BD57:BE57"/>
    <mergeCell ref="AF13:AG13"/>
    <mergeCell ref="AL13:AM13"/>
    <mergeCell ref="AR13:AS13"/>
    <mergeCell ref="AX13:AY13"/>
    <mergeCell ref="BD13:BE13"/>
    <mergeCell ref="AF38:AG38"/>
    <mergeCell ref="AL38:AM38"/>
    <mergeCell ref="AR38:AS38"/>
    <mergeCell ref="AX38:AY38"/>
    <mergeCell ref="BD38:BE38"/>
    <mergeCell ref="Z38:AA38"/>
    <mergeCell ref="B66:D66"/>
    <mergeCell ref="N71:O71"/>
    <mergeCell ref="T71:U71"/>
    <mergeCell ref="Z71:AA71"/>
    <mergeCell ref="AF71:AG71"/>
    <mergeCell ref="AL71:AM71"/>
    <mergeCell ref="AR71:AS71"/>
    <mergeCell ref="AX71:AY71"/>
    <mergeCell ref="B52:C52"/>
    <mergeCell ref="N57:O57"/>
    <mergeCell ref="T57:U57"/>
    <mergeCell ref="Z57:AA57"/>
    <mergeCell ref="AF57:AG57"/>
    <mergeCell ref="AL57:AM57"/>
    <mergeCell ref="AR57:AS57"/>
    <mergeCell ref="AX57:AY57"/>
    <mergeCell ref="BD71:BE71"/>
    <mergeCell ref="B85:D85"/>
    <mergeCell ref="N90:O90"/>
    <mergeCell ref="T90:U90"/>
    <mergeCell ref="Z90:AA90"/>
    <mergeCell ref="AF90:AG90"/>
    <mergeCell ref="AL90:AM90"/>
    <mergeCell ref="AR90:AS90"/>
    <mergeCell ref="AX90:AY90"/>
    <mergeCell ref="BD90:BE90"/>
    <mergeCell ref="B77:D77"/>
    <mergeCell ref="B78:D78"/>
    <mergeCell ref="B79:D79"/>
    <mergeCell ref="B80:D80"/>
    <mergeCell ref="B73:D73"/>
    <mergeCell ref="B74:D74"/>
    <mergeCell ref="B75:D75"/>
    <mergeCell ref="B76:D76"/>
    <mergeCell ref="B81:D81"/>
    <mergeCell ref="B82:D82"/>
    <mergeCell ref="B93:D93"/>
    <mergeCell ref="B94:D94"/>
    <mergeCell ref="B104:D104"/>
    <mergeCell ref="B112:D112"/>
    <mergeCell ref="G169:H169"/>
    <mergeCell ref="E173:V173"/>
    <mergeCell ref="U174:V174"/>
    <mergeCell ref="E175:F175"/>
    <mergeCell ref="U175:V175"/>
    <mergeCell ref="B99:D99"/>
    <mergeCell ref="B100:D100"/>
    <mergeCell ref="B101:D101"/>
    <mergeCell ref="B102:D102"/>
    <mergeCell ref="B103:D103"/>
    <mergeCell ref="B113:D113"/>
    <mergeCell ref="B115:D115"/>
    <mergeCell ref="G157:AB157"/>
    <mergeCell ref="G164:AB164"/>
    <mergeCell ref="B165:E165"/>
    <mergeCell ref="B164:E164"/>
    <mergeCell ref="C168:D168"/>
    <mergeCell ref="E176:F176"/>
    <mergeCell ref="U176:V176"/>
    <mergeCell ref="U177:V177"/>
    <mergeCell ref="B114:D114"/>
    <mergeCell ref="G158:H158"/>
    <mergeCell ref="G159:H159"/>
    <mergeCell ref="G160:H160"/>
    <mergeCell ref="G165:H165"/>
    <mergeCell ref="G166:H166"/>
    <mergeCell ref="G167:H167"/>
    <mergeCell ref="G168:H168"/>
    <mergeCell ref="N123:O123"/>
    <mergeCell ref="T123:U123"/>
  </mergeCells>
  <conditionalFormatting sqref="AZ129:BB129">
    <cfRule type="cellIs" dxfId="691" priority="22" operator="greaterThan">
      <formula>0.5</formula>
    </cfRule>
    <cfRule type="cellIs" priority="23" operator="between">
      <formula>0</formula>
      <formula>0.5</formula>
    </cfRule>
  </conditionalFormatting>
  <conditionalFormatting sqref="B12">
    <cfRule type="cellIs" dxfId="690" priority="47" stopIfTrue="1" operator="equal">
      <formula>"Kies eerst uw systematiek voor de berekening van de subsidiabele kosten"</formula>
    </cfRule>
  </conditionalFormatting>
  <conditionalFormatting sqref="F34">
    <cfRule type="cellIs" dxfId="689" priority="46" stopIfTrue="1" operator="equal">
      <formula>"Opslag algemene kosten (50%)"</formula>
    </cfRule>
  </conditionalFormatting>
  <conditionalFormatting sqref="AB129:AD129">
    <cfRule type="cellIs" dxfId="688" priority="44" operator="greaterThan">
      <formula>0.5</formula>
    </cfRule>
    <cfRule type="cellIs" priority="45" operator="between">
      <formula>0</formula>
      <formula>0.5</formula>
    </cfRule>
  </conditionalFormatting>
  <conditionalFormatting sqref="AB107">
    <cfRule type="cellIs" dxfId="687" priority="43" operator="greaterThan">
      <formula>40000000</formula>
    </cfRule>
  </conditionalFormatting>
  <conditionalFormatting sqref="AG129:AK129">
    <cfRule type="cellIs" dxfId="686" priority="41" operator="greaterThan">
      <formula>0.5</formula>
    </cfRule>
    <cfRule type="cellIs" priority="42" operator="between">
      <formula>0</formula>
      <formula>0.5</formula>
    </cfRule>
  </conditionalFormatting>
  <conditionalFormatting sqref="AQ133">
    <cfRule type="cellIs" dxfId="685" priority="38" operator="greaterThan">
      <formula>20000000</formula>
    </cfRule>
  </conditionalFormatting>
  <conditionalFormatting sqref="AM129:AQ129">
    <cfRule type="cellIs" dxfId="684" priority="39" operator="greaterThan">
      <formula>0.5</formula>
    </cfRule>
    <cfRule type="cellIs" priority="40" operator="between">
      <formula>0</formula>
      <formula>0.5</formula>
    </cfRule>
  </conditionalFormatting>
  <conditionalFormatting sqref="AS133:AV133">
    <cfRule type="cellIs" dxfId="683" priority="37" operator="greaterThan">
      <formula>20000000</formula>
    </cfRule>
  </conditionalFormatting>
  <conditionalFormatting sqref="BC133">
    <cfRule type="cellIs" dxfId="682" priority="36" operator="greaterThan">
      <formula>20000000</formula>
    </cfRule>
  </conditionalFormatting>
  <conditionalFormatting sqref="AR34">
    <cfRule type="cellIs" dxfId="681" priority="29" stopIfTrue="1" operator="equal">
      <formula>"Opslag algemene kosten (50%)"</formula>
    </cfRule>
  </conditionalFormatting>
  <conditionalFormatting sqref="T34">
    <cfRule type="cellIs" dxfId="680" priority="33" stopIfTrue="1" operator="equal">
      <formula>"Opslag algemene kosten (50%)"</formula>
    </cfRule>
  </conditionalFormatting>
  <conditionalFormatting sqref="J34">
    <cfRule type="cellIs" dxfId="679" priority="35" stopIfTrue="1" operator="equal">
      <formula>"Opslag algemene kosten (50%)"</formula>
    </cfRule>
  </conditionalFormatting>
  <conditionalFormatting sqref="N34">
    <cfRule type="cellIs" dxfId="678" priority="34" stopIfTrue="1" operator="equal">
      <formula>"Opslag algemene kosten (50%)"</formula>
    </cfRule>
  </conditionalFormatting>
  <conditionalFormatting sqref="Z34">
    <cfRule type="cellIs" dxfId="677" priority="32" stopIfTrue="1" operator="equal">
      <formula>"Opslag algemene kosten (50%)"</formula>
    </cfRule>
  </conditionalFormatting>
  <conditionalFormatting sqref="AF34">
    <cfRule type="cellIs" dxfId="676" priority="31" stopIfTrue="1" operator="equal">
      <formula>"Opslag algemene kosten (50%)"</formula>
    </cfRule>
  </conditionalFormatting>
  <conditionalFormatting sqref="AL34">
    <cfRule type="cellIs" dxfId="675" priority="30" stopIfTrue="1" operator="equal">
      <formula>"Opslag algemene kosten (50%)"</formula>
    </cfRule>
  </conditionalFormatting>
  <conditionalFormatting sqref="AX34">
    <cfRule type="cellIs" dxfId="674" priority="28" stopIfTrue="1" operator="equal">
      <formula>"Opslag algemene kosten (50%)"</formula>
    </cfRule>
  </conditionalFormatting>
  <conditionalFormatting sqref="AM133:AP133">
    <cfRule type="cellIs" dxfId="673" priority="27" operator="greaterThan">
      <formula>20000000</formula>
    </cfRule>
  </conditionalFormatting>
  <conditionalFormatting sqref="AG133:AK133">
    <cfRule type="cellIs" dxfId="672" priority="26" operator="greaterThan">
      <formula>20000000</formula>
    </cfRule>
  </conditionalFormatting>
  <conditionalFormatting sqref="AA133:AD133">
    <cfRule type="cellIs" dxfId="671" priority="25" operator="greaterThan">
      <formula>20000000</formula>
    </cfRule>
  </conditionalFormatting>
  <conditionalFormatting sqref="BD34">
    <cfRule type="cellIs" dxfId="670" priority="24" stopIfTrue="1" operator="equal">
      <formula>"Opslag algemene kosten (50%)"</formula>
    </cfRule>
  </conditionalFormatting>
  <conditionalFormatting sqref="AZ133:BB133">
    <cfRule type="cellIs" dxfId="669" priority="21" operator="greaterThan">
      <formula>20000000</formula>
    </cfRule>
  </conditionalFormatting>
  <conditionalFormatting sqref="AY133">
    <cfRule type="cellIs" dxfId="668" priority="4" operator="greaterThan">
      <formula>2000000</formula>
    </cfRule>
    <cfRule type="cellIs" dxfId="667" priority="15" operator="greaterThan">
      <formula>2000000</formula>
    </cfRule>
  </conditionalFormatting>
  <conditionalFormatting sqref="AY129">
    <cfRule type="cellIs" dxfId="666" priority="11" operator="greaterThan">
      <formula>0.5</formula>
    </cfRule>
    <cfRule type="cellIs" priority="12" operator="between">
      <formula>0</formula>
      <formula>0.5</formula>
    </cfRule>
  </conditionalFormatting>
  <conditionalFormatting sqref="AA129">
    <cfRule type="cellIs" dxfId="665" priority="7" operator="greaterThan">
      <formula>0.5</formula>
    </cfRule>
    <cfRule type="cellIs" priority="8" operator="between">
      <formula>0</formula>
      <formula>0.5</formula>
    </cfRule>
  </conditionalFormatting>
  <conditionalFormatting sqref="X177">
    <cfRule type="expression" dxfId="664" priority="5" stopIfTrue="1">
      <formula>IF(T177-D136=0,"","Let op ")</formula>
    </cfRule>
    <cfRule type="expression" dxfId="663" priority="6" stopIfTrue="1">
      <formula>IF(T177-D136=0,"","Let op ")</formula>
    </cfRule>
  </conditionalFormatting>
  <conditionalFormatting sqref="C168">
    <cfRule type="containsText" dxfId="9"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6D4B83C3-9F91-4FB7-B27A-51FBFEEEF923}"/>
  </dataValidations>
  <pageMargins left="0.7" right="0.7" top="0.75" bottom="0.75" header="0.3" footer="0.3"/>
  <pageSetup paperSize="9" orientation="portrait" r:id="rId4"/>
  <headerFooter>
    <oddHeader>&amp;L&amp;"Calibri"&amp;10&amp;K000000 Intern gebruik&amp;1#_x000D_</oddHeader>
    <oddFooter>&amp;L_x000D_&amp;1#&amp;"Calibri"&amp;10&amp;K000000 Intern gebruik</oddFooter>
  </headerFooter>
  <ignoredErrors>
    <ignoredError sqref="A1:XFD5 A162:XFD163 A155:A161 F155:XFD161 A171:XFD178 A164:A170 F165:XFD166 F169:XFD170 F167:I168 AB167:XFD168 C167:D167 A7:XFD154 A6:B6 D6:XFD6 A180:XFD180 A179:G179 I179:XFD179 A182:XFD1048576 A181:F181 I181:XFD181 F164 H164:XFD164 C168" unlockedFormula="1"/>
  </ignoredErrors>
  <legacyDrawing r:id="rId5"/>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6ABC0A7A-3891-4CEA-AB12-C51B8D604F23}">
          <x14:formula1>
            <xm:f>Werkblad!$A$1:$A$4</xm:f>
          </x14:formula1>
          <xm:sqref>D10:E10</xm:sqref>
        </x14:dataValidation>
        <x14:dataValidation type="list" allowBlank="1" showInputMessage="1" showErrorMessage="1" xr:uid="{28807587-C066-4101-B0EA-3E8E8134BFCB}">
          <x14:formula1>
            <xm:f>Werkblad!$A$14:$A$16</xm:f>
          </x14:formula1>
          <xm:sqref>C7:C8</xm:sqref>
        </x14:dataValidation>
        <x14:dataValidation type="list" allowBlank="1" showInputMessage="1" showErrorMessage="1" xr:uid="{FE9E92AC-CBB3-4040-B745-07AE2A4A6D0C}">
          <x14:formula1>
            <xm:f>Werkblad!$A$26:$A$28</xm:f>
          </x14:formula1>
          <xm:sqref>C6</xm:sqref>
        </x14:dataValidation>
        <x14:dataValidation type="list" allowBlank="1" showInputMessage="1" showErrorMessage="1" xr:uid="{0BC69E4A-E681-4F63-BA3D-4FC3CFF48803}">
          <x14:formula1>
            <xm:f>Werkblad!$A$31:$A$34</xm:f>
          </x14:formula1>
          <xm:sqref>BB34 BB112:BB116 BB40:BB52 BB59:BB66 BB73:BB85 BB15:BB31 R34 X34 AD34 AV34 AJ34 AP34 BB92:BB105 R112:R116 R40:R52 R59:R66 R73:R85 R15:R31 R92:R105 X112:X116 X40:X52 X59:X66 X73:X85 X15:X31 X92:X105 AD112:AD116 AD40:AD52 AD59:AD66 AD73:AD85 AD15:AD31 BH92:BH105 BH112:BH116 AJ40:AJ52 AJ59:AJ66 AJ73:AJ85 AJ15:AJ31 AJ92:AJ105 AV112:AV116 AV40:AV52 AV59:AV66 AV73:AV85 AV15:AV31 AV92:AV105 AP112:AP116 AP40:AP52 AP59:AP66 AP73:AP85 AP15:AP31 AD92:AD105 BH34 BH40:BH52 BH59:BH66 BH73:BH85 BH15:BH31 AP92:AP105 AJ112:AJ116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B9D3A-DADA-471F-897E-9CFDBD20F859}">
  <sheetPr codeName="Blad21"/>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2.8554687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aanvraag'!C25</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aanvraag'!D25</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$D20*F20</f>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92"/>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87"/>
      <c r="D94" s="587"/>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3" si="112">U95</f>
        <v>0</v>
      </c>
      <c r="X95" s="346" t="s">
        <v>121</v>
      </c>
      <c r="Y95" s="175"/>
      <c r="Z95" s="10"/>
      <c r="AA95" s="187">
        <v>0</v>
      </c>
      <c r="AB95" s="287"/>
      <c r="AC95" s="33">
        <f t="shared" ref="AC95:AC103" si="113">AA95</f>
        <v>0</v>
      </c>
      <c r="AD95" s="188" t="str" cm="2">
        <f t="array" ref="AD95">_xlfn.IFS($C$6=Werkblad!$A$28,Werkblad!$A$34,$C$6="Kennisontwikkeling (KO)",Werkblad!$A$31,$C$6="Onderzoek, Ontwikkeling en innovatie (O&amp;O&amp;I)",Werkblad!$A$32,$C$6="","")</f>
        <v/>
      </c>
      <c r="AE95" s="287"/>
      <c r="AF95" s="10"/>
      <c r="AG95" s="200"/>
      <c r="AH95" s="167">
        <f t="shared" ref="AH95:AH103" si="114">AG95</f>
        <v>0</v>
      </c>
      <c r="AI95" s="297"/>
      <c r="AJ95" s="346" t="s">
        <v>121</v>
      </c>
      <c r="AK95" s="297"/>
      <c r="AL95" s="10"/>
      <c r="AM95" s="200"/>
      <c r="AN95" s="167">
        <f t="shared" ref="AN95:AN103" si="115">AM95</f>
        <v>0</v>
      </c>
      <c r="AO95" s="297"/>
      <c r="AP95" s="346" t="s">
        <v>121</v>
      </c>
      <c r="AQ95" s="287"/>
      <c r="AR95" s="10"/>
      <c r="AS95" s="200"/>
      <c r="AT95" s="167">
        <f t="shared" ref="AT95:AT103" si="116">AS95</f>
        <v>0</v>
      </c>
      <c r="AU95" s="297"/>
      <c r="AV95" s="346" t="s">
        <v>121</v>
      </c>
      <c r="AW95" s="175"/>
      <c r="AX95" s="10"/>
      <c r="AY95" s="200"/>
      <c r="AZ95" s="167">
        <f t="shared" ref="AZ95:AZ103" si="117">AY95</f>
        <v>0</v>
      </c>
      <c r="BA95" s="297"/>
      <c r="BB95" s="346" t="s">
        <v>121</v>
      </c>
      <c r="BC95" s="167"/>
      <c r="BD95" s="10"/>
      <c r="BE95" s="187">
        <v>0</v>
      </c>
      <c r="BF95" s="167">
        <f t="shared" ref="BF95:BF103"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5"/>
      <c r="I110" s="395"/>
      <c r="J110" s="157" t="s">
        <v>7</v>
      </c>
      <c r="K110" s="157"/>
      <c r="L110" s="309"/>
      <c r="M110" s="157"/>
      <c r="N110" s="576" t="s">
        <v>8</v>
      </c>
      <c r="O110" s="576"/>
      <c r="P110" s="288"/>
      <c r="Q110" s="305"/>
      <c r="R110" s="157"/>
      <c r="S110" s="395"/>
      <c r="T110" s="576" t="str">
        <f>+T13</f>
        <v>Haalbaarheidsstudies</v>
      </c>
      <c r="U110" s="576"/>
      <c r="V110" s="305"/>
      <c r="W110" s="33"/>
      <c r="X110" s="157"/>
      <c r="Y110" s="395"/>
      <c r="Z110" s="576" t="str">
        <f>+Z13</f>
        <v>Bouw onderzoeksinfrastructuur</v>
      </c>
      <c r="AA110" s="576"/>
      <c r="AB110" s="305"/>
      <c r="AC110" s="33"/>
      <c r="AD110" s="157"/>
      <c r="AE110" s="300"/>
      <c r="AF110" s="576" t="str">
        <f>+AF13</f>
        <v>Exploitatie van innovatieclusters</v>
      </c>
      <c r="AG110" s="576"/>
      <c r="AH110" s="388"/>
      <c r="AI110" s="305"/>
      <c r="AJ110" s="157"/>
      <c r="AK110" s="305"/>
      <c r="AL110" s="576" t="str">
        <f>+AL13</f>
        <v>Innovatie kleine en middelgrote ondernemingen</v>
      </c>
      <c r="AM110" s="576"/>
      <c r="AN110" s="388"/>
      <c r="AO110" s="305"/>
      <c r="AP110" s="157"/>
      <c r="AQ110" s="305"/>
      <c r="AR110" s="576" t="str">
        <f>+AR13</f>
        <v>Proces- en organisatie innovatie</v>
      </c>
      <c r="AS110" s="576"/>
      <c r="AT110" s="388"/>
      <c r="AU110" s="305"/>
      <c r="AV110" s="157"/>
      <c r="AW110" s="395"/>
      <c r="AX110" s="576" t="str">
        <f>+AX13</f>
        <v>Opleidingssteun</v>
      </c>
      <c r="AY110" s="576"/>
      <c r="AZ110" s="388"/>
      <c r="BA110" s="305"/>
      <c r="BB110" s="157"/>
      <c r="BC110" s="388"/>
      <c r="BD110" s="576" t="str">
        <f>+BD13</f>
        <v>Niet economische activiteiten</v>
      </c>
      <c r="BE110" s="576"/>
      <c r="BF110" s="388"/>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19">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0">G113</f>
        <v>0</v>
      </c>
      <c r="J113" s="10"/>
      <c r="K113" s="200"/>
      <c r="L113" s="287"/>
      <c r="M113" s="175">
        <f t="shared" ref="M113:M116" si="121">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2">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3">AM113</f>
        <v>0</v>
      </c>
      <c r="AO113" s="287"/>
      <c r="AP113" s="346" t="s">
        <v>121</v>
      </c>
      <c r="AQ113" s="287"/>
      <c r="AR113" s="10"/>
      <c r="AS113" s="200"/>
      <c r="AT113" s="175">
        <f t="shared" ref="AT113:AT116" si="124">AS113</f>
        <v>0</v>
      </c>
      <c r="AU113" s="287"/>
      <c r="AV113" s="346" t="s">
        <v>121</v>
      </c>
      <c r="AW113" s="175"/>
      <c r="AX113" s="10"/>
      <c r="AY113" s="200"/>
      <c r="AZ113" s="175">
        <f t="shared" ref="AZ113:AZ116" si="125">AY113</f>
        <v>0</v>
      </c>
      <c r="BA113" s="287"/>
      <c r="BB113" s="346" t="s">
        <v>121</v>
      </c>
      <c r="BC113" s="175"/>
      <c r="BD113" s="10"/>
      <c r="BE113" s="187">
        <v>0</v>
      </c>
      <c r="BF113" s="175">
        <f t="shared" ref="BF113:BF116" si="126">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7">G114</f>
        <v>0</v>
      </c>
      <c r="J114" s="10"/>
      <c r="K114" s="200"/>
      <c r="L114" s="287"/>
      <c r="M114" s="175">
        <f t="shared" ref="M114" si="128">K114</f>
        <v>0</v>
      </c>
      <c r="N114" s="10"/>
      <c r="O114" s="200"/>
      <c r="P114" s="297">
        <f>O114</f>
        <v>0</v>
      </c>
      <c r="Q114" s="287"/>
      <c r="R114" s="346" t="s">
        <v>121</v>
      </c>
      <c r="S114" s="175"/>
      <c r="T114" s="10"/>
      <c r="U114" s="200"/>
      <c r="V114" s="287"/>
      <c r="W114" s="33">
        <f t="shared" ref="W114" si="129">U114</f>
        <v>0</v>
      </c>
      <c r="X114" s="346" t="s">
        <v>121</v>
      </c>
      <c r="Y114" s="175"/>
      <c r="Z114" s="10"/>
      <c r="AA114" s="200"/>
      <c r="AB114" s="287"/>
      <c r="AC114" s="33">
        <f t="shared" ref="AC114" si="130">AA114</f>
        <v>0</v>
      </c>
      <c r="AD114" s="346" t="s">
        <v>121</v>
      </c>
      <c r="AE114" s="287"/>
      <c r="AF114" s="10"/>
      <c r="AG114" s="187">
        <v>0</v>
      </c>
      <c r="AH114" s="175">
        <f t="shared" ref="AH114" si="131">AG114</f>
        <v>0</v>
      </c>
      <c r="AI114" s="287"/>
      <c r="AJ114" s="188" t="str" cm="2">
        <f t="array" ref="AJ114">_xlfn.IFS($C$6=Werkblad!$A$28,Werkblad!$A$34,$C$6="Kennisontwikkeling (KO)",Werkblad!$A$31,$C$6="Onderzoek, Ontwikkeling en innovatie (O&amp;O&amp;I)",Werkblad!$A$32,$C$6="","")</f>
        <v/>
      </c>
      <c r="AK114" s="287"/>
      <c r="AL114" s="10"/>
      <c r="AM114" s="200"/>
      <c r="AN114" s="175">
        <f t="shared" si="123"/>
        <v>0</v>
      </c>
      <c r="AO114" s="287"/>
      <c r="AP114" s="346" t="s">
        <v>121</v>
      </c>
      <c r="AQ114" s="287"/>
      <c r="AR114" s="10"/>
      <c r="AS114" s="200"/>
      <c r="AT114" s="175">
        <f t="shared" si="124"/>
        <v>0</v>
      </c>
      <c r="AU114" s="287"/>
      <c r="AV114" s="346" t="s">
        <v>121</v>
      </c>
      <c r="AW114" s="175"/>
      <c r="AX114" s="10"/>
      <c r="AY114" s="200"/>
      <c r="AZ114" s="175">
        <f t="shared" ref="AZ114" si="132">AY114</f>
        <v>0</v>
      </c>
      <c r="BA114" s="287"/>
      <c r="BB114" s="346" t="s">
        <v>121</v>
      </c>
      <c r="BC114" s="175"/>
      <c r="BD114" s="10"/>
      <c r="BE114" s="187">
        <v>0</v>
      </c>
      <c r="BF114" s="175">
        <f t="shared" ref="BF114" si="133">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0"/>
        <v>0</v>
      </c>
      <c r="J115" s="10"/>
      <c r="K115" s="200"/>
      <c r="L115" s="287"/>
      <c r="M115" s="175">
        <f t="shared" si="121"/>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2"/>
        <v>0</v>
      </c>
      <c r="AI115" s="287"/>
      <c r="AJ115" s="188" t="str" cm="2">
        <f t="array" ref="AJ115">_xlfn.IFS($C$6=Werkblad!$A$28,Werkblad!$A$34,$C$6="Kennisontwikkeling (KO)",Werkblad!$A$31,$C$6="Onderzoek, Ontwikkeling en innovatie (O&amp;O&amp;I)",Werkblad!$A$32,$C$6="","")</f>
        <v/>
      </c>
      <c r="AK115" s="287"/>
      <c r="AL115" s="10"/>
      <c r="AM115" s="200"/>
      <c r="AN115" s="175">
        <f t="shared" si="123"/>
        <v>0</v>
      </c>
      <c r="AO115" s="287"/>
      <c r="AP115" s="346" t="s">
        <v>121</v>
      </c>
      <c r="AQ115" s="287"/>
      <c r="AR115" s="10"/>
      <c r="AS115" s="200"/>
      <c r="AT115" s="175">
        <f t="shared" si="124"/>
        <v>0</v>
      </c>
      <c r="AU115" s="287"/>
      <c r="AV115" s="346" t="s">
        <v>121</v>
      </c>
      <c r="AW115" s="175"/>
      <c r="AX115" s="10"/>
      <c r="AY115" s="200"/>
      <c r="AZ115" s="175">
        <f t="shared" si="125"/>
        <v>0</v>
      </c>
      <c r="BA115" s="287"/>
      <c r="BB115" s="346" t="s">
        <v>121</v>
      </c>
      <c r="BC115" s="175"/>
      <c r="BD115" s="10"/>
      <c r="BE115" s="187">
        <v>0</v>
      </c>
      <c r="BF115" s="175">
        <f t="shared" si="126"/>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135"/>
      <c r="I116" s="296">
        <f t="shared" si="120"/>
        <v>0</v>
      </c>
      <c r="J116" s="10"/>
      <c r="K116" s="200"/>
      <c r="L116" s="287"/>
      <c r="M116" s="175">
        <f t="shared" si="121"/>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2"/>
        <v>0</v>
      </c>
      <c r="AI116" s="287"/>
      <c r="AJ116" s="188" t="str" cm="2">
        <f t="array" ref="AJ116">_xlfn.IFS($C$6=Werkblad!$A$28,Werkblad!$A$34,$C$6="Kennisontwikkeling (KO)",Werkblad!$A$31,$C$6="Onderzoek, Ontwikkeling en innovatie (O&amp;O&amp;I)",Werkblad!$A$32,$C$6="","")</f>
        <v/>
      </c>
      <c r="AK116" s="287"/>
      <c r="AL116" s="10"/>
      <c r="AM116" s="200"/>
      <c r="AN116" s="175">
        <f t="shared" si="123"/>
        <v>0</v>
      </c>
      <c r="AO116" s="287"/>
      <c r="AP116" s="346" t="s">
        <v>121</v>
      </c>
      <c r="AQ116" s="287"/>
      <c r="AR116" s="10"/>
      <c r="AS116" s="200"/>
      <c r="AT116" s="175">
        <f t="shared" si="124"/>
        <v>0</v>
      </c>
      <c r="AU116" s="287"/>
      <c r="AV116" s="346" t="s">
        <v>121</v>
      </c>
      <c r="AW116" s="175"/>
      <c r="AX116" s="10"/>
      <c r="AY116" s="200"/>
      <c r="AZ116" s="175">
        <f t="shared" si="125"/>
        <v>0</v>
      </c>
      <c r="BA116" s="287"/>
      <c r="BB116" s="346" t="s">
        <v>121</v>
      </c>
      <c r="BC116" s="175"/>
      <c r="BD116" s="10"/>
      <c r="BE116" s="187">
        <v>0</v>
      </c>
      <c r="BF116" s="175">
        <f t="shared" si="126"/>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aanvraag'!I25&gt;80%,80%,50%+'Basisgegevens aanvraag'!I25)</f>
        <v>0.5</v>
      </c>
      <c r="L129" s="291"/>
      <c r="M129" s="358"/>
      <c r="N129" s="64"/>
      <c r="O129" s="70">
        <f>25%+'Basisgegevens aanvraag'!$I$25</f>
        <v>0.25</v>
      </c>
      <c r="P129" s="312"/>
      <c r="Q129" s="312"/>
      <c r="R129" s="312"/>
      <c r="S129" s="63"/>
      <c r="T129" s="64"/>
      <c r="U129" s="70">
        <f>50%+'Basisgegevens aanvraag'!$G$25</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aanvraag'!K25+'Basisgegevens aanvraag'!L25)&lt;=70%),(+AY129+'Basisgegevens aanvraag'!K25+'Basisgegevens aanvraag'!L25)*AY125,AND(C7="Niet van toepassing",AY129&gt;=50%),50%*AY125,AND(C7="Niet van toepassing",AY129&lt;50%),AY129*AY125,AND(C7="Niet van toepassing",AY129&gt;=50%),50%*AY125,AND(C7="Ja",C4="Onderzoeksorganisatie - niet economische activiteiten"),AY125*0%,AND(C7="Ja",(+AY129+'Basisgegevens aanvraag'!K25+'Basisgegevens aanvraag'!L25)&gt;70%),70%*AY125,AND(C7="",C4="Onderzoeksorganisatie - niet economische activiteiten"),+AY125*0%,(AND(C7="",C8="Niet van toepassing")),+AY125*50%,(AND(C7="",C8="Nee")),+AY125*50%,AND(C7="Ja",C4="Middelgrote onderneming",(+AY129+'Basisgegevens aanvraag'!K25+'Basisgegevens aanvraag'!L25)&lt;=70%),(+AY129+'Basisgegevens aanvraag'!K25+'Basisgegevens aanvraag'!L25)*AY125,AND(C7="Ja",C4="Onderzoeksorganisatie - economische activiteiten",AY129&lt;=50%),(+AY129+'Basisgegevens aanvraag'!K25+'Basisgegevens aanvraag'!L25)*AY125,AND(C7="Ja",C4="Grote onderneming",AY129&lt;=50%),(+AY129+'Basisgegevens aanvraag'!K25+'Basisgegevens aanvraag'!L25)*AY125,AND(C7="",AY129&lt;=50%),+AY125*AY129,(AND(C7="",C8="")),+AY125*50%,AY129&lt;50%,AY129*AY125)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jIotoFiXBTSUVK+yQIDqg2z82JQlCKYkkcbQhCa4BT+e8733fye1ylhFCEcka4FptET/bASB5UNiNQ0zofPxlw==" saltValue="1WgJZq1nIoZMPbRg9q/fEw==" spinCount="100000" sheet="1" objects="1" scenarios="1" formatColumns="0"/>
  <customSheetViews>
    <customSheetView guid="{83BCCC09-8AC8-4304-9213-3ECE2DC16AD8}" showGridLines="0" hiddenColumns="1">
      <pane xSplit="1" ySplit="10" topLeftCell="B11" activePane="bottomRight" state="frozen"/>
      <selection pane="bottomRight" activeCell="H18" sqref="H18"/>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E104"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B11" activePane="bottomRight" state="frozen"/>
      <selection pane="bottomRight" activeCell="H18" sqref="H18"/>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N123:O123"/>
    <mergeCell ref="T123:U123"/>
    <mergeCell ref="Z123:AA123"/>
    <mergeCell ref="AF123:AG123"/>
    <mergeCell ref="AL123:AM123"/>
    <mergeCell ref="AR123:AS123"/>
    <mergeCell ref="AX123:AY123"/>
    <mergeCell ref="BD123:BE123"/>
    <mergeCell ref="N110:O110"/>
    <mergeCell ref="T110:U110"/>
    <mergeCell ref="Z110:AA110"/>
    <mergeCell ref="AF110:AG110"/>
    <mergeCell ref="AL110:AM110"/>
    <mergeCell ref="AR110:AS110"/>
    <mergeCell ref="AX110:AY110"/>
    <mergeCell ref="BD110:BE110"/>
    <mergeCell ref="B116:D116"/>
    <mergeCell ref="B95:D95"/>
    <mergeCell ref="B98:D98"/>
    <mergeCell ref="B99:D99"/>
    <mergeCell ref="B100:D100"/>
    <mergeCell ref="B101:D101"/>
    <mergeCell ref="B102:D102"/>
    <mergeCell ref="B103:D103"/>
    <mergeCell ref="B52:C52"/>
    <mergeCell ref="B105:D105"/>
    <mergeCell ref="B93:D93"/>
    <mergeCell ref="B74:D74"/>
    <mergeCell ref="B75:D75"/>
    <mergeCell ref="B76:D76"/>
    <mergeCell ref="B62:D62"/>
    <mergeCell ref="B63:D63"/>
    <mergeCell ref="B112:D112"/>
    <mergeCell ref="B113:D113"/>
    <mergeCell ref="B115:D115"/>
    <mergeCell ref="B114:D114"/>
    <mergeCell ref="B94:D94"/>
    <mergeCell ref="B104:D104"/>
    <mergeCell ref="B50:C50"/>
    <mergeCell ref="B51:C51"/>
    <mergeCell ref="B59:D59"/>
    <mergeCell ref="B66:D66"/>
    <mergeCell ref="B77:D77"/>
    <mergeCell ref="B78:D78"/>
    <mergeCell ref="B79:D79"/>
    <mergeCell ref="B92:D92"/>
    <mergeCell ref="F2:G5"/>
    <mergeCell ref="B83:D83"/>
    <mergeCell ref="B73:D73"/>
    <mergeCell ref="B80:D80"/>
    <mergeCell ref="B81:D81"/>
    <mergeCell ref="B82:D82"/>
    <mergeCell ref="B64:D64"/>
    <mergeCell ref="B65:D65"/>
    <mergeCell ref="B60:D60"/>
    <mergeCell ref="B61:D61"/>
    <mergeCell ref="B45:C45"/>
    <mergeCell ref="B46:C46"/>
    <mergeCell ref="B47:C47"/>
    <mergeCell ref="B40:C40"/>
    <mergeCell ref="B41:C41"/>
    <mergeCell ref="B42:C42"/>
    <mergeCell ref="B43:C43"/>
    <mergeCell ref="B44:C44"/>
    <mergeCell ref="B48:C48"/>
    <mergeCell ref="B49:C49"/>
    <mergeCell ref="B10:C10"/>
    <mergeCell ref="D10:E10"/>
    <mergeCell ref="B12:BI12"/>
    <mergeCell ref="Z13:AA13"/>
    <mergeCell ref="AF13:AG13"/>
    <mergeCell ref="AL13:AM13"/>
    <mergeCell ref="AR13:AS13"/>
    <mergeCell ref="AX13:AY13"/>
    <mergeCell ref="BD13:BE13"/>
    <mergeCell ref="AF38:AG38"/>
    <mergeCell ref="AL38:AM38"/>
    <mergeCell ref="AR38:AS38"/>
    <mergeCell ref="AX38:AY38"/>
    <mergeCell ref="BD38:BE38"/>
    <mergeCell ref="N57:O57"/>
    <mergeCell ref="T57:U57"/>
    <mergeCell ref="Z57:AA57"/>
    <mergeCell ref="AF57:AG57"/>
    <mergeCell ref="AL57:AM57"/>
    <mergeCell ref="AR57:AS57"/>
    <mergeCell ref="AX57:AY57"/>
    <mergeCell ref="BD57:BE57"/>
    <mergeCell ref="Z38:AA38"/>
    <mergeCell ref="AF71:AG71"/>
    <mergeCell ref="AL71:AM71"/>
    <mergeCell ref="AR71:AS71"/>
    <mergeCell ref="AX71:AY71"/>
    <mergeCell ref="BD71:BE71"/>
    <mergeCell ref="B85:D85"/>
    <mergeCell ref="N90:O90"/>
    <mergeCell ref="T90:U90"/>
    <mergeCell ref="Z90:AA90"/>
    <mergeCell ref="AF90:AG90"/>
    <mergeCell ref="AL90:AM90"/>
    <mergeCell ref="AR90:AS90"/>
    <mergeCell ref="AX90:AY90"/>
    <mergeCell ref="BD90:BE90"/>
    <mergeCell ref="B84:D84"/>
    <mergeCell ref="N71:O71"/>
    <mergeCell ref="T71:U71"/>
    <mergeCell ref="Z71:AA71"/>
    <mergeCell ref="E176:F176"/>
    <mergeCell ref="U176:V176"/>
    <mergeCell ref="U177:V177"/>
    <mergeCell ref="G159:H159"/>
    <mergeCell ref="G160:H160"/>
    <mergeCell ref="G165:H165"/>
    <mergeCell ref="G166:H166"/>
    <mergeCell ref="G167:H167"/>
    <mergeCell ref="G168:H168"/>
    <mergeCell ref="G169:H169"/>
    <mergeCell ref="E173:V173"/>
    <mergeCell ref="G157:AB157"/>
    <mergeCell ref="G164:AB164"/>
    <mergeCell ref="B164:E164"/>
    <mergeCell ref="C168:D168"/>
    <mergeCell ref="B165:E165"/>
    <mergeCell ref="G158:H158"/>
    <mergeCell ref="U174:V174"/>
    <mergeCell ref="E175:F175"/>
    <mergeCell ref="U175:V175"/>
  </mergeCells>
  <conditionalFormatting sqref="AZ129:BB129">
    <cfRule type="cellIs" dxfId="661" priority="23" operator="greaterThan">
      <formula>0.5</formula>
    </cfRule>
    <cfRule type="cellIs" priority="24" operator="between">
      <formula>0</formula>
      <formula>0.5</formula>
    </cfRule>
  </conditionalFormatting>
  <conditionalFormatting sqref="B12">
    <cfRule type="cellIs" dxfId="660" priority="48" stopIfTrue="1" operator="equal">
      <formula>"Kies eerst uw systematiek voor de berekening van de subsidiabele kosten"</formula>
    </cfRule>
  </conditionalFormatting>
  <conditionalFormatting sqref="F34">
    <cfRule type="cellIs" dxfId="659" priority="47" stopIfTrue="1" operator="equal">
      <formula>"Opslag algemene kosten (50%)"</formula>
    </cfRule>
  </conditionalFormatting>
  <conditionalFormatting sqref="AB129:AD129">
    <cfRule type="cellIs" dxfId="658" priority="45" operator="greaterThan">
      <formula>0.5</formula>
    </cfRule>
    <cfRule type="cellIs" priority="46" operator="between">
      <formula>0</formula>
      <formula>0.5</formula>
    </cfRule>
  </conditionalFormatting>
  <conditionalFormatting sqref="AB107">
    <cfRule type="cellIs" dxfId="657" priority="44" operator="greaterThan">
      <formula>40000000</formula>
    </cfRule>
  </conditionalFormatting>
  <conditionalFormatting sqref="AG129:AK129">
    <cfRule type="cellIs" dxfId="656" priority="42" operator="greaterThan">
      <formula>0.5</formula>
    </cfRule>
    <cfRule type="cellIs" priority="43" operator="between">
      <formula>0</formula>
      <formula>0.5</formula>
    </cfRule>
  </conditionalFormatting>
  <conditionalFormatting sqref="AQ133">
    <cfRule type="cellIs" dxfId="655" priority="39" operator="greaterThan">
      <formula>20000000</formula>
    </cfRule>
  </conditionalFormatting>
  <conditionalFormatting sqref="AM129:AQ129">
    <cfRule type="cellIs" dxfId="654" priority="40" operator="greaterThan">
      <formula>0.5</formula>
    </cfRule>
    <cfRule type="cellIs" priority="41" operator="between">
      <formula>0</formula>
      <formula>0.5</formula>
    </cfRule>
  </conditionalFormatting>
  <conditionalFormatting sqref="AS133:AV133">
    <cfRule type="cellIs" dxfId="653" priority="38" operator="greaterThan">
      <formula>20000000</formula>
    </cfRule>
  </conditionalFormatting>
  <conditionalFormatting sqref="BC133">
    <cfRule type="cellIs" dxfId="652" priority="37" operator="greaterThan">
      <formula>20000000</formula>
    </cfRule>
  </conditionalFormatting>
  <conditionalFormatting sqref="AR34">
    <cfRule type="cellIs" dxfId="651" priority="30" stopIfTrue="1" operator="equal">
      <formula>"Opslag algemene kosten (50%)"</formula>
    </cfRule>
  </conditionalFormatting>
  <conditionalFormatting sqref="T34">
    <cfRule type="cellIs" dxfId="650" priority="34" stopIfTrue="1" operator="equal">
      <formula>"Opslag algemene kosten (50%)"</formula>
    </cfRule>
  </conditionalFormatting>
  <conditionalFormatting sqref="J34">
    <cfRule type="cellIs" dxfId="649" priority="36" stopIfTrue="1" operator="equal">
      <formula>"Opslag algemene kosten (50%)"</formula>
    </cfRule>
  </conditionalFormatting>
  <conditionalFormatting sqref="N34">
    <cfRule type="cellIs" dxfId="648" priority="35" stopIfTrue="1" operator="equal">
      <formula>"Opslag algemene kosten (50%)"</formula>
    </cfRule>
  </conditionalFormatting>
  <conditionalFormatting sqref="Z34">
    <cfRule type="cellIs" dxfId="647" priority="33" stopIfTrue="1" operator="equal">
      <formula>"Opslag algemene kosten (50%)"</formula>
    </cfRule>
  </conditionalFormatting>
  <conditionalFormatting sqref="AF34">
    <cfRule type="cellIs" dxfId="646" priority="32" stopIfTrue="1" operator="equal">
      <formula>"Opslag algemene kosten (50%)"</formula>
    </cfRule>
  </conditionalFormatting>
  <conditionalFormatting sqref="AL34">
    <cfRule type="cellIs" dxfId="645" priority="31" stopIfTrue="1" operator="equal">
      <formula>"Opslag algemene kosten (50%)"</formula>
    </cfRule>
  </conditionalFormatting>
  <conditionalFormatting sqref="AX34">
    <cfRule type="cellIs" dxfId="644" priority="29" stopIfTrue="1" operator="equal">
      <formula>"Opslag algemene kosten (50%)"</formula>
    </cfRule>
  </conditionalFormatting>
  <conditionalFormatting sqref="AM133:AP133">
    <cfRule type="cellIs" dxfId="643" priority="28" operator="greaterThan">
      <formula>20000000</formula>
    </cfRule>
  </conditionalFormatting>
  <conditionalFormatting sqref="AG133:AK133">
    <cfRule type="cellIs" dxfId="642" priority="27" operator="greaterThan">
      <formula>20000000</formula>
    </cfRule>
  </conditionalFormatting>
  <conditionalFormatting sqref="AA133:AD133">
    <cfRule type="cellIs" dxfId="641" priority="26" operator="greaterThan">
      <formula>20000000</formula>
    </cfRule>
  </conditionalFormatting>
  <conditionalFormatting sqref="BD34">
    <cfRule type="cellIs" dxfId="640" priority="25" stopIfTrue="1" operator="equal">
      <formula>"Opslag algemene kosten (50%)"</formula>
    </cfRule>
  </conditionalFormatting>
  <conditionalFormatting sqref="AZ133:BB133">
    <cfRule type="cellIs" dxfId="639" priority="22" operator="greaterThan">
      <formula>20000000</formula>
    </cfRule>
  </conditionalFormatting>
  <conditionalFormatting sqref="AY133">
    <cfRule type="cellIs" dxfId="638" priority="14" operator="greaterThan">
      <formula>2000000</formula>
    </cfRule>
  </conditionalFormatting>
  <conditionalFormatting sqref="AY129">
    <cfRule type="cellIs" dxfId="637" priority="10" operator="greaterThan">
      <formula>0.5</formula>
    </cfRule>
    <cfRule type="cellIs" priority="11" operator="between">
      <formula>0</formula>
      <formula>0.5</formula>
    </cfRule>
  </conditionalFormatting>
  <conditionalFormatting sqref="AA129">
    <cfRule type="cellIs" dxfId="636" priority="6" operator="greaterThan">
      <formula>0.5</formula>
    </cfRule>
    <cfRule type="cellIs" priority="7" operator="between">
      <formula>0</formula>
      <formula>0.5</formula>
    </cfRule>
  </conditionalFormatting>
  <conditionalFormatting sqref="X177">
    <cfRule type="expression" dxfId="635" priority="4" stopIfTrue="1">
      <formula>IF(T177-D136=0,"","Let op ")</formula>
    </cfRule>
    <cfRule type="expression" dxfId="634" priority="5" stopIfTrue="1">
      <formula>IF(T177-D136=0,"","Let op ")</formula>
    </cfRule>
  </conditionalFormatting>
  <conditionalFormatting sqref="C168">
    <cfRule type="containsText" dxfId="10"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DDD2E67A-342E-4554-9BF9-CFCC5686D87F}"/>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S32:W33 S106:W106 S92:W105 S88:W91 S87:T87 V87:W87 AB87:AC87 S108:W111 S107:T107 V107:W107 AB107:AC107 G175:S176 S113:W116 S112:W112 AH112:AI112 AK112:AO116 S15 AY15:BA15 S86:W86 S53:W58 S40:T52 AW32:BA39 AK32:AO39 AW88:BA91 AK86:AO87 AX67:BA72 AK88:AO91 AB93:AC105 U15:W15 S29:W31 V40:W52 AT40:AU52 AZ40:BA52 S16:W24 AZ73:BA73 S26:W26 S25:W25 S27:W28 BC26:BG26 S35:W39 S34:W34 AB92:AC92 AE92:AI92 AE93:AI105 AE113:AI116 AE112:AF112 Y32:AC33 Y53:AC58 Y35:AC39 Y34:AC34 AE32:AI33 AE53:AI58 AE35:AI39 AE34:AI34 AK53:AO58 AQ32:AU39 AQ40:AR52 AQ53:AU58 AW40:AX52 AX73 AX74:BA85 AW53:BA58 AX59:BA66 AW15 AW29:BA31 AW16:BA24 AW26:BA26 AW25:BA25 AW27:BA28 BC25:BG25 BC27:BG28 Y106:AC106 Y92:Z105 Y88:AC91 Y87:Z87 Y108:AC111 Y107:Z107 Y113:AC116 Y112:AC112 Y86:AC86 AE87:AI87 AE107:AI107 AE106:AI106 AE88:AI91 AE108:AI111 AE86:AI86 AK92:AO92 AK93:AO105 AK107:AO107 AK106:AO106 AK108:AO111 AQ112:AU116 AQ86:AU87 AQ88:AU91 AQ92:AU92 AQ93:AU105 AQ107:AU107 AQ106:AU106 AQ108:AU111 AW112:BA116 AW86:BA87 AW92:BA92 AW93:BA105 AW107:BA107 AW106:BA106 AW108:BA111 R15:R31 R40:R52 AW59:AW66 AW74:AW85 AW73 AQ59:AU66 AQ74:AU85 AQ73:AU73 AQ67:AU72 AK59:AO66 AK74:AO85 AE74:AI85 AE59:AI66 AE67:AI72 AE73:AI73 Y74:AC85 Y59:AC66 Y67:AC72 Y73:Z73 S74:W85 AK73:AO73 S59:W66 AK67:AO72 AW67:AW72 S67:W72 AB73:AC73 S73:W73 R59:R66 R74:R85 R73 X73 AD73 R67:R72 X67:X72 AP67:AP72 X59:X66 AP73 X74:X85 AA73 AD67:AD72 AD59:AD66 AD74:AD85 AJ73 AJ67:AJ72 AJ59:AJ66 AJ74:AJ85 AP74:AP85 AP59:AP66 AV67:AV72 AV73 AV74:AV85 AV59:AV66 AD92:AD105 AQ27:AU28 AQ25:AU25 AQ26:AU26 AQ16:AU24 AQ29:AU31 AQ15:AU15 AK27:AO28 AK25:AO25 AK26:AO26 AK16:AO24 AK29:AO31 AK15:AO15 AE27:AI28 AE25:AI25 AE26:AI26 AE16:AI24 AE29:AI31 AE15:AI15 Y27:AC28 Y25:AC25 Y26:AC26 Y16:AC24 Y29:AC31 Y15:AC15 X25 X15 AD15 X29:X31 AD29:AD31 X16:X24 AD16:AD24 X27:X28 X26 AD26 AD25 AD27:AD28 AJ15 AJ29:AJ31 AJ16:AJ24 AJ26 AJ25 AJ27:AJ28 AP15 AP29:AP31 AP16:AP24 AP26 AP25 AP27:AP28 AV15 AV29:AV31 AV16:AV24 AV26 AV25 AV27:AV28 AK40:AL52 AE40:AF52 Y40:Z52 AN40:AO52 AH40:AI52 AB40:AC52 X40:X52 AD40:AD52 AJ40:AJ52 AP40:AP52 AA40:AA52 AG40:AG52 AM40:AM52 AJ112:AJ116 D15:D31 C167:D167 X177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AAEDAD8F-3C2F-42C8-BC42-8D93BF627E21}">
          <x14:formula1>
            <xm:f>Werkblad!$A$1:$A$4</xm:f>
          </x14:formula1>
          <xm:sqref>D10:E10</xm:sqref>
        </x14:dataValidation>
        <x14:dataValidation type="list" allowBlank="1" showInputMessage="1" showErrorMessage="1" xr:uid="{962D453A-8E42-44D7-B35D-CFF49709B85A}">
          <x14:formula1>
            <xm:f>Werkblad!$A$14:$A$16</xm:f>
          </x14:formula1>
          <xm:sqref>C7:C8</xm:sqref>
        </x14:dataValidation>
        <x14:dataValidation type="list" allowBlank="1" showInputMessage="1" showErrorMessage="1" xr:uid="{9A1286F1-2E89-4CE7-8874-50831EAEC14D}">
          <x14:formula1>
            <xm:f>Werkblad!$A$26:$A$28</xm:f>
          </x14:formula1>
          <xm:sqref>C6</xm:sqref>
        </x14:dataValidation>
        <x14:dataValidation type="list" allowBlank="1" showInputMessage="1" showErrorMessage="1" xr:uid="{DE68AEF2-0920-4B32-B3D7-BAED24DC0686}">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374E0-44A8-489D-99CC-26F912D8EE85}">
  <dimension ref="B11:C41"/>
  <sheetViews>
    <sheetView showGridLines="0" zoomScale="110" zoomScaleNormal="110" workbookViewId="0">
      <selection activeCell="D1" sqref="D1"/>
    </sheetView>
  </sheetViews>
  <sheetFormatPr defaultColWidth="9.140625" defaultRowHeight="11.25" x14ac:dyDescent="0.15"/>
  <cols>
    <col min="1" max="1" width="1.5703125" style="446" customWidth="1"/>
    <col min="2" max="2" width="8" style="446" customWidth="1"/>
    <col min="3" max="3" width="77.7109375" style="446" customWidth="1"/>
    <col min="4" max="4" width="11.5703125" style="446" customWidth="1"/>
    <col min="5" max="5" width="12.85546875" style="446" customWidth="1"/>
    <col min="6" max="15" width="9.140625" style="446"/>
    <col min="16" max="16" width="9.140625" style="446" customWidth="1"/>
    <col min="17" max="16384" width="9.140625" style="446"/>
  </cols>
  <sheetData>
    <row r="11" spans="2:3" ht="83.25" customHeight="1" x14ac:dyDescent="0.15">
      <c r="B11" s="540" t="s">
        <v>189</v>
      </c>
      <c r="C11" s="540"/>
    </row>
    <row r="12" spans="2:3" ht="12" thickBot="1" x14ac:dyDescent="0.2">
      <c r="B12" s="479"/>
      <c r="C12" s="479"/>
    </row>
    <row r="13" spans="2:3" ht="12" thickBot="1" x14ac:dyDescent="0.2">
      <c r="B13" s="445"/>
      <c r="C13" s="446" t="s">
        <v>190</v>
      </c>
    </row>
    <row r="14" spans="2:3" ht="12" thickBot="1" x14ac:dyDescent="0.2">
      <c r="B14" s="447"/>
      <c r="C14" s="446" t="s">
        <v>184</v>
      </c>
    </row>
    <row r="16" spans="2:3" ht="366.75" customHeight="1" x14ac:dyDescent="0.15">
      <c r="B16" s="540" t="s">
        <v>191</v>
      </c>
      <c r="C16" s="540"/>
    </row>
    <row r="17" spans="2:3" ht="177" customHeight="1" x14ac:dyDescent="0.15">
      <c r="B17" s="540" t="s">
        <v>192</v>
      </c>
      <c r="C17" s="540"/>
    </row>
    <row r="18" spans="2:3" ht="221.25" customHeight="1" x14ac:dyDescent="0.15">
      <c r="B18" s="540" t="s">
        <v>193</v>
      </c>
      <c r="C18" s="540"/>
    </row>
    <row r="19" spans="2:3" ht="82.5" customHeight="1" x14ac:dyDescent="0.25">
      <c r="B19" s="543" t="s">
        <v>194</v>
      </c>
      <c r="C19" s="540"/>
    </row>
    <row r="20" spans="2:3" ht="15" x14ac:dyDescent="0.25">
      <c r="B20" s="448" t="s">
        <v>195</v>
      </c>
      <c r="C20" s="449"/>
    </row>
    <row r="22" spans="2:3" ht="21" customHeight="1" x14ac:dyDescent="0.15">
      <c r="B22" s="450" t="s">
        <v>183</v>
      </c>
    </row>
    <row r="29" spans="2:3" ht="261.75" customHeight="1" x14ac:dyDescent="0.15">
      <c r="B29" s="540" t="s">
        <v>196</v>
      </c>
      <c r="C29" s="541"/>
    </row>
    <row r="30" spans="2:3" ht="215.45" customHeight="1" x14ac:dyDescent="0.15">
      <c r="B30" s="540" t="s">
        <v>229</v>
      </c>
      <c r="C30" s="540"/>
    </row>
    <row r="31" spans="2:3" ht="217.15" customHeight="1" x14ac:dyDescent="0.15">
      <c r="B31" s="540" t="s">
        <v>197</v>
      </c>
      <c r="C31" s="541"/>
    </row>
    <row r="32" spans="2:3" ht="147.6" customHeight="1" x14ac:dyDescent="0.15">
      <c r="B32" s="540" t="s">
        <v>227</v>
      </c>
      <c r="C32" s="541"/>
    </row>
    <row r="33" spans="2:3" ht="72" customHeight="1" x14ac:dyDescent="0.15"/>
    <row r="34" spans="2:3" ht="11.25" customHeight="1" x14ac:dyDescent="0.15">
      <c r="B34" s="481"/>
    </row>
    <row r="36" spans="2:3" x14ac:dyDescent="0.15">
      <c r="B36" s="482"/>
    </row>
    <row r="37" spans="2:3" x14ac:dyDescent="0.15">
      <c r="B37" s="481"/>
    </row>
    <row r="41" spans="2:3" ht="102.75" customHeight="1" x14ac:dyDescent="0.15">
      <c r="B41" s="542"/>
      <c r="C41" s="541"/>
    </row>
  </sheetData>
  <sheetProtection algorithmName="SHA-512" hashValue="KV0IJ9+3amwF0wACXRIz1FVlmTpin2lzIHX+LuzRtBpVVRkCNt2EPsvlz0XRrfxDGJURlNyfTeAC9MLd0Htd3Q==" saltValue="RvENjsdstlVp33x0HtoRMA==" spinCount="100000" sheet="1" objects="1" scenarios="1"/>
  <mergeCells count="10">
    <mergeCell ref="B31:C31"/>
    <mergeCell ref="B32:C32"/>
    <mergeCell ref="B41:C41"/>
    <mergeCell ref="B11:C11"/>
    <mergeCell ref="B16:C16"/>
    <mergeCell ref="B17:C17"/>
    <mergeCell ref="B18:C18"/>
    <mergeCell ref="B19:C19"/>
    <mergeCell ref="B29:C29"/>
    <mergeCell ref="B30:C30"/>
  </mergeCells>
  <hyperlinks>
    <hyperlink ref="B20" r:id="rId1" display="https://www.rvo.nl/onderwerpen/subsidiespelregels/ezk/mkb-toets" xr:uid="{A164C8A6-94AB-4603-BF73-2EF3FEFA7ABF}"/>
  </hyperlinks>
  <pageMargins left="0.7" right="0.7" top="0.75" bottom="0.75" header="0.3" footer="0.3"/>
  <pageSetup paperSize="9" orientation="portrait" r:id="rId2"/>
  <headerFooter>
    <oddHeader>&amp;L&amp;"Calibri"&amp;10&amp;K000000 Intern gebruik&amp;1#_x000D_</oddHeader>
    <oddFooter>&amp;L_x000D_&amp;1#&amp;"Calibri"&amp;10&amp;K000000 Intern gebruik</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1C5CE-67AB-4BCF-997C-F0803F5810EE}">
  <sheetPr codeName="Blad22"/>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aanvraag'!C26</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aanvraag'!D26</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92"/>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94" si="107">AG93</f>
        <v>0</v>
      </c>
      <c r="AI93" s="297"/>
      <c r="AJ93" s="346" t="s">
        <v>121</v>
      </c>
      <c r="AK93" s="297"/>
      <c r="AL93" s="10"/>
      <c r="AM93" s="200"/>
      <c r="AN93" s="167">
        <f t="shared" ref="AN93:AN94" si="108">AM93</f>
        <v>0</v>
      </c>
      <c r="AO93" s="297"/>
      <c r="AP93" s="346" t="s">
        <v>121</v>
      </c>
      <c r="AQ93" s="287"/>
      <c r="AR93" s="10"/>
      <c r="AS93" s="200"/>
      <c r="AT93" s="167">
        <f t="shared" ref="AT93:AT94" si="109">AS93</f>
        <v>0</v>
      </c>
      <c r="AU93" s="297"/>
      <c r="AV93" s="346" t="s">
        <v>121</v>
      </c>
      <c r="AW93" s="175"/>
      <c r="AX93" s="10"/>
      <c r="AY93" s="200"/>
      <c r="AZ93" s="167">
        <f t="shared" ref="AZ93:AZ94" si="110">AY93</f>
        <v>0</v>
      </c>
      <c r="BA93" s="297"/>
      <c r="BB93" s="346" t="s">
        <v>121</v>
      </c>
      <c r="BC93" s="167"/>
      <c r="BD93" s="10"/>
      <c r="BE93" s="187">
        <v>0</v>
      </c>
      <c r="BF93" s="167">
        <f t="shared" ref="BF93:BF94"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87"/>
      <c r="D94" s="587"/>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5" si="112">U95</f>
        <v>0</v>
      </c>
      <c r="X95" s="346" t="s">
        <v>121</v>
      </c>
      <c r="Y95" s="175"/>
      <c r="Z95" s="10"/>
      <c r="AA95" s="187">
        <v>0</v>
      </c>
      <c r="AB95" s="287"/>
      <c r="AC95" s="33">
        <f t="shared" ref="AC95:AC105" si="113">AA95</f>
        <v>0</v>
      </c>
      <c r="AD95" s="188" t="str" cm="2">
        <f t="array" ref="AD95">_xlfn.IFS($C$6=Werkblad!$A$28,Werkblad!$A$34,$C$6="Kennisontwikkeling (KO)",Werkblad!$A$31,$C$6="Onderzoek, Ontwikkeling en innovatie (O&amp;O&amp;I)",Werkblad!$A$32,$C$6="","")</f>
        <v/>
      </c>
      <c r="AE95" s="287"/>
      <c r="AF95" s="10"/>
      <c r="AG95" s="200"/>
      <c r="AH95" s="167">
        <f t="shared" ref="AH95:AH105" si="114">AG95</f>
        <v>0</v>
      </c>
      <c r="AI95" s="297"/>
      <c r="AJ95" s="346" t="s">
        <v>121</v>
      </c>
      <c r="AK95" s="297"/>
      <c r="AL95" s="10"/>
      <c r="AM95" s="200"/>
      <c r="AN95" s="167">
        <f t="shared" ref="AN95:AN105" si="115">AM95</f>
        <v>0</v>
      </c>
      <c r="AO95" s="297"/>
      <c r="AP95" s="346" t="s">
        <v>121</v>
      </c>
      <c r="AQ95" s="287"/>
      <c r="AR95" s="10"/>
      <c r="AS95" s="200"/>
      <c r="AT95" s="167">
        <f t="shared" ref="AT95:AT105" si="116">AS95</f>
        <v>0</v>
      </c>
      <c r="AU95" s="297"/>
      <c r="AV95" s="346" t="s">
        <v>121</v>
      </c>
      <c r="AW95" s="175"/>
      <c r="AX95" s="10"/>
      <c r="AY95" s="200"/>
      <c r="AZ95" s="167">
        <f t="shared" ref="AZ95:AZ105" si="117">AY95</f>
        <v>0</v>
      </c>
      <c r="BA95" s="297"/>
      <c r="BB95" s="346" t="s">
        <v>121</v>
      </c>
      <c r="BC95" s="167"/>
      <c r="BD95" s="10"/>
      <c r="BE95" s="187">
        <v>0</v>
      </c>
      <c r="BF95" s="167">
        <f t="shared" ref="BF95:BF105"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12"/>
        <v>0</v>
      </c>
      <c r="X104" s="346" t="s">
        <v>121</v>
      </c>
      <c r="Y104" s="175"/>
      <c r="Z104" s="10"/>
      <c r="AA104" s="187">
        <v>0</v>
      </c>
      <c r="AB104" s="287"/>
      <c r="AC104" s="33">
        <f t="shared" si="113"/>
        <v>0</v>
      </c>
      <c r="AD104" s="188" t="str" cm="2">
        <f t="array" ref="AD104">_xlfn.IFS($C$6=Werkblad!$A$28,Werkblad!$A$34,$C$6="Kennisontwikkeling (KO)",Werkblad!$A$31,$C$6="Onderzoek, Ontwikkeling en innovatie (O&amp;O&amp;I)",Werkblad!$A$32,$C$6="","")</f>
        <v/>
      </c>
      <c r="AE104" s="287"/>
      <c r="AF104" s="10"/>
      <c r="AG104" s="200"/>
      <c r="AH104" s="167">
        <f t="shared" si="114"/>
        <v>0</v>
      </c>
      <c r="AI104" s="297"/>
      <c r="AJ104" s="346" t="s">
        <v>121</v>
      </c>
      <c r="AK104" s="297"/>
      <c r="AL104" s="10"/>
      <c r="AM104" s="200"/>
      <c r="AN104" s="167">
        <f t="shared" si="115"/>
        <v>0</v>
      </c>
      <c r="AO104" s="297"/>
      <c r="AP104" s="346" t="s">
        <v>121</v>
      </c>
      <c r="AQ104" s="287"/>
      <c r="AR104" s="10"/>
      <c r="AS104" s="200"/>
      <c r="AT104" s="167">
        <f t="shared" si="116"/>
        <v>0</v>
      </c>
      <c r="AU104" s="297"/>
      <c r="AV104" s="346" t="s">
        <v>121</v>
      </c>
      <c r="AW104" s="175"/>
      <c r="AX104" s="10"/>
      <c r="AY104" s="200"/>
      <c r="AZ104" s="167">
        <f t="shared" si="117"/>
        <v>0</v>
      </c>
      <c r="BA104" s="297"/>
      <c r="BB104" s="346" t="s">
        <v>121</v>
      </c>
      <c r="BC104" s="167"/>
      <c r="BD104" s="10"/>
      <c r="BE104" s="187">
        <v>0</v>
      </c>
      <c r="BF104" s="167">
        <f t="shared" si="118"/>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12"/>
        <v>0</v>
      </c>
      <c r="X105" s="346" t="s">
        <v>121</v>
      </c>
      <c r="Y105" s="175"/>
      <c r="Z105" s="10"/>
      <c r="AA105" s="187">
        <v>0</v>
      </c>
      <c r="AB105" s="287"/>
      <c r="AC105" s="33">
        <f t="shared" si="113"/>
        <v>0</v>
      </c>
      <c r="AD105" s="188" t="str" cm="2">
        <f t="array" ref="AD105">_xlfn.IFS($C$6=Werkblad!$A$28,Werkblad!$A$34,$C$6="Kennisontwikkeling (KO)",Werkblad!$A$31,$C$6="Onderzoek, Ontwikkeling en innovatie (O&amp;O&amp;I)",Werkblad!$A$32,$C$6="","")</f>
        <v/>
      </c>
      <c r="AE105" s="287"/>
      <c r="AF105" s="10"/>
      <c r="AG105" s="200"/>
      <c r="AH105" s="167">
        <f t="shared" si="114"/>
        <v>0</v>
      </c>
      <c r="AI105" s="297"/>
      <c r="AJ105" s="346" t="s">
        <v>121</v>
      </c>
      <c r="AK105" s="297"/>
      <c r="AL105" s="10"/>
      <c r="AM105" s="200"/>
      <c r="AN105" s="167">
        <f t="shared" si="115"/>
        <v>0</v>
      </c>
      <c r="AO105" s="297"/>
      <c r="AP105" s="346" t="s">
        <v>121</v>
      </c>
      <c r="AQ105" s="287"/>
      <c r="AR105" s="10"/>
      <c r="AS105" s="200"/>
      <c r="AT105" s="167">
        <f t="shared" si="116"/>
        <v>0</v>
      </c>
      <c r="AU105" s="297"/>
      <c r="AV105" s="346" t="s">
        <v>121</v>
      </c>
      <c r="AW105" s="175"/>
      <c r="AX105" s="10"/>
      <c r="AY105" s="200"/>
      <c r="AZ105" s="167">
        <f t="shared" si="117"/>
        <v>0</v>
      </c>
      <c r="BA105" s="297"/>
      <c r="BB105" s="346" t="s">
        <v>121</v>
      </c>
      <c r="BC105" s="167"/>
      <c r="BD105" s="10"/>
      <c r="BE105" s="187">
        <v>0</v>
      </c>
      <c r="BF105" s="167">
        <f t="shared" si="118"/>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5"/>
      <c r="I110" s="395"/>
      <c r="J110" s="157" t="s">
        <v>7</v>
      </c>
      <c r="K110" s="157"/>
      <c r="L110" s="309"/>
      <c r="M110" s="157"/>
      <c r="N110" s="576" t="s">
        <v>8</v>
      </c>
      <c r="O110" s="576"/>
      <c r="P110" s="288"/>
      <c r="Q110" s="305"/>
      <c r="R110" s="157"/>
      <c r="S110" s="395"/>
      <c r="T110" s="576" t="str">
        <f>+T13</f>
        <v>Haalbaarheidsstudies</v>
      </c>
      <c r="U110" s="576"/>
      <c r="V110" s="305"/>
      <c r="W110" s="33"/>
      <c r="X110" s="157"/>
      <c r="Y110" s="395"/>
      <c r="Z110" s="576" t="str">
        <f>+Z13</f>
        <v>Bouw onderzoeksinfrastructuur</v>
      </c>
      <c r="AA110" s="576"/>
      <c r="AB110" s="305"/>
      <c r="AC110" s="33"/>
      <c r="AD110" s="157"/>
      <c r="AE110" s="300"/>
      <c r="AF110" s="576" t="str">
        <f>+AF13</f>
        <v>Exploitatie van innovatieclusters</v>
      </c>
      <c r="AG110" s="576"/>
      <c r="AH110" s="388"/>
      <c r="AI110" s="305"/>
      <c r="AJ110" s="157"/>
      <c r="AK110" s="305"/>
      <c r="AL110" s="576" t="str">
        <f>+AL13</f>
        <v>Innovatie kleine en middelgrote ondernemingen</v>
      </c>
      <c r="AM110" s="576"/>
      <c r="AN110" s="388"/>
      <c r="AO110" s="305"/>
      <c r="AP110" s="157"/>
      <c r="AQ110" s="305"/>
      <c r="AR110" s="576" t="str">
        <f>+AR13</f>
        <v>Proces- en organisatie innovatie</v>
      </c>
      <c r="AS110" s="576"/>
      <c r="AT110" s="388"/>
      <c r="AU110" s="305"/>
      <c r="AV110" s="157"/>
      <c r="AW110" s="395"/>
      <c r="AX110" s="576" t="str">
        <f>+AX13</f>
        <v>Opleidingssteun</v>
      </c>
      <c r="AY110" s="576"/>
      <c r="AZ110" s="388"/>
      <c r="BA110" s="305"/>
      <c r="BB110" s="157"/>
      <c r="BC110" s="388"/>
      <c r="BD110" s="576" t="str">
        <f>+BD13</f>
        <v>Niet economische activiteiten</v>
      </c>
      <c r="BE110" s="576"/>
      <c r="BF110" s="388"/>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19">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0">G113</f>
        <v>0</v>
      </c>
      <c r="J113" s="10"/>
      <c r="K113" s="200"/>
      <c r="L113" s="287"/>
      <c r="M113" s="175">
        <f t="shared" ref="M113:M116" si="121">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2">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3">AM113</f>
        <v>0</v>
      </c>
      <c r="AO113" s="287"/>
      <c r="AP113" s="346" t="s">
        <v>121</v>
      </c>
      <c r="AQ113" s="287"/>
      <c r="AR113" s="10"/>
      <c r="AS113" s="200"/>
      <c r="AT113" s="175">
        <f t="shared" ref="AT113:AT116" si="124">AS113</f>
        <v>0</v>
      </c>
      <c r="AU113" s="287"/>
      <c r="AV113" s="346" t="s">
        <v>121</v>
      </c>
      <c r="AW113" s="175"/>
      <c r="AX113" s="10"/>
      <c r="AY113" s="200"/>
      <c r="AZ113" s="175">
        <f t="shared" ref="AZ113:AZ116" si="125">AY113</f>
        <v>0</v>
      </c>
      <c r="BA113" s="287"/>
      <c r="BB113" s="346" t="s">
        <v>121</v>
      </c>
      <c r="BC113" s="175"/>
      <c r="BD113" s="10"/>
      <c r="BE113" s="187">
        <v>0</v>
      </c>
      <c r="BF113" s="175">
        <f t="shared" ref="BF113:BF116" si="126">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7">G114</f>
        <v>0</v>
      </c>
      <c r="J114" s="10"/>
      <c r="K114" s="200"/>
      <c r="L114" s="287"/>
      <c r="M114" s="175">
        <f t="shared" ref="M114" si="128">K114</f>
        <v>0</v>
      </c>
      <c r="N114" s="10"/>
      <c r="O114" s="200"/>
      <c r="P114" s="297">
        <f>O114</f>
        <v>0</v>
      </c>
      <c r="Q114" s="287"/>
      <c r="R114" s="346" t="s">
        <v>121</v>
      </c>
      <c r="S114" s="175"/>
      <c r="T114" s="10"/>
      <c r="U114" s="200"/>
      <c r="V114" s="287"/>
      <c r="W114" s="33">
        <f t="shared" ref="W114" si="129">U114</f>
        <v>0</v>
      </c>
      <c r="X114" s="346" t="s">
        <v>121</v>
      </c>
      <c r="Y114" s="175"/>
      <c r="Z114" s="10"/>
      <c r="AA114" s="200"/>
      <c r="AB114" s="287"/>
      <c r="AC114" s="33">
        <f t="shared" ref="AC114" si="130">AA114</f>
        <v>0</v>
      </c>
      <c r="AD114" s="346" t="s">
        <v>121</v>
      </c>
      <c r="AE114" s="287"/>
      <c r="AF114" s="10"/>
      <c r="AG114" s="187">
        <v>0</v>
      </c>
      <c r="AH114" s="175">
        <f t="shared" ref="AH114" si="131">AG114</f>
        <v>0</v>
      </c>
      <c r="AI114" s="287"/>
      <c r="AJ114" s="188" t="str" cm="2">
        <f t="array" ref="AJ114">_xlfn.IFS($C$6=Werkblad!$A$28,Werkblad!$A$34,$C$6="Kennisontwikkeling (KO)",Werkblad!$A$31,$C$6="Onderzoek, Ontwikkeling en innovatie (O&amp;O&amp;I)",Werkblad!$A$32,$C$6="","")</f>
        <v/>
      </c>
      <c r="AK114" s="287"/>
      <c r="AL114" s="10"/>
      <c r="AM114" s="200"/>
      <c r="AN114" s="175">
        <f t="shared" si="123"/>
        <v>0</v>
      </c>
      <c r="AO114" s="287"/>
      <c r="AP114" s="346" t="s">
        <v>121</v>
      </c>
      <c r="AQ114" s="287"/>
      <c r="AR114" s="10"/>
      <c r="AS114" s="200"/>
      <c r="AT114" s="175">
        <f t="shared" si="124"/>
        <v>0</v>
      </c>
      <c r="AU114" s="287"/>
      <c r="AV114" s="346" t="s">
        <v>121</v>
      </c>
      <c r="AW114" s="175"/>
      <c r="AX114" s="10"/>
      <c r="AY114" s="200"/>
      <c r="AZ114" s="175">
        <f t="shared" ref="AZ114" si="132">AY114</f>
        <v>0</v>
      </c>
      <c r="BA114" s="287"/>
      <c r="BB114" s="346" t="s">
        <v>121</v>
      </c>
      <c r="BC114" s="175"/>
      <c r="BD114" s="10"/>
      <c r="BE114" s="187">
        <v>0</v>
      </c>
      <c r="BF114" s="175">
        <f t="shared" ref="BF114" si="133">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0"/>
        <v>0</v>
      </c>
      <c r="J115" s="10"/>
      <c r="K115" s="200"/>
      <c r="L115" s="287"/>
      <c r="M115" s="175">
        <f t="shared" si="121"/>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2"/>
        <v>0</v>
      </c>
      <c r="AI115" s="287"/>
      <c r="AJ115" s="188" t="str" cm="2">
        <f t="array" ref="AJ115">_xlfn.IFS($C$6=Werkblad!$A$28,Werkblad!$A$34,$C$6="Kennisontwikkeling (KO)",Werkblad!$A$31,$C$6="Onderzoek, Ontwikkeling en innovatie (O&amp;O&amp;I)",Werkblad!$A$32,$C$6="","")</f>
        <v/>
      </c>
      <c r="AK115" s="287"/>
      <c r="AL115" s="10"/>
      <c r="AM115" s="200"/>
      <c r="AN115" s="175">
        <f t="shared" si="123"/>
        <v>0</v>
      </c>
      <c r="AO115" s="287"/>
      <c r="AP115" s="346" t="s">
        <v>121</v>
      </c>
      <c r="AQ115" s="287"/>
      <c r="AR115" s="10"/>
      <c r="AS115" s="200"/>
      <c r="AT115" s="175">
        <f t="shared" si="124"/>
        <v>0</v>
      </c>
      <c r="AU115" s="287"/>
      <c r="AV115" s="346" t="s">
        <v>121</v>
      </c>
      <c r="AW115" s="175"/>
      <c r="AX115" s="10"/>
      <c r="AY115" s="200"/>
      <c r="AZ115" s="175">
        <f t="shared" si="125"/>
        <v>0</v>
      </c>
      <c r="BA115" s="287"/>
      <c r="BB115" s="346" t="s">
        <v>121</v>
      </c>
      <c r="BC115" s="175"/>
      <c r="BD115" s="10"/>
      <c r="BE115" s="187">
        <v>0</v>
      </c>
      <c r="BF115" s="175">
        <f t="shared" si="126"/>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135"/>
      <c r="I116" s="296">
        <f t="shared" si="120"/>
        <v>0</v>
      </c>
      <c r="J116" s="10"/>
      <c r="K116" s="200"/>
      <c r="L116" s="287"/>
      <c r="M116" s="175">
        <f t="shared" si="121"/>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2"/>
        <v>0</v>
      </c>
      <c r="AI116" s="287"/>
      <c r="AJ116" s="188" t="str" cm="2">
        <f t="array" ref="AJ116">_xlfn.IFS($C$6=Werkblad!$A$28,Werkblad!$A$34,$C$6="Kennisontwikkeling (KO)",Werkblad!$A$31,$C$6="Onderzoek, Ontwikkeling en innovatie (O&amp;O&amp;I)",Werkblad!$A$32,$C$6="","")</f>
        <v/>
      </c>
      <c r="AK116" s="287"/>
      <c r="AL116" s="10"/>
      <c r="AM116" s="200"/>
      <c r="AN116" s="175">
        <f t="shared" si="123"/>
        <v>0</v>
      </c>
      <c r="AO116" s="287"/>
      <c r="AP116" s="346" t="s">
        <v>121</v>
      </c>
      <c r="AQ116" s="287"/>
      <c r="AR116" s="10"/>
      <c r="AS116" s="200"/>
      <c r="AT116" s="175">
        <f t="shared" si="124"/>
        <v>0</v>
      </c>
      <c r="AU116" s="287"/>
      <c r="AV116" s="346" t="s">
        <v>121</v>
      </c>
      <c r="AW116" s="175"/>
      <c r="AX116" s="10"/>
      <c r="AY116" s="200"/>
      <c r="AZ116" s="175">
        <f t="shared" si="125"/>
        <v>0</v>
      </c>
      <c r="BA116" s="287"/>
      <c r="BB116" s="346" t="s">
        <v>121</v>
      </c>
      <c r="BC116" s="175"/>
      <c r="BD116" s="10"/>
      <c r="BE116" s="187">
        <v>0</v>
      </c>
      <c r="BF116" s="175">
        <f t="shared" si="126"/>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aanvraag'!$I$26&gt;80%,80%,50%+'Basisgegevens aanvraag'!$I$26)</f>
        <v>0.5</v>
      </c>
      <c r="L129" s="291"/>
      <c r="M129" s="358"/>
      <c r="N129" s="64"/>
      <c r="O129" s="70">
        <f>25%+'Basisgegevens aanvraag'!$I$26</f>
        <v>0.25</v>
      </c>
      <c r="P129" s="312"/>
      <c r="Q129" s="312"/>
      <c r="R129" s="312"/>
      <c r="S129" s="63"/>
      <c r="T129" s="64"/>
      <c r="U129" s="70">
        <f>50%+'Basisgegevens aanvraag'!$G$26</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aanvraag'!K26+'Basisgegevens aanvraag'!L26)&lt;=70%),(+AY129+'Basisgegevens aanvraag'!K26+'Basisgegevens aanvraag'!L26)*AY125,AND(C7="Niet van toepassing",AY129&gt;=50%),50%*AY125,AND(C7="Niet van toepassing",AY129&lt;50%),AY129*AY125,AND(C7="Niet van toepassing",AY129&gt;=50%),50%*AY125,AND(C7="Ja",C4="Onderzoeksorganisatie - niet economische activiteiten"),AY125*0%,AND(C7="Ja",(+AY129+'Basisgegevens aanvraag'!K26+'Basisgegevens aanvraag'!L26)&gt;70%),70%*AY125,AND(C7="",C4="Onderzoeksorganisatie - niet economische activiteiten"),+AY125*0%,(AND(C7="",C8="Niet van toepassing")),+AY125*50%,(AND(C7="",C8="Nee")),+AY125*50%,AND(C7="Ja",C4="Middelgrote onderneming",(+AY129+'Basisgegevens aanvraag'!K26+'Basisgegevens aanvraag'!L26)&lt;=70%),(+AY129+'Basisgegevens aanvraag'!K26+'Basisgegevens aanvraag'!L26)*AY125,AND(C7="Ja",C4="Onderzoeksorganisatie - economische activiteiten",AY129&lt;=50%),(+AY129+'Basisgegevens aanvraag'!K26+'Basisgegevens aanvraag'!L26)*AY125,AND(C7="Ja",C4="Grote onderneming",AY129&lt;=50%),(+AY129+'Basisgegevens aanvraag'!K26+'Basisgegevens aanvraag'!L26)*AY125,AND(C7="",AY129&lt;=50%),+AY125*AY129,(AND(C7="",C8="")),+AY125*50%,AY129&lt;50%,AY129*AY125)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3h8vLakqrBQeWXrsYxd+JhwfzPN9EXrturDs1ICDvwKk9g95WythvYMEqObidUaRj19FMVa2IzC8BxSuyGcfgQ==" saltValue="dUMlQoJUmi7GX2WMwSzI2w==" spinCount="100000" sheet="1" formatColumns="0"/>
  <customSheetViews>
    <customSheetView guid="{83BCCC09-8AC8-4304-9213-3ECE2DC16AD8}" showGridLines="0" hiddenColumns="1">
      <pane xSplit="1" ySplit="10" topLeftCell="AA114"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E105"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AA114"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AF110:AG110"/>
    <mergeCell ref="AL110:AM110"/>
    <mergeCell ref="AR110:AS110"/>
    <mergeCell ref="AX110:AY110"/>
    <mergeCell ref="BD110:BE110"/>
    <mergeCell ref="B116:D116"/>
    <mergeCell ref="Z123:AA123"/>
    <mergeCell ref="AF123:AG123"/>
    <mergeCell ref="AL123:AM123"/>
    <mergeCell ref="AR123:AS123"/>
    <mergeCell ref="AX123:AY123"/>
    <mergeCell ref="BD123:BE123"/>
    <mergeCell ref="T110:U110"/>
    <mergeCell ref="Z110:AA110"/>
    <mergeCell ref="B92:D92"/>
    <mergeCell ref="B83:D83"/>
    <mergeCell ref="B84:D84"/>
    <mergeCell ref="B105:D105"/>
    <mergeCell ref="N110:O110"/>
    <mergeCell ref="F2:G5"/>
    <mergeCell ref="B62:D62"/>
    <mergeCell ref="B63:D63"/>
    <mergeCell ref="B64:D64"/>
    <mergeCell ref="B65:D65"/>
    <mergeCell ref="B60:D60"/>
    <mergeCell ref="B61:D61"/>
    <mergeCell ref="B50:C50"/>
    <mergeCell ref="B51:C51"/>
    <mergeCell ref="B40:C40"/>
    <mergeCell ref="B41:C41"/>
    <mergeCell ref="B42:C42"/>
    <mergeCell ref="B43:C43"/>
    <mergeCell ref="B59:D59"/>
    <mergeCell ref="B44:C44"/>
    <mergeCell ref="B45:C45"/>
    <mergeCell ref="B46:C46"/>
    <mergeCell ref="B95:D95"/>
    <mergeCell ref="B98:D98"/>
    <mergeCell ref="B47:C47"/>
    <mergeCell ref="B48:C48"/>
    <mergeCell ref="B49:C49"/>
    <mergeCell ref="B10:C10"/>
    <mergeCell ref="D10:E10"/>
    <mergeCell ref="B12:BI12"/>
    <mergeCell ref="Z13:AA13"/>
    <mergeCell ref="BD57:BE57"/>
    <mergeCell ref="AF13:AG13"/>
    <mergeCell ref="AL13:AM13"/>
    <mergeCell ref="AR13:AS13"/>
    <mergeCell ref="AX13:AY13"/>
    <mergeCell ref="BD13:BE13"/>
    <mergeCell ref="AF38:AG38"/>
    <mergeCell ref="AL38:AM38"/>
    <mergeCell ref="AR38:AS38"/>
    <mergeCell ref="AX38:AY38"/>
    <mergeCell ref="BD38:BE38"/>
    <mergeCell ref="Z38:AA38"/>
    <mergeCell ref="B66:D66"/>
    <mergeCell ref="N71:O71"/>
    <mergeCell ref="T71:U71"/>
    <mergeCell ref="Z71:AA71"/>
    <mergeCell ref="AF71:AG71"/>
    <mergeCell ref="AL71:AM71"/>
    <mergeCell ref="AR71:AS71"/>
    <mergeCell ref="AX71:AY71"/>
    <mergeCell ref="B52:C52"/>
    <mergeCell ref="N57:O57"/>
    <mergeCell ref="T57:U57"/>
    <mergeCell ref="Z57:AA57"/>
    <mergeCell ref="AF57:AG57"/>
    <mergeCell ref="AL57:AM57"/>
    <mergeCell ref="AR57:AS57"/>
    <mergeCell ref="AX57:AY57"/>
    <mergeCell ref="BD71:BE71"/>
    <mergeCell ref="B85:D85"/>
    <mergeCell ref="N90:O90"/>
    <mergeCell ref="T90:U90"/>
    <mergeCell ref="Z90:AA90"/>
    <mergeCell ref="AF90:AG90"/>
    <mergeCell ref="AL90:AM90"/>
    <mergeCell ref="AR90:AS90"/>
    <mergeCell ref="AX90:AY90"/>
    <mergeCell ref="BD90:BE90"/>
    <mergeCell ref="B77:D77"/>
    <mergeCell ref="B78:D78"/>
    <mergeCell ref="B79:D79"/>
    <mergeCell ref="B80:D80"/>
    <mergeCell ref="B73:D73"/>
    <mergeCell ref="B74:D74"/>
    <mergeCell ref="B75:D75"/>
    <mergeCell ref="B76:D76"/>
    <mergeCell ref="B81:D81"/>
    <mergeCell ref="B82:D82"/>
    <mergeCell ref="B93:D93"/>
    <mergeCell ref="B94:D94"/>
    <mergeCell ref="B104:D104"/>
    <mergeCell ref="B112:D112"/>
    <mergeCell ref="G169:H169"/>
    <mergeCell ref="E173:V173"/>
    <mergeCell ref="U174:V174"/>
    <mergeCell ref="E175:F175"/>
    <mergeCell ref="U175:V175"/>
    <mergeCell ref="B99:D99"/>
    <mergeCell ref="B100:D100"/>
    <mergeCell ref="B101:D101"/>
    <mergeCell ref="B102:D102"/>
    <mergeCell ref="B103:D103"/>
    <mergeCell ref="B113:D113"/>
    <mergeCell ref="B115:D115"/>
    <mergeCell ref="G157:AB157"/>
    <mergeCell ref="G164:AB164"/>
    <mergeCell ref="B165:E165"/>
    <mergeCell ref="B164:E164"/>
    <mergeCell ref="C168:D168"/>
    <mergeCell ref="E176:F176"/>
    <mergeCell ref="U176:V176"/>
    <mergeCell ref="U177:V177"/>
    <mergeCell ref="B114:D114"/>
    <mergeCell ref="G158:H158"/>
    <mergeCell ref="G159:H159"/>
    <mergeCell ref="G160:H160"/>
    <mergeCell ref="G165:H165"/>
    <mergeCell ref="G166:H166"/>
    <mergeCell ref="G167:H167"/>
    <mergeCell ref="G168:H168"/>
    <mergeCell ref="N123:O123"/>
    <mergeCell ref="T123:U123"/>
  </mergeCells>
  <conditionalFormatting sqref="AZ129:BB129">
    <cfRule type="cellIs" dxfId="632" priority="31" operator="greaterThan">
      <formula>0.5</formula>
    </cfRule>
    <cfRule type="cellIs" priority="32" operator="between">
      <formula>0</formula>
      <formula>0.5</formula>
    </cfRule>
  </conditionalFormatting>
  <conditionalFormatting sqref="B12">
    <cfRule type="cellIs" dxfId="631" priority="56" stopIfTrue="1" operator="equal">
      <formula>"Kies eerst uw systematiek voor de berekening van de subsidiabele kosten"</formula>
    </cfRule>
  </conditionalFormatting>
  <conditionalFormatting sqref="F34">
    <cfRule type="cellIs" dxfId="630" priority="55" stopIfTrue="1" operator="equal">
      <formula>"Opslag algemene kosten (50%)"</formula>
    </cfRule>
  </conditionalFormatting>
  <conditionalFormatting sqref="AB107">
    <cfRule type="cellIs" dxfId="629" priority="52" operator="greaterThan">
      <formula>40000000</formula>
    </cfRule>
  </conditionalFormatting>
  <conditionalFormatting sqref="AQ133">
    <cfRule type="cellIs" dxfId="628" priority="47" operator="greaterThan">
      <formula>20000000</formula>
    </cfRule>
  </conditionalFormatting>
  <conditionalFormatting sqref="AN129:AQ129">
    <cfRule type="cellIs" dxfId="627" priority="48" operator="greaterThan">
      <formula>0.5</formula>
    </cfRule>
    <cfRule type="cellIs" priority="49" operator="between">
      <formula>0</formula>
      <formula>0.5</formula>
    </cfRule>
  </conditionalFormatting>
  <conditionalFormatting sqref="AS133:AV133">
    <cfRule type="cellIs" dxfId="626" priority="46" operator="greaterThan">
      <formula>20000000</formula>
    </cfRule>
  </conditionalFormatting>
  <conditionalFormatting sqref="BC133">
    <cfRule type="cellIs" dxfId="625" priority="45" operator="greaterThan">
      <formula>20000000</formula>
    </cfRule>
  </conditionalFormatting>
  <conditionalFormatting sqref="AR34">
    <cfRule type="cellIs" dxfId="624" priority="38" stopIfTrue="1" operator="equal">
      <formula>"Opslag algemene kosten (50%)"</formula>
    </cfRule>
  </conditionalFormatting>
  <conditionalFormatting sqref="T34">
    <cfRule type="cellIs" dxfId="623" priority="42" stopIfTrue="1" operator="equal">
      <formula>"Opslag algemene kosten (50%)"</formula>
    </cfRule>
  </conditionalFormatting>
  <conditionalFormatting sqref="J34">
    <cfRule type="cellIs" dxfId="622" priority="44" stopIfTrue="1" operator="equal">
      <formula>"Opslag algemene kosten (50%)"</formula>
    </cfRule>
  </conditionalFormatting>
  <conditionalFormatting sqref="N34">
    <cfRule type="cellIs" dxfId="621" priority="43" stopIfTrue="1" operator="equal">
      <formula>"Opslag algemene kosten (50%)"</formula>
    </cfRule>
  </conditionalFormatting>
  <conditionalFormatting sqref="Z34">
    <cfRule type="cellIs" dxfId="620" priority="41" stopIfTrue="1" operator="equal">
      <formula>"Opslag algemene kosten (50%)"</formula>
    </cfRule>
  </conditionalFormatting>
  <conditionalFormatting sqref="AF34">
    <cfRule type="cellIs" dxfId="619" priority="40" stopIfTrue="1" operator="equal">
      <formula>"Opslag algemene kosten (50%)"</formula>
    </cfRule>
  </conditionalFormatting>
  <conditionalFormatting sqref="AL34">
    <cfRule type="cellIs" dxfId="618" priority="39" stopIfTrue="1" operator="equal">
      <formula>"Opslag algemene kosten (50%)"</formula>
    </cfRule>
  </conditionalFormatting>
  <conditionalFormatting sqref="AX34">
    <cfRule type="cellIs" dxfId="617" priority="37" stopIfTrue="1" operator="equal">
      <formula>"Opslag algemene kosten (50%)"</formula>
    </cfRule>
  </conditionalFormatting>
  <conditionalFormatting sqref="AM133:AP133">
    <cfRule type="cellIs" dxfId="616" priority="36" operator="greaterThan">
      <formula>20000000</formula>
    </cfRule>
  </conditionalFormatting>
  <conditionalFormatting sqref="AG133:AK133">
    <cfRule type="cellIs" dxfId="615" priority="35" operator="greaterThan">
      <formula>20000000</formula>
    </cfRule>
  </conditionalFormatting>
  <conditionalFormatting sqref="AA133:AD133">
    <cfRule type="cellIs" dxfId="614" priority="34" operator="greaterThan">
      <formula>20000000</formula>
    </cfRule>
  </conditionalFormatting>
  <conditionalFormatting sqref="BD34">
    <cfRule type="cellIs" dxfId="613" priority="33" stopIfTrue="1" operator="equal">
      <formula>"Opslag algemene kosten (50%)"</formula>
    </cfRule>
  </conditionalFormatting>
  <conditionalFormatting sqref="AZ133:BB133">
    <cfRule type="cellIs" dxfId="612" priority="30" operator="greaterThan">
      <formula>20000000</formula>
    </cfRule>
  </conditionalFormatting>
  <conditionalFormatting sqref="AB129:AD129">
    <cfRule type="cellIs" dxfId="611" priority="23" operator="greaterThan">
      <formula>0.5</formula>
    </cfRule>
    <cfRule type="cellIs" priority="24" operator="between">
      <formula>0</formula>
      <formula>0.5</formula>
    </cfRule>
  </conditionalFormatting>
  <conditionalFormatting sqref="AG129:AK129">
    <cfRule type="cellIs" dxfId="610" priority="21" operator="greaterThan">
      <formula>0.5</formula>
    </cfRule>
    <cfRule type="cellIs" priority="22" operator="between">
      <formula>0</formula>
      <formula>0.5</formula>
    </cfRule>
  </conditionalFormatting>
  <conditionalFormatting sqref="AM129">
    <cfRule type="cellIs" dxfId="609" priority="19" operator="greaterThan">
      <formula>0.5</formula>
    </cfRule>
    <cfRule type="cellIs" priority="20" operator="between">
      <formula>0</formula>
      <formula>0.5</formula>
    </cfRule>
  </conditionalFormatting>
  <conditionalFormatting sqref="AY133">
    <cfRule type="cellIs" dxfId="608" priority="14" operator="greaterThan">
      <formula>20000000</formula>
    </cfRule>
  </conditionalFormatting>
  <conditionalFormatting sqref="AY129">
    <cfRule type="cellIs" dxfId="607" priority="10" operator="greaterThan">
      <formula>0.5</formula>
    </cfRule>
    <cfRule type="cellIs" priority="11" operator="between">
      <formula>0</formula>
      <formula>0.5</formula>
    </cfRule>
  </conditionalFormatting>
  <conditionalFormatting sqref="AA129">
    <cfRule type="cellIs" dxfId="606" priority="6" operator="greaterThan">
      <formula>0.5</formula>
    </cfRule>
    <cfRule type="cellIs" priority="7" operator="between">
      <formula>0</formula>
      <formula>0.5</formula>
    </cfRule>
  </conditionalFormatting>
  <conditionalFormatting sqref="X177">
    <cfRule type="expression" dxfId="605" priority="4" stopIfTrue="1">
      <formula>IF(T177-D136=0,"","Let op ")</formula>
    </cfRule>
    <cfRule type="expression" dxfId="604" priority="5" stopIfTrue="1">
      <formula>IF(T177-D136=0,"","Let op ")</formula>
    </cfRule>
  </conditionalFormatting>
  <conditionalFormatting sqref="C168">
    <cfRule type="containsText" dxfId="11"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8D8CAC04-559A-4249-A5AF-3A2DDB28ED8A}"/>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A1:XFD5 A162:XFD163 A155:A161 F155:XFD161 A171:XFD178 A164:A170 F165:XFD166 F169:XFD170 F167:I168 AB167:XFD168 C167:D167 A7:XFD154 A6:B6 D6:XFD6 A180:XFD180 A179:G179 I179:XFD179 A182:XFD1048576 A181:F181 I181:XFD181 F164 H164:XFD164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968395D9-9CD0-4861-B763-6D445770F11F}">
          <x14:formula1>
            <xm:f>Werkblad!$A$1:$A$4</xm:f>
          </x14:formula1>
          <xm:sqref>D10:E10</xm:sqref>
        </x14:dataValidation>
        <x14:dataValidation type="list" allowBlank="1" showInputMessage="1" showErrorMessage="1" xr:uid="{3F7431DA-4741-4B25-92BB-CFFDB05CCB22}">
          <x14:formula1>
            <xm:f>Werkblad!$A$14:$A$16</xm:f>
          </x14:formula1>
          <xm:sqref>C7:C8</xm:sqref>
        </x14:dataValidation>
        <x14:dataValidation type="list" allowBlank="1" showInputMessage="1" showErrorMessage="1" xr:uid="{ACF1D62D-8EFA-46AC-8D39-8ED313F055B3}">
          <x14:formula1>
            <xm:f>Werkblad!$A$26:$A$28</xm:f>
          </x14:formula1>
          <xm:sqref>C6</xm:sqref>
        </x14:dataValidation>
        <x14:dataValidation type="list" allowBlank="1" showInputMessage="1" showErrorMessage="1" xr:uid="{0E612D84-1235-46B9-940C-460A8270BDF6}">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BB350-A96C-4B2A-9304-6B3A28A711E1}">
  <sheetPr codeName="Blad23"/>
  <dimension ref="A1:BP179"/>
  <sheetViews>
    <sheetView showGridLines="0" zoomScaleNormal="100" workbookViewId="0"/>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aanvraag'!C27</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aanvraag'!D27</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92"/>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94" si="107">AG93</f>
        <v>0</v>
      </c>
      <c r="AI93" s="297"/>
      <c r="AJ93" s="346" t="s">
        <v>121</v>
      </c>
      <c r="AK93" s="297"/>
      <c r="AL93" s="10"/>
      <c r="AM93" s="200"/>
      <c r="AN93" s="167">
        <f t="shared" ref="AN93:AN94" si="108">AM93</f>
        <v>0</v>
      </c>
      <c r="AO93" s="297"/>
      <c r="AP93" s="346" t="s">
        <v>121</v>
      </c>
      <c r="AQ93" s="287"/>
      <c r="AR93" s="10"/>
      <c r="AS93" s="200"/>
      <c r="AT93" s="167">
        <f t="shared" ref="AT93:AT94" si="109">AS93</f>
        <v>0</v>
      </c>
      <c r="AU93" s="297"/>
      <c r="AV93" s="346" t="s">
        <v>121</v>
      </c>
      <c r="AW93" s="175"/>
      <c r="AX93" s="10"/>
      <c r="AY93" s="200"/>
      <c r="AZ93" s="167">
        <f t="shared" ref="AZ93:AZ94" si="110">AY93</f>
        <v>0</v>
      </c>
      <c r="BA93" s="297"/>
      <c r="BB93" s="346" t="s">
        <v>121</v>
      </c>
      <c r="BC93" s="167"/>
      <c r="BD93" s="10"/>
      <c r="BE93" s="187">
        <v>0</v>
      </c>
      <c r="BF93" s="167">
        <f t="shared" ref="BF93:BF94"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87"/>
      <c r="D94" s="587"/>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5" si="112">U95</f>
        <v>0</v>
      </c>
      <c r="X95" s="346" t="s">
        <v>121</v>
      </c>
      <c r="Y95" s="175"/>
      <c r="Z95" s="10"/>
      <c r="AA95" s="187">
        <v>0</v>
      </c>
      <c r="AB95" s="287"/>
      <c r="AC95" s="33">
        <f t="shared" ref="AC95:AC105" si="113">AA95</f>
        <v>0</v>
      </c>
      <c r="AD95" s="188" t="str" cm="2">
        <f t="array" ref="AD95">_xlfn.IFS($C$6=Werkblad!$A$28,Werkblad!$A$34,$C$6="Kennisontwikkeling (KO)",Werkblad!$A$31,$C$6="Onderzoek, Ontwikkeling en innovatie (O&amp;O&amp;I)",Werkblad!$A$32,$C$6="","")</f>
        <v/>
      </c>
      <c r="AE95" s="287"/>
      <c r="AF95" s="10"/>
      <c r="AG95" s="200"/>
      <c r="AH95" s="167">
        <f t="shared" ref="AH95:AH105" si="114">AG95</f>
        <v>0</v>
      </c>
      <c r="AI95" s="297"/>
      <c r="AJ95" s="346" t="s">
        <v>121</v>
      </c>
      <c r="AK95" s="297"/>
      <c r="AL95" s="10"/>
      <c r="AM95" s="200"/>
      <c r="AN95" s="167">
        <f t="shared" ref="AN95:AN105" si="115">AM95</f>
        <v>0</v>
      </c>
      <c r="AO95" s="297"/>
      <c r="AP95" s="346" t="s">
        <v>121</v>
      </c>
      <c r="AQ95" s="287"/>
      <c r="AR95" s="10"/>
      <c r="AS95" s="200"/>
      <c r="AT95" s="167">
        <f t="shared" ref="AT95:AT105" si="116">AS95</f>
        <v>0</v>
      </c>
      <c r="AU95" s="297"/>
      <c r="AV95" s="346" t="s">
        <v>121</v>
      </c>
      <c r="AW95" s="175"/>
      <c r="AX95" s="10"/>
      <c r="AY95" s="200"/>
      <c r="AZ95" s="167">
        <f t="shared" ref="AZ95:AZ105" si="117">AY95</f>
        <v>0</v>
      </c>
      <c r="BA95" s="297"/>
      <c r="BB95" s="346" t="s">
        <v>121</v>
      </c>
      <c r="BC95" s="167"/>
      <c r="BD95" s="10"/>
      <c r="BE95" s="187">
        <v>0</v>
      </c>
      <c r="BF95" s="167">
        <f t="shared" ref="BF95:BF105"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12"/>
        <v>0</v>
      </c>
      <c r="X104" s="346" t="s">
        <v>121</v>
      </c>
      <c r="Y104" s="175"/>
      <c r="Z104" s="10"/>
      <c r="AA104" s="187">
        <v>0</v>
      </c>
      <c r="AB104" s="287"/>
      <c r="AC104" s="33">
        <f t="shared" si="113"/>
        <v>0</v>
      </c>
      <c r="AD104" s="188" t="str" cm="2">
        <f t="array" ref="AD104">_xlfn.IFS($C$6=Werkblad!$A$28,Werkblad!$A$34,$C$6="Kennisontwikkeling (KO)",Werkblad!$A$31,$C$6="Onderzoek, Ontwikkeling en innovatie (O&amp;O&amp;I)",Werkblad!$A$32,$C$6="","")</f>
        <v/>
      </c>
      <c r="AE104" s="287"/>
      <c r="AF104" s="10"/>
      <c r="AG104" s="200"/>
      <c r="AH104" s="167">
        <f t="shared" si="114"/>
        <v>0</v>
      </c>
      <c r="AI104" s="297"/>
      <c r="AJ104" s="346" t="s">
        <v>121</v>
      </c>
      <c r="AK104" s="297"/>
      <c r="AL104" s="10"/>
      <c r="AM104" s="200"/>
      <c r="AN104" s="167">
        <f t="shared" si="115"/>
        <v>0</v>
      </c>
      <c r="AO104" s="297"/>
      <c r="AP104" s="346" t="s">
        <v>121</v>
      </c>
      <c r="AQ104" s="287"/>
      <c r="AR104" s="10"/>
      <c r="AS104" s="200"/>
      <c r="AT104" s="167">
        <f t="shared" si="116"/>
        <v>0</v>
      </c>
      <c r="AU104" s="297"/>
      <c r="AV104" s="346" t="s">
        <v>121</v>
      </c>
      <c r="AW104" s="175"/>
      <c r="AX104" s="10"/>
      <c r="AY104" s="200"/>
      <c r="AZ104" s="167">
        <f t="shared" si="117"/>
        <v>0</v>
      </c>
      <c r="BA104" s="297"/>
      <c r="BB104" s="346" t="s">
        <v>121</v>
      </c>
      <c r="BC104" s="167"/>
      <c r="BD104" s="10"/>
      <c r="BE104" s="187">
        <v>0</v>
      </c>
      <c r="BF104" s="167">
        <f t="shared" si="118"/>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12"/>
        <v>0</v>
      </c>
      <c r="X105" s="346" t="s">
        <v>121</v>
      </c>
      <c r="Y105" s="175"/>
      <c r="Z105" s="10"/>
      <c r="AA105" s="187">
        <v>0</v>
      </c>
      <c r="AB105" s="287"/>
      <c r="AC105" s="33">
        <f t="shared" si="113"/>
        <v>0</v>
      </c>
      <c r="AD105" s="188" t="str" cm="2">
        <f t="array" ref="AD105">_xlfn.IFS($C$6=Werkblad!$A$28,Werkblad!$A$34,$C$6="Kennisontwikkeling (KO)",Werkblad!$A$31,$C$6="Onderzoek, Ontwikkeling en innovatie (O&amp;O&amp;I)",Werkblad!$A$32,$C$6="","")</f>
        <v/>
      </c>
      <c r="AE105" s="287"/>
      <c r="AF105" s="10"/>
      <c r="AG105" s="200"/>
      <c r="AH105" s="167">
        <f t="shared" si="114"/>
        <v>0</v>
      </c>
      <c r="AI105" s="297"/>
      <c r="AJ105" s="346" t="s">
        <v>121</v>
      </c>
      <c r="AK105" s="297"/>
      <c r="AL105" s="10"/>
      <c r="AM105" s="200"/>
      <c r="AN105" s="167">
        <f t="shared" si="115"/>
        <v>0</v>
      </c>
      <c r="AO105" s="297"/>
      <c r="AP105" s="346" t="s">
        <v>121</v>
      </c>
      <c r="AQ105" s="287"/>
      <c r="AR105" s="10"/>
      <c r="AS105" s="200"/>
      <c r="AT105" s="167">
        <f t="shared" si="116"/>
        <v>0</v>
      </c>
      <c r="AU105" s="297"/>
      <c r="AV105" s="346" t="s">
        <v>121</v>
      </c>
      <c r="AW105" s="175"/>
      <c r="AX105" s="10"/>
      <c r="AY105" s="200"/>
      <c r="AZ105" s="167">
        <f t="shared" si="117"/>
        <v>0</v>
      </c>
      <c r="BA105" s="297"/>
      <c r="BB105" s="346" t="s">
        <v>121</v>
      </c>
      <c r="BC105" s="167"/>
      <c r="BD105" s="10"/>
      <c r="BE105" s="187">
        <v>0</v>
      </c>
      <c r="BF105" s="167">
        <f t="shared" si="118"/>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5"/>
      <c r="I110" s="395"/>
      <c r="J110" s="157" t="s">
        <v>7</v>
      </c>
      <c r="K110" s="157"/>
      <c r="L110" s="309"/>
      <c r="M110" s="157"/>
      <c r="N110" s="576" t="s">
        <v>8</v>
      </c>
      <c r="O110" s="576"/>
      <c r="P110" s="288"/>
      <c r="Q110" s="305"/>
      <c r="R110" s="157"/>
      <c r="S110" s="395"/>
      <c r="T110" s="576" t="str">
        <f>+T13</f>
        <v>Haalbaarheidsstudies</v>
      </c>
      <c r="U110" s="576"/>
      <c r="V110" s="305"/>
      <c r="W110" s="33"/>
      <c r="X110" s="157"/>
      <c r="Y110" s="395"/>
      <c r="Z110" s="576" t="str">
        <f>+Z13</f>
        <v>Bouw onderzoeksinfrastructuur</v>
      </c>
      <c r="AA110" s="576"/>
      <c r="AB110" s="305"/>
      <c r="AC110" s="33"/>
      <c r="AD110" s="157"/>
      <c r="AE110" s="300"/>
      <c r="AF110" s="576" t="str">
        <f>+AF13</f>
        <v>Exploitatie van innovatieclusters</v>
      </c>
      <c r="AG110" s="576"/>
      <c r="AH110" s="388"/>
      <c r="AI110" s="305"/>
      <c r="AJ110" s="157"/>
      <c r="AK110" s="305"/>
      <c r="AL110" s="576" t="str">
        <f>+AL13</f>
        <v>Innovatie kleine en middelgrote ondernemingen</v>
      </c>
      <c r="AM110" s="576"/>
      <c r="AN110" s="388"/>
      <c r="AO110" s="305"/>
      <c r="AP110" s="157"/>
      <c r="AQ110" s="305"/>
      <c r="AR110" s="576" t="str">
        <f>+AR13</f>
        <v>Proces- en organisatie innovatie</v>
      </c>
      <c r="AS110" s="576"/>
      <c r="AT110" s="388"/>
      <c r="AU110" s="305"/>
      <c r="AV110" s="157"/>
      <c r="AW110" s="395"/>
      <c r="AX110" s="576" t="str">
        <f>+AX13</f>
        <v>Opleidingssteun</v>
      </c>
      <c r="AY110" s="576"/>
      <c r="AZ110" s="388"/>
      <c r="BA110" s="305"/>
      <c r="BB110" s="157"/>
      <c r="BC110" s="388"/>
      <c r="BD110" s="576" t="str">
        <f>+BD13</f>
        <v>Niet economische activiteiten</v>
      </c>
      <c r="BE110" s="576"/>
      <c r="BF110" s="388"/>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19">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0">G113</f>
        <v>0</v>
      </c>
      <c r="J113" s="10"/>
      <c r="K113" s="200"/>
      <c r="L113" s="287"/>
      <c r="M113" s="175">
        <f t="shared" ref="M113:M116" si="121">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2">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3">AM113</f>
        <v>0</v>
      </c>
      <c r="AO113" s="287"/>
      <c r="AP113" s="346" t="s">
        <v>121</v>
      </c>
      <c r="AQ113" s="287"/>
      <c r="AR113" s="10"/>
      <c r="AS113" s="200"/>
      <c r="AT113" s="175">
        <f t="shared" ref="AT113:AT116" si="124">AS113</f>
        <v>0</v>
      </c>
      <c r="AU113" s="287"/>
      <c r="AV113" s="346" t="s">
        <v>121</v>
      </c>
      <c r="AW113" s="175"/>
      <c r="AX113" s="10"/>
      <c r="AY113" s="200"/>
      <c r="AZ113" s="175">
        <f t="shared" ref="AZ113:AZ116" si="125">AY113</f>
        <v>0</v>
      </c>
      <c r="BA113" s="287"/>
      <c r="BB113" s="346" t="s">
        <v>121</v>
      </c>
      <c r="BC113" s="175"/>
      <c r="BD113" s="10"/>
      <c r="BE113" s="187">
        <v>0</v>
      </c>
      <c r="BF113" s="175">
        <f t="shared" ref="BF113:BF116" si="126">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7">G114</f>
        <v>0</v>
      </c>
      <c r="J114" s="10"/>
      <c r="K114" s="200"/>
      <c r="L114" s="287"/>
      <c r="M114" s="175">
        <f t="shared" ref="M114" si="128">K114</f>
        <v>0</v>
      </c>
      <c r="N114" s="10"/>
      <c r="O114" s="200"/>
      <c r="P114" s="297">
        <f>O114</f>
        <v>0</v>
      </c>
      <c r="Q114" s="287"/>
      <c r="R114" s="346" t="s">
        <v>121</v>
      </c>
      <c r="S114" s="175"/>
      <c r="T114" s="10"/>
      <c r="U114" s="200"/>
      <c r="V114" s="287"/>
      <c r="W114" s="33">
        <f t="shared" ref="W114" si="129">U114</f>
        <v>0</v>
      </c>
      <c r="X114" s="346" t="s">
        <v>121</v>
      </c>
      <c r="Y114" s="175"/>
      <c r="Z114" s="10"/>
      <c r="AA114" s="200"/>
      <c r="AB114" s="287"/>
      <c r="AC114" s="33">
        <f t="shared" ref="AC114" si="130">AA114</f>
        <v>0</v>
      </c>
      <c r="AD114" s="346" t="s">
        <v>121</v>
      </c>
      <c r="AE114" s="287"/>
      <c r="AF114" s="10"/>
      <c r="AG114" s="187">
        <v>0</v>
      </c>
      <c r="AH114" s="175">
        <f t="shared" ref="AH114" si="131">AG114</f>
        <v>0</v>
      </c>
      <c r="AI114" s="287"/>
      <c r="AJ114" s="188" t="str" cm="2">
        <f t="array" ref="AJ114">_xlfn.IFS($C$6=Werkblad!$A$28,Werkblad!$A$34,$C$6="Kennisontwikkeling (KO)",Werkblad!$A$31,$C$6="Onderzoek, Ontwikkeling en innovatie (O&amp;O&amp;I)",Werkblad!$A$32,$C$6="","")</f>
        <v/>
      </c>
      <c r="AK114" s="287"/>
      <c r="AL114" s="10"/>
      <c r="AM114" s="200"/>
      <c r="AN114" s="175">
        <f t="shared" si="123"/>
        <v>0</v>
      </c>
      <c r="AO114" s="287"/>
      <c r="AP114" s="346" t="s">
        <v>121</v>
      </c>
      <c r="AQ114" s="287"/>
      <c r="AR114" s="10"/>
      <c r="AS114" s="200"/>
      <c r="AT114" s="175">
        <f t="shared" si="124"/>
        <v>0</v>
      </c>
      <c r="AU114" s="287"/>
      <c r="AV114" s="346" t="s">
        <v>121</v>
      </c>
      <c r="AW114" s="175"/>
      <c r="AX114" s="10"/>
      <c r="AY114" s="200"/>
      <c r="AZ114" s="175">
        <f t="shared" ref="AZ114" si="132">AY114</f>
        <v>0</v>
      </c>
      <c r="BA114" s="287"/>
      <c r="BB114" s="346" t="s">
        <v>121</v>
      </c>
      <c r="BC114" s="175"/>
      <c r="BD114" s="10"/>
      <c r="BE114" s="187">
        <v>0</v>
      </c>
      <c r="BF114" s="175">
        <f t="shared" ref="BF114" si="133">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0"/>
        <v>0</v>
      </c>
      <c r="J115" s="10"/>
      <c r="K115" s="200"/>
      <c r="L115" s="287"/>
      <c r="M115" s="175">
        <f t="shared" si="121"/>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2"/>
        <v>0</v>
      </c>
      <c r="AI115" s="287"/>
      <c r="AJ115" s="188" t="str" cm="2">
        <f t="array" ref="AJ115">_xlfn.IFS($C$6=Werkblad!$A$28,Werkblad!$A$34,$C$6="Kennisontwikkeling (KO)",Werkblad!$A$31,$C$6="Onderzoek, Ontwikkeling en innovatie (O&amp;O&amp;I)",Werkblad!$A$32,$C$6="","")</f>
        <v/>
      </c>
      <c r="AK115" s="287"/>
      <c r="AL115" s="10"/>
      <c r="AM115" s="200"/>
      <c r="AN115" s="175">
        <f t="shared" si="123"/>
        <v>0</v>
      </c>
      <c r="AO115" s="287"/>
      <c r="AP115" s="346" t="s">
        <v>121</v>
      </c>
      <c r="AQ115" s="287"/>
      <c r="AR115" s="10"/>
      <c r="AS115" s="200"/>
      <c r="AT115" s="175">
        <f t="shared" si="124"/>
        <v>0</v>
      </c>
      <c r="AU115" s="287"/>
      <c r="AV115" s="346" t="s">
        <v>121</v>
      </c>
      <c r="AW115" s="175"/>
      <c r="AX115" s="10"/>
      <c r="AY115" s="200"/>
      <c r="AZ115" s="175">
        <f t="shared" si="125"/>
        <v>0</v>
      </c>
      <c r="BA115" s="287"/>
      <c r="BB115" s="346" t="s">
        <v>121</v>
      </c>
      <c r="BC115" s="175"/>
      <c r="BD115" s="10"/>
      <c r="BE115" s="187">
        <v>0</v>
      </c>
      <c r="BF115" s="175">
        <f t="shared" si="126"/>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135"/>
      <c r="I116" s="296">
        <f t="shared" si="120"/>
        <v>0</v>
      </c>
      <c r="J116" s="10"/>
      <c r="K116" s="200"/>
      <c r="L116" s="287"/>
      <c r="M116" s="175">
        <f t="shared" si="121"/>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2"/>
        <v>0</v>
      </c>
      <c r="AI116" s="287"/>
      <c r="AJ116" s="188" t="str" cm="2">
        <f t="array" ref="AJ116">_xlfn.IFS($C$6=Werkblad!$A$28,Werkblad!$A$34,$C$6="Kennisontwikkeling (KO)",Werkblad!$A$31,$C$6="Onderzoek, Ontwikkeling en innovatie (O&amp;O&amp;I)",Werkblad!$A$32,$C$6="","")</f>
        <v/>
      </c>
      <c r="AK116" s="287"/>
      <c r="AL116" s="10"/>
      <c r="AM116" s="200"/>
      <c r="AN116" s="175">
        <f t="shared" si="123"/>
        <v>0</v>
      </c>
      <c r="AO116" s="287"/>
      <c r="AP116" s="346" t="s">
        <v>121</v>
      </c>
      <c r="AQ116" s="287"/>
      <c r="AR116" s="10"/>
      <c r="AS116" s="200"/>
      <c r="AT116" s="175">
        <f t="shared" si="124"/>
        <v>0</v>
      </c>
      <c r="AU116" s="287"/>
      <c r="AV116" s="346" t="s">
        <v>121</v>
      </c>
      <c r="AW116" s="175"/>
      <c r="AX116" s="10"/>
      <c r="AY116" s="200"/>
      <c r="AZ116" s="175">
        <f t="shared" si="125"/>
        <v>0</v>
      </c>
      <c r="BA116" s="287"/>
      <c r="BB116" s="346" t="s">
        <v>121</v>
      </c>
      <c r="BC116" s="175"/>
      <c r="BD116" s="10"/>
      <c r="BE116" s="187">
        <v>0</v>
      </c>
      <c r="BF116" s="175">
        <f t="shared" si="126"/>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aanvraag'!$I27&gt;80%,80%,50%+'Basisgegevens aanvraag'!$I$27)</f>
        <v>0.5</v>
      </c>
      <c r="L129" s="291"/>
      <c r="M129" s="358"/>
      <c r="N129" s="64"/>
      <c r="O129" s="70">
        <f>25%+'Basisgegevens aanvraag'!$I$27</f>
        <v>0.25</v>
      </c>
      <c r="P129" s="312"/>
      <c r="Q129" s="312"/>
      <c r="R129" s="312"/>
      <c r="S129" s="63"/>
      <c r="T129" s="64"/>
      <c r="U129" s="70">
        <f>50%+'Basisgegevens aanvraag'!$G$27</f>
        <v>0.5</v>
      </c>
      <c r="V129" s="312"/>
      <c r="W129" s="73"/>
      <c r="X129" s="312"/>
      <c r="Y129" s="312"/>
      <c r="Z129" s="64"/>
      <c r="AA129" s="419">
        <v>0</v>
      </c>
      <c r="AB129" s="312"/>
      <c r="AC129" s="73"/>
      <c r="AD129" s="312"/>
      <c r="AE129" s="312"/>
      <c r="AF129" s="64"/>
      <c r="AG129" s="202">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aanvraag'!K27+'Basisgegevens aanvraag'!L27)&lt;=70%),(+AY129+'Basisgegevens aanvraag'!K27+'Basisgegevens aanvraag'!L27)*AY125,AND(C7="Niet van toepassing",AY129&gt;=50%),50%*AY125,AND(C7="Niet van toepassing",AY129&lt;50%),AY129*AY125,AND(C7="Niet van toepassing",AY129&gt;=50%),50%*AY125,AND(C7="Ja",C4="Onderzoeksorganisatie - niet economische activiteiten"),AY125*0%,AND(C7="Ja",(+AY129+'Basisgegevens aanvraag'!K27+'Basisgegevens aanvraag'!L27)&gt;70%),70%*AY125,AND(C7="",C4="Onderzoeksorganisatie - niet economische activiteiten"),+AY125*0%,(AND(C7="",C8="Niet van toepassing")),+AY125*50%,(AND(C7="",C8="Nee")),+AY125*50%,AND(C7="Ja",C4="Middelgrote onderneming",(+AY129+'Basisgegevens aanvraag'!K27+'Basisgegevens aanvraag'!L27)&lt;=70%),(+AY129+'Basisgegevens aanvraag'!K27+'Basisgegevens aanvraag'!L27)*AY125,AND(C7="Ja",C4="Onderzoeksorganisatie - economische activiteiten",AY129&lt;=50%),(+AY129+'Basisgegevens aanvraag'!K27+'Basisgegevens aanvraag'!L27)*AY125,AND(C7="Ja",C4="Grote onderneming",AY129&lt;=50%),(+AY129+'Basisgegevens aanvraag'!K27+'Basisgegevens aanvraag'!L27)*AY125,AND(C7="",AY129&lt;=50%),+AY125*AY129,(AND(C7="",C8="")),+AY125*50%,AY129&lt;50%,AY129*AY125)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pdLq1VFWdZ0eyL0htGOYwvn2eWa8Q96eUqHoT+cyPY8RbsxEiuJ8PXLnGlju1jg4Op+cSclNs6Z9wP0nPrz7Ew==" saltValue="Z1CffakcDK9Dp/VS0e97iw==" spinCount="100000" sheet="1" objects="1" scenarios="1" formatColumns="0"/>
  <customSheetViews>
    <customSheetView guid="{83BCCC09-8AC8-4304-9213-3ECE2DC16AD8}" showGridLines="0" hiddenColumns="1">
      <pane xSplit="1" ySplit="10" topLeftCell="AF119"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AF119"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AF119"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AF123:AG123"/>
    <mergeCell ref="AL123:AM123"/>
    <mergeCell ref="AR123:AS123"/>
    <mergeCell ref="AX123:AY123"/>
    <mergeCell ref="BD123:BE123"/>
    <mergeCell ref="T110:U110"/>
    <mergeCell ref="Z110:AA110"/>
    <mergeCell ref="B93:D93"/>
    <mergeCell ref="B94:D94"/>
    <mergeCell ref="B104:D104"/>
    <mergeCell ref="B112:D112"/>
    <mergeCell ref="B113:D113"/>
    <mergeCell ref="B95:D95"/>
    <mergeCell ref="B98:D98"/>
    <mergeCell ref="B99:D99"/>
    <mergeCell ref="B100:D100"/>
    <mergeCell ref="B101:D101"/>
    <mergeCell ref="B102:D102"/>
    <mergeCell ref="B103:D103"/>
    <mergeCell ref="B115:D115"/>
    <mergeCell ref="B105:D105"/>
    <mergeCell ref="N110:O110"/>
    <mergeCell ref="B116:D116"/>
    <mergeCell ref="Z123:AA123"/>
    <mergeCell ref="B92:D92"/>
    <mergeCell ref="AF110:AG110"/>
    <mergeCell ref="AL110:AM110"/>
    <mergeCell ref="AR110:AS110"/>
    <mergeCell ref="AX110:AY110"/>
    <mergeCell ref="BD110:BE110"/>
    <mergeCell ref="F2:G5"/>
    <mergeCell ref="B62:D62"/>
    <mergeCell ref="B63:D63"/>
    <mergeCell ref="B64:D64"/>
    <mergeCell ref="B65:D65"/>
    <mergeCell ref="B60:D60"/>
    <mergeCell ref="B61:D61"/>
    <mergeCell ref="B50:C50"/>
    <mergeCell ref="B51:C51"/>
    <mergeCell ref="B40:C40"/>
    <mergeCell ref="B41:C41"/>
    <mergeCell ref="B42:C42"/>
    <mergeCell ref="B43:C43"/>
    <mergeCell ref="B59:D59"/>
    <mergeCell ref="B44:C44"/>
    <mergeCell ref="B45:C45"/>
    <mergeCell ref="B46:C46"/>
    <mergeCell ref="B48:C48"/>
    <mergeCell ref="B49:C49"/>
    <mergeCell ref="B10:C10"/>
    <mergeCell ref="D10:E10"/>
    <mergeCell ref="B12:BI12"/>
    <mergeCell ref="Z13:AA13"/>
    <mergeCell ref="BD57:BE57"/>
    <mergeCell ref="AF13:AG13"/>
    <mergeCell ref="AL13:AM13"/>
    <mergeCell ref="AR13:AS13"/>
    <mergeCell ref="AX13:AY13"/>
    <mergeCell ref="BD13:BE13"/>
    <mergeCell ref="AF38:AG38"/>
    <mergeCell ref="AL38:AM38"/>
    <mergeCell ref="AR38:AS38"/>
    <mergeCell ref="AX38:AY38"/>
    <mergeCell ref="BD38:BE38"/>
    <mergeCell ref="Z38:AA38"/>
    <mergeCell ref="B47:C47"/>
    <mergeCell ref="B66:D66"/>
    <mergeCell ref="N71:O71"/>
    <mergeCell ref="T71:U71"/>
    <mergeCell ref="Z71:AA71"/>
    <mergeCell ref="AF71:AG71"/>
    <mergeCell ref="AL71:AM71"/>
    <mergeCell ref="AR71:AS71"/>
    <mergeCell ref="AX71:AY71"/>
    <mergeCell ref="B52:C52"/>
    <mergeCell ref="N57:O57"/>
    <mergeCell ref="T57:U57"/>
    <mergeCell ref="Z57:AA57"/>
    <mergeCell ref="AF57:AG57"/>
    <mergeCell ref="AL57:AM57"/>
    <mergeCell ref="AR57:AS57"/>
    <mergeCell ref="AX57:AY57"/>
    <mergeCell ref="BD71:BE71"/>
    <mergeCell ref="B85:D85"/>
    <mergeCell ref="N90:O90"/>
    <mergeCell ref="T90:U90"/>
    <mergeCell ref="Z90:AA90"/>
    <mergeCell ref="AF90:AG90"/>
    <mergeCell ref="AL90:AM90"/>
    <mergeCell ref="AR90:AS90"/>
    <mergeCell ref="AX90:AY90"/>
    <mergeCell ref="BD90:BE90"/>
    <mergeCell ref="B77:D77"/>
    <mergeCell ref="B78:D78"/>
    <mergeCell ref="B79:D79"/>
    <mergeCell ref="B80:D80"/>
    <mergeCell ref="B73:D73"/>
    <mergeCell ref="B74:D74"/>
    <mergeCell ref="B75:D75"/>
    <mergeCell ref="B76:D76"/>
    <mergeCell ref="B81:D81"/>
    <mergeCell ref="B82:D82"/>
    <mergeCell ref="B83:D83"/>
    <mergeCell ref="B84:D84"/>
    <mergeCell ref="U177:V177"/>
    <mergeCell ref="B114:D114"/>
    <mergeCell ref="G158:H158"/>
    <mergeCell ref="G159:H159"/>
    <mergeCell ref="G160:H160"/>
    <mergeCell ref="G165:H165"/>
    <mergeCell ref="G166:H166"/>
    <mergeCell ref="G167:H167"/>
    <mergeCell ref="G168:H168"/>
    <mergeCell ref="N123:O123"/>
    <mergeCell ref="T123:U123"/>
    <mergeCell ref="G169:H169"/>
    <mergeCell ref="E173:V173"/>
    <mergeCell ref="U174:V174"/>
    <mergeCell ref="E175:F175"/>
    <mergeCell ref="U175:V175"/>
    <mergeCell ref="G157:AB157"/>
    <mergeCell ref="G164:AB164"/>
    <mergeCell ref="B165:E165"/>
    <mergeCell ref="E176:F176"/>
    <mergeCell ref="U176:V176"/>
    <mergeCell ref="B164:E164"/>
    <mergeCell ref="C168:D168"/>
  </mergeCells>
  <conditionalFormatting sqref="AZ129:BB129">
    <cfRule type="cellIs" dxfId="602" priority="21" operator="greaterThan">
      <formula>0.5</formula>
    </cfRule>
    <cfRule type="cellIs" priority="22" operator="between">
      <formula>0</formula>
      <formula>0.5</formula>
    </cfRule>
  </conditionalFormatting>
  <conditionalFormatting sqref="B12">
    <cfRule type="cellIs" dxfId="601" priority="46" stopIfTrue="1" operator="equal">
      <formula>"Kies eerst uw systematiek voor de berekening van de subsidiabele kosten"</formula>
    </cfRule>
  </conditionalFormatting>
  <conditionalFormatting sqref="F34">
    <cfRule type="cellIs" dxfId="600" priority="45" stopIfTrue="1" operator="equal">
      <formula>"Opslag algemene kosten (50%)"</formula>
    </cfRule>
  </conditionalFormatting>
  <conditionalFormatting sqref="AB129:AD129">
    <cfRule type="cellIs" dxfId="599" priority="43" operator="greaterThan">
      <formula>0.5</formula>
    </cfRule>
    <cfRule type="cellIs" priority="44" operator="between">
      <formula>0</formula>
      <formula>0.5</formula>
    </cfRule>
  </conditionalFormatting>
  <conditionalFormatting sqref="AB107">
    <cfRule type="cellIs" dxfId="598" priority="42" operator="greaterThan">
      <formula>40000000</formula>
    </cfRule>
  </conditionalFormatting>
  <conditionalFormatting sqref="AG129:AK129">
    <cfRule type="cellIs" dxfId="597" priority="40" operator="greaterThan">
      <formula>0.5</formula>
    </cfRule>
    <cfRule type="cellIs" priority="41" operator="between">
      <formula>0</formula>
      <formula>0.5</formula>
    </cfRule>
  </conditionalFormatting>
  <conditionalFormatting sqref="AQ133">
    <cfRule type="cellIs" dxfId="596" priority="37" operator="greaterThan">
      <formula>20000000</formula>
    </cfRule>
  </conditionalFormatting>
  <conditionalFormatting sqref="AM129:AQ129">
    <cfRule type="cellIs" dxfId="595" priority="38" operator="greaterThan">
      <formula>0.5</formula>
    </cfRule>
    <cfRule type="cellIs" priority="39" operator="between">
      <formula>0</formula>
      <formula>0.5</formula>
    </cfRule>
  </conditionalFormatting>
  <conditionalFormatting sqref="AS133:AV133">
    <cfRule type="cellIs" dxfId="594" priority="36" operator="greaterThan">
      <formula>20000000</formula>
    </cfRule>
  </conditionalFormatting>
  <conditionalFormatting sqref="BC133">
    <cfRule type="cellIs" dxfId="593" priority="35" operator="greaterThan">
      <formula>20000000</formula>
    </cfRule>
  </conditionalFormatting>
  <conditionalFormatting sqref="AR34">
    <cfRule type="cellIs" dxfId="592" priority="28" stopIfTrue="1" operator="equal">
      <formula>"Opslag algemene kosten (50%)"</formula>
    </cfRule>
  </conditionalFormatting>
  <conditionalFormatting sqref="T34">
    <cfRule type="cellIs" dxfId="591" priority="32" stopIfTrue="1" operator="equal">
      <formula>"Opslag algemene kosten (50%)"</formula>
    </cfRule>
  </conditionalFormatting>
  <conditionalFormatting sqref="J34">
    <cfRule type="cellIs" dxfId="590" priority="34" stopIfTrue="1" operator="equal">
      <formula>"Opslag algemene kosten (50%)"</formula>
    </cfRule>
  </conditionalFormatting>
  <conditionalFormatting sqref="N34">
    <cfRule type="cellIs" dxfId="589" priority="33" stopIfTrue="1" operator="equal">
      <formula>"Opslag algemene kosten (50%)"</formula>
    </cfRule>
  </conditionalFormatting>
  <conditionalFormatting sqref="Z34">
    <cfRule type="cellIs" dxfId="588" priority="31" stopIfTrue="1" operator="equal">
      <formula>"Opslag algemene kosten (50%)"</formula>
    </cfRule>
  </conditionalFormatting>
  <conditionalFormatting sqref="AF34">
    <cfRule type="cellIs" dxfId="587" priority="30" stopIfTrue="1" operator="equal">
      <formula>"Opslag algemene kosten (50%)"</formula>
    </cfRule>
  </conditionalFormatting>
  <conditionalFormatting sqref="AL34">
    <cfRule type="cellIs" dxfId="586" priority="29" stopIfTrue="1" operator="equal">
      <formula>"Opslag algemene kosten (50%)"</formula>
    </cfRule>
  </conditionalFormatting>
  <conditionalFormatting sqref="AX34">
    <cfRule type="cellIs" dxfId="585" priority="27" stopIfTrue="1" operator="equal">
      <formula>"Opslag algemene kosten (50%)"</formula>
    </cfRule>
  </conditionalFormatting>
  <conditionalFormatting sqref="AM133:AP133">
    <cfRule type="cellIs" dxfId="584" priority="26" operator="greaterThan">
      <formula>20000000</formula>
    </cfRule>
  </conditionalFormatting>
  <conditionalFormatting sqref="AG133:AK133">
    <cfRule type="cellIs" dxfId="583" priority="25" operator="greaterThan">
      <formula>20000000</formula>
    </cfRule>
  </conditionalFormatting>
  <conditionalFormatting sqref="AA133:AD133">
    <cfRule type="cellIs" dxfId="582" priority="24" operator="greaterThan">
      <formula>20000000</formula>
    </cfRule>
  </conditionalFormatting>
  <conditionalFormatting sqref="BD34">
    <cfRule type="cellIs" dxfId="581" priority="23" stopIfTrue="1" operator="equal">
      <formula>"Opslag algemene kosten (50%)"</formula>
    </cfRule>
  </conditionalFormatting>
  <conditionalFormatting sqref="AZ133:BB133">
    <cfRule type="cellIs" dxfId="580" priority="20" operator="greaterThan">
      <formula>20000000</formula>
    </cfRule>
  </conditionalFormatting>
  <conditionalFormatting sqref="AY133">
    <cfRule type="cellIs" dxfId="579" priority="12" operator="greaterThan">
      <formula>20000000</formula>
    </cfRule>
  </conditionalFormatting>
  <conditionalFormatting sqref="AY129">
    <cfRule type="cellIs" dxfId="578" priority="10" operator="greaterThan">
      <formula>0.5</formula>
    </cfRule>
    <cfRule type="cellIs" priority="11" operator="between">
      <formula>0</formula>
      <formula>0.5</formula>
    </cfRule>
  </conditionalFormatting>
  <conditionalFormatting sqref="AA129">
    <cfRule type="cellIs" dxfId="577" priority="6" operator="greaterThan">
      <formula>0.5</formula>
    </cfRule>
    <cfRule type="cellIs" priority="7" operator="between">
      <formula>0</formula>
      <formula>0.5</formula>
    </cfRule>
  </conditionalFormatting>
  <conditionalFormatting sqref="X177">
    <cfRule type="expression" dxfId="576" priority="4" stopIfTrue="1">
      <formula>IF(T177-D136=0,"","Let op ")</formula>
    </cfRule>
    <cfRule type="expression" dxfId="575" priority="5" stopIfTrue="1">
      <formula>IF(T177-D136=0,"","Let op ")</formula>
    </cfRule>
  </conditionalFormatting>
  <conditionalFormatting sqref="C168">
    <cfRule type="containsText" dxfId="12"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DE9175CF-B106-43EF-B3FC-23D6E0399656}"/>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G175:S176 AJ112:AJ116 AW108:BA111 AW107:BA107 AW92:BA106 AW86 AW112:BA116 AQ108:AU111 AQ107:AU107 AQ92:AU106 AQ86:AU86 AQ112:AU116 AK108:AO111 AK107:AO107 AE106:AI106 AE108:AI111 AE107:AI107 Y107:Z107 Y106:AC106 Y112:AC113 Y114:AC114 Y115:AC116 Y92:Z105 Y108:AC111 BC30:BG31 BC67:BG69 BC32:BG39 BC73:BG73 BC16:BG24 BC59:BG59 BC40:BD52 BC70:BG72 BC53:BG57 BC58:BG58 BC74:BG85 BC60:BG66 AW27:BA28 AW25:BA25 AW29:BA29 AW26:BA26 AW30:BA31 AW73:AW85 AW70:AW72 AW67:BA69 AW40:AX52 AW32:BA39 AQ27:AU28 AQ25:AU25 AQ29:AU29 AQ26:AU26 AQ16:AU24 AQ15:AU15 AQ30:AU31 AQ53:AU57 AQ58:AU58 AQ73:AU85 AQ70:AU72 AQ67:AU69 AK27:AO28 AK25:AO25 AK29:AO29 AK26:AO26 AK16:AO24 AK15:AO15 AK30:AO31 AK53:AO57 AK58:AO58 AK73:AO85 AE60:AI66 AE34:AI34 AE35:AI39 AE27:AI28 AE25:AI25 AE29:AI29 AE26:AI26 AE16:AI24 AE59:AI59 AE15:AI15 AE30:AI31 AE53:AI57 AE67:AI69 AE74:AI85 AE58:AI58 AE70:AI72 AE32:AI33 AE40:AF52 AE73:AI73 Y60:AC66 Y34:AC34 Y35:AC39 Y27:AC28 Y25:AC25 Y29:AC29 Y26:AC26 Y16:AC24 Y59:AC59 Y40:Z52 Y15:AC15 Y30:AC31 Y53:AC57 Y67:AC69 Y73:Z73 Y74:AC85 Y58:AC58 Y70:AC72 Y32:AC33 AE112:AI113 AE114:AF114 AE115:AI116 AE93:AI105 AE92:AI92 AB92:AC92 S60:W66 S34:W34 S35:W39 S27:W28 S25:W25 S29:W29 S26:W26 BC29:BG29 AZ73:BA73 AX73 BC26:BG26 S16:W24 AW16:BA24 AB107:AC107 S107:W107 AZ59:BA59 AX59 AT59:AU59 AQ59:AR59 V59:W59 S59:T59 AK52:AO52 BF40:BG52 AZ40:BA52 AT40:AU52 AN40:AO51 AH40:AI52 AB40:AC52 V40:W52 BC15:BG15 AK92:AO106 S106:W106 AK59:AO66 AK70:AO72 AQ60:AU66 AW59:AW66 AK86:AO86 AK67:AO69 AX70:BA72 AW53:BA57 AW58:BA58 U15:W15 S30:W31 AK40:AL51 AK32:AO39 AQ32:AU39 AQ40:AR52 S40:T52 S53:W57 AW15 AY15:BA15 AX74:BA85 AX60:BA66 S67:W69 AB73:AC73 S73:W73 S74:W85 S15 AK112:AO116 S112:W113 AH114:AI114 S114:W114 S115:W116 AB93:AC105 S92:W105 S58:W58 S70:W72 S32:W33 S108:W111 B25:R25 B112:R113 B108:R111 X108:X111 B34:R34 B32:R33 X32:X33 B73:R73 B70:R72 X70:X72 B59:R59 B58:R58 X58 B107:R107 B92:R105 X92 X93:X105 AD93:AD105 B117:BI133 B115:R116 X115:X116 B114:R114 X114 X112:X113 AP115:AP116 AP114 AP112:AP113 B15:R15 T15 B87:BI91 B74:R85 X74:X85 X73 AD73 B67:R69 X67:X69 B60:R66 BB60:BB66 BB74:BB85 BB15 AX15 B53:R57 X53:X57 B40:R52 U52 AS40:AS52 AV34:AV39 AV32:AV33 AP34:AP39 AP32:AP33 U40:U51 AM40:AM51 B30:R31 X30:X31 X15 BB58 BB53:BB57 BB70:BB72 AP67:AP69 B86:AJ86 AP86 AY59 AV60:AV66 AP70:AP72 AP59 AP60:AP66 B106:R106 X106 AP92 AP93:AP105 AP106 BH15:BI15 X52 X40:X51 AD52 AD40:AD51 AJ52 AJ40:AJ51 AP40:AP51 AV40:AV52 BB40:BB52 BH40:BI52 AP52 U59 X59 AS59 AV59 BB59 X107 AD107 B16:R24 BB16:BB24 X16:X24 B27:R28 B26:R26 BH26:BI26 AY73 BB73 B29:R29 BH29:BI29 X26 X29 X25 X27:X28 B35:R39 X35:X39 X34 X60:X66 AD92 AJ92 AJ93:AJ105 AG114 AD32:AD33 AD70:AD72 AD58 AD74:AD85 AA73 AD67:AD69 AD53:AD57 AD30:AD31 AD15 AA52 AA40:AA51 AD59 AD16:AD24 AD26 AD29 AD25 AD27:AD28 AD35:AD39 AD34 AD60:AD66 AJ73 AG52 AG40:AG51 AJ32:AJ33 AJ70:AJ72 AJ58 AJ74:AJ85 AJ67:AJ69 AJ53:AJ57 AJ30:AJ31 AJ15 AJ59 AJ16:AJ24 AJ26 AJ29 AJ25 AJ27:AJ28 AJ35:AJ39 AJ34 AJ60:AJ66 AP73 AP74:AP85 AP58 AP53:AP57 AP30:AP31 AP15 AP16:AP24 AP26 AP29 AP25 AP27:AP28 AV67:AV69 AV70:AV72 AV73 AV74:AV85 AV58 AV53:AV57 AV30:AV31 AV15 AV16:AV24 AV26 AV29 AV25 AV27:AV28 BB34:BB39 BB32:BB33 AY40:AY52 BB67:BB69 BB30:BB31 BB26 BB29 BB25:BI25 BB27:BI28 BH60:BI66 BH74:BI85 BH58:BI58 BH53:BI57 BH70:BI72 BE40:BE52 BH59:BI59 BH16:BI24 BH73:BI73 BH34:BI39 BH32:BI33 BH67:BI69 BH30:BI31 AD108:AD111 AA92 AA93:AA105 AD115:AD116 AD114 AD112:AD113 AD106 AA107 AJ107 AJ108:AJ111 AJ106 AP107 AP108:AP111 AV115:AV116 AV114 AV112:AV113 AV86 AV92 AV93:AV105 AV106 AV107 AV108:AV111 BB115:BI116 BB114:BI114 BB112:BI113 AX86:BI86 BB92:BI92 BB93:BI105 BB106:BI106 BB107:BI107 BB108:BI111 C167:D167 X177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9C0B78CD-743C-46BC-BD7B-23E88B6B1485}">
          <x14:formula1>
            <xm:f>Werkblad!$A$1:$A$4</xm:f>
          </x14:formula1>
          <xm:sqref>D10:E10</xm:sqref>
        </x14:dataValidation>
        <x14:dataValidation type="list" allowBlank="1" showInputMessage="1" showErrorMessage="1" xr:uid="{44007871-6298-4412-9150-AE58232BE8A7}">
          <x14:formula1>
            <xm:f>Werkblad!$A$14:$A$16</xm:f>
          </x14:formula1>
          <xm:sqref>C7:C8</xm:sqref>
        </x14:dataValidation>
        <x14:dataValidation type="list" allowBlank="1" showInputMessage="1" showErrorMessage="1" xr:uid="{D651D084-B04A-4501-AC27-684E9AAC6326}">
          <x14:formula1>
            <xm:f>Werkblad!$A$26:$A$28</xm:f>
          </x14:formula1>
          <xm:sqref>C6</xm:sqref>
        </x14:dataValidation>
        <x14:dataValidation type="list" allowBlank="1" showInputMessage="1" showErrorMessage="1" xr:uid="{8CE2CE78-FBAB-43B2-A794-04035D2E8F54}">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62233-504E-4B03-BE6D-B0F38FC67689}">
  <sheetPr codeName="Blad24"/>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aanvraag'!C28</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aanvraag'!D28</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92"/>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94" si="107">AG93</f>
        <v>0</v>
      </c>
      <c r="AI93" s="297"/>
      <c r="AJ93" s="346" t="s">
        <v>121</v>
      </c>
      <c r="AK93" s="297"/>
      <c r="AL93" s="10"/>
      <c r="AM93" s="200"/>
      <c r="AN93" s="167">
        <f t="shared" ref="AN93:AN94" si="108">AM93</f>
        <v>0</v>
      </c>
      <c r="AO93" s="297"/>
      <c r="AP93" s="346" t="s">
        <v>121</v>
      </c>
      <c r="AQ93" s="287"/>
      <c r="AR93" s="10"/>
      <c r="AS93" s="200"/>
      <c r="AT93" s="167">
        <f t="shared" ref="AT93:AT94" si="109">AS93</f>
        <v>0</v>
      </c>
      <c r="AU93" s="297"/>
      <c r="AV93" s="346" t="s">
        <v>121</v>
      </c>
      <c r="AW93" s="175"/>
      <c r="AX93" s="10"/>
      <c r="AY93" s="200"/>
      <c r="AZ93" s="167">
        <f t="shared" ref="AZ93:AZ94" si="110">AY93</f>
        <v>0</v>
      </c>
      <c r="BA93" s="297"/>
      <c r="BB93" s="346" t="s">
        <v>121</v>
      </c>
      <c r="BC93" s="167"/>
      <c r="BD93" s="10"/>
      <c r="BE93" s="187">
        <v>0</v>
      </c>
      <c r="BF93" s="167">
        <f t="shared" ref="BF93:BF94"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87"/>
      <c r="D94" s="587"/>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5" si="112">U95</f>
        <v>0</v>
      </c>
      <c r="X95" s="346" t="s">
        <v>121</v>
      </c>
      <c r="Y95" s="175"/>
      <c r="Z95" s="10"/>
      <c r="AA95" s="187">
        <v>0</v>
      </c>
      <c r="AB95" s="287"/>
      <c r="AC95" s="33">
        <f t="shared" ref="AC95:AC105" si="113">AA95</f>
        <v>0</v>
      </c>
      <c r="AD95" s="188" t="str" cm="2">
        <f t="array" ref="AD95">_xlfn.IFS($C$6=Werkblad!$A$28,Werkblad!$A$34,$C$6="Kennisontwikkeling (KO)",Werkblad!$A$31,$C$6="Onderzoek, Ontwikkeling en innovatie (O&amp;O&amp;I)",Werkblad!$A$32,$C$6="","")</f>
        <v/>
      </c>
      <c r="AE95" s="287"/>
      <c r="AF95" s="10"/>
      <c r="AG95" s="200"/>
      <c r="AH95" s="167">
        <f t="shared" ref="AH95:AH105" si="114">AG95</f>
        <v>0</v>
      </c>
      <c r="AI95" s="297"/>
      <c r="AJ95" s="346" t="s">
        <v>121</v>
      </c>
      <c r="AK95" s="297"/>
      <c r="AL95" s="10"/>
      <c r="AM95" s="200"/>
      <c r="AN95" s="167">
        <f t="shared" ref="AN95:AN105" si="115">AM95</f>
        <v>0</v>
      </c>
      <c r="AO95" s="297"/>
      <c r="AP95" s="346" t="s">
        <v>121</v>
      </c>
      <c r="AQ95" s="287"/>
      <c r="AR95" s="10"/>
      <c r="AS95" s="200"/>
      <c r="AT95" s="167">
        <f t="shared" ref="AT95:AT105" si="116">AS95</f>
        <v>0</v>
      </c>
      <c r="AU95" s="297"/>
      <c r="AV95" s="346" t="s">
        <v>121</v>
      </c>
      <c r="AW95" s="175"/>
      <c r="AX95" s="10"/>
      <c r="AY95" s="200"/>
      <c r="AZ95" s="167">
        <f t="shared" ref="AZ95:AZ105" si="117">AY95</f>
        <v>0</v>
      </c>
      <c r="BA95" s="297"/>
      <c r="BB95" s="346" t="s">
        <v>121</v>
      </c>
      <c r="BC95" s="167"/>
      <c r="BD95" s="10"/>
      <c r="BE95" s="187">
        <v>0</v>
      </c>
      <c r="BF95" s="167">
        <f t="shared" ref="BF95:BF105"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12"/>
        <v>0</v>
      </c>
      <c r="X104" s="346" t="s">
        <v>121</v>
      </c>
      <c r="Y104" s="175"/>
      <c r="Z104" s="10"/>
      <c r="AA104" s="187">
        <v>0</v>
      </c>
      <c r="AB104" s="287"/>
      <c r="AC104" s="33">
        <f t="shared" si="113"/>
        <v>0</v>
      </c>
      <c r="AD104" s="188" t="str" cm="2">
        <f t="array" ref="AD104">_xlfn.IFS($C$6=Werkblad!$A$28,Werkblad!$A$34,$C$6="Kennisontwikkeling (KO)",Werkblad!$A$31,$C$6="Onderzoek, Ontwikkeling en innovatie (O&amp;O&amp;I)",Werkblad!$A$32,$C$6="","")</f>
        <v/>
      </c>
      <c r="AE104" s="287"/>
      <c r="AF104" s="10"/>
      <c r="AG104" s="200"/>
      <c r="AH104" s="167">
        <f t="shared" si="114"/>
        <v>0</v>
      </c>
      <c r="AI104" s="297"/>
      <c r="AJ104" s="346" t="s">
        <v>121</v>
      </c>
      <c r="AK104" s="297"/>
      <c r="AL104" s="10"/>
      <c r="AM104" s="200"/>
      <c r="AN104" s="167">
        <f t="shared" si="115"/>
        <v>0</v>
      </c>
      <c r="AO104" s="297"/>
      <c r="AP104" s="346" t="s">
        <v>121</v>
      </c>
      <c r="AQ104" s="287"/>
      <c r="AR104" s="10"/>
      <c r="AS104" s="200"/>
      <c r="AT104" s="167">
        <f t="shared" si="116"/>
        <v>0</v>
      </c>
      <c r="AU104" s="297"/>
      <c r="AV104" s="346" t="s">
        <v>121</v>
      </c>
      <c r="AW104" s="175"/>
      <c r="AX104" s="10"/>
      <c r="AY104" s="200"/>
      <c r="AZ104" s="167">
        <f t="shared" si="117"/>
        <v>0</v>
      </c>
      <c r="BA104" s="297"/>
      <c r="BB104" s="346" t="s">
        <v>121</v>
      </c>
      <c r="BC104" s="167"/>
      <c r="BD104" s="10"/>
      <c r="BE104" s="187">
        <v>0</v>
      </c>
      <c r="BF104" s="167">
        <f t="shared" si="118"/>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12"/>
        <v>0</v>
      </c>
      <c r="X105" s="346" t="s">
        <v>121</v>
      </c>
      <c r="Y105" s="175"/>
      <c r="Z105" s="10"/>
      <c r="AA105" s="187">
        <v>0</v>
      </c>
      <c r="AB105" s="287"/>
      <c r="AC105" s="33">
        <f t="shared" si="113"/>
        <v>0</v>
      </c>
      <c r="AD105" s="188" t="str" cm="2">
        <f t="array" ref="AD105">_xlfn.IFS($C$6=Werkblad!$A$28,Werkblad!$A$34,$C$6="Kennisontwikkeling (KO)",Werkblad!$A$31,$C$6="Onderzoek, Ontwikkeling en innovatie (O&amp;O&amp;I)",Werkblad!$A$32,$C$6="","")</f>
        <v/>
      </c>
      <c r="AE105" s="287"/>
      <c r="AF105" s="10"/>
      <c r="AG105" s="200"/>
      <c r="AH105" s="167">
        <f t="shared" si="114"/>
        <v>0</v>
      </c>
      <c r="AI105" s="297"/>
      <c r="AJ105" s="346" t="s">
        <v>121</v>
      </c>
      <c r="AK105" s="297"/>
      <c r="AL105" s="10"/>
      <c r="AM105" s="200"/>
      <c r="AN105" s="167">
        <f t="shared" si="115"/>
        <v>0</v>
      </c>
      <c r="AO105" s="297"/>
      <c r="AP105" s="346" t="s">
        <v>121</v>
      </c>
      <c r="AQ105" s="287"/>
      <c r="AR105" s="10"/>
      <c r="AS105" s="200"/>
      <c r="AT105" s="167">
        <f t="shared" si="116"/>
        <v>0</v>
      </c>
      <c r="AU105" s="297"/>
      <c r="AV105" s="346" t="s">
        <v>121</v>
      </c>
      <c r="AW105" s="175"/>
      <c r="AX105" s="10"/>
      <c r="AY105" s="200"/>
      <c r="AZ105" s="167">
        <f t="shared" si="117"/>
        <v>0</v>
      </c>
      <c r="BA105" s="297"/>
      <c r="BB105" s="346" t="s">
        <v>121</v>
      </c>
      <c r="BC105" s="167"/>
      <c r="BD105" s="10"/>
      <c r="BE105" s="187">
        <v>0</v>
      </c>
      <c r="BF105" s="167">
        <f t="shared" si="118"/>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5"/>
      <c r="I110" s="395"/>
      <c r="J110" s="157" t="s">
        <v>7</v>
      </c>
      <c r="K110" s="157"/>
      <c r="L110" s="309"/>
      <c r="M110" s="157"/>
      <c r="N110" s="576" t="s">
        <v>8</v>
      </c>
      <c r="O110" s="576"/>
      <c r="P110" s="288"/>
      <c r="Q110" s="305"/>
      <c r="R110" s="157"/>
      <c r="S110" s="395"/>
      <c r="T110" s="576" t="str">
        <f>+T13</f>
        <v>Haalbaarheidsstudies</v>
      </c>
      <c r="U110" s="576"/>
      <c r="V110" s="305"/>
      <c r="W110" s="33"/>
      <c r="X110" s="157"/>
      <c r="Y110" s="395"/>
      <c r="Z110" s="576" t="str">
        <f>+Z13</f>
        <v>Bouw onderzoeksinfrastructuur</v>
      </c>
      <c r="AA110" s="576"/>
      <c r="AB110" s="305"/>
      <c r="AC110" s="33"/>
      <c r="AD110" s="157"/>
      <c r="AE110" s="300"/>
      <c r="AF110" s="576" t="str">
        <f>+AF13</f>
        <v>Exploitatie van innovatieclusters</v>
      </c>
      <c r="AG110" s="576"/>
      <c r="AH110" s="388"/>
      <c r="AI110" s="305"/>
      <c r="AJ110" s="157"/>
      <c r="AK110" s="305"/>
      <c r="AL110" s="576" t="str">
        <f>+AL13</f>
        <v>Innovatie kleine en middelgrote ondernemingen</v>
      </c>
      <c r="AM110" s="576"/>
      <c r="AN110" s="388"/>
      <c r="AO110" s="305"/>
      <c r="AP110" s="157"/>
      <c r="AQ110" s="305"/>
      <c r="AR110" s="576" t="str">
        <f>+AR13</f>
        <v>Proces- en organisatie innovatie</v>
      </c>
      <c r="AS110" s="576"/>
      <c r="AT110" s="388"/>
      <c r="AU110" s="305"/>
      <c r="AV110" s="157"/>
      <c r="AW110" s="395"/>
      <c r="AX110" s="576" t="str">
        <f>+AX13</f>
        <v>Opleidingssteun</v>
      </c>
      <c r="AY110" s="576"/>
      <c r="AZ110" s="388"/>
      <c r="BA110" s="305"/>
      <c r="BB110" s="157"/>
      <c r="BC110" s="388"/>
      <c r="BD110" s="576" t="str">
        <f>+BD13</f>
        <v>Niet economische activiteiten</v>
      </c>
      <c r="BE110" s="576"/>
      <c r="BF110" s="388"/>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19">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0">G113</f>
        <v>0</v>
      </c>
      <c r="J113" s="10"/>
      <c r="K113" s="200"/>
      <c r="L113" s="287"/>
      <c r="M113" s="175">
        <f t="shared" ref="M113:M116" si="121">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2">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3">AM113</f>
        <v>0</v>
      </c>
      <c r="AO113" s="287"/>
      <c r="AP113" s="346" t="s">
        <v>121</v>
      </c>
      <c r="AQ113" s="287"/>
      <c r="AR113" s="10"/>
      <c r="AS113" s="200"/>
      <c r="AT113" s="175">
        <f t="shared" ref="AT113:AT116" si="124">AS113</f>
        <v>0</v>
      </c>
      <c r="AU113" s="287"/>
      <c r="AV113" s="346" t="s">
        <v>121</v>
      </c>
      <c r="AW113" s="175"/>
      <c r="AX113" s="10"/>
      <c r="AY113" s="200"/>
      <c r="AZ113" s="175">
        <f t="shared" ref="AZ113:AZ116" si="125">AY113</f>
        <v>0</v>
      </c>
      <c r="BA113" s="287"/>
      <c r="BB113" s="346" t="s">
        <v>121</v>
      </c>
      <c r="BC113" s="175"/>
      <c r="BD113" s="10"/>
      <c r="BE113" s="187">
        <v>0</v>
      </c>
      <c r="BF113" s="175">
        <f t="shared" ref="BF113:BF116" si="126">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7">G114</f>
        <v>0</v>
      </c>
      <c r="J114" s="10"/>
      <c r="K114" s="200"/>
      <c r="L114" s="287"/>
      <c r="M114" s="175">
        <f t="shared" ref="M114" si="128">K114</f>
        <v>0</v>
      </c>
      <c r="N114" s="10"/>
      <c r="O114" s="200"/>
      <c r="P114" s="297">
        <f>O114</f>
        <v>0</v>
      </c>
      <c r="Q114" s="287"/>
      <c r="R114" s="346" t="s">
        <v>121</v>
      </c>
      <c r="S114" s="175"/>
      <c r="T114" s="10"/>
      <c r="U114" s="200"/>
      <c r="V114" s="287"/>
      <c r="W114" s="33">
        <f t="shared" ref="W114" si="129">U114</f>
        <v>0</v>
      </c>
      <c r="X114" s="346" t="s">
        <v>121</v>
      </c>
      <c r="Y114" s="175"/>
      <c r="Z114" s="10"/>
      <c r="AA114" s="200"/>
      <c r="AB114" s="287"/>
      <c r="AC114" s="33">
        <f t="shared" ref="AC114" si="130">AA114</f>
        <v>0</v>
      </c>
      <c r="AD114" s="346" t="s">
        <v>121</v>
      </c>
      <c r="AE114" s="287"/>
      <c r="AF114" s="10"/>
      <c r="AG114" s="187">
        <v>0</v>
      </c>
      <c r="AH114" s="175">
        <f t="shared" ref="AH114" si="131">AG114</f>
        <v>0</v>
      </c>
      <c r="AI114" s="287"/>
      <c r="AJ114" s="188" t="str" cm="2">
        <f t="array" ref="AJ114">_xlfn.IFS($C$6=Werkblad!$A$28,Werkblad!$A$34,$C$6="Kennisontwikkeling (KO)",Werkblad!$A$31,$C$6="Onderzoek, Ontwikkeling en innovatie (O&amp;O&amp;I)",Werkblad!$A$32,$C$6="","")</f>
        <v/>
      </c>
      <c r="AK114" s="287"/>
      <c r="AL114" s="10"/>
      <c r="AM114" s="200"/>
      <c r="AN114" s="175">
        <f t="shared" si="123"/>
        <v>0</v>
      </c>
      <c r="AO114" s="287"/>
      <c r="AP114" s="346" t="s">
        <v>121</v>
      </c>
      <c r="AQ114" s="287"/>
      <c r="AR114" s="10"/>
      <c r="AS114" s="200"/>
      <c r="AT114" s="175">
        <f t="shared" si="124"/>
        <v>0</v>
      </c>
      <c r="AU114" s="287"/>
      <c r="AV114" s="346" t="s">
        <v>121</v>
      </c>
      <c r="AW114" s="175"/>
      <c r="AX114" s="10"/>
      <c r="AY114" s="200"/>
      <c r="AZ114" s="175">
        <f t="shared" ref="AZ114" si="132">AY114</f>
        <v>0</v>
      </c>
      <c r="BA114" s="287"/>
      <c r="BB114" s="346" t="s">
        <v>121</v>
      </c>
      <c r="BC114" s="175"/>
      <c r="BD114" s="10"/>
      <c r="BE114" s="187">
        <v>0</v>
      </c>
      <c r="BF114" s="175">
        <f t="shared" ref="BF114" si="133">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0"/>
        <v>0</v>
      </c>
      <c r="J115" s="10"/>
      <c r="K115" s="200"/>
      <c r="L115" s="287"/>
      <c r="M115" s="175">
        <f t="shared" si="121"/>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2"/>
        <v>0</v>
      </c>
      <c r="AI115" s="287"/>
      <c r="AJ115" s="188" t="str" cm="2">
        <f t="array" ref="AJ115">_xlfn.IFS($C$6=Werkblad!$A$28,Werkblad!$A$34,$C$6="Kennisontwikkeling (KO)",Werkblad!$A$31,$C$6="Onderzoek, Ontwikkeling en innovatie (O&amp;O&amp;I)",Werkblad!$A$32,$C$6="","")</f>
        <v/>
      </c>
      <c r="AK115" s="287"/>
      <c r="AL115" s="10"/>
      <c r="AM115" s="200"/>
      <c r="AN115" s="175">
        <f t="shared" si="123"/>
        <v>0</v>
      </c>
      <c r="AO115" s="287"/>
      <c r="AP115" s="346" t="s">
        <v>121</v>
      </c>
      <c r="AQ115" s="287"/>
      <c r="AR115" s="10"/>
      <c r="AS115" s="200"/>
      <c r="AT115" s="175">
        <f t="shared" si="124"/>
        <v>0</v>
      </c>
      <c r="AU115" s="287"/>
      <c r="AV115" s="346" t="s">
        <v>121</v>
      </c>
      <c r="AW115" s="175"/>
      <c r="AX115" s="10"/>
      <c r="AY115" s="200"/>
      <c r="AZ115" s="175">
        <f t="shared" si="125"/>
        <v>0</v>
      </c>
      <c r="BA115" s="287"/>
      <c r="BB115" s="346" t="s">
        <v>121</v>
      </c>
      <c r="BC115" s="175"/>
      <c r="BD115" s="10"/>
      <c r="BE115" s="187">
        <v>0</v>
      </c>
      <c r="BF115" s="175">
        <f t="shared" si="126"/>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135"/>
      <c r="I116" s="296">
        <f t="shared" si="120"/>
        <v>0</v>
      </c>
      <c r="J116" s="10"/>
      <c r="K116" s="200"/>
      <c r="L116" s="287"/>
      <c r="M116" s="175">
        <f t="shared" si="121"/>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2"/>
        <v>0</v>
      </c>
      <c r="AI116" s="287"/>
      <c r="AJ116" s="188" t="str" cm="2">
        <f t="array" ref="AJ116">_xlfn.IFS($C$6=Werkblad!$A$28,Werkblad!$A$34,$C$6="Kennisontwikkeling (KO)",Werkblad!$A$31,$C$6="Onderzoek, Ontwikkeling en innovatie (O&amp;O&amp;I)",Werkblad!$A$32,$C$6="","")</f>
        <v/>
      </c>
      <c r="AK116" s="287"/>
      <c r="AL116" s="10"/>
      <c r="AM116" s="200"/>
      <c r="AN116" s="175">
        <f t="shared" si="123"/>
        <v>0</v>
      </c>
      <c r="AO116" s="287"/>
      <c r="AP116" s="346" t="s">
        <v>121</v>
      </c>
      <c r="AQ116" s="287"/>
      <c r="AR116" s="10"/>
      <c r="AS116" s="200"/>
      <c r="AT116" s="175">
        <f t="shared" si="124"/>
        <v>0</v>
      </c>
      <c r="AU116" s="287"/>
      <c r="AV116" s="346" t="s">
        <v>121</v>
      </c>
      <c r="AW116" s="175"/>
      <c r="AX116" s="10"/>
      <c r="AY116" s="200"/>
      <c r="AZ116" s="175">
        <f t="shared" si="125"/>
        <v>0</v>
      </c>
      <c r="BA116" s="287"/>
      <c r="BB116" s="346" t="s">
        <v>121</v>
      </c>
      <c r="BC116" s="175"/>
      <c r="BD116" s="10"/>
      <c r="BE116" s="187">
        <v>0</v>
      </c>
      <c r="BF116" s="175">
        <f t="shared" si="126"/>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aanvraag'!I28&gt;80%,80%,50%+'Basisgegevens aanvraag'!$I$28)</f>
        <v>0.5</v>
      </c>
      <c r="L129" s="291"/>
      <c r="M129" s="358"/>
      <c r="N129" s="64"/>
      <c r="O129" s="70">
        <f>25%+'Basisgegevens aanvraag'!$I$28</f>
        <v>0.25</v>
      </c>
      <c r="P129" s="312"/>
      <c r="Q129" s="312"/>
      <c r="R129" s="312"/>
      <c r="S129" s="63"/>
      <c r="T129" s="64"/>
      <c r="U129" s="70">
        <f>50%+'Basisgegevens aanvraag'!$G$28</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aanvraag'!K28+'Basisgegevens aanvraag'!L28)&lt;=70%),(+AY129+'Basisgegevens aanvraag'!K28+'Basisgegevens aanvraag'!L28)*AY125,AND(C7="Niet van toepassing",AY129&gt;=50%),50%*AY125,AND(C7="Niet van toepassing",AY129&lt;50%),AY129*AY125,AND(C7="Niet van toepassing",AY129&gt;=50%),50%*AY125,AND(C7="Ja",C4="Onderzoeksorganisatie - niet economische activiteiten"),AY125*0%,AND(C7="Ja",(+AY129+'Basisgegevens aanvraag'!K28+'Basisgegevens aanvraag'!L28)&gt;70%),70%*AY125,AND(C7="",C4="Onderzoeksorganisatie - niet economische activiteiten"),+AY125*0%,(AND(C7="",C8="Niet van toepassing")),+AY125*50%,(AND(C7="",C8="Nee")),+AY125*50%,AND(C7="Ja",C4="Middelgrote onderneming",(+AY129+'Basisgegevens aanvraag'!K28+'Basisgegevens aanvraag'!L28)&lt;=70%),(+AY129+'Basisgegevens aanvraag'!K28+'Basisgegevens aanvraag'!L28)*AY125,AND(C7="Ja",C4="Onderzoeksorganisatie - economische activiteiten",AY129&lt;=50%),(+AY129+'Basisgegevens aanvraag'!K28+'Basisgegevens aanvraag'!L28)*AY125,AND(C7="Ja",C4="Grote onderneming",AY129&lt;=50%),(+AY129+'Basisgegevens aanvraag'!K28+'Basisgegevens aanvraag'!L28)*AY125,AND(C7="",AY129&lt;=50%),+AY125*AY129,(AND(C7="",C8="")),+AY125*50%,AY129&lt;50%,AY129*AY125)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GEb6iK1t62EGC87oK5ZlkvW50/QNrbUQHgjKsiPEWLaWfltSVV3F3B+/7Nuk1VgSgjYuOBwaj64VtYn+r/QOsQ==" saltValue="oN35G6lVle6NfD9QKlOQkQ==" spinCount="100000" sheet="1" objects="1" scenarios="1"/>
  <customSheetViews>
    <customSheetView guid="{83BCCC09-8AC8-4304-9213-3ECE2DC16AD8}" showGridLines="0" hiddenColumns="1" topLeftCell="A4">
      <pane xSplit="1" ySplit="7" topLeftCell="Y107" activePane="bottomRight" state="frozen"/>
      <selection pane="bottomRight" activeCell="AY130" sqref="AY130"/>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customSheetView>
    <customSheetView guid="{DA38D98D-64BF-48A9-B1C9-BECCDCD9C7D7}" showGridLines="0" hiddenColumns="1" topLeftCell="A4">
      <pane xSplit="1" ySplit="7" topLeftCell="K137" activePane="bottomRight" state="frozen"/>
      <selection pane="bottomRight" activeCell="AY130" sqref="AY130"/>
      <pageMargins left="0.7" right="0.7" top="0.75" bottom="0.75" header="0.3" footer="0.3"/>
      <pageSetup paperSize="9" orientation="portrait" r:id="rId2"/>
      <headerFooter>
        <oddHeader>&amp;L&amp;"Calibri"&amp;10&amp;K000000 Intern gebruik&amp;1#_x000D_</oddHeader>
        <oddFooter>&amp;L_x000D_&amp;1#&amp;"Calibri"&amp;10&amp;K000000 Intern gebruik</oddFooter>
      </headerFooter>
    </customSheetView>
    <customSheetView guid="{0FB312B1-C847-4AEE-B520-9119A74AA10E}" showGridLines="0" hiddenColumns="1" topLeftCell="A4">
      <pane xSplit="1" ySplit="7" topLeftCell="Y107" activePane="bottomRight" state="frozen"/>
      <selection pane="bottomRight" activeCell="AY130" sqref="AY130"/>
      <pageMargins left="0.7" right="0.7" top="0.75" bottom="0.75" header="0.3" footer="0.3"/>
      <pageSetup paperSize="9" orientation="portrait" r:id="rId3"/>
      <headerFooter>
        <oddHeader>&amp;L&amp;"Calibri"&amp;10&amp;K000000 Intern gebruik&amp;1#_x000D_</oddHeader>
        <oddFooter>&amp;L_x000D_&amp;1#&amp;"Calibri"&amp;10&amp;K000000 Intern gebruik</oddFooter>
      </headerFooter>
    </customSheetView>
  </customSheetViews>
  <mergeCells count="127">
    <mergeCell ref="AF110:AG110"/>
    <mergeCell ref="AL110:AM110"/>
    <mergeCell ref="AR110:AS110"/>
    <mergeCell ref="AX110:AY110"/>
    <mergeCell ref="BD110:BE110"/>
    <mergeCell ref="B116:D116"/>
    <mergeCell ref="Z123:AA123"/>
    <mergeCell ref="AF123:AG123"/>
    <mergeCell ref="AL123:AM123"/>
    <mergeCell ref="AR123:AS123"/>
    <mergeCell ref="AX123:AY123"/>
    <mergeCell ref="BD123:BE123"/>
    <mergeCell ref="T110:U110"/>
    <mergeCell ref="Z110:AA110"/>
    <mergeCell ref="B92:D92"/>
    <mergeCell ref="B83:D83"/>
    <mergeCell ref="B84:D84"/>
    <mergeCell ref="B105:D105"/>
    <mergeCell ref="N110:O110"/>
    <mergeCell ref="F2:G5"/>
    <mergeCell ref="B62:D62"/>
    <mergeCell ref="B63:D63"/>
    <mergeCell ref="B64:D64"/>
    <mergeCell ref="B65:D65"/>
    <mergeCell ref="B60:D60"/>
    <mergeCell ref="B61:D61"/>
    <mergeCell ref="B50:C50"/>
    <mergeCell ref="B51:C51"/>
    <mergeCell ref="B40:C40"/>
    <mergeCell ref="B41:C41"/>
    <mergeCell ref="B42:C42"/>
    <mergeCell ref="B43:C43"/>
    <mergeCell ref="B59:D59"/>
    <mergeCell ref="B44:C44"/>
    <mergeCell ref="B45:C45"/>
    <mergeCell ref="B46:C46"/>
    <mergeCell ref="B95:D95"/>
    <mergeCell ref="B98:D98"/>
    <mergeCell ref="B47:C47"/>
    <mergeCell ref="B48:C48"/>
    <mergeCell ref="B49:C49"/>
    <mergeCell ref="B10:C10"/>
    <mergeCell ref="D10:E10"/>
    <mergeCell ref="B12:BI12"/>
    <mergeCell ref="Z13:AA13"/>
    <mergeCell ref="BD57:BE57"/>
    <mergeCell ref="AF13:AG13"/>
    <mergeCell ref="AL13:AM13"/>
    <mergeCell ref="AR13:AS13"/>
    <mergeCell ref="AX13:AY13"/>
    <mergeCell ref="BD13:BE13"/>
    <mergeCell ref="AF38:AG38"/>
    <mergeCell ref="AL38:AM38"/>
    <mergeCell ref="AR38:AS38"/>
    <mergeCell ref="AX38:AY38"/>
    <mergeCell ref="BD38:BE38"/>
    <mergeCell ref="Z38:AA38"/>
    <mergeCell ref="B66:D66"/>
    <mergeCell ref="N71:O71"/>
    <mergeCell ref="T71:U71"/>
    <mergeCell ref="Z71:AA71"/>
    <mergeCell ref="AF71:AG71"/>
    <mergeCell ref="AL71:AM71"/>
    <mergeCell ref="AR71:AS71"/>
    <mergeCell ref="AX71:AY71"/>
    <mergeCell ref="B52:C52"/>
    <mergeCell ref="N57:O57"/>
    <mergeCell ref="T57:U57"/>
    <mergeCell ref="Z57:AA57"/>
    <mergeCell ref="AF57:AG57"/>
    <mergeCell ref="AL57:AM57"/>
    <mergeCell ref="AR57:AS57"/>
    <mergeCell ref="AX57:AY57"/>
    <mergeCell ref="BD71:BE71"/>
    <mergeCell ref="B85:D85"/>
    <mergeCell ref="N90:O90"/>
    <mergeCell ref="T90:U90"/>
    <mergeCell ref="Z90:AA90"/>
    <mergeCell ref="AF90:AG90"/>
    <mergeCell ref="AL90:AM90"/>
    <mergeCell ref="AR90:AS90"/>
    <mergeCell ref="AX90:AY90"/>
    <mergeCell ref="BD90:BE90"/>
    <mergeCell ref="B77:D77"/>
    <mergeCell ref="B78:D78"/>
    <mergeCell ref="B79:D79"/>
    <mergeCell ref="B80:D80"/>
    <mergeCell ref="B73:D73"/>
    <mergeCell ref="B74:D74"/>
    <mergeCell ref="B75:D75"/>
    <mergeCell ref="B76:D76"/>
    <mergeCell ref="B81:D81"/>
    <mergeCell ref="B82:D82"/>
    <mergeCell ref="B93:D93"/>
    <mergeCell ref="B94:D94"/>
    <mergeCell ref="B104:D104"/>
    <mergeCell ref="B112:D112"/>
    <mergeCell ref="G169:H169"/>
    <mergeCell ref="E173:V173"/>
    <mergeCell ref="U174:V174"/>
    <mergeCell ref="E175:F175"/>
    <mergeCell ref="U175:V175"/>
    <mergeCell ref="B99:D99"/>
    <mergeCell ref="B100:D100"/>
    <mergeCell ref="B101:D101"/>
    <mergeCell ref="B102:D102"/>
    <mergeCell ref="B103:D103"/>
    <mergeCell ref="B113:D113"/>
    <mergeCell ref="B115:D115"/>
    <mergeCell ref="G157:AB157"/>
    <mergeCell ref="G164:AB164"/>
    <mergeCell ref="B165:E165"/>
    <mergeCell ref="B164:E164"/>
    <mergeCell ref="C168:D168"/>
    <mergeCell ref="E176:F176"/>
    <mergeCell ref="U176:V176"/>
    <mergeCell ref="U177:V177"/>
    <mergeCell ref="B114:D114"/>
    <mergeCell ref="G158:H158"/>
    <mergeCell ref="G159:H159"/>
    <mergeCell ref="G160:H160"/>
    <mergeCell ref="G165:H165"/>
    <mergeCell ref="G166:H166"/>
    <mergeCell ref="G167:H167"/>
    <mergeCell ref="G168:H168"/>
    <mergeCell ref="N123:O123"/>
    <mergeCell ref="T123:U123"/>
  </mergeCells>
  <conditionalFormatting sqref="AZ129:BB129">
    <cfRule type="cellIs" dxfId="573" priority="35" operator="greaterThan">
      <formula>0.5</formula>
    </cfRule>
    <cfRule type="cellIs" priority="36" operator="between">
      <formula>0</formula>
      <formula>0.5</formula>
    </cfRule>
  </conditionalFormatting>
  <conditionalFormatting sqref="B12">
    <cfRule type="cellIs" dxfId="572" priority="60" stopIfTrue="1" operator="equal">
      <formula>"Kies eerst uw systematiek voor de berekening van de subsidiabele kosten"</formula>
    </cfRule>
  </conditionalFormatting>
  <conditionalFormatting sqref="F34">
    <cfRule type="cellIs" dxfId="571" priority="59" stopIfTrue="1" operator="equal">
      <formula>"Opslag algemene kosten (50%)"</formula>
    </cfRule>
  </conditionalFormatting>
  <conditionalFormatting sqref="AB107">
    <cfRule type="cellIs" dxfId="570" priority="56" operator="greaterThan">
      <formula>40000000</formula>
    </cfRule>
  </conditionalFormatting>
  <conditionalFormatting sqref="AQ133">
    <cfRule type="cellIs" dxfId="569" priority="51" operator="greaterThan">
      <formula>20000000</formula>
    </cfRule>
  </conditionalFormatting>
  <conditionalFormatting sqref="AN129:AQ129">
    <cfRule type="cellIs" dxfId="568" priority="52" operator="greaterThan">
      <formula>0.5</formula>
    </cfRule>
    <cfRule type="cellIs" priority="53" operator="between">
      <formula>0</formula>
      <formula>0.5</formula>
    </cfRule>
  </conditionalFormatting>
  <conditionalFormatting sqref="AS133:AV133">
    <cfRule type="cellIs" dxfId="567" priority="50" operator="greaterThan">
      <formula>20000000</formula>
    </cfRule>
  </conditionalFormatting>
  <conditionalFormatting sqref="BC133">
    <cfRule type="cellIs" dxfId="566" priority="49" operator="greaterThan">
      <formula>20000000</formula>
    </cfRule>
  </conditionalFormatting>
  <conditionalFormatting sqref="AR34">
    <cfRule type="cellIs" dxfId="565" priority="42" stopIfTrue="1" operator="equal">
      <formula>"Opslag algemene kosten (50%)"</formula>
    </cfRule>
  </conditionalFormatting>
  <conditionalFormatting sqref="T34">
    <cfRule type="cellIs" dxfId="564" priority="46" stopIfTrue="1" operator="equal">
      <formula>"Opslag algemene kosten (50%)"</formula>
    </cfRule>
  </conditionalFormatting>
  <conditionalFormatting sqref="J34">
    <cfRule type="cellIs" dxfId="563" priority="48" stopIfTrue="1" operator="equal">
      <formula>"Opslag algemene kosten (50%)"</formula>
    </cfRule>
  </conditionalFormatting>
  <conditionalFormatting sqref="N34">
    <cfRule type="cellIs" dxfId="562" priority="47" stopIfTrue="1" operator="equal">
      <formula>"Opslag algemene kosten (50%)"</formula>
    </cfRule>
  </conditionalFormatting>
  <conditionalFormatting sqref="Z34">
    <cfRule type="cellIs" dxfId="561" priority="45" stopIfTrue="1" operator="equal">
      <formula>"Opslag algemene kosten (50%)"</formula>
    </cfRule>
  </conditionalFormatting>
  <conditionalFormatting sqref="AF34">
    <cfRule type="cellIs" dxfId="560" priority="44" stopIfTrue="1" operator="equal">
      <formula>"Opslag algemene kosten (50%)"</formula>
    </cfRule>
  </conditionalFormatting>
  <conditionalFormatting sqref="AL34">
    <cfRule type="cellIs" dxfId="559" priority="43" stopIfTrue="1" operator="equal">
      <formula>"Opslag algemene kosten (50%)"</formula>
    </cfRule>
  </conditionalFormatting>
  <conditionalFormatting sqref="AX34">
    <cfRule type="cellIs" dxfId="558" priority="41" stopIfTrue="1" operator="equal">
      <formula>"Opslag algemene kosten (50%)"</formula>
    </cfRule>
  </conditionalFormatting>
  <conditionalFormatting sqref="AM133:AP133">
    <cfRule type="cellIs" dxfId="557" priority="40" operator="greaterThan">
      <formula>20000000</formula>
    </cfRule>
  </conditionalFormatting>
  <conditionalFormatting sqref="AG133:AK133">
    <cfRule type="cellIs" dxfId="556" priority="39" operator="greaterThan">
      <formula>20000000</formula>
    </cfRule>
  </conditionalFormatting>
  <conditionalFormatting sqref="AA133:AD133">
    <cfRule type="cellIs" dxfId="555" priority="38" operator="greaterThan">
      <formula>20000000</formula>
    </cfRule>
  </conditionalFormatting>
  <conditionalFormatting sqref="BD34">
    <cfRule type="cellIs" dxfId="554" priority="37" stopIfTrue="1" operator="equal">
      <formula>"Opslag algemene kosten (50%)"</formula>
    </cfRule>
  </conditionalFormatting>
  <conditionalFormatting sqref="AZ133:BB133">
    <cfRule type="cellIs" dxfId="553" priority="34" operator="greaterThan">
      <formula>20000000</formula>
    </cfRule>
  </conditionalFormatting>
  <conditionalFormatting sqref="AB129:AD129">
    <cfRule type="cellIs" dxfId="552" priority="19" operator="greaterThan">
      <formula>0.5</formula>
    </cfRule>
    <cfRule type="cellIs" priority="20" operator="between">
      <formula>0</formula>
      <formula>0.5</formula>
    </cfRule>
  </conditionalFormatting>
  <conditionalFormatting sqref="AG129:AK129">
    <cfRule type="cellIs" dxfId="551" priority="17" operator="greaterThan">
      <formula>0.5</formula>
    </cfRule>
    <cfRule type="cellIs" priority="18" operator="between">
      <formula>0</formula>
      <formula>0.5</formula>
    </cfRule>
  </conditionalFormatting>
  <conditionalFormatting sqref="AM129">
    <cfRule type="cellIs" dxfId="550" priority="15" operator="greaterThan">
      <formula>0.5</formula>
    </cfRule>
    <cfRule type="cellIs" priority="16" operator="between">
      <formula>0</formula>
      <formula>0.5</formula>
    </cfRule>
  </conditionalFormatting>
  <conditionalFormatting sqref="AY133">
    <cfRule type="cellIs" dxfId="549" priority="14" operator="greaterThan">
      <formula>20000000</formula>
    </cfRule>
  </conditionalFormatting>
  <conditionalFormatting sqref="AY129">
    <cfRule type="cellIs" dxfId="548" priority="10" operator="greaterThan">
      <formula>0.5</formula>
    </cfRule>
    <cfRule type="cellIs" priority="11" operator="between">
      <formula>0</formula>
      <formula>0.5</formula>
    </cfRule>
  </conditionalFormatting>
  <conditionalFormatting sqref="AA129">
    <cfRule type="cellIs" dxfId="547" priority="6" operator="greaterThan">
      <formula>0.5</formula>
    </cfRule>
    <cfRule type="cellIs" priority="7" operator="between">
      <formula>0</formula>
      <formula>0.5</formula>
    </cfRule>
  </conditionalFormatting>
  <conditionalFormatting sqref="X177">
    <cfRule type="expression" dxfId="546" priority="4" stopIfTrue="1">
      <formula>IF(T177-D136=0,"","Let op ")</formula>
    </cfRule>
    <cfRule type="expression" dxfId="545" priority="5" stopIfTrue="1">
      <formula>IF(T177-D136=0,"","Let op ")</formula>
    </cfRule>
  </conditionalFormatting>
  <conditionalFormatting sqref="C168">
    <cfRule type="containsText" dxfId="13"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6C775DAA-DFDE-4556-BDEB-94794BA0AD3B}"/>
  </dataValidations>
  <pageMargins left="0.7" right="0.7" top="0.75" bottom="0.75" header="0.3" footer="0.3"/>
  <pageSetup paperSize="9" orientation="portrait" r:id="rId4"/>
  <headerFooter>
    <oddHeader>&amp;L&amp;"Calibri"&amp;10&amp;K000000 Intern gebruik&amp;1#_x000D_</oddHeader>
    <oddFooter>&amp;L_x000D_&amp;1#&amp;"Calibri"&amp;10&amp;K000000 Intern gebruik</oddFooter>
  </headerFooter>
  <ignoredErrors>
    <ignoredError sqref="G175:T176 BI40:BJ52 D15:D31 BC86:BE90 AW108:BA111 AW86:BA90 AW106:BA106 AW107:BA107 AW93:BA105 AW92:BA92 AQ108:AU111 AQ86:AU90 AQ106:AU106 AQ107:AU107 AQ93:AU105 AQ92:AU92 AK108:AO111 AK86:AO90 AK106:AO106 AK107:AO107 AK93:AO105 AK92:AO92 AE108:AI111 AE86:AI90 AE106:AI106 AE107:AI107 Y107:Z107 Y108:AC111 Y86:AC90 Y92:Z105 Y112:AC116 Y106:AC106 BC59:BE66 BC74:BE85 BC73:BE73 BC40:BD52 BC67:BE72 AW27:AY28 AW25:AY25 AW26 AW16:AW24 AW29:AW31 AW15 AW59:BA66 AW34:BA34 AW73:AX73 AW32 AW74:BA85 AQ27:AU28 AQ25:AU25 AQ26:AU26 AQ16:AU24 AQ29:AU31 AQ15:AU15 AQ59:AU66 AQ34:AU34 AQ73:AU73 AQ32:AU32 AQ67:AU72 AQ74:AU85 AK27:AO28 AK25:AO25 AK26:AO26 AK16:AO24 AK29:AO31 AK15:AO15 AK59:AO66 AK34:AO34 AE27:AI28 AE25:AI25 AE26:AI26 AE16:AI24 AE29:AI31 AE15:AI15 AE59:AI66 AE74:AI85 AE67:AI72 AE40:AF52 AE34:AI34 AE73:AI73 Y27:AC28 Y25:AC25 Y26:AC26 Y16:AC24 Y40:Z52 Y29:AC31 Y15:AC15 Y59:AC66 Y74:AC85 Y73:Z73 Y67:AC72 AE112:AI116 AE93:AI105 AE92:AI92 AB92:AC92 AX26:AY26 S27:W28 S25:W25 S26:W26 AZ73:BA73 AK73:AO73 S16:W24 AB107:AC107 S107:W107 S108:W111 BF40:BG52 AZ40:BA52 AT40:AU52 AN40:AO52 AH40:AI52 AB40:AC52 V40:W52 S29:W31 U15:W15 AK32:AO32 AW40:AX52 AQ40:AR52 AK40:AL52 Y34:AC34 AB93:AC105 S59:W66 AK67:AO72 AW67:BA72 AK74:AO85 S74:W85 AB73:AC73 S73:W73 S86:W90 AW112:BA116 AQ112:AU116 AK112:AO116 S92:W105 S112:W116 S106:W106 S67:W72 S15 S40:T52 R25 R53:BH58 R40:R52 U40:U52 R15 T15 R74:R85 R67:R72 X67:X72 R107 R106 X106 R117:BH127 R112:R116 X112:X116 R92:R105 X92 AP112:AP116 AV112:AV116 BB112:BH116 R91:BH91 R86:R90 X86:X90 R73 X73 AD73 X74:X85 AP74:AP85 BB67:BB72 AP67:AP72 R59:R66 X59:X66 X93:X105 AD93:AD105 R35:BH39 R34:X34 AD34 AM40:AM52 AS40:AS52 AY40:AY52 R33:BH33 R32:AJ32 AP32 X15 R29:R31 X29:X31 X40:X52 AD40:AD52 AJ40:AJ52 AP40:AP52 AV40:AV52 BB40:BB52 BH40:BH52 R108:R111 X108:X111 X107 AD107 R16:R24 X16:X24 AP73 BB73 R27:R28 R26 X26 X25 X27:X28 AZ26:BH26 AD92 AJ92 AJ93:AJ105 AJ112:AJ116 AD67:AD72 AA73 AD74:AD85 AD59:AD66 AD15 AD29:AD31 AA40:AA52 AD16:AD24 AD26 AD25 AD27:AD28 AJ73 AJ34 AG40:AG52 AJ67:AJ72 AJ74:AJ85 AJ59:AJ66 AJ15 AJ29:AJ31 AJ16:AJ24 AJ26 AJ25 AJ27:AJ28 AP34 AP59:AP66 AP15 AP29:AP31 AP16:AP24 AP26 AP25 AP27:AP28 AV74:AV85 AV67:AV72 AV32 AV73 AV34 AV59:AV66 AV15 AV29:AV31 AV16:AV24 AV26 AV25 AV27:AV28 BB74:BB85 AX32:BH32 AY73 BB34:BH34 BB59:BB66 AX15:BH15 AX29:BH31 AX16:BH24 AZ25:BH25 AZ27:BH28 BF67:BH72 BE40:BE52 BF73:BH73 BF74:BH85 BF59:BH66 AD106 AD112:AD116 AA92 AA93:AA105 AD86:AD90 AD108:AD111 AA107 AJ107 AJ106 AJ86:AJ90 AJ108:AJ111 AP92 AP93:AP105 AP107 AP106 AP86:AP90 AP108:AP111 AV92 AV93:AV105 AV107 AV106 AV86:AV90 AV108:AV111 BB92:BH92 BB93:BH105 BB107:BH107 BB106:BH106 BB86:BB90 BB108:BH111 BF86:BH90 X177 C168" unlockedFormula="1"/>
  </ignoredErrors>
  <legacyDrawing r:id="rId5"/>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09AD98F3-40DB-4653-8998-FA02490F1C55}">
          <x14:formula1>
            <xm:f>Werkblad!$A$1:$A$4</xm:f>
          </x14:formula1>
          <xm:sqref>D10:E10</xm:sqref>
        </x14:dataValidation>
        <x14:dataValidation type="list" allowBlank="1" showInputMessage="1" showErrorMessage="1" xr:uid="{E6C6A7E1-AFF4-4333-AEFD-92D1C269D176}">
          <x14:formula1>
            <xm:f>Werkblad!$A$14:$A$16</xm:f>
          </x14:formula1>
          <xm:sqref>C7:C8</xm:sqref>
        </x14:dataValidation>
        <x14:dataValidation type="list" allowBlank="1" showInputMessage="1" showErrorMessage="1" xr:uid="{3A426F7A-B905-407A-9724-C8BDC23EF0E2}">
          <x14:formula1>
            <xm:f>Werkblad!$A$26:$A$28</xm:f>
          </x14:formula1>
          <xm:sqref>C6</xm:sqref>
        </x14:dataValidation>
        <x14:dataValidation type="list" allowBlank="1" showInputMessage="1" showErrorMessage="1" xr:uid="{4416AD74-5F54-4E65-A68B-4C69A96B330D}">
          <x14:formula1>
            <xm:f>Werkblad!$A$31:$A$34</xm:f>
          </x14:formula1>
          <xm:sqref>R34 R40:R52 R59:R66 R73:R85 R15:R31 R92:R105 R112:R116 X34 X40:X52 X59:X66 X73:X85 X15:X31 X92:X105 X112:X116 AD34 AD40:AD52 AD59:AD66 AD73:AD85 AD15:AD31 BH92:BH105 AD112:AD116 AJ34 AJ40:AJ52 AJ59:AJ66 AJ73:AJ85 AJ15:AJ31 AJ92:AJ105 BH112:BH116 AP34 AP40:AP52 AP59:AP66 AP73:AP85 AP15:AP31 AD92:AD105 AP112:AP116 AV34 AV40:AV52 AV59:AV66 AV73:AV85 AV15:AV31 AV92:AV105 AV112:AV116 BB34 BB40:BB52 BB59:BB66 BB73:BB85 BB15:BB31 BB92:BB105 BB112:BB116 BH34 BH40:BH52 BH59:BH66 BH73:BH85 BH15:BH31 AP92:AP105 AJ112:AJ116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D2120-8664-4A76-B556-1D3C24237420}">
  <sheetPr codeName="Blad25"/>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aanvraag'!C29</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aanvraag'!D29</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3"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3" si="88">G60</f>
        <v>0</v>
      </c>
      <c r="J60" s="10"/>
      <c r="K60" s="187">
        <v>0</v>
      </c>
      <c r="L60" s="287"/>
      <c r="M60" s="283">
        <f t="shared" ref="M60:M63"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3" si="90">AG60</f>
        <v>0</v>
      </c>
      <c r="AI60" s="287"/>
      <c r="AJ60" s="188" t="str" cm="2">
        <f t="array" ref="AJ60">_xlfn.IFS($C$6=Werkblad!$A$28,Werkblad!$A$34,$C$6="Kennisontwikkeling (KO)",Werkblad!$A$31,$C$6="Onderzoek, Ontwikkeling en innovatie (O&amp;O&amp;I)",Werkblad!$A$32,$C$6="","")</f>
        <v/>
      </c>
      <c r="AK60" s="287"/>
      <c r="AL60" s="10"/>
      <c r="AM60" s="187">
        <v>0</v>
      </c>
      <c r="AN60" s="283">
        <f t="shared" ref="AN60:AN63" si="91">AM60</f>
        <v>0</v>
      </c>
      <c r="AO60" s="287"/>
      <c r="AP60" s="188" t="str" cm="2">
        <f t="array" ref="AP60">_xlfn.IFS($C$6=Werkblad!$A$28,Werkblad!$A$34,$C$6="Kennisontwikkeling (KO)",Werkblad!$A$31,$C$6="Onderzoek, Ontwikkeling en innovatie (O&amp;O&amp;I)",Werkblad!$A$32,$C$6="","")</f>
        <v/>
      </c>
      <c r="AQ60" s="287"/>
      <c r="AR60" s="10"/>
      <c r="AS60" s="187">
        <v>0</v>
      </c>
      <c r="AT60" s="283">
        <f t="shared" ref="AT60:AT63" si="92">AS60</f>
        <v>0</v>
      </c>
      <c r="AU60" s="287"/>
      <c r="AV60" s="188" t="str" cm="2">
        <f t="array" ref="AV60">_xlfn.IFS($C$6=Werkblad!$A$28,Werkblad!$A$34,$C$6="Kennisontwikkeling (KO)",Werkblad!$A$31,$C$6="Onderzoek, Ontwikkeling en innovatie (O&amp;O&amp;I)",Werkblad!$A$32,$C$6="","")</f>
        <v/>
      </c>
      <c r="AW60" s="169"/>
      <c r="AX60" s="10"/>
      <c r="AY60" s="187">
        <v>0</v>
      </c>
      <c r="AZ60" s="283">
        <f t="shared" ref="AZ60:AZ63"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ref="I64:I66" si="95">G64</f>
        <v>0</v>
      </c>
      <c r="J64" s="10"/>
      <c r="K64" s="187">
        <v>0</v>
      </c>
      <c r="L64" s="287"/>
      <c r="M64" s="283">
        <f t="shared" ref="M64:M66" si="96">K64</f>
        <v>0</v>
      </c>
      <c r="N64" s="10"/>
      <c r="O64" s="187">
        <v>0</v>
      </c>
      <c r="P64" s="287">
        <f t="shared" ref="P64:P66" si="97">O64</f>
        <v>0</v>
      </c>
      <c r="Q64" s="287"/>
      <c r="R64" s="188" t="str" cm="2">
        <f t="array" ref="R64">_xlfn.IFS($C$6=Werkblad!$A$28,Werkblad!$A$34,$C$6="Kennisontwikkeling (KO)",Werkblad!$A$31,$C$6="Onderzoek, Ontwikkeling en innovatie (O&amp;O&amp;I)",Werkblad!$A$32,$C$6="","")</f>
        <v/>
      </c>
      <c r="S64" s="175"/>
      <c r="T64" s="10"/>
      <c r="U64" s="187">
        <v>0</v>
      </c>
      <c r="V64" s="287"/>
      <c r="W64" s="33">
        <f t="shared" ref="W64:W66" si="98">U64</f>
        <v>0</v>
      </c>
      <c r="X64" s="188" t="str" cm="2">
        <f t="array" ref="X64">_xlfn.IFS($C$6=Werkblad!$A$28,Werkblad!$A$34,$C$6="Kennisontwikkeling (KO)",Werkblad!$A$31,$C$6="Onderzoek, Ontwikkeling en innovatie (O&amp;O&amp;I)",Werkblad!$A$32,$C$6="","")</f>
        <v/>
      </c>
      <c r="Y64" s="169"/>
      <c r="Z64" s="10"/>
      <c r="AA64" s="187">
        <v>0</v>
      </c>
      <c r="AB64" s="287"/>
      <c r="AC64" s="33">
        <f t="shared" ref="AC64:AC66" si="99">AA64</f>
        <v>0</v>
      </c>
      <c r="AD64" s="188" t="str" cm="2">
        <f t="array" ref="AD64">_xlfn.IFS($C$6=Werkblad!$A$28,Werkblad!$A$34,$C$6="Kennisontwikkeling (KO)",Werkblad!$A$31,$C$6="Onderzoek, Ontwikkeling en innovatie (O&amp;O&amp;I)",Werkblad!$A$32,$C$6="","")</f>
        <v/>
      </c>
      <c r="AE64" s="326"/>
      <c r="AF64" s="10"/>
      <c r="AG64" s="187">
        <v>0</v>
      </c>
      <c r="AH64" s="175">
        <f t="shared" ref="AH64:AH66" si="100">AG64</f>
        <v>0</v>
      </c>
      <c r="AI64" s="287"/>
      <c r="AJ64" s="188" t="str" cm="2">
        <f t="array" ref="AJ64">_xlfn.IFS($C$6=Werkblad!$A$28,Werkblad!$A$34,$C$6="Kennisontwikkeling (KO)",Werkblad!$A$31,$C$6="Onderzoek, Ontwikkeling en innovatie (O&amp;O&amp;I)",Werkblad!$A$32,$C$6="","")</f>
        <v/>
      </c>
      <c r="AK64" s="287"/>
      <c r="AL64" s="10"/>
      <c r="AM64" s="187">
        <v>0</v>
      </c>
      <c r="AN64" s="283">
        <f t="shared" ref="AN64:AN66" si="101">AM64</f>
        <v>0</v>
      </c>
      <c r="AO64" s="287"/>
      <c r="AP64" s="188" t="str" cm="2">
        <f t="array" ref="AP64">_xlfn.IFS($C$6=Werkblad!$A$28,Werkblad!$A$34,$C$6="Kennisontwikkeling (KO)",Werkblad!$A$31,$C$6="Onderzoek, Ontwikkeling en innovatie (O&amp;O&amp;I)",Werkblad!$A$32,$C$6="","")</f>
        <v/>
      </c>
      <c r="AQ64" s="287"/>
      <c r="AR64" s="10"/>
      <c r="AS64" s="187">
        <v>0</v>
      </c>
      <c r="AT64" s="283">
        <f t="shared" ref="AT64:AT66" si="102">AS64</f>
        <v>0</v>
      </c>
      <c r="AU64" s="287"/>
      <c r="AV64" s="188" t="str" cm="2">
        <f t="array" ref="AV64">_xlfn.IFS($C$6=Werkblad!$A$28,Werkblad!$A$34,$C$6="Kennisontwikkeling (KO)",Werkblad!$A$31,$C$6="Onderzoek, Ontwikkeling en innovatie (O&amp;O&amp;I)",Werkblad!$A$32,$C$6="","")</f>
        <v/>
      </c>
      <c r="AW64" s="169"/>
      <c r="AX64" s="10"/>
      <c r="AY64" s="187">
        <v>0</v>
      </c>
      <c r="AZ64" s="283">
        <f t="shared" ref="AZ64:AZ66" si="103">AY64</f>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95"/>
        <v>0</v>
      </c>
      <c r="J65" s="10"/>
      <c r="K65" s="187">
        <v>0</v>
      </c>
      <c r="L65" s="287"/>
      <c r="M65" s="283">
        <f t="shared" si="96"/>
        <v>0</v>
      </c>
      <c r="N65" s="10"/>
      <c r="O65" s="187">
        <v>0</v>
      </c>
      <c r="P65" s="287">
        <f t="shared" si="97"/>
        <v>0</v>
      </c>
      <c r="Q65" s="287"/>
      <c r="R65" s="188" t="str" cm="2">
        <f t="array" ref="R65">_xlfn.IFS($C$6=Werkblad!$A$28,Werkblad!$A$34,$C$6="Kennisontwikkeling (KO)",Werkblad!$A$31,$C$6="Onderzoek, Ontwikkeling en innovatie (O&amp;O&amp;I)",Werkblad!$A$32,$C$6="","")</f>
        <v/>
      </c>
      <c r="S65" s="175"/>
      <c r="T65" s="10"/>
      <c r="U65" s="187">
        <v>0</v>
      </c>
      <c r="V65" s="287"/>
      <c r="W65" s="33">
        <f t="shared" si="98"/>
        <v>0</v>
      </c>
      <c r="X65" s="188" t="str" cm="2">
        <f t="array" ref="X65">_xlfn.IFS($C$6=Werkblad!$A$28,Werkblad!$A$34,$C$6="Kennisontwikkeling (KO)",Werkblad!$A$31,$C$6="Onderzoek, Ontwikkeling en innovatie (O&amp;O&amp;I)",Werkblad!$A$32,$C$6="","")</f>
        <v/>
      </c>
      <c r="Y65" s="169"/>
      <c r="Z65" s="10"/>
      <c r="AA65" s="187">
        <v>0</v>
      </c>
      <c r="AB65" s="287"/>
      <c r="AC65" s="33">
        <f t="shared" si="99"/>
        <v>0</v>
      </c>
      <c r="AD65" s="188" t="str" cm="2">
        <f t="array" ref="AD65">_xlfn.IFS($C$6=Werkblad!$A$28,Werkblad!$A$34,$C$6="Kennisontwikkeling (KO)",Werkblad!$A$31,$C$6="Onderzoek, Ontwikkeling en innovatie (O&amp;O&amp;I)",Werkblad!$A$32,$C$6="","")</f>
        <v/>
      </c>
      <c r="AE65" s="326"/>
      <c r="AF65" s="10"/>
      <c r="AG65" s="187">
        <v>0</v>
      </c>
      <c r="AH65" s="175">
        <f t="shared" si="100"/>
        <v>0</v>
      </c>
      <c r="AI65" s="287"/>
      <c r="AJ65" s="188" t="str" cm="2">
        <f t="array" ref="AJ65">_xlfn.IFS($C$6=Werkblad!$A$28,Werkblad!$A$34,$C$6="Kennisontwikkeling (KO)",Werkblad!$A$31,$C$6="Onderzoek, Ontwikkeling en innovatie (O&amp;O&amp;I)",Werkblad!$A$32,$C$6="","")</f>
        <v/>
      </c>
      <c r="AK65" s="287"/>
      <c r="AL65" s="10"/>
      <c r="AM65" s="187">
        <v>0</v>
      </c>
      <c r="AN65" s="283">
        <f t="shared" si="101"/>
        <v>0</v>
      </c>
      <c r="AO65" s="287"/>
      <c r="AP65" s="188" t="str" cm="2">
        <f t="array" ref="AP65">_xlfn.IFS($C$6=Werkblad!$A$28,Werkblad!$A$34,$C$6="Kennisontwikkeling (KO)",Werkblad!$A$31,$C$6="Onderzoek, Ontwikkeling en innovatie (O&amp;O&amp;I)",Werkblad!$A$32,$C$6="","")</f>
        <v/>
      </c>
      <c r="AQ65" s="287"/>
      <c r="AR65" s="10"/>
      <c r="AS65" s="187">
        <v>0</v>
      </c>
      <c r="AT65" s="283">
        <f t="shared" si="102"/>
        <v>0</v>
      </c>
      <c r="AU65" s="287"/>
      <c r="AV65" s="188" t="str" cm="2">
        <f t="array" ref="AV65">_xlfn.IFS($C$6=Werkblad!$A$28,Werkblad!$A$34,$C$6="Kennisontwikkeling (KO)",Werkblad!$A$31,$C$6="Onderzoek, Ontwikkeling en innovatie (O&amp;O&amp;I)",Werkblad!$A$32,$C$6="","")</f>
        <v/>
      </c>
      <c r="AW65" s="169"/>
      <c r="AX65" s="10"/>
      <c r="AY65" s="187">
        <v>0</v>
      </c>
      <c r="AZ65" s="283">
        <f t="shared" si="10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10"/>
      <c r="I66" s="295">
        <f t="shared" si="95"/>
        <v>0</v>
      </c>
      <c r="J66" s="10"/>
      <c r="K66" s="187">
        <v>0</v>
      </c>
      <c r="L66" s="287"/>
      <c r="M66" s="283">
        <f t="shared" si="96"/>
        <v>0</v>
      </c>
      <c r="N66" s="10"/>
      <c r="O66" s="187">
        <v>0</v>
      </c>
      <c r="P66" s="287">
        <f t="shared" si="97"/>
        <v>0</v>
      </c>
      <c r="Q66" s="287"/>
      <c r="R66" s="188" t="str" cm="2">
        <f t="array" ref="R66">_xlfn.IFS($C$6=Werkblad!$A$28,Werkblad!$A$34,$C$6="Kennisontwikkeling (KO)",Werkblad!$A$31,$C$6="Onderzoek, Ontwikkeling en innovatie (O&amp;O&amp;I)",Werkblad!$A$32,$C$6="","")</f>
        <v/>
      </c>
      <c r="S66" s="175"/>
      <c r="T66" s="10"/>
      <c r="U66" s="187">
        <v>0</v>
      </c>
      <c r="V66" s="287"/>
      <c r="W66" s="33">
        <f t="shared" si="98"/>
        <v>0</v>
      </c>
      <c r="X66" s="188" t="str" cm="2">
        <f t="array" ref="X66">_xlfn.IFS($C$6=Werkblad!$A$28,Werkblad!$A$34,$C$6="Kennisontwikkeling (KO)",Werkblad!$A$31,$C$6="Onderzoek, Ontwikkeling en innovatie (O&amp;O&amp;I)",Werkblad!$A$32,$C$6="","")</f>
        <v/>
      </c>
      <c r="Y66" s="169"/>
      <c r="Z66" s="10"/>
      <c r="AA66" s="187">
        <v>0</v>
      </c>
      <c r="AB66" s="287"/>
      <c r="AC66" s="33">
        <f t="shared" si="99"/>
        <v>0</v>
      </c>
      <c r="AD66" s="188" t="str" cm="2">
        <f t="array" ref="AD66">_xlfn.IFS($C$6=Werkblad!$A$28,Werkblad!$A$34,$C$6="Kennisontwikkeling (KO)",Werkblad!$A$31,$C$6="Onderzoek, Ontwikkeling en innovatie (O&amp;O&amp;I)",Werkblad!$A$32,$C$6="","")</f>
        <v/>
      </c>
      <c r="AE66" s="326"/>
      <c r="AF66" s="10"/>
      <c r="AG66" s="187">
        <v>0</v>
      </c>
      <c r="AH66" s="175">
        <f t="shared" si="100"/>
        <v>0</v>
      </c>
      <c r="AI66" s="287"/>
      <c r="AJ66" s="188" t="str" cm="2">
        <f t="array" ref="AJ66">_xlfn.IFS($C$6=Werkblad!$A$28,Werkblad!$A$34,$C$6="Kennisontwikkeling (KO)",Werkblad!$A$31,$C$6="Onderzoek, Ontwikkeling en innovatie (O&amp;O&amp;I)",Werkblad!$A$32,$C$6="","")</f>
        <v/>
      </c>
      <c r="AK66" s="287"/>
      <c r="AL66" s="10"/>
      <c r="AM66" s="187">
        <v>0</v>
      </c>
      <c r="AN66" s="283">
        <f t="shared" si="101"/>
        <v>0</v>
      </c>
      <c r="AO66" s="287"/>
      <c r="AP66" s="188" t="str" cm="2">
        <f t="array" ref="AP66">_xlfn.IFS($C$6=Werkblad!$A$28,Werkblad!$A$34,$C$6="Kennisontwikkeling (KO)",Werkblad!$A$31,$C$6="Onderzoek, Ontwikkeling en innovatie (O&amp;O&amp;I)",Werkblad!$A$32,$C$6="","")</f>
        <v/>
      </c>
      <c r="AQ66" s="287"/>
      <c r="AR66" s="10"/>
      <c r="AS66" s="187">
        <v>0</v>
      </c>
      <c r="AT66" s="283">
        <f t="shared" si="102"/>
        <v>0</v>
      </c>
      <c r="AU66" s="287"/>
      <c r="AV66" s="188" t="str" cm="2">
        <f t="array" ref="AV66">_xlfn.IFS($C$6=Werkblad!$A$28,Werkblad!$A$34,$C$6="Kennisontwikkeling (KO)",Werkblad!$A$31,$C$6="Onderzoek, Ontwikkeling en innovatie (O&amp;O&amp;I)",Werkblad!$A$32,$C$6="","")</f>
        <v/>
      </c>
      <c r="AW66" s="169"/>
      <c r="AX66" s="10"/>
      <c r="AY66" s="187">
        <v>0</v>
      </c>
      <c r="AZ66" s="283">
        <f t="shared" si="10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104">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105">G74</f>
        <v>0</v>
      </c>
      <c r="J74" s="10"/>
      <c r="K74" s="187">
        <v>0</v>
      </c>
      <c r="L74" s="287"/>
      <c r="M74" s="283">
        <f t="shared" ref="M74:M85" si="106">K74</f>
        <v>0</v>
      </c>
      <c r="N74" s="10"/>
      <c r="O74" s="187">
        <v>0</v>
      </c>
      <c r="P74" s="287">
        <f t="shared" si="104"/>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107">AG74</f>
        <v>0</v>
      </c>
      <c r="AI74" s="287"/>
      <c r="AJ74" s="188" t="str" cm="2">
        <f t="array" ref="AJ74">_xlfn.IFS($C$6=Werkblad!$A$28,Werkblad!$A$34,$C$6="Kennisontwikkeling (KO)",Werkblad!$A$31,$C$6="Onderzoek, Ontwikkeling en innovatie (O&amp;O&amp;I)",Werkblad!$A$32,$C$6="","")</f>
        <v/>
      </c>
      <c r="AK74" s="287"/>
      <c r="AL74" s="10"/>
      <c r="AM74" s="187">
        <v>0</v>
      </c>
      <c r="AN74" s="283">
        <f t="shared" ref="AN74:AN85" si="108">AM74</f>
        <v>0</v>
      </c>
      <c r="AO74" s="287"/>
      <c r="AP74" s="188" t="str" cm="2">
        <f t="array" ref="AP74">_xlfn.IFS($C$6=Werkblad!$A$28,Werkblad!$A$34,$C$6="Kennisontwikkeling (KO)",Werkblad!$A$31,$C$6="Onderzoek, Ontwikkeling en innovatie (O&amp;O&amp;I)",Werkblad!$A$32,$C$6="","")</f>
        <v/>
      </c>
      <c r="AQ74" s="287"/>
      <c r="AR74" s="10"/>
      <c r="AS74" s="187">
        <v>0</v>
      </c>
      <c r="AT74" s="283">
        <f t="shared" ref="AT74:AT85" si="109">AS74</f>
        <v>0</v>
      </c>
      <c r="AU74" s="287"/>
      <c r="AV74" s="188" t="str" cm="2">
        <f t="array" ref="AV74">_xlfn.IFS($C$6=Werkblad!$A$28,Werkblad!$A$34,$C$6="Kennisontwikkeling (KO)",Werkblad!$A$31,$C$6="Onderzoek, Ontwikkeling en innovatie (O&amp;O&amp;I)",Werkblad!$A$32,$C$6="","")</f>
        <v/>
      </c>
      <c r="AW74" s="175"/>
      <c r="AX74" s="10"/>
      <c r="AY74" s="187">
        <v>0</v>
      </c>
      <c r="AZ74" s="283">
        <f t="shared" ref="AZ74:AZ85" si="110">AY74</f>
        <v>0</v>
      </c>
      <c r="BA74" s="287"/>
      <c r="BB74" s="188" t="str" cm="2">
        <f t="array" ref="BB74">_xlfn.IFS($C$6=Werkblad!$A$28,Werkblad!$A$34,$C$6="Kennisontwikkeling (KO)",Werkblad!$A$31,$C$6="Onderzoek, Ontwikkeling en innovatie (O&amp;O&amp;I)",Werkblad!$A$32,$C$6="","")</f>
        <v/>
      </c>
      <c r="BC74" s="175"/>
      <c r="BD74" s="10"/>
      <c r="BE74" s="187">
        <v>0</v>
      </c>
      <c r="BF74" s="283">
        <f t="shared" ref="BF74:BF85" si="111">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105"/>
        <v>0</v>
      </c>
      <c r="J75" s="10"/>
      <c r="K75" s="187">
        <v>0</v>
      </c>
      <c r="L75" s="287"/>
      <c r="M75" s="283">
        <f t="shared" si="106"/>
        <v>0</v>
      </c>
      <c r="N75" s="10"/>
      <c r="O75" s="187">
        <v>0</v>
      </c>
      <c r="P75" s="287">
        <f t="shared" si="104"/>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107"/>
        <v>0</v>
      </c>
      <c r="AI75" s="287"/>
      <c r="AJ75" s="188" t="str" cm="2">
        <f t="array" ref="AJ75">_xlfn.IFS($C$6=Werkblad!$A$28,Werkblad!$A$34,$C$6="Kennisontwikkeling (KO)",Werkblad!$A$31,$C$6="Onderzoek, Ontwikkeling en innovatie (O&amp;O&amp;I)",Werkblad!$A$32,$C$6="","")</f>
        <v/>
      </c>
      <c r="AK75" s="287"/>
      <c r="AL75" s="10"/>
      <c r="AM75" s="187">
        <v>0</v>
      </c>
      <c r="AN75" s="283">
        <f t="shared" si="108"/>
        <v>0</v>
      </c>
      <c r="AO75" s="287"/>
      <c r="AP75" s="188" t="str" cm="2">
        <f t="array" ref="AP75">_xlfn.IFS($C$6=Werkblad!$A$28,Werkblad!$A$34,$C$6="Kennisontwikkeling (KO)",Werkblad!$A$31,$C$6="Onderzoek, Ontwikkeling en innovatie (O&amp;O&amp;I)",Werkblad!$A$32,$C$6="","")</f>
        <v/>
      </c>
      <c r="AQ75" s="287"/>
      <c r="AR75" s="10"/>
      <c r="AS75" s="187">
        <v>0</v>
      </c>
      <c r="AT75" s="283">
        <f t="shared" si="109"/>
        <v>0</v>
      </c>
      <c r="AU75" s="287"/>
      <c r="AV75" s="188" t="str" cm="2">
        <f t="array" ref="AV75">_xlfn.IFS($C$6=Werkblad!$A$28,Werkblad!$A$34,$C$6="Kennisontwikkeling (KO)",Werkblad!$A$31,$C$6="Onderzoek, Ontwikkeling en innovatie (O&amp;O&amp;I)",Werkblad!$A$32,$C$6="","")</f>
        <v/>
      </c>
      <c r="AW75" s="175"/>
      <c r="AX75" s="10"/>
      <c r="AY75" s="187">
        <v>0</v>
      </c>
      <c r="AZ75" s="283">
        <f t="shared" si="110"/>
        <v>0</v>
      </c>
      <c r="BA75" s="287"/>
      <c r="BB75" s="188" t="str" cm="2">
        <f t="array" ref="BB75">_xlfn.IFS($C$6=Werkblad!$A$28,Werkblad!$A$34,$C$6="Kennisontwikkeling (KO)",Werkblad!$A$31,$C$6="Onderzoek, Ontwikkeling en innovatie (O&amp;O&amp;I)",Werkblad!$A$32,$C$6="","")</f>
        <v/>
      </c>
      <c r="BC75" s="175"/>
      <c r="BD75" s="10"/>
      <c r="BE75" s="187">
        <v>0</v>
      </c>
      <c r="BF75" s="283">
        <f t="shared" si="111"/>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105"/>
        <v>0</v>
      </c>
      <c r="J76" s="10"/>
      <c r="K76" s="187">
        <v>0</v>
      </c>
      <c r="L76" s="287"/>
      <c r="M76" s="283">
        <f t="shared" si="106"/>
        <v>0</v>
      </c>
      <c r="N76" s="10"/>
      <c r="O76" s="187">
        <v>0</v>
      </c>
      <c r="P76" s="287">
        <f t="shared" si="104"/>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107"/>
        <v>0</v>
      </c>
      <c r="AI76" s="287"/>
      <c r="AJ76" s="188" t="str" cm="2">
        <f t="array" ref="AJ76">_xlfn.IFS($C$6=Werkblad!$A$28,Werkblad!$A$34,$C$6="Kennisontwikkeling (KO)",Werkblad!$A$31,$C$6="Onderzoek, Ontwikkeling en innovatie (O&amp;O&amp;I)",Werkblad!$A$32,$C$6="","")</f>
        <v/>
      </c>
      <c r="AK76" s="287"/>
      <c r="AL76" s="10"/>
      <c r="AM76" s="187">
        <v>0</v>
      </c>
      <c r="AN76" s="283">
        <f t="shared" si="108"/>
        <v>0</v>
      </c>
      <c r="AO76" s="287"/>
      <c r="AP76" s="188" t="str" cm="2">
        <f t="array" ref="AP76">_xlfn.IFS($C$6=Werkblad!$A$28,Werkblad!$A$34,$C$6="Kennisontwikkeling (KO)",Werkblad!$A$31,$C$6="Onderzoek, Ontwikkeling en innovatie (O&amp;O&amp;I)",Werkblad!$A$32,$C$6="","")</f>
        <v/>
      </c>
      <c r="AQ76" s="287"/>
      <c r="AR76" s="10"/>
      <c r="AS76" s="187">
        <v>0</v>
      </c>
      <c r="AT76" s="283">
        <f t="shared" si="109"/>
        <v>0</v>
      </c>
      <c r="AU76" s="287"/>
      <c r="AV76" s="188" t="str" cm="2">
        <f t="array" ref="AV76">_xlfn.IFS($C$6=Werkblad!$A$28,Werkblad!$A$34,$C$6="Kennisontwikkeling (KO)",Werkblad!$A$31,$C$6="Onderzoek, Ontwikkeling en innovatie (O&amp;O&amp;I)",Werkblad!$A$32,$C$6="","")</f>
        <v/>
      </c>
      <c r="AW76" s="175"/>
      <c r="AX76" s="10"/>
      <c r="AY76" s="187">
        <v>0</v>
      </c>
      <c r="AZ76" s="283">
        <f t="shared" si="110"/>
        <v>0</v>
      </c>
      <c r="BA76" s="287"/>
      <c r="BB76" s="188" t="str" cm="2">
        <f t="array" ref="BB76">_xlfn.IFS($C$6=Werkblad!$A$28,Werkblad!$A$34,$C$6="Kennisontwikkeling (KO)",Werkblad!$A$31,$C$6="Onderzoek, Ontwikkeling en innovatie (O&amp;O&amp;I)",Werkblad!$A$32,$C$6="","")</f>
        <v/>
      </c>
      <c r="BC76" s="175"/>
      <c r="BD76" s="10"/>
      <c r="BE76" s="187">
        <v>0</v>
      </c>
      <c r="BF76" s="283">
        <f t="shared" si="111"/>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105"/>
        <v>0</v>
      </c>
      <c r="J77" s="10"/>
      <c r="K77" s="187">
        <v>0</v>
      </c>
      <c r="L77" s="287"/>
      <c r="M77" s="283">
        <f t="shared" si="106"/>
        <v>0</v>
      </c>
      <c r="N77" s="10"/>
      <c r="O77" s="187">
        <v>0</v>
      </c>
      <c r="P77" s="287">
        <f t="shared" si="104"/>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107"/>
        <v>0</v>
      </c>
      <c r="AI77" s="287"/>
      <c r="AJ77" s="188" t="str" cm="2">
        <f t="array" ref="AJ77">_xlfn.IFS($C$6=Werkblad!$A$28,Werkblad!$A$34,$C$6="Kennisontwikkeling (KO)",Werkblad!$A$31,$C$6="Onderzoek, Ontwikkeling en innovatie (O&amp;O&amp;I)",Werkblad!$A$32,$C$6="","")</f>
        <v/>
      </c>
      <c r="AK77" s="287"/>
      <c r="AL77" s="10"/>
      <c r="AM77" s="187">
        <v>0</v>
      </c>
      <c r="AN77" s="283">
        <f t="shared" si="108"/>
        <v>0</v>
      </c>
      <c r="AO77" s="287"/>
      <c r="AP77" s="188" t="str" cm="2">
        <f t="array" ref="AP77">_xlfn.IFS($C$6=Werkblad!$A$28,Werkblad!$A$34,$C$6="Kennisontwikkeling (KO)",Werkblad!$A$31,$C$6="Onderzoek, Ontwikkeling en innovatie (O&amp;O&amp;I)",Werkblad!$A$32,$C$6="","")</f>
        <v/>
      </c>
      <c r="AQ77" s="287"/>
      <c r="AR77" s="10"/>
      <c r="AS77" s="187">
        <v>0</v>
      </c>
      <c r="AT77" s="283">
        <f t="shared" si="109"/>
        <v>0</v>
      </c>
      <c r="AU77" s="287"/>
      <c r="AV77" s="188" t="str" cm="2">
        <f t="array" ref="AV77">_xlfn.IFS($C$6=Werkblad!$A$28,Werkblad!$A$34,$C$6="Kennisontwikkeling (KO)",Werkblad!$A$31,$C$6="Onderzoek, Ontwikkeling en innovatie (O&amp;O&amp;I)",Werkblad!$A$32,$C$6="","")</f>
        <v/>
      </c>
      <c r="AW77" s="175"/>
      <c r="AX77" s="10"/>
      <c r="AY77" s="187">
        <v>0</v>
      </c>
      <c r="AZ77" s="283">
        <f t="shared" si="110"/>
        <v>0</v>
      </c>
      <c r="BA77" s="287"/>
      <c r="BB77" s="188" t="str" cm="2">
        <f t="array" ref="BB77">_xlfn.IFS($C$6=Werkblad!$A$28,Werkblad!$A$34,$C$6="Kennisontwikkeling (KO)",Werkblad!$A$31,$C$6="Onderzoek, Ontwikkeling en innovatie (O&amp;O&amp;I)",Werkblad!$A$32,$C$6="","")</f>
        <v/>
      </c>
      <c r="BC77" s="175"/>
      <c r="BD77" s="10"/>
      <c r="BE77" s="187">
        <v>0</v>
      </c>
      <c r="BF77" s="283">
        <f t="shared" si="111"/>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105"/>
        <v>0</v>
      </c>
      <c r="J78" s="10"/>
      <c r="K78" s="187">
        <v>0</v>
      </c>
      <c r="L78" s="287"/>
      <c r="M78" s="283">
        <f t="shared" si="106"/>
        <v>0</v>
      </c>
      <c r="N78" s="10"/>
      <c r="O78" s="187">
        <v>0</v>
      </c>
      <c r="P78" s="287">
        <f t="shared" si="104"/>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107"/>
        <v>0</v>
      </c>
      <c r="AI78" s="287"/>
      <c r="AJ78" s="188" t="str" cm="2">
        <f t="array" ref="AJ78">_xlfn.IFS($C$6=Werkblad!$A$28,Werkblad!$A$34,$C$6="Kennisontwikkeling (KO)",Werkblad!$A$31,$C$6="Onderzoek, Ontwikkeling en innovatie (O&amp;O&amp;I)",Werkblad!$A$32,$C$6="","")</f>
        <v/>
      </c>
      <c r="AK78" s="287"/>
      <c r="AL78" s="10"/>
      <c r="AM78" s="187">
        <v>0</v>
      </c>
      <c r="AN78" s="283">
        <f t="shared" si="108"/>
        <v>0</v>
      </c>
      <c r="AO78" s="287"/>
      <c r="AP78" s="188" t="str" cm="2">
        <f t="array" ref="AP78">_xlfn.IFS($C$6=Werkblad!$A$28,Werkblad!$A$34,$C$6="Kennisontwikkeling (KO)",Werkblad!$A$31,$C$6="Onderzoek, Ontwikkeling en innovatie (O&amp;O&amp;I)",Werkblad!$A$32,$C$6="","")</f>
        <v/>
      </c>
      <c r="AQ78" s="287"/>
      <c r="AR78" s="10"/>
      <c r="AS78" s="187">
        <v>0</v>
      </c>
      <c r="AT78" s="283">
        <f t="shared" si="109"/>
        <v>0</v>
      </c>
      <c r="AU78" s="287"/>
      <c r="AV78" s="188" t="str" cm="2">
        <f t="array" ref="AV78">_xlfn.IFS($C$6=Werkblad!$A$28,Werkblad!$A$34,$C$6="Kennisontwikkeling (KO)",Werkblad!$A$31,$C$6="Onderzoek, Ontwikkeling en innovatie (O&amp;O&amp;I)",Werkblad!$A$32,$C$6="","")</f>
        <v/>
      </c>
      <c r="AW78" s="175"/>
      <c r="AX78" s="10"/>
      <c r="AY78" s="187">
        <v>0</v>
      </c>
      <c r="AZ78" s="283">
        <f t="shared" si="110"/>
        <v>0</v>
      </c>
      <c r="BA78" s="287"/>
      <c r="BB78" s="188" t="str" cm="2">
        <f t="array" ref="BB78">_xlfn.IFS($C$6=Werkblad!$A$28,Werkblad!$A$34,$C$6="Kennisontwikkeling (KO)",Werkblad!$A$31,$C$6="Onderzoek, Ontwikkeling en innovatie (O&amp;O&amp;I)",Werkblad!$A$32,$C$6="","")</f>
        <v/>
      </c>
      <c r="BC78" s="175"/>
      <c r="BD78" s="10"/>
      <c r="BE78" s="187">
        <v>0</v>
      </c>
      <c r="BF78" s="283">
        <f t="shared" si="111"/>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105"/>
        <v>0</v>
      </c>
      <c r="J79" s="10"/>
      <c r="K79" s="187">
        <v>0</v>
      </c>
      <c r="L79" s="287"/>
      <c r="M79" s="283">
        <f t="shared" si="106"/>
        <v>0</v>
      </c>
      <c r="N79" s="10"/>
      <c r="O79" s="187">
        <v>0</v>
      </c>
      <c r="P79" s="287">
        <f t="shared" si="104"/>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107"/>
        <v>0</v>
      </c>
      <c r="AI79" s="287"/>
      <c r="AJ79" s="188" t="str" cm="2">
        <f t="array" ref="AJ79">_xlfn.IFS($C$6=Werkblad!$A$28,Werkblad!$A$34,$C$6="Kennisontwikkeling (KO)",Werkblad!$A$31,$C$6="Onderzoek, Ontwikkeling en innovatie (O&amp;O&amp;I)",Werkblad!$A$32,$C$6="","")</f>
        <v/>
      </c>
      <c r="AK79" s="287"/>
      <c r="AL79" s="10"/>
      <c r="AM79" s="187">
        <v>0</v>
      </c>
      <c r="AN79" s="283">
        <f t="shared" si="108"/>
        <v>0</v>
      </c>
      <c r="AO79" s="287"/>
      <c r="AP79" s="188" t="str" cm="2">
        <f t="array" ref="AP79">_xlfn.IFS($C$6=Werkblad!$A$28,Werkblad!$A$34,$C$6="Kennisontwikkeling (KO)",Werkblad!$A$31,$C$6="Onderzoek, Ontwikkeling en innovatie (O&amp;O&amp;I)",Werkblad!$A$32,$C$6="","")</f>
        <v/>
      </c>
      <c r="AQ79" s="287"/>
      <c r="AR79" s="10"/>
      <c r="AS79" s="187">
        <v>0</v>
      </c>
      <c r="AT79" s="283">
        <f t="shared" si="109"/>
        <v>0</v>
      </c>
      <c r="AU79" s="287"/>
      <c r="AV79" s="188" t="str" cm="2">
        <f t="array" ref="AV79">_xlfn.IFS($C$6=Werkblad!$A$28,Werkblad!$A$34,$C$6="Kennisontwikkeling (KO)",Werkblad!$A$31,$C$6="Onderzoek, Ontwikkeling en innovatie (O&amp;O&amp;I)",Werkblad!$A$32,$C$6="","")</f>
        <v/>
      </c>
      <c r="AW79" s="175"/>
      <c r="AX79" s="10"/>
      <c r="AY79" s="187">
        <v>0</v>
      </c>
      <c r="AZ79" s="283">
        <f t="shared" si="110"/>
        <v>0</v>
      </c>
      <c r="BA79" s="287"/>
      <c r="BB79" s="188" t="str" cm="2">
        <f t="array" ref="BB79">_xlfn.IFS($C$6=Werkblad!$A$28,Werkblad!$A$34,$C$6="Kennisontwikkeling (KO)",Werkblad!$A$31,$C$6="Onderzoek, Ontwikkeling en innovatie (O&amp;O&amp;I)",Werkblad!$A$32,$C$6="","")</f>
        <v/>
      </c>
      <c r="BC79" s="175"/>
      <c r="BD79" s="10"/>
      <c r="BE79" s="187">
        <v>0</v>
      </c>
      <c r="BF79" s="283">
        <f t="shared" si="111"/>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105"/>
        <v>0</v>
      </c>
      <c r="J80" s="10"/>
      <c r="K80" s="187">
        <v>0</v>
      </c>
      <c r="L80" s="287"/>
      <c r="M80" s="283">
        <f t="shared" si="106"/>
        <v>0</v>
      </c>
      <c r="N80" s="10"/>
      <c r="O80" s="187">
        <v>0</v>
      </c>
      <c r="P80" s="287">
        <f t="shared" si="104"/>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107"/>
        <v>0</v>
      </c>
      <c r="AI80" s="287"/>
      <c r="AJ80" s="188" t="str" cm="2">
        <f t="array" ref="AJ80">_xlfn.IFS($C$6=Werkblad!$A$28,Werkblad!$A$34,$C$6="Kennisontwikkeling (KO)",Werkblad!$A$31,$C$6="Onderzoek, Ontwikkeling en innovatie (O&amp;O&amp;I)",Werkblad!$A$32,$C$6="","")</f>
        <v/>
      </c>
      <c r="AK80" s="287"/>
      <c r="AL80" s="10"/>
      <c r="AM80" s="187">
        <v>0</v>
      </c>
      <c r="AN80" s="283">
        <f t="shared" si="108"/>
        <v>0</v>
      </c>
      <c r="AO80" s="287"/>
      <c r="AP80" s="188" t="str" cm="2">
        <f t="array" ref="AP80">_xlfn.IFS($C$6=Werkblad!$A$28,Werkblad!$A$34,$C$6="Kennisontwikkeling (KO)",Werkblad!$A$31,$C$6="Onderzoek, Ontwikkeling en innovatie (O&amp;O&amp;I)",Werkblad!$A$32,$C$6="","")</f>
        <v/>
      </c>
      <c r="AQ80" s="287"/>
      <c r="AR80" s="10"/>
      <c r="AS80" s="187">
        <v>0</v>
      </c>
      <c r="AT80" s="283">
        <f t="shared" si="109"/>
        <v>0</v>
      </c>
      <c r="AU80" s="287"/>
      <c r="AV80" s="188" t="str" cm="2">
        <f t="array" ref="AV80">_xlfn.IFS($C$6=Werkblad!$A$28,Werkblad!$A$34,$C$6="Kennisontwikkeling (KO)",Werkblad!$A$31,$C$6="Onderzoek, Ontwikkeling en innovatie (O&amp;O&amp;I)",Werkblad!$A$32,$C$6="","")</f>
        <v/>
      </c>
      <c r="AW80" s="175"/>
      <c r="AX80" s="10"/>
      <c r="AY80" s="187">
        <v>0</v>
      </c>
      <c r="AZ80" s="283">
        <f t="shared" si="110"/>
        <v>0</v>
      </c>
      <c r="BA80" s="287"/>
      <c r="BB80" s="188" t="str" cm="2">
        <f t="array" ref="BB80">_xlfn.IFS($C$6=Werkblad!$A$28,Werkblad!$A$34,$C$6="Kennisontwikkeling (KO)",Werkblad!$A$31,$C$6="Onderzoek, Ontwikkeling en innovatie (O&amp;O&amp;I)",Werkblad!$A$32,$C$6="","")</f>
        <v/>
      </c>
      <c r="BC80" s="175"/>
      <c r="BD80" s="10"/>
      <c r="BE80" s="187">
        <v>0</v>
      </c>
      <c r="BF80" s="283">
        <f t="shared" si="111"/>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105"/>
        <v>0</v>
      </c>
      <c r="J81" s="10"/>
      <c r="K81" s="187">
        <v>0</v>
      </c>
      <c r="L81" s="287"/>
      <c r="M81" s="283">
        <f t="shared" si="106"/>
        <v>0</v>
      </c>
      <c r="N81" s="10"/>
      <c r="O81" s="187">
        <v>0</v>
      </c>
      <c r="P81" s="287">
        <f t="shared" si="104"/>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107"/>
        <v>0</v>
      </c>
      <c r="AI81" s="287"/>
      <c r="AJ81" s="188" t="str" cm="2">
        <f t="array" ref="AJ81">_xlfn.IFS($C$6=Werkblad!$A$28,Werkblad!$A$34,$C$6="Kennisontwikkeling (KO)",Werkblad!$A$31,$C$6="Onderzoek, Ontwikkeling en innovatie (O&amp;O&amp;I)",Werkblad!$A$32,$C$6="","")</f>
        <v/>
      </c>
      <c r="AK81" s="287"/>
      <c r="AL81" s="10"/>
      <c r="AM81" s="187">
        <v>0</v>
      </c>
      <c r="AN81" s="283">
        <f t="shared" si="108"/>
        <v>0</v>
      </c>
      <c r="AO81" s="287"/>
      <c r="AP81" s="188" t="str" cm="2">
        <f t="array" ref="AP81">_xlfn.IFS($C$6=Werkblad!$A$28,Werkblad!$A$34,$C$6="Kennisontwikkeling (KO)",Werkblad!$A$31,$C$6="Onderzoek, Ontwikkeling en innovatie (O&amp;O&amp;I)",Werkblad!$A$32,$C$6="","")</f>
        <v/>
      </c>
      <c r="AQ81" s="287"/>
      <c r="AR81" s="10"/>
      <c r="AS81" s="187">
        <v>0</v>
      </c>
      <c r="AT81" s="283">
        <f t="shared" si="109"/>
        <v>0</v>
      </c>
      <c r="AU81" s="287"/>
      <c r="AV81" s="188" t="str" cm="2">
        <f t="array" ref="AV81">_xlfn.IFS($C$6=Werkblad!$A$28,Werkblad!$A$34,$C$6="Kennisontwikkeling (KO)",Werkblad!$A$31,$C$6="Onderzoek, Ontwikkeling en innovatie (O&amp;O&amp;I)",Werkblad!$A$32,$C$6="","")</f>
        <v/>
      </c>
      <c r="AW81" s="175"/>
      <c r="AX81" s="10"/>
      <c r="AY81" s="187">
        <v>0</v>
      </c>
      <c r="AZ81" s="283">
        <f t="shared" si="110"/>
        <v>0</v>
      </c>
      <c r="BA81" s="287"/>
      <c r="BB81" s="188" t="str" cm="2">
        <f t="array" ref="BB81">_xlfn.IFS($C$6=Werkblad!$A$28,Werkblad!$A$34,$C$6="Kennisontwikkeling (KO)",Werkblad!$A$31,$C$6="Onderzoek, Ontwikkeling en innovatie (O&amp;O&amp;I)",Werkblad!$A$32,$C$6="","")</f>
        <v/>
      </c>
      <c r="BC81" s="175"/>
      <c r="BD81" s="10"/>
      <c r="BE81" s="187">
        <v>0</v>
      </c>
      <c r="BF81" s="283">
        <f t="shared" si="111"/>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105"/>
        <v>0</v>
      </c>
      <c r="J82" s="10"/>
      <c r="K82" s="187">
        <v>0</v>
      </c>
      <c r="L82" s="287"/>
      <c r="M82" s="283">
        <f t="shared" si="106"/>
        <v>0</v>
      </c>
      <c r="N82" s="10"/>
      <c r="O82" s="187">
        <v>0</v>
      </c>
      <c r="P82" s="287">
        <f t="shared" si="104"/>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107"/>
        <v>0</v>
      </c>
      <c r="AI82" s="287"/>
      <c r="AJ82" s="188" t="str" cm="2">
        <f t="array" ref="AJ82">_xlfn.IFS($C$6=Werkblad!$A$28,Werkblad!$A$34,$C$6="Kennisontwikkeling (KO)",Werkblad!$A$31,$C$6="Onderzoek, Ontwikkeling en innovatie (O&amp;O&amp;I)",Werkblad!$A$32,$C$6="","")</f>
        <v/>
      </c>
      <c r="AK82" s="287"/>
      <c r="AL82" s="10"/>
      <c r="AM82" s="187">
        <v>0</v>
      </c>
      <c r="AN82" s="283">
        <f t="shared" si="108"/>
        <v>0</v>
      </c>
      <c r="AO82" s="287"/>
      <c r="AP82" s="188" t="str" cm="2">
        <f t="array" ref="AP82">_xlfn.IFS($C$6=Werkblad!$A$28,Werkblad!$A$34,$C$6="Kennisontwikkeling (KO)",Werkblad!$A$31,$C$6="Onderzoek, Ontwikkeling en innovatie (O&amp;O&amp;I)",Werkblad!$A$32,$C$6="","")</f>
        <v/>
      </c>
      <c r="AQ82" s="287"/>
      <c r="AR82" s="10"/>
      <c r="AS82" s="187">
        <v>0</v>
      </c>
      <c r="AT82" s="283">
        <f t="shared" si="109"/>
        <v>0</v>
      </c>
      <c r="AU82" s="287"/>
      <c r="AV82" s="188" t="str" cm="2">
        <f t="array" ref="AV82">_xlfn.IFS($C$6=Werkblad!$A$28,Werkblad!$A$34,$C$6="Kennisontwikkeling (KO)",Werkblad!$A$31,$C$6="Onderzoek, Ontwikkeling en innovatie (O&amp;O&amp;I)",Werkblad!$A$32,$C$6="","")</f>
        <v/>
      </c>
      <c r="AW82" s="175"/>
      <c r="AX82" s="10"/>
      <c r="AY82" s="187">
        <v>0</v>
      </c>
      <c r="AZ82" s="283">
        <f t="shared" si="110"/>
        <v>0</v>
      </c>
      <c r="BA82" s="287"/>
      <c r="BB82" s="188" t="str" cm="2">
        <f t="array" ref="BB82">_xlfn.IFS($C$6=Werkblad!$A$28,Werkblad!$A$34,$C$6="Kennisontwikkeling (KO)",Werkblad!$A$31,$C$6="Onderzoek, Ontwikkeling en innovatie (O&amp;O&amp;I)",Werkblad!$A$32,$C$6="","")</f>
        <v/>
      </c>
      <c r="BC82" s="175"/>
      <c r="BD82" s="10"/>
      <c r="BE82" s="187">
        <v>0</v>
      </c>
      <c r="BF82" s="283">
        <f t="shared" si="111"/>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105"/>
        <v>0</v>
      </c>
      <c r="J83" s="10"/>
      <c r="K83" s="187">
        <v>0</v>
      </c>
      <c r="L83" s="287"/>
      <c r="M83" s="283">
        <f t="shared" si="106"/>
        <v>0</v>
      </c>
      <c r="N83" s="10"/>
      <c r="O83" s="187">
        <v>0</v>
      </c>
      <c r="P83" s="287">
        <f t="shared" si="104"/>
        <v>0</v>
      </c>
      <c r="Q83" s="287"/>
      <c r="R83" s="188" t="str" cm="2">
        <f t="array" ref="R83">_xlfn.IFS($C$6=Werkblad!$A$28,Werkblad!$A$34,$C$6="Kennisontwikkeling (KO)",Werkblad!$A$31,$C$6="Onderzoek, Ontwikkeling en innovatie (O&amp;O&amp;I)",Werkblad!$A$32,$C$6="","")</f>
        <v/>
      </c>
      <c r="S83" s="175"/>
      <c r="T83" s="10"/>
      <c r="U83" s="187">
        <v>0</v>
      </c>
      <c r="V83" s="287"/>
      <c r="W83" s="33">
        <f t="shared" ref="W83:W116" si="112">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107"/>
        <v>0</v>
      </c>
      <c r="AI83" s="287"/>
      <c r="AJ83" s="188" t="str" cm="2">
        <f t="array" ref="AJ83">_xlfn.IFS($C$6=Werkblad!$A$28,Werkblad!$A$34,$C$6="Kennisontwikkeling (KO)",Werkblad!$A$31,$C$6="Onderzoek, Ontwikkeling en innovatie (O&amp;O&amp;I)",Werkblad!$A$32,$C$6="","")</f>
        <v/>
      </c>
      <c r="AK83" s="287"/>
      <c r="AL83" s="10"/>
      <c r="AM83" s="187">
        <v>0</v>
      </c>
      <c r="AN83" s="283">
        <f t="shared" si="108"/>
        <v>0</v>
      </c>
      <c r="AO83" s="287"/>
      <c r="AP83" s="188" t="str" cm="2">
        <f t="array" ref="AP83">_xlfn.IFS($C$6=Werkblad!$A$28,Werkblad!$A$34,$C$6="Kennisontwikkeling (KO)",Werkblad!$A$31,$C$6="Onderzoek, Ontwikkeling en innovatie (O&amp;O&amp;I)",Werkblad!$A$32,$C$6="","")</f>
        <v/>
      </c>
      <c r="AQ83" s="287"/>
      <c r="AR83" s="10"/>
      <c r="AS83" s="187">
        <v>0</v>
      </c>
      <c r="AT83" s="283">
        <f t="shared" si="109"/>
        <v>0</v>
      </c>
      <c r="AU83" s="287"/>
      <c r="AV83" s="188" t="str" cm="2">
        <f t="array" ref="AV83">_xlfn.IFS($C$6=Werkblad!$A$28,Werkblad!$A$34,$C$6="Kennisontwikkeling (KO)",Werkblad!$A$31,$C$6="Onderzoek, Ontwikkeling en innovatie (O&amp;O&amp;I)",Werkblad!$A$32,$C$6="","")</f>
        <v/>
      </c>
      <c r="AW83" s="175"/>
      <c r="AX83" s="10"/>
      <c r="AY83" s="187">
        <v>0</v>
      </c>
      <c r="AZ83" s="283">
        <f t="shared" si="110"/>
        <v>0</v>
      </c>
      <c r="BA83" s="287"/>
      <c r="BB83" s="188" t="str" cm="2">
        <f t="array" ref="BB83">_xlfn.IFS($C$6=Werkblad!$A$28,Werkblad!$A$34,$C$6="Kennisontwikkeling (KO)",Werkblad!$A$31,$C$6="Onderzoek, Ontwikkeling en innovatie (O&amp;O&amp;I)",Werkblad!$A$32,$C$6="","")</f>
        <v/>
      </c>
      <c r="BC83" s="175"/>
      <c r="BD83" s="10"/>
      <c r="BE83" s="187">
        <v>0</v>
      </c>
      <c r="BF83" s="283">
        <f t="shared" si="111"/>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105"/>
        <v>0</v>
      </c>
      <c r="J84" s="10"/>
      <c r="K84" s="187">
        <v>0</v>
      </c>
      <c r="L84" s="287"/>
      <c r="M84" s="283">
        <f t="shared" si="106"/>
        <v>0</v>
      </c>
      <c r="N84" s="10"/>
      <c r="O84" s="187">
        <v>0</v>
      </c>
      <c r="P84" s="287">
        <f t="shared" si="104"/>
        <v>0</v>
      </c>
      <c r="Q84" s="287"/>
      <c r="R84" s="188" t="str" cm="2">
        <f t="array" ref="R84">_xlfn.IFS($C$6=Werkblad!$A$28,Werkblad!$A$34,$C$6="Kennisontwikkeling (KO)",Werkblad!$A$31,$C$6="Onderzoek, Ontwikkeling en innovatie (O&amp;O&amp;I)",Werkblad!$A$32,$C$6="","")</f>
        <v/>
      </c>
      <c r="S84" s="175"/>
      <c r="T84" s="10"/>
      <c r="U84" s="187">
        <v>0</v>
      </c>
      <c r="V84" s="287"/>
      <c r="W84" s="33">
        <f t="shared" si="112"/>
        <v>0</v>
      </c>
      <c r="X84" s="188" t="str" cm="2">
        <f t="array" ref="X84">_xlfn.IFS($C$6=Werkblad!$A$28,Werkblad!$A$34,$C$6="Kennisontwikkeling (KO)",Werkblad!$A$31,$C$6="Onderzoek, Ontwikkeling en innovatie (O&amp;O&amp;I)",Werkblad!$A$32,$C$6="","")</f>
        <v/>
      </c>
      <c r="Y84" s="175"/>
      <c r="Z84" s="10"/>
      <c r="AA84" s="187">
        <v>0</v>
      </c>
      <c r="AB84" s="287"/>
      <c r="AC84" s="33">
        <f t="shared" ref="AC84:AC116" si="113">AA84</f>
        <v>0</v>
      </c>
      <c r="AD84" s="188" t="str" cm="2">
        <f t="array" ref="AD84">_xlfn.IFS($C$6=Werkblad!$A$28,Werkblad!$A$34,$C$6="Kennisontwikkeling (KO)",Werkblad!$A$31,$C$6="Onderzoek, Ontwikkeling en innovatie (O&amp;O&amp;I)",Werkblad!$A$32,$C$6="","")</f>
        <v/>
      </c>
      <c r="AE84" s="287"/>
      <c r="AF84" s="10"/>
      <c r="AG84" s="187">
        <v>0</v>
      </c>
      <c r="AH84" s="175">
        <f t="shared" si="107"/>
        <v>0</v>
      </c>
      <c r="AI84" s="287"/>
      <c r="AJ84" s="188" t="str" cm="2">
        <f t="array" ref="AJ84">_xlfn.IFS($C$6=Werkblad!$A$28,Werkblad!$A$34,$C$6="Kennisontwikkeling (KO)",Werkblad!$A$31,$C$6="Onderzoek, Ontwikkeling en innovatie (O&amp;O&amp;I)",Werkblad!$A$32,$C$6="","")</f>
        <v/>
      </c>
      <c r="AK84" s="287"/>
      <c r="AL84" s="10"/>
      <c r="AM84" s="187">
        <v>0</v>
      </c>
      <c r="AN84" s="283">
        <f t="shared" si="108"/>
        <v>0</v>
      </c>
      <c r="AO84" s="287"/>
      <c r="AP84" s="188" t="str" cm="2">
        <f t="array" ref="AP84">_xlfn.IFS($C$6=Werkblad!$A$28,Werkblad!$A$34,$C$6="Kennisontwikkeling (KO)",Werkblad!$A$31,$C$6="Onderzoek, Ontwikkeling en innovatie (O&amp;O&amp;I)",Werkblad!$A$32,$C$6="","")</f>
        <v/>
      </c>
      <c r="AQ84" s="287"/>
      <c r="AR84" s="10"/>
      <c r="AS84" s="187">
        <v>0</v>
      </c>
      <c r="AT84" s="283">
        <f t="shared" si="109"/>
        <v>0</v>
      </c>
      <c r="AU84" s="287"/>
      <c r="AV84" s="188" t="str" cm="2">
        <f t="array" ref="AV84">_xlfn.IFS($C$6=Werkblad!$A$28,Werkblad!$A$34,$C$6="Kennisontwikkeling (KO)",Werkblad!$A$31,$C$6="Onderzoek, Ontwikkeling en innovatie (O&amp;O&amp;I)",Werkblad!$A$32,$C$6="","")</f>
        <v/>
      </c>
      <c r="AW84" s="175"/>
      <c r="AX84" s="10"/>
      <c r="AY84" s="187">
        <v>0</v>
      </c>
      <c r="AZ84" s="283">
        <f t="shared" si="110"/>
        <v>0</v>
      </c>
      <c r="BA84" s="287"/>
      <c r="BB84" s="188" t="str" cm="2">
        <f t="array" ref="BB84">_xlfn.IFS($C$6=Werkblad!$A$28,Werkblad!$A$34,$C$6="Kennisontwikkeling (KO)",Werkblad!$A$31,$C$6="Onderzoek, Ontwikkeling en innovatie (O&amp;O&amp;I)",Werkblad!$A$32,$C$6="","")</f>
        <v/>
      </c>
      <c r="BC84" s="175"/>
      <c r="BD84" s="10"/>
      <c r="BE84" s="187">
        <v>0</v>
      </c>
      <c r="BF84" s="283">
        <f t="shared" si="111"/>
        <v>0</v>
      </c>
      <c r="BG84" s="287"/>
      <c r="BH84" s="188" t="str" cm="2">
        <f t="array" ref="BH84">_xlfn.IFS($C$6=Werkblad!$A$28,Werkblad!$A$34,$C$6="Kennisontwikkeling (KO)",Werkblad!$A$31,$C$6="Onderzoek, Ontwikkeling en innovatie (O&amp;O&amp;I)",Werkblad!$A$32,$C$6="","")</f>
        <v/>
      </c>
      <c r="BI84" s="139"/>
    </row>
    <row r="85" spans="1:61" x14ac:dyDescent="0.25">
      <c r="A85" s="392"/>
      <c r="B85" s="588"/>
      <c r="C85" s="575"/>
      <c r="D85" s="575"/>
      <c r="E85" s="135"/>
      <c r="F85" s="10"/>
      <c r="G85" s="187">
        <v>0</v>
      </c>
      <c r="H85" s="135"/>
      <c r="I85" s="296">
        <f t="shared" si="105"/>
        <v>0</v>
      </c>
      <c r="J85" s="10"/>
      <c r="K85" s="187">
        <v>0</v>
      </c>
      <c r="L85" s="287"/>
      <c r="M85" s="283">
        <f t="shared" si="106"/>
        <v>0</v>
      </c>
      <c r="N85" s="10"/>
      <c r="O85" s="187">
        <v>0</v>
      </c>
      <c r="P85" s="287">
        <f t="shared" si="104"/>
        <v>0</v>
      </c>
      <c r="Q85" s="287"/>
      <c r="R85" s="188" t="str" cm="2">
        <f t="array" ref="R85">_xlfn.IFS($C$6=Werkblad!$A$28,Werkblad!$A$34,$C$6="Kennisontwikkeling (KO)",Werkblad!$A$31,$C$6="Onderzoek, Ontwikkeling en innovatie (O&amp;O&amp;I)",Werkblad!$A$32,$C$6="","")</f>
        <v/>
      </c>
      <c r="S85" s="175"/>
      <c r="T85" s="10"/>
      <c r="U85" s="187">
        <v>0</v>
      </c>
      <c r="V85" s="287"/>
      <c r="W85" s="33">
        <f t="shared" si="112"/>
        <v>0</v>
      </c>
      <c r="X85" s="188" t="str" cm="2">
        <f t="array" ref="X85">_xlfn.IFS($C$6=Werkblad!$A$28,Werkblad!$A$34,$C$6="Kennisontwikkeling (KO)",Werkblad!$A$31,$C$6="Onderzoek, Ontwikkeling en innovatie (O&amp;O&amp;I)",Werkblad!$A$32,$C$6="","")</f>
        <v/>
      </c>
      <c r="Y85" s="175"/>
      <c r="Z85" s="10"/>
      <c r="AA85" s="187">
        <v>0</v>
      </c>
      <c r="AB85" s="287"/>
      <c r="AC85" s="33">
        <f t="shared" si="113"/>
        <v>0</v>
      </c>
      <c r="AD85" s="188" t="str" cm="2">
        <f t="array" ref="AD85">_xlfn.IFS($C$6=Werkblad!$A$28,Werkblad!$A$34,$C$6="Kennisontwikkeling (KO)",Werkblad!$A$31,$C$6="Onderzoek, Ontwikkeling en innovatie (O&amp;O&amp;I)",Werkblad!$A$32,$C$6="","")</f>
        <v/>
      </c>
      <c r="AE85" s="287"/>
      <c r="AF85" s="10"/>
      <c r="AG85" s="187">
        <v>0</v>
      </c>
      <c r="AH85" s="175">
        <f t="shared" si="107"/>
        <v>0</v>
      </c>
      <c r="AI85" s="287"/>
      <c r="AJ85" s="188" t="str" cm="2">
        <f t="array" ref="AJ85">_xlfn.IFS($C$6=Werkblad!$A$28,Werkblad!$A$34,$C$6="Kennisontwikkeling (KO)",Werkblad!$A$31,$C$6="Onderzoek, Ontwikkeling en innovatie (O&amp;O&amp;I)",Werkblad!$A$32,$C$6="","")</f>
        <v/>
      </c>
      <c r="AK85" s="287"/>
      <c r="AL85" s="10"/>
      <c r="AM85" s="187">
        <v>0</v>
      </c>
      <c r="AN85" s="283">
        <f t="shared" si="108"/>
        <v>0</v>
      </c>
      <c r="AO85" s="287"/>
      <c r="AP85" s="188" t="str" cm="2">
        <f t="array" ref="AP85">_xlfn.IFS($C$6=Werkblad!$A$28,Werkblad!$A$34,$C$6="Kennisontwikkeling (KO)",Werkblad!$A$31,$C$6="Onderzoek, Ontwikkeling en innovatie (O&amp;O&amp;I)",Werkblad!$A$32,$C$6="","")</f>
        <v/>
      </c>
      <c r="AQ85" s="287"/>
      <c r="AR85" s="10"/>
      <c r="AS85" s="187">
        <v>0</v>
      </c>
      <c r="AT85" s="283">
        <f t="shared" si="109"/>
        <v>0</v>
      </c>
      <c r="AU85" s="287"/>
      <c r="AV85" s="188" t="str" cm="2">
        <f t="array" ref="AV85">_xlfn.IFS($C$6=Werkblad!$A$28,Werkblad!$A$34,$C$6="Kennisontwikkeling (KO)",Werkblad!$A$31,$C$6="Onderzoek, Ontwikkeling en innovatie (O&amp;O&amp;I)",Werkblad!$A$32,$C$6="","")</f>
        <v/>
      </c>
      <c r="AW85" s="175"/>
      <c r="AX85" s="10"/>
      <c r="AY85" s="187">
        <v>0</v>
      </c>
      <c r="AZ85" s="283">
        <f t="shared" si="110"/>
        <v>0</v>
      </c>
      <c r="BA85" s="287"/>
      <c r="BB85" s="188" t="str" cm="2">
        <f t="array" ref="BB85">_xlfn.IFS($C$6=Werkblad!$A$28,Werkblad!$A$34,$C$6="Kennisontwikkeling (KO)",Werkblad!$A$31,$C$6="Onderzoek, Ontwikkeling en innovatie (O&amp;O&amp;I)",Werkblad!$A$32,$C$6="","")</f>
        <v/>
      </c>
      <c r="BC85" s="175"/>
      <c r="BD85" s="10"/>
      <c r="BE85" s="187">
        <v>0</v>
      </c>
      <c r="BF85" s="283">
        <f t="shared" si="111"/>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12"/>
        <v>0</v>
      </c>
      <c r="X92" s="346" t="s">
        <v>121</v>
      </c>
      <c r="Y92" s="175"/>
      <c r="Z92" s="10"/>
      <c r="AA92" s="187">
        <v>0</v>
      </c>
      <c r="AB92" s="287"/>
      <c r="AC92" s="33">
        <f t="shared" si="113"/>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14">G93</f>
        <v>0</v>
      </c>
      <c r="J93" s="10"/>
      <c r="K93" s="200"/>
      <c r="L93" s="297"/>
      <c r="M93" s="167">
        <f t="shared" ref="M93:M105" si="115">K93</f>
        <v>0</v>
      </c>
      <c r="N93" s="10"/>
      <c r="O93" s="200"/>
      <c r="P93" s="297">
        <f>O93</f>
        <v>0</v>
      </c>
      <c r="Q93" s="297"/>
      <c r="R93" s="346" t="s">
        <v>121</v>
      </c>
      <c r="S93" s="175"/>
      <c r="T93" s="10"/>
      <c r="U93" s="200"/>
      <c r="V93" s="297"/>
      <c r="W93" s="33">
        <f t="shared" si="112"/>
        <v>0</v>
      </c>
      <c r="X93" s="346" t="s">
        <v>121</v>
      </c>
      <c r="Y93" s="175"/>
      <c r="Z93" s="10"/>
      <c r="AA93" s="187">
        <v>0</v>
      </c>
      <c r="AB93" s="287"/>
      <c r="AC93" s="33">
        <f t="shared" si="113"/>
        <v>0</v>
      </c>
      <c r="AD93" s="188" t="str" cm="2">
        <f t="array" ref="AD93">_xlfn.IFS($C$6=Werkblad!$A$28,Werkblad!$A$34,$C$6="Kennisontwikkeling (KO)",Werkblad!$A$31,$C$6="Onderzoek, Ontwikkeling en innovatie (O&amp;O&amp;I)",Werkblad!$A$32,$C$6="","")</f>
        <v/>
      </c>
      <c r="AE93" s="287"/>
      <c r="AF93" s="10"/>
      <c r="AG93" s="200"/>
      <c r="AH93" s="167">
        <f t="shared" ref="AH93:AH94" si="116">AG93</f>
        <v>0</v>
      </c>
      <c r="AI93" s="297"/>
      <c r="AJ93" s="346" t="s">
        <v>121</v>
      </c>
      <c r="AK93" s="297"/>
      <c r="AL93" s="10"/>
      <c r="AM93" s="200"/>
      <c r="AN93" s="167">
        <f t="shared" ref="AN93:AN94" si="117">AM93</f>
        <v>0</v>
      </c>
      <c r="AO93" s="297"/>
      <c r="AP93" s="346" t="s">
        <v>121</v>
      </c>
      <c r="AQ93" s="287"/>
      <c r="AR93" s="10"/>
      <c r="AS93" s="200"/>
      <c r="AT93" s="167">
        <f t="shared" ref="AT93:AT94" si="118">AS93</f>
        <v>0</v>
      </c>
      <c r="AU93" s="297"/>
      <c r="AV93" s="346" t="s">
        <v>121</v>
      </c>
      <c r="AW93" s="175"/>
      <c r="AX93" s="10"/>
      <c r="AY93" s="200"/>
      <c r="AZ93" s="167">
        <f t="shared" ref="AZ93:AZ94" si="119">AY93</f>
        <v>0</v>
      </c>
      <c r="BA93" s="297"/>
      <c r="BB93" s="346" t="s">
        <v>121</v>
      </c>
      <c r="BC93" s="167"/>
      <c r="BD93" s="10"/>
      <c r="BE93" s="187">
        <v>0</v>
      </c>
      <c r="BF93" s="167">
        <f t="shared" ref="BF93:BF94" si="120">BE93</f>
        <v>0</v>
      </c>
      <c r="BG93" s="297"/>
      <c r="BH93" s="188" t="str" cm="2">
        <f t="array" ref="BH93">_xlfn.IFS($C$6=Werkblad!$A$28,Werkblad!$A$34,$C$6="Kennisontwikkeling (KO)",Werkblad!$A$31,$C$6="Onderzoek, Ontwikkeling en innovatie (O&amp;O&amp;I)",Werkblad!$A$32,$C$6="","")</f>
        <v/>
      </c>
      <c r="BI93" s="139"/>
    </row>
    <row r="94" spans="1:61" x14ac:dyDescent="0.25">
      <c r="A94" s="7"/>
      <c r="B94" s="574"/>
      <c r="C94" s="587"/>
      <c r="D94" s="587"/>
      <c r="E94" s="4"/>
      <c r="F94" s="10"/>
      <c r="G94" s="200"/>
      <c r="H94" s="4"/>
      <c r="I94" s="296">
        <f t="shared" si="114"/>
        <v>0</v>
      </c>
      <c r="J94" s="10"/>
      <c r="K94" s="200"/>
      <c r="L94" s="297"/>
      <c r="M94" s="167">
        <f t="shared" si="115"/>
        <v>0</v>
      </c>
      <c r="N94" s="10"/>
      <c r="O94" s="200"/>
      <c r="P94" s="297">
        <f>O94</f>
        <v>0</v>
      </c>
      <c r="Q94" s="297"/>
      <c r="R94" s="346" t="s">
        <v>121</v>
      </c>
      <c r="S94" s="175"/>
      <c r="T94" s="10"/>
      <c r="U94" s="200"/>
      <c r="V94" s="297"/>
      <c r="W94" s="33">
        <f t="shared" si="112"/>
        <v>0</v>
      </c>
      <c r="X94" s="346" t="s">
        <v>121</v>
      </c>
      <c r="Y94" s="175"/>
      <c r="Z94" s="10"/>
      <c r="AA94" s="187">
        <v>0</v>
      </c>
      <c r="AB94" s="287"/>
      <c r="AC94" s="33">
        <f t="shared" si="113"/>
        <v>0</v>
      </c>
      <c r="AD94" s="188" t="str" cm="2">
        <f t="array" ref="AD94">_xlfn.IFS($C$6=Werkblad!$A$28,Werkblad!$A$34,$C$6="Kennisontwikkeling (KO)",Werkblad!$A$31,$C$6="Onderzoek, Ontwikkeling en innovatie (O&amp;O&amp;I)",Werkblad!$A$32,$C$6="","")</f>
        <v/>
      </c>
      <c r="AE94" s="287"/>
      <c r="AF94" s="10"/>
      <c r="AG94" s="200"/>
      <c r="AH94" s="167">
        <f t="shared" si="116"/>
        <v>0</v>
      </c>
      <c r="AI94" s="297"/>
      <c r="AJ94" s="346" t="s">
        <v>121</v>
      </c>
      <c r="AK94" s="297"/>
      <c r="AL94" s="10"/>
      <c r="AM94" s="200"/>
      <c r="AN94" s="167">
        <f t="shared" si="117"/>
        <v>0</v>
      </c>
      <c r="AO94" s="297"/>
      <c r="AP94" s="346" t="s">
        <v>121</v>
      </c>
      <c r="AQ94" s="287"/>
      <c r="AR94" s="10"/>
      <c r="AS94" s="200"/>
      <c r="AT94" s="167">
        <f t="shared" si="118"/>
        <v>0</v>
      </c>
      <c r="AU94" s="297"/>
      <c r="AV94" s="346" t="s">
        <v>121</v>
      </c>
      <c r="AW94" s="175"/>
      <c r="AX94" s="10"/>
      <c r="AY94" s="200"/>
      <c r="AZ94" s="167">
        <f t="shared" si="119"/>
        <v>0</v>
      </c>
      <c r="BA94" s="297"/>
      <c r="BB94" s="346" t="s">
        <v>121</v>
      </c>
      <c r="BC94" s="167"/>
      <c r="BD94" s="10"/>
      <c r="BE94" s="187">
        <v>0</v>
      </c>
      <c r="BF94" s="167">
        <f t="shared" si="120"/>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5" si="121">U95</f>
        <v>0</v>
      </c>
      <c r="X95" s="346" t="s">
        <v>121</v>
      </c>
      <c r="Y95" s="175"/>
      <c r="Z95" s="10"/>
      <c r="AA95" s="187">
        <v>0</v>
      </c>
      <c r="AB95" s="287"/>
      <c r="AC95" s="33">
        <f t="shared" ref="AC95:AC105" si="122">AA95</f>
        <v>0</v>
      </c>
      <c r="AD95" s="188" t="str" cm="2">
        <f t="array" ref="AD95">_xlfn.IFS($C$6=Werkblad!$A$28,Werkblad!$A$34,$C$6="Kennisontwikkeling (KO)",Werkblad!$A$31,$C$6="Onderzoek, Ontwikkeling en innovatie (O&amp;O&amp;I)",Werkblad!$A$32,$C$6="","")</f>
        <v/>
      </c>
      <c r="AE95" s="287"/>
      <c r="AF95" s="10"/>
      <c r="AG95" s="200"/>
      <c r="AH95" s="167">
        <f t="shared" ref="AH95:AH105" si="123">AG95</f>
        <v>0</v>
      </c>
      <c r="AI95" s="297"/>
      <c r="AJ95" s="346" t="s">
        <v>121</v>
      </c>
      <c r="AK95" s="297"/>
      <c r="AL95" s="10"/>
      <c r="AM95" s="200"/>
      <c r="AN95" s="167">
        <f t="shared" ref="AN95:AN105" si="124">AM95</f>
        <v>0</v>
      </c>
      <c r="AO95" s="297"/>
      <c r="AP95" s="346" t="s">
        <v>121</v>
      </c>
      <c r="AQ95" s="287"/>
      <c r="AR95" s="10"/>
      <c r="AS95" s="200"/>
      <c r="AT95" s="167">
        <f t="shared" ref="AT95:AT105" si="125">AS95</f>
        <v>0</v>
      </c>
      <c r="AU95" s="297"/>
      <c r="AV95" s="346" t="s">
        <v>121</v>
      </c>
      <c r="AW95" s="175"/>
      <c r="AX95" s="10"/>
      <c r="AY95" s="200"/>
      <c r="AZ95" s="167">
        <f t="shared" ref="AZ95:AZ105" si="126">AY95</f>
        <v>0</v>
      </c>
      <c r="BA95" s="297"/>
      <c r="BB95" s="346" t="s">
        <v>121</v>
      </c>
      <c r="BC95" s="167"/>
      <c r="BD95" s="10"/>
      <c r="BE95" s="187">
        <v>0</v>
      </c>
      <c r="BF95" s="167">
        <f t="shared" ref="BF95:BF105" si="127">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21"/>
        <v>0</v>
      </c>
      <c r="X96" s="346" t="s">
        <v>121</v>
      </c>
      <c r="Y96" s="175"/>
      <c r="Z96" s="10"/>
      <c r="AA96" s="187">
        <v>0</v>
      </c>
      <c r="AB96" s="287"/>
      <c r="AC96" s="33">
        <f t="shared" si="122"/>
        <v>0</v>
      </c>
      <c r="AD96" s="188" t="str" cm="2">
        <f t="array" ref="AD96">_xlfn.IFS($C$6=Werkblad!$A$28,Werkblad!$A$34,$C$6="Kennisontwikkeling (KO)",Werkblad!$A$31,$C$6="Onderzoek, Ontwikkeling en innovatie (O&amp;O&amp;I)",Werkblad!$A$32,$C$6="","")</f>
        <v/>
      </c>
      <c r="AE96" s="287"/>
      <c r="AF96" s="10"/>
      <c r="AG96" s="200"/>
      <c r="AH96" s="167">
        <f t="shared" si="123"/>
        <v>0</v>
      </c>
      <c r="AI96" s="297"/>
      <c r="AJ96" s="346" t="s">
        <v>121</v>
      </c>
      <c r="AK96" s="297"/>
      <c r="AL96" s="10"/>
      <c r="AM96" s="200"/>
      <c r="AN96" s="167">
        <f t="shared" si="124"/>
        <v>0</v>
      </c>
      <c r="AO96" s="297"/>
      <c r="AP96" s="346" t="s">
        <v>121</v>
      </c>
      <c r="AQ96" s="287"/>
      <c r="AR96" s="10"/>
      <c r="AS96" s="200"/>
      <c r="AT96" s="167">
        <f t="shared" si="125"/>
        <v>0</v>
      </c>
      <c r="AU96" s="297"/>
      <c r="AV96" s="346" t="s">
        <v>121</v>
      </c>
      <c r="AW96" s="175"/>
      <c r="AX96" s="10"/>
      <c r="AY96" s="200"/>
      <c r="AZ96" s="167">
        <f t="shared" si="126"/>
        <v>0</v>
      </c>
      <c r="BA96" s="297"/>
      <c r="BB96" s="346" t="s">
        <v>121</v>
      </c>
      <c r="BC96" s="167"/>
      <c r="BD96" s="10"/>
      <c r="BE96" s="187">
        <v>0</v>
      </c>
      <c r="BF96" s="167">
        <f t="shared" si="127"/>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21"/>
        <v>0</v>
      </c>
      <c r="X97" s="346" t="s">
        <v>121</v>
      </c>
      <c r="Y97" s="175"/>
      <c r="Z97" s="10"/>
      <c r="AA97" s="187">
        <v>0</v>
      </c>
      <c r="AB97" s="287"/>
      <c r="AC97" s="33">
        <f t="shared" si="122"/>
        <v>0</v>
      </c>
      <c r="AD97" s="188" t="str" cm="2">
        <f t="array" ref="AD97">_xlfn.IFS($C$6=Werkblad!$A$28,Werkblad!$A$34,$C$6="Kennisontwikkeling (KO)",Werkblad!$A$31,$C$6="Onderzoek, Ontwikkeling en innovatie (O&amp;O&amp;I)",Werkblad!$A$32,$C$6="","")</f>
        <v/>
      </c>
      <c r="AE97" s="287"/>
      <c r="AF97" s="10"/>
      <c r="AG97" s="200"/>
      <c r="AH97" s="167">
        <f t="shared" si="123"/>
        <v>0</v>
      </c>
      <c r="AI97" s="297"/>
      <c r="AJ97" s="346" t="s">
        <v>121</v>
      </c>
      <c r="AK97" s="297"/>
      <c r="AL97" s="10"/>
      <c r="AM97" s="200"/>
      <c r="AN97" s="167">
        <f t="shared" si="124"/>
        <v>0</v>
      </c>
      <c r="AO97" s="297"/>
      <c r="AP97" s="346" t="s">
        <v>121</v>
      </c>
      <c r="AQ97" s="287"/>
      <c r="AR97" s="10"/>
      <c r="AS97" s="200"/>
      <c r="AT97" s="167">
        <f t="shared" si="125"/>
        <v>0</v>
      </c>
      <c r="AU97" s="297"/>
      <c r="AV97" s="346" t="s">
        <v>121</v>
      </c>
      <c r="AW97" s="175"/>
      <c r="AX97" s="10"/>
      <c r="AY97" s="200"/>
      <c r="AZ97" s="167">
        <f t="shared" si="126"/>
        <v>0</v>
      </c>
      <c r="BA97" s="297"/>
      <c r="BB97" s="346" t="s">
        <v>121</v>
      </c>
      <c r="BC97" s="167"/>
      <c r="BD97" s="10"/>
      <c r="BE97" s="187">
        <v>0</v>
      </c>
      <c r="BF97" s="167">
        <f t="shared" si="127"/>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21"/>
        <v>0</v>
      </c>
      <c r="X98" s="346" t="s">
        <v>121</v>
      </c>
      <c r="Y98" s="175"/>
      <c r="Z98" s="10"/>
      <c r="AA98" s="187">
        <v>0</v>
      </c>
      <c r="AB98" s="287"/>
      <c r="AC98" s="33">
        <f t="shared" si="122"/>
        <v>0</v>
      </c>
      <c r="AD98" s="188" t="str" cm="2">
        <f t="array" ref="AD98">_xlfn.IFS($C$6=Werkblad!$A$28,Werkblad!$A$34,$C$6="Kennisontwikkeling (KO)",Werkblad!$A$31,$C$6="Onderzoek, Ontwikkeling en innovatie (O&amp;O&amp;I)",Werkblad!$A$32,$C$6="","")</f>
        <v/>
      </c>
      <c r="AE98" s="287"/>
      <c r="AF98" s="10"/>
      <c r="AG98" s="200"/>
      <c r="AH98" s="167">
        <f t="shared" si="123"/>
        <v>0</v>
      </c>
      <c r="AI98" s="297"/>
      <c r="AJ98" s="346" t="s">
        <v>121</v>
      </c>
      <c r="AK98" s="297"/>
      <c r="AL98" s="10"/>
      <c r="AM98" s="200"/>
      <c r="AN98" s="167">
        <f t="shared" si="124"/>
        <v>0</v>
      </c>
      <c r="AO98" s="297"/>
      <c r="AP98" s="346" t="s">
        <v>121</v>
      </c>
      <c r="AQ98" s="287"/>
      <c r="AR98" s="10"/>
      <c r="AS98" s="200"/>
      <c r="AT98" s="167">
        <f t="shared" si="125"/>
        <v>0</v>
      </c>
      <c r="AU98" s="297"/>
      <c r="AV98" s="346" t="s">
        <v>121</v>
      </c>
      <c r="AW98" s="175"/>
      <c r="AX98" s="10"/>
      <c r="AY98" s="200"/>
      <c r="AZ98" s="167">
        <f t="shared" si="126"/>
        <v>0</v>
      </c>
      <c r="BA98" s="297"/>
      <c r="BB98" s="346" t="s">
        <v>121</v>
      </c>
      <c r="BC98" s="167"/>
      <c r="BD98" s="10"/>
      <c r="BE98" s="187">
        <v>0</v>
      </c>
      <c r="BF98" s="167">
        <f t="shared" si="127"/>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21"/>
        <v>0</v>
      </c>
      <c r="X99" s="346" t="s">
        <v>121</v>
      </c>
      <c r="Y99" s="175"/>
      <c r="Z99" s="10"/>
      <c r="AA99" s="187">
        <v>0</v>
      </c>
      <c r="AB99" s="287"/>
      <c r="AC99" s="33">
        <f t="shared" si="122"/>
        <v>0</v>
      </c>
      <c r="AD99" s="188" t="str" cm="2">
        <f t="array" ref="AD99">_xlfn.IFS($C$6=Werkblad!$A$28,Werkblad!$A$34,$C$6="Kennisontwikkeling (KO)",Werkblad!$A$31,$C$6="Onderzoek, Ontwikkeling en innovatie (O&amp;O&amp;I)",Werkblad!$A$32,$C$6="","")</f>
        <v/>
      </c>
      <c r="AE99" s="287"/>
      <c r="AF99" s="10"/>
      <c r="AG99" s="200"/>
      <c r="AH99" s="167">
        <f t="shared" si="123"/>
        <v>0</v>
      </c>
      <c r="AI99" s="297"/>
      <c r="AJ99" s="346" t="s">
        <v>121</v>
      </c>
      <c r="AK99" s="297"/>
      <c r="AL99" s="10"/>
      <c r="AM99" s="200"/>
      <c r="AN99" s="167">
        <f t="shared" si="124"/>
        <v>0</v>
      </c>
      <c r="AO99" s="297"/>
      <c r="AP99" s="346" t="s">
        <v>121</v>
      </c>
      <c r="AQ99" s="287"/>
      <c r="AR99" s="10"/>
      <c r="AS99" s="200"/>
      <c r="AT99" s="167">
        <f t="shared" si="125"/>
        <v>0</v>
      </c>
      <c r="AU99" s="297"/>
      <c r="AV99" s="346" t="s">
        <v>121</v>
      </c>
      <c r="AW99" s="175"/>
      <c r="AX99" s="10"/>
      <c r="AY99" s="200"/>
      <c r="AZ99" s="167">
        <f t="shared" si="126"/>
        <v>0</v>
      </c>
      <c r="BA99" s="297"/>
      <c r="BB99" s="346" t="s">
        <v>121</v>
      </c>
      <c r="BC99" s="167"/>
      <c r="BD99" s="10"/>
      <c r="BE99" s="187">
        <v>0</v>
      </c>
      <c r="BF99" s="167">
        <f t="shared" si="127"/>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21"/>
        <v>0</v>
      </c>
      <c r="X100" s="346" t="s">
        <v>121</v>
      </c>
      <c r="Y100" s="175"/>
      <c r="Z100" s="10"/>
      <c r="AA100" s="187">
        <v>0</v>
      </c>
      <c r="AB100" s="287"/>
      <c r="AC100" s="33">
        <f t="shared" si="122"/>
        <v>0</v>
      </c>
      <c r="AD100" s="188" t="str" cm="2">
        <f t="array" ref="AD100">_xlfn.IFS($C$6=Werkblad!$A$28,Werkblad!$A$34,$C$6="Kennisontwikkeling (KO)",Werkblad!$A$31,$C$6="Onderzoek, Ontwikkeling en innovatie (O&amp;O&amp;I)",Werkblad!$A$32,$C$6="","")</f>
        <v/>
      </c>
      <c r="AE100" s="287"/>
      <c r="AF100" s="10"/>
      <c r="AG100" s="200"/>
      <c r="AH100" s="167">
        <f t="shared" si="123"/>
        <v>0</v>
      </c>
      <c r="AI100" s="297"/>
      <c r="AJ100" s="346" t="s">
        <v>121</v>
      </c>
      <c r="AK100" s="297"/>
      <c r="AL100" s="10"/>
      <c r="AM100" s="200"/>
      <c r="AN100" s="167">
        <f t="shared" si="124"/>
        <v>0</v>
      </c>
      <c r="AO100" s="297"/>
      <c r="AP100" s="346" t="s">
        <v>121</v>
      </c>
      <c r="AQ100" s="287"/>
      <c r="AR100" s="10"/>
      <c r="AS100" s="200"/>
      <c r="AT100" s="167">
        <f t="shared" si="125"/>
        <v>0</v>
      </c>
      <c r="AU100" s="297"/>
      <c r="AV100" s="346" t="s">
        <v>121</v>
      </c>
      <c r="AW100" s="175"/>
      <c r="AX100" s="10"/>
      <c r="AY100" s="200"/>
      <c r="AZ100" s="167">
        <f t="shared" si="126"/>
        <v>0</v>
      </c>
      <c r="BA100" s="297"/>
      <c r="BB100" s="346" t="s">
        <v>121</v>
      </c>
      <c r="BC100" s="167"/>
      <c r="BD100" s="10"/>
      <c r="BE100" s="187">
        <v>0</v>
      </c>
      <c r="BF100" s="167">
        <f t="shared" si="127"/>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21"/>
        <v>0</v>
      </c>
      <c r="X101" s="346" t="s">
        <v>121</v>
      </c>
      <c r="Y101" s="175"/>
      <c r="Z101" s="10"/>
      <c r="AA101" s="187">
        <v>0</v>
      </c>
      <c r="AB101" s="287"/>
      <c r="AC101" s="33">
        <f t="shared" si="122"/>
        <v>0</v>
      </c>
      <c r="AD101" s="188" t="str" cm="2">
        <f t="array" ref="AD101">_xlfn.IFS($C$6=Werkblad!$A$28,Werkblad!$A$34,$C$6="Kennisontwikkeling (KO)",Werkblad!$A$31,$C$6="Onderzoek, Ontwikkeling en innovatie (O&amp;O&amp;I)",Werkblad!$A$32,$C$6="","")</f>
        <v/>
      </c>
      <c r="AE101" s="287"/>
      <c r="AF101" s="10"/>
      <c r="AG101" s="200"/>
      <c r="AH101" s="167">
        <f t="shared" si="123"/>
        <v>0</v>
      </c>
      <c r="AI101" s="297"/>
      <c r="AJ101" s="346" t="s">
        <v>121</v>
      </c>
      <c r="AK101" s="297"/>
      <c r="AL101" s="10"/>
      <c r="AM101" s="200"/>
      <c r="AN101" s="167">
        <f t="shared" si="124"/>
        <v>0</v>
      </c>
      <c r="AO101" s="297"/>
      <c r="AP101" s="346" t="s">
        <v>121</v>
      </c>
      <c r="AQ101" s="287"/>
      <c r="AR101" s="10"/>
      <c r="AS101" s="200"/>
      <c r="AT101" s="167">
        <f t="shared" si="125"/>
        <v>0</v>
      </c>
      <c r="AU101" s="297"/>
      <c r="AV101" s="346" t="s">
        <v>121</v>
      </c>
      <c r="AW101" s="175"/>
      <c r="AX101" s="10"/>
      <c r="AY101" s="200"/>
      <c r="AZ101" s="167">
        <f t="shared" si="126"/>
        <v>0</v>
      </c>
      <c r="BA101" s="297"/>
      <c r="BB101" s="346" t="s">
        <v>121</v>
      </c>
      <c r="BC101" s="167"/>
      <c r="BD101" s="10"/>
      <c r="BE101" s="187">
        <v>0</v>
      </c>
      <c r="BF101" s="167">
        <f t="shared" si="127"/>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21"/>
        <v>0</v>
      </c>
      <c r="X102" s="346" t="s">
        <v>121</v>
      </c>
      <c r="Y102" s="175"/>
      <c r="Z102" s="10"/>
      <c r="AA102" s="187">
        <v>0</v>
      </c>
      <c r="AB102" s="287"/>
      <c r="AC102" s="33">
        <f t="shared" si="122"/>
        <v>0</v>
      </c>
      <c r="AD102" s="188" t="str" cm="2">
        <f t="array" ref="AD102">_xlfn.IFS($C$6=Werkblad!$A$28,Werkblad!$A$34,$C$6="Kennisontwikkeling (KO)",Werkblad!$A$31,$C$6="Onderzoek, Ontwikkeling en innovatie (O&amp;O&amp;I)",Werkblad!$A$32,$C$6="","")</f>
        <v/>
      </c>
      <c r="AE102" s="287"/>
      <c r="AF102" s="10"/>
      <c r="AG102" s="200"/>
      <c r="AH102" s="167">
        <f t="shared" si="123"/>
        <v>0</v>
      </c>
      <c r="AI102" s="297"/>
      <c r="AJ102" s="346" t="s">
        <v>121</v>
      </c>
      <c r="AK102" s="297"/>
      <c r="AL102" s="10"/>
      <c r="AM102" s="200"/>
      <c r="AN102" s="167">
        <f t="shared" si="124"/>
        <v>0</v>
      </c>
      <c r="AO102" s="297"/>
      <c r="AP102" s="346" t="s">
        <v>121</v>
      </c>
      <c r="AQ102" s="287"/>
      <c r="AR102" s="10"/>
      <c r="AS102" s="200"/>
      <c r="AT102" s="167">
        <f t="shared" si="125"/>
        <v>0</v>
      </c>
      <c r="AU102" s="297"/>
      <c r="AV102" s="346" t="s">
        <v>121</v>
      </c>
      <c r="AW102" s="175"/>
      <c r="AX102" s="10"/>
      <c r="AY102" s="200"/>
      <c r="AZ102" s="167">
        <f t="shared" si="126"/>
        <v>0</v>
      </c>
      <c r="BA102" s="297"/>
      <c r="BB102" s="346" t="s">
        <v>121</v>
      </c>
      <c r="BC102" s="167"/>
      <c r="BD102" s="10"/>
      <c r="BE102" s="187">
        <v>0</v>
      </c>
      <c r="BF102" s="167">
        <f t="shared" si="127"/>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21"/>
        <v>0</v>
      </c>
      <c r="X103" s="346" t="s">
        <v>121</v>
      </c>
      <c r="Y103" s="175"/>
      <c r="Z103" s="10"/>
      <c r="AA103" s="187">
        <v>0</v>
      </c>
      <c r="AB103" s="287"/>
      <c r="AC103" s="33">
        <f t="shared" si="122"/>
        <v>0</v>
      </c>
      <c r="AD103" s="188" t="str" cm="2">
        <f t="array" ref="AD103">_xlfn.IFS($C$6=Werkblad!$A$28,Werkblad!$A$34,$C$6="Kennisontwikkeling (KO)",Werkblad!$A$31,$C$6="Onderzoek, Ontwikkeling en innovatie (O&amp;O&amp;I)",Werkblad!$A$32,$C$6="","")</f>
        <v/>
      </c>
      <c r="AE103" s="287"/>
      <c r="AF103" s="10"/>
      <c r="AG103" s="200"/>
      <c r="AH103" s="167">
        <f t="shared" si="123"/>
        <v>0</v>
      </c>
      <c r="AI103" s="297"/>
      <c r="AJ103" s="346" t="s">
        <v>121</v>
      </c>
      <c r="AK103" s="297"/>
      <c r="AL103" s="10"/>
      <c r="AM103" s="200"/>
      <c r="AN103" s="167">
        <f t="shared" si="124"/>
        <v>0</v>
      </c>
      <c r="AO103" s="297"/>
      <c r="AP103" s="346" t="s">
        <v>121</v>
      </c>
      <c r="AQ103" s="287"/>
      <c r="AR103" s="10"/>
      <c r="AS103" s="200"/>
      <c r="AT103" s="167">
        <f t="shared" si="125"/>
        <v>0</v>
      </c>
      <c r="AU103" s="297"/>
      <c r="AV103" s="346" t="s">
        <v>121</v>
      </c>
      <c r="AW103" s="175"/>
      <c r="AX103" s="10"/>
      <c r="AY103" s="200"/>
      <c r="AZ103" s="167">
        <f t="shared" si="126"/>
        <v>0</v>
      </c>
      <c r="BA103" s="297"/>
      <c r="BB103" s="346" t="s">
        <v>121</v>
      </c>
      <c r="BC103" s="167"/>
      <c r="BD103" s="10"/>
      <c r="BE103" s="187">
        <v>0</v>
      </c>
      <c r="BF103" s="167">
        <f t="shared" si="127"/>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14"/>
        <v>0</v>
      </c>
      <c r="J104" s="10"/>
      <c r="K104" s="200"/>
      <c r="L104" s="297"/>
      <c r="M104" s="167">
        <f t="shared" si="115"/>
        <v>0</v>
      </c>
      <c r="N104" s="10"/>
      <c r="O104" s="200"/>
      <c r="P104" s="297">
        <f>O104</f>
        <v>0</v>
      </c>
      <c r="Q104" s="297"/>
      <c r="R104" s="346" t="s">
        <v>121</v>
      </c>
      <c r="S104" s="175"/>
      <c r="T104" s="10"/>
      <c r="U104" s="200"/>
      <c r="V104" s="297"/>
      <c r="W104" s="33">
        <f t="shared" si="121"/>
        <v>0</v>
      </c>
      <c r="X104" s="346" t="s">
        <v>121</v>
      </c>
      <c r="Y104" s="175"/>
      <c r="Z104" s="10"/>
      <c r="AA104" s="187">
        <v>0</v>
      </c>
      <c r="AB104" s="287"/>
      <c r="AC104" s="33">
        <f t="shared" si="122"/>
        <v>0</v>
      </c>
      <c r="AD104" s="188" t="str" cm="2">
        <f t="array" ref="AD104">_xlfn.IFS($C$6=Werkblad!$A$28,Werkblad!$A$34,$C$6="Kennisontwikkeling (KO)",Werkblad!$A$31,$C$6="Onderzoek, Ontwikkeling en innovatie (O&amp;O&amp;I)",Werkblad!$A$32,$C$6="","")</f>
        <v/>
      </c>
      <c r="AE104" s="287"/>
      <c r="AF104" s="10"/>
      <c r="AG104" s="200"/>
      <c r="AH104" s="167">
        <f t="shared" si="123"/>
        <v>0</v>
      </c>
      <c r="AI104" s="297"/>
      <c r="AJ104" s="346" t="s">
        <v>121</v>
      </c>
      <c r="AK104" s="297"/>
      <c r="AL104" s="10"/>
      <c r="AM104" s="200"/>
      <c r="AN104" s="167">
        <f t="shared" si="124"/>
        <v>0</v>
      </c>
      <c r="AO104" s="297"/>
      <c r="AP104" s="346" t="s">
        <v>121</v>
      </c>
      <c r="AQ104" s="287"/>
      <c r="AR104" s="10"/>
      <c r="AS104" s="200"/>
      <c r="AT104" s="167">
        <f t="shared" si="125"/>
        <v>0</v>
      </c>
      <c r="AU104" s="297"/>
      <c r="AV104" s="346" t="s">
        <v>121</v>
      </c>
      <c r="AW104" s="175"/>
      <c r="AX104" s="10"/>
      <c r="AY104" s="200"/>
      <c r="AZ104" s="167">
        <f t="shared" si="126"/>
        <v>0</v>
      </c>
      <c r="BA104" s="297"/>
      <c r="BB104" s="346" t="s">
        <v>121</v>
      </c>
      <c r="BC104" s="167"/>
      <c r="BD104" s="10"/>
      <c r="BE104" s="187">
        <v>0</v>
      </c>
      <c r="BF104" s="167">
        <f t="shared" si="127"/>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14"/>
        <v>0</v>
      </c>
      <c r="J105" s="10"/>
      <c r="K105" s="200"/>
      <c r="L105" s="297"/>
      <c r="M105" s="167">
        <f t="shared" si="115"/>
        <v>0</v>
      </c>
      <c r="N105" s="10"/>
      <c r="O105" s="200"/>
      <c r="P105" s="297">
        <f>O105</f>
        <v>0</v>
      </c>
      <c r="Q105" s="297"/>
      <c r="R105" s="346" t="s">
        <v>121</v>
      </c>
      <c r="S105" s="175"/>
      <c r="T105" s="10"/>
      <c r="U105" s="200"/>
      <c r="V105" s="297"/>
      <c r="W105" s="33">
        <f t="shared" si="121"/>
        <v>0</v>
      </c>
      <c r="X105" s="346" t="s">
        <v>121</v>
      </c>
      <c r="Y105" s="175"/>
      <c r="Z105" s="10"/>
      <c r="AA105" s="187">
        <v>0</v>
      </c>
      <c r="AB105" s="287"/>
      <c r="AC105" s="33">
        <f t="shared" si="122"/>
        <v>0</v>
      </c>
      <c r="AD105" s="188" t="str" cm="2">
        <f t="array" ref="AD105">_xlfn.IFS($C$6=Werkblad!$A$28,Werkblad!$A$34,$C$6="Kennisontwikkeling (KO)",Werkblad!$A$31,$C$6="Onderzoek, Ontwikkeling en innovatie (O&amp;O&amp;I)",Werkblad!$A$32,$C$6="","")</f>
        <v/>
      </c>
      <c r="AE105" s="287"/>
      <c r="AF105" s="10"/>
      <c r="AG105" s="200"/>
      <c r="AH105" s="167">
        <f t="shared" si="123"/>
        <v>0</v>
      </c>
      <c r="AI105" s="297"/>
      <c r="AJ105" s="346" t="s">
        <v>121</v>
      </c>
      <c r="AK105" s="297"/>
      <c r="AL105" s="10"/>
      <c r="AM105" s="200"/>
      <c r="AN105" s="167">
        <f t="shared" si="124"/>
        <v>0</v>
      </c>
      <c r="AO105" s="297"/>
      <c r="AP105" s="346" t="s">
        <v>121</v>
      </c>
      <c r="AQ105" s="287"/>
      <c r="AR105" s="10"/>
      <c r="AS105" s="200"/>
      <c r="AT105" s="167">
        <f t="shared" si="125"/>
        <v>0</v>
      </c>
      <c r="AU105" s="297"/>
      <c r="AV105" s="346" t="s">
        <v>121</v>
      </c>
      <c r="AW105" s="175"/>
      <c r="AX105" s="10"/>
      <c r="AY105" s="200"/>
      <c r="AZ105" s="167">
        <f t="shared" si="126"/>
        <v>0</v>
      </c>
      <c r="BA105" s="297"/>
      <c r="BB105" s="346" t="s">
        <v>121</v>
      </c>
      <c r="BC105" s="167"/>
      <c r="BD105" s="10"/>
      <c r="BE105" s="187">
        <v>0</v>
      </c>
      <c r="BF105" s="167">
        <f t="shared" si="127"/>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5"/>
      <c r="I110" s="395"/>
      <c r="J110" s="157" t="s">
        <v>7</v>
      </c>
      <c r="K110" s="157"/>
      <c r="L110" s="309"/>
      <c r="M110" s="157"/>
      <c r="N110" s="576" t="s">
        <v>8</v>
      </c>
      <c r="O110" s="576"/>
      <c r="P110" s="288"/>
      <c r="Q110" s="305"/>
      <c r="R110" s="157"/>
      <c r="S110" s="395"/>
      <c r="T110" s="576" t="str">
        <f>+T13</f>
        <v>Haalbaarheidsstudies</v>
      </c>
      <c r="U110" s="576"/>
      <c r="V110" s="305"/>
      <c r="W110" s="33"/>
      <c r="X110" s="157"/>
      <c r="Y110" s="395"/>
      <c r="Z110" s="576" t="str">
        <f>+Z13</f>
        <v>Bouw onderzoeksinfrastructuur</v>
      </c>
      <c r="AA110" s="576"/>
      <c r="AB110" s="305"/>
      <c r="AC110" s="33"/>
      <c r="AD110" s="157"/>
      <c r="AE110" s="300"/>
      <c r="AF110" s="576" t="str">
        <f>+AF13</f>
        <v>Exploitatie van innovatieclusters</v>
      </c>
      <c r="AG110" s="576"/>
      <c r="AH110" s="388"/>
      <c r="AI110" s="305"/>
      <c r="AJ110" s="157"/>
      <c r="AK110" s="305"/>
      <c r="AL110" s="576" t="str">
        <f>+AL13</f>
        <v>Innovatie kleine en middelgrote ondernemingen</v>
      </c>
      <c r="AM110" s="576"/>
      <c r="AN110" s="388"/>
      <c r="AO110" s="305"/>
      <c r="AP110" s="157"/>
      <c r="AQ110" s="305"/>
      <c r="AR110" s="576" t="str">
        <f>+AR13</f>
        <v>Proces- en organisatie innovatie</v>
      </c>
      <c r="AS110" s="576"/>
      <c r="AT110" s="388"/>
      <c r="AU110" s="305"/>
      <c r="AV110" s="157"/>
      <c r="AW110" s="395"/>
      <c r="AX110" s="576" t="str">
        <f>+AX13</f>
        <v>Opleidingssteun</v>
      </c>
      <c r="AY110" s="576"/>
      <c r="AZ110" s="388"/>
      <c r="BA110" s="305"/>
      <c r="BB110" s="157"/>
      <c r="BC110" s="388"/>
      <c r="BD110" s="576" t="str">
        <f>+BD13</f>
        <v>Niet economische activiteiten</v>
      </c>
      <c r="BE110" s="576"/>
      <c r="BF110" s="388"/>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12"/>
        <v>0</v>
      </c>
      <c r="X112" s="346" t="s">
        <v>121</v>
      </c>
      <c r="Y112" s="175"/>
      <c r="Z112" s="10"/>
      <c r="AA112" s="200"/>
      <c r="AB112" s="287"/>
      <c r="AC112" s="33">
        <f t="shared" si="113"/>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28">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9">G113</f>
        <v>0</v>
      </c>
      <c r="J113" s="10"/>
      <c r="K113" s="200"/>
      <c r="L113" s="287"/>
      <c r="M113" s="175">
        <f t="shared" ref="M113:M116" si="130">K113</f>
        <v>0</v>
      </c>
      <c r="N113" s="10"/>
      <c r="O113" s="199"/>
      <c r="P113" s="297">
        <f>O113</f>
        <v>0</v>
      </c>
      <c r="Q113" s="287"/>
      <c r="R113" s="346" t="s">
        <v>121</v>
      </c>
      <c r="S113" s="175"/>
      <c r="T113" s="10"/>
      <c r="U113" s="200"/>
      <c r="V113" s="287"/>
      <c r="W113" s="33">
        <f t="shared" si="112"/>
        <v>0</v>
      </c>
      <c r="X113" s="346" t="s">
        <v>121</v>
      </c>
      <c r="Y113" s="175"/>
      <c r="Z113" s="10"/>
      <c r="AA113" s="200"/>
      <c r="AB113" s="287"/>
      <c r="AC113" s="33">
        <f t="shared" si="113"/>
        <v>0</v>
      </c>
      <c r="AD113" s="346" t="s">
        <v>121</v>
      </c>
      <c r="AE113" s="287"/>
      <c r="AF113" s="10"/>
      <c r="AG113" s="187">
        <v>0</v>
      </c>
      <c r="AH113" s="175">
        <f t="shared" ref="AH113:AH116" si="131">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32">AM113</f>
        <v>0</v>
      </c>
      <c r="AO113" s="287"/>
      <c r="AP113" s="346" t="s">
        <v>121</v>
      </c>
      <c r="AQ113" s="287"/>
      <c r="AR113" s="10"/>
      <c r="AS113" s="200"/>
      <c r="AT113" s="175">
        <f t="shared" ref="AT113:AT116" si="133">AS113</f>
        <v>0</v>
      </c>
      <c r="AU113" s="287"/>
      <c r="AV113" s="346" t="s">
        <v>121</v>
      </c>
      <c r="AW113" s="175"/>
      <c r="AX113" s="10"/>
      <c r="AY113" s="200"/>
      <c r="AZ113" s="175">
        <f t="shared" ref="AZ113:AZ116" si="134">AY113</f>
        <v>0</v>
      </c>
      <c r="BA113" s="287"/>
      <c r="BB113" s="346" t="s">
        <v>121</v>
      </c>
      <c r="BC113" s="175"/>
      <c r="BD113" s="10"/>
      <c r="BE113" s="187">
        <v>0</v>
      </c>
      <c r="BF113" s="175">
        <f t="shared" ref="BF113:BF116" si="135">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36">G114</f>
        <v>0</v>
      </c>
      <c r="J114" s="10"/>
      <c r="K114" s="200"/>
      <c r="L114" s="287"/>
      <c r="M114" s="175">
        <f t="shared" ref="M114" si="137">K114</f>
        <v>0</v>
      </c>
      <c r="N114" s="10"/>
      <c r="O114" s="200"/>
      <c r="P114" s="297">
        <f>O114</f>
        <v>0</v>
      </c>
      <c r="Q114" s="287"/>
      <c r="R114" s="346" t="s">
        <v>121</v>
      </c>
      <c r="S114" s="175"/>
      <c r="T114" s="10"/>
      <c r="U114" s="200"/>
      <c r="V114" s="287"/>
      <c r="W114" s="33">
        <f t="shared" ref="W114" si="138">U114</f>
        <v>0</v>
      </c>
      <c r="X114" s="346" t="s">
        <v>121</v>
      </c>
      <c r="Y114" s="175"/>
      <c r="Z114" s="10"/>
      <c r="AA114" s="200"/>
      <c r="AB114" s="287"/>
      <c r="AC114" s="33">
        <f t="shared" ref="AC114" si="139">AA114</f>
        <v>0</v>
      </c>
      <c r="AD114" s="346" t="s">
        <v>121</v>
      </c>
      <c r="AE114" s="287"/>
      <c r="AF114" s="10"/>
      <c r="AG114" s="187">
        <v>0</v>
      </c>
      <c r="AH114" s="175">
        <f t="shared" ref="AH114" si="140">AG114</f>
        <v>0</v>
      </c>
      <c r="AI114" s="287"/>
      <c r="AJ114" s="188" t="str" cm="2">
        <f t="array" ref="AJ114">_xlfn.IFS($C$6=Werkblad!$A$28,Werkblad!$A$34,$C$6="Kennisontwikkeling (KO)",Werkblad!$A$31,$C$6="Onderzoek, Ontwikkeling en innovatie (O&amp;O&amp;I)",Werkblad!$A$32,$C$6="","")</f>
        <v/>
      </c>
      <c r="AK114" s="287"/>
      <c r="AL114" s="10"/>
      <c r="AM114" s="200"/>
      <c r="AN114" s="175">
        <f t="shared" si="132"/>
        <v>0</v>
      </c>
      <c r="AO114" s="287"/>
      <c r="AP114" s="346" t="s">
        <v>121</v>
      </c>
      <c r="AQ114" s="287"/>
      <c r="AR114" s="10"/>
      <c r="AS114" s="200"/>
      <c r="AT114" s="175">
        <f t="shared" si="133"/>
        <v>0</v>
      </c>
      <c r="AU114" s="287"/>
      <c r="AV114" s="346" t="s">
        <v>121</v>
      </c>
      <c r="AW114" s="175"/>
      <c r="AX114" s="10"/>
      <c r="AY114" s="200"/>
      <c r="AZ114" s="175">
        <f t="shared" ref="AZ114" si="141">AY114</f>
        <v>0</v>
      </c>
      <c r="BA114" s="287"/>
      <c r="BB114" s="346" t="s">
        <v>121</v>
      </c>
      <c r="BC114" s="175"/>
      <c r="BD114" s="10"/>
      <c r="BE114" s="187">
        <v>0</v>
      </c>
      <c r="BF114" s="175">
        <f t="shared" ref="BF114" si="142">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9"/>
        <v>0</v>
      </c>
      <c r="J115" s="10"/>
      <c r="K115" s="200"/>
      <c r="L115" s="287"/>
      <c r="M115" s="175">
        <f t="shared" si="130"/>
        <v>0</v>
      </c>
      <c r="N115" s="10"/>
      <c r="O115" s="200"/>
      <c r="P115" s="297">
        <f>O115</f>
        <v>0</v>
      </c>
      <c r="Q115" s="287"/>
      <c r="R115" s="346" t="s">
        <v>121</v>
      </c>
      <c r="S115" s="175"/>
      <c r="T115" s="10"/>
      <c r="U115" s="200"/>
      <c r="V115" s="287"/>
      <c r="W115" s="33">
        <f t="shared" si="112"/>
        <v>0</v>
      </c>
      <c r="X115" s="346" t="s">
        <v>121</v>
      </c>
      <c r="Y115" s="175"/>
      <c r="Z115" s="10"/>
      <c r="AA115" s="200"/>
      <c r="AB115" s="287"/>
      <c r="AC115" s="33">
        <f t="shared" si="113"/>
        <v>0</v>
      </c>
      <c r="AD115" s="346" t="s">
        <v>121</v>
      </c>
      <c r="AE115" s="287"/>
      <c r="AF115" s="10"/>
      <c r="AG115" s="187">
        <v>0</v>
      </c>
      <c r="AH115" s="175">
        <f t="shared" si="131"/>
        <v>0</v>
      </c>
      <c r="AI115" s="287"/>
      <c r="AJ115" s="188" t="str" cm="2">
        <f t="array" ref="AJ115">_xlfn.IFS($C$6=Werkblad!$A$28,Werkblad!$A$34,$C$6="Kennisontwikkeling (KO)",Werkblad!$A$31,$C$6="Onderzoek, Ontwikkeling en innovatie (O&amp;O&amp;I)",Werkblad!$A$32,$C$6="","")</f>
        <v/>
      </c>
      <c r="AK115" s="287"/>
      <c r="AL115" s="10"/>
      <c r="AM115" s="200"/>
      <c r="AN115" s="175">
        <f t="shared" si="132"/>
        <v>0</v>
      </c>
      <c r="AO115" s="287"/>
      <c r="AP115" s="346" t="s">
        <v>121</v>
      </c>
      <c r="AQ115" s="287"/>
      <c r="AR115" s="10"/>
      <c r="AS115" s="200"/>
      <c r="AT115" s="175">
        <f t="shared" si="133"/>
        <v>0</v>
      </c>
      <c r="AU115" s="287"/>
      <c r="AV115" s="346" t="s">
        <v>121</v>
      </c>
      <c r="AW115" s="175"/>
      <c r="AX115" s="10"/>
      <c r="AY115" s="200"/>
      <c r="AZ115" s="175">
        <f t="shared" si="134"/>
        <v>0</v>
      </c>
      <c r="BA115" s="287"/>
      <c r="BB115" s="346" t="s">
        <v>121</v>
      </c>
      <c r="BC115" s="175"/>
      <c r="BD115" s="10"/>
      <c r="BE115" s="187">
        <v>0</v>
      </c>
      <c r="BF115" s="175">
        <f t="shared" si="135"/>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135"/>
      <c r="I116" s="296">
        <f t="shared" si="129"/>
        <v>0</v>
      </c>
      <c r="J116" s="10"/>
      <c r="K116" s="200"/>
      <c r="L116" s="287"/>
      <c r="M116" s="175">
        <f t="shared" si="130"/>
        <v>0</v>
      </c>
      <c r="N116" s="10"/>
      <c r="O116" s="200"/>
      <c r="P116" s="297">
        <f>O116</f>
        <v>0</v>
      </c>
      <c r="Q116" s="287"/>
      <c r="R116" s="346" t="s">
        <v>121</v>
      </c>
      <c r="S116" s="175"/>
      <c r="T116" s="10"/>
      <c r="U116" s="200"/>
      <c r="V116" s="287"/>
      <c r="W116" s="33">
        <f t="shared" si="112"/>
        <v>0</v>
      </c>
      <c r="X116" s="346" t="s">
        <v>121</v>
      </c>
      <c r="Y116" s="175"/>
      <c r="Z116" s="10"/>
      <c r="AA116" s="200"/>
      <c r="AB116" s="287"/>
      <c r="AC116" s="33">
        <f t="shared" si="113"/>
        <v>0</v>
      </c>
      <c r="AD116" s="346" t="s">
        <v>121</v>
      </c>
      <c r="AE116" s="287"/>
      <c r="AF116" s="10"/>
      <c r="AG116" s="187">
        <v>0</v>
      </c>
      <c r="AH116" s="175">
        <f t="shared" si="131"/>
        <v>0</v>
      </c>
      <c r="AI116" s="287"/>
      <c r="AJ116" s="188" t="str" cm="2">
        <f t="array" ref="AJ116">_xlfn.IFS($C$6=Werkblad!$A$28,Werkblad!$A$34,$C$6="Kennisontwikkeling (KO)",Werkblad!$A$31,$C$6="Onderzoek, Ontwikkeling en innovatie (O&amp;O&amp;I)",Werkblad!$A$32,$C$6="","")</f>
        <v/>
      </c>
      <c r="AK116" s="287"/>
      <c r="AL116" s="10"/>
      <c r="AM116" s="200"/>
      <c r="AN116" s="175">
        <f t="shared" si="132"/>
        <v>0</v>
      </c>
      <c r="AO116" s="287"/>
      <c r="AP116" s="346" t="s">
        <v>121</v>
      </c>
      <c r="AQ116" s="287"/>
      <c r="AR116" s="10"/>
      <c r="AS116" s="200"/>
      <c r="AT116" s="175">
        <f t="shared" si="133"/>
        <v>0</v>
      </c>
      <c r="AU116" s="287"/>
      <c r="AV116" s="346" t="s">
        <v>121</v>
      </c>
      <c r="AW116" s="175"/>
      <c r="AX116" s="10"/>
      <c r="AY116" s="200"/>
      <c r="AZ116" s="175">
        <f t="shared" si="134"/>
        <v>0</v>
      </c>
      <c r="BA116" s="287"/>
      <c r="BB116" s="346" t="s">
        <v>121</v>
      </c>
      <c r="BC116" s="175"/>
      <c r="BD116" s="10"/>
      <c r="BE116" s="187">
        <v>0</v>
      </c>
      <c r="BF116" s="175">
        <f t="shared" si="135"/>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aanvraag'!I29&gt;80%,80%,50%+'Basisgegevens aanvraag'!I29)</f>
        <v>0.5</v>
      </c>
      <c r="L129" s="291"/>
      <c r="M129" s="358"/>
      <c r="N129" s="64"/>
      <c r="O129" s="70">
        <f>25%+'Basisgegevens aanvraag'!$I$29</f>
        <v>0.25</v>
      </c>
      <c r="P129" s="312"/>
      <c r="Q129" s="312"/>
      <c r="R129" s="312"/>
      <c r="S129" s="63"/>
      <c r="T129" s="64"/>
      <c r="U129" s="70">
        <f>50%+'Basisgegevens aanvraag'!$G$29</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aanvraag'!K29+'Basisgegevens aanvraag'!L29)&lt;=70%),(+AY129+'Basisgegevens aanvraag'!K29+'Basisgegevens aanvraag'!L29)*AY125,AND(C7="Niet van toepassing",AY129&gt;=50%),50%*AY125,AND(C7="Niet van toepassing",AY129&lt;50%),AY129*AY125,AND(C7="Niet van toepassing",AY129&gt;=50%),50%*AY125,AND(C7="Ja",C4="Onderzoeksorganisatie - niet economische activiteiten"),AY125*0%,AND(C7="Ja",(+AY129+'Basisgegevens aanvraag'!K29+'Basisgegevens aanvraag'!L29)&gt;70%),70%*AY125,AND(C7="",C4="Onderzoeksorganisatie - niet economische activiteiten"),+AY125*0%,(AND(C7="",C8="Niet van toepassing")),+AY125*50%,(AND(C7="",C8="Nee")),+AY125*50%,AND(C7="Ja",C4="Middelgrote onderneming",(+AY129+'Basisgegevens aanvraag'!K29+'Basisgegevens aanvraag'!L29)&lt;=70%),(+AY129+'Basisgegevens aanvraag'!K29+'Basisgegevens aanvraag'!L29)*AY125,AND(C7="Ja",C4="Onderzoeksorganisatie - economische activiteiten",AY129&lt;=50%),(+AY129+'Basisgegevens aanvraag'!K29+'Basisgegevens aanvraag'!L29)*AY125,AND(C7="Ja",C4="Grote onderneming",AY129&lt;=50%),(+AY129+'Basisgegevens aanvraag'!K29+'Basisgegevens aanvraag'!L29)*AY125,AND(C7="",AY129&lt;=50%),+AY125*AY129,(AND(C7="",C8="")),+AY125*50%,AY129&lt;50%,AY129*AY125)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mgHt3eaUKVFXeQRJsP9ST7W2FX5nBEmVogyCzEOMxX+MJhnRIEfIfWggMhTmHxmWCyar+3n0eQEmXEF6etBy1Q==" saltValue="6JD44kclfhD+RQW+bH2dgA==" spinCount="100000" sheet="1" objects="1" scenarios="1"/>
  <customSheetViews>
    <customSheetView guid="{83BCCC09-8AC8-4304-9213-3ECE2DC16AD8}" showGridLines="0" hiddenColumns="1">
      <pane xSplit="1" ySplit="10" topLeftCell="Y108"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Y108" activePane="bottomRight" state="frozen"/>
      <selection pane="bottomRight" activeCell="AY126" sqref="AY126"/>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Y108"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AF110:AG110"/>
    <mergeCell ref="AL110:AM110"/>
    <mergeCell ref="AR110:AS110"/>
    <mergeCell ref="AX110:AY110"/>
    <mergeCell ref="BD110:BE110"/>
    <mergeCell ref="B116:D116"/>
    <mergeCell ref="Z123:AA123"/>
    <mergeCell ref="AF123:AG123"/>
    <mergeCell ref="AL123:AM123"/>
    <mergeCell ref="AR123:AS123"/>
    <mergeCell ref="AX123:AY123"/>
    <mergeCell ref="BD123:BE123"/>
    <mergeCell ref="T110:U110"/>
    <mergeCell ref="Z110:AA110"/>
    <mergeCell ref="B92:D92"/>
    <mergeCell ref="B83:D83"/>
    <mergeCell ref="B84:D84"/>
    <mergeCell ref="B105:D105"/>
    <mergeCell ref="N110:O110"/>
    <mergeCell ref="F2:G5"/>
    <mergeCell ref="B62:D62"/>
    <mergeCell ref="B63:D63"/>
    <mergeCell ref="B64:D64"/>
    <mergeCell ref="B65:D65"/>
    <mergeCell ref="B60:D60"/>
    <mergeCell ref="B61:D61"/>
    <mergeCell ref="B50:C50"/>
    <mergeCell ref="B51:C51"/>
    <mergeCell ref="B40:C40"/>
    <mergeCell ref="B41:C41"/>
    <mergeCell ref="B42:C42"/>
    <mergeCell ref="B43:C43"/>
    <mergeCell ref="B59:D59"/>
    <mergeCell ref="B44:C44"/>
    <mergeCell ref="B45:C45"/>
    <mergeCell ref="B46:C46"/>
    <mergeCell ref="B95:D95"/>
    <mergeCell ref="B98:D98"/>
    <mergeCell ref="B47:C47"/>
    <mergeCell ref="B48:C48"/>
    <mergeCell ref="B49:C49"/>
    <mergeCell ref="B10:C10"/>
    <mergeCell ref="D10:E10"/>
    <mergeCell ref="B12:BI12"/>
    <mergeCell ref="Z13:AA13"/>
    <mergeCell ref="BD57:BE57"/>
    <mergeCell ref="AF13:AG13"/>
    <mergeCell ref="AL13:AM13"/>
    <mergeCell ref="AR13:AS13"/>
    <mergeCell ref="AX13:AY13"/>
    <mergeCell ref="BD13:BE13"/>
    <mergeCell ref="AF38:AG38"/>
    <mergeCell ref="AL38:AM38"/>
    <mergeCell ref="AR38:AS38"/>
    <mergeCell ref="AX38:AY38"/>
    <mergeCell ref="BD38:BE38"/>
    <mergeCell ref="Z38:AA38"/>
    <mergeCell ref="B66:D66"/>
    <mergeCell ref="N71:O71"/>
    <mergeCell ref="T71:U71"/>
    <mergeCell ref="Z71:AA71"/>
    <mergeCell ref="AF71:AG71"/>
    <mergeCell ref="AL71:AM71"/>
    <mergeCell ref="AR71:AS71"/>
    <mergeCell ref="AX71:AY71"/>
    <mergeCell ref="B52:C52"/>
    <mergeCell ref="N57:O57"/>
    <mergeCell ref="T57:U57"/>
    <mergeCell ref="Z57:AA57"/>
    <mergeCell ref="AF57:AG57"/>
    <mergeCell ref="AL57:AM57"/>
    <mergeCell ref="AR57:AS57"/>
    <mergeCell ref="AX57:AY57"/>
    <mergeCell ref="BD71:BE71"/>
    <mergeCell ref="B85:D85"/>
    <mergeCell ref="N90:O90"/>
    <mergeCell ref="T90:U90"/>
    <mergeCell ref="Z90:AA90"/>
    <mergeCell ref="AF90:AG90"/>
    <mergeCell ref="AL90:AM90"/>
    <mergeCell ref="AR90:AS90"/>
    <mergeCell ref="AX90:AY90"/>
    <mergeCell ref="BD90:BE90"/>
    <mergeCell ref="B77:D77"/>
    <mergeCell ref="B78:D78"/>
    <mergeCell ref="B79:D79"/>
    <mergeCell ref="B80:D80"/>
    <mergeCell ref="B73:D73"/>
    <mergeCell ref="B74:D74"/>
    <mergeCell ref="B75:D75"/>
    <mergeCell ref="B76:D76"/>
    <mergeCell ref="B81:D81"/>
    <mergeCell ref="B82:D82"/>
    <mergeCell ref="B93:D93"/>
    <mergeCell ref="B94:D94"/>
    <mergeCell ref="B104:D104"/>
    <mergeCell ref="B112:D112"/>
    <mergeCell ref="G169:H169"/>
    <mergeCell ref="E173:V173"/>
    <mergeCell ref="U174:V174"/>
    <mergeCell ref="E175:F175"/>
    <mergeCell ref="U175:V175"/>
    <mergeCell ref="B99:D99"/>
    <mergeCell ref="B100:D100"/>
    <mergeCell ref="B101:D101"/>
    <mergeCell ref="B102:D102"/>
    <mergeCell ref="B103:D103"/>
    <mergeCell ref="B113:D113"/>
    <mergeCell ref="B115:D115"/>
    <mergeCell ref="G157:AB157"/>
    <mergeCell ref="G164:AB164"/>
    <mergeCell ref="B165:E165"/>
    <mergeCell ref="B164:E164"/>
    <mergeCell ref="C168:D168"/>
    <mergeCell ref="E176:F176"/>
    <mergeCell ref="U176:V176"/>
    <mergeCell ref="U177:V177"/>
    <mergeCell ref="B114:D114"/>
    <mergeCell ref="G158:H158"/>
    <mergeCell ref="G159:H159"/>
    <mergeCell ref="G160:H160"/>
    <mergeCell ref="G165:H165"/>
    <mergeCell ref="G166:H166"/>
    <mergeCell ref="G167:H167"/>
    <mergeCell ref="G168:H168"/>
    <mergeCell ref="N123:O123"/>
    <mergeCell ref="T123:U123"/>
  </mergeCells>
  <conditionalFormatting sqref="AZ129:BB129">
    <cfRule type="cellIs" dxfId="543" priority="29" operator="greaterThan">
      <formula>0.5</formula>
    </cfRule>
    <cfRule type="cellIs" priority="30" operator="between">
      <formula>0</formula>
      <formula>0.5</formula>
    </cfRule>
  </conditionalFormatting>
  <conditionalFormatting sqref="B12">
    <cfRule type="cellIs" dxfId="542" priority="54" stopIfTrue="1" operator="equal">
      <formula>"Kies eerst uw systematiek voor de berekening van de subsidiabele kosten"</formula>
    </cfRule>
  </conditionalFormatting>
  <conditionalFormatting sqref="F34">
    <cfRule type="cellIs" dxfId="541" priority="53" stopIfTrue="1" operator="equal">
      <formula>"Opslag algemene kosten (50%)"</formula>
    </cfRule>
  </conditionalFormatting>
  <conditionalFormatting sqref="AB107">
    <cfRule type="cellIs" dxfId="540" priority="50" operator="greaterThan">
      <formula>40000000</formula>
    </cfRule>
  </conditionalFormatting>
  <conditionalFormatting sqref="AQ133">
    <cfRule type="cellIs" dxfId="539" priority="45" operator="greaterThan">
      <formula>20000000</formula>
    </cfRule>
  </conditionalFormatting>
  <conditionalFormatting sqref="AN129:AQ129">
    <cfRule type="cellIs" dxfId="538" priority="46" operator="greaterThan">
      <formula>0.5</formula>
    </cfRule>
    <cfRule type="cellIs" priority="47" operator="between">
      <formula>0</formula>
      <formula>0.5</formula>
    </cfRule>
  </conditionalFormatting>
  <conditionalFormatting sqref="AS133:AV133">
    <cfRule type="cellIs" dxfId="537" priority="44" operator="greaterThan">
      <formula>20000000</formula>
    </cfRule>
  </conditionalFormatting>
  <conditionalFormatting sqref="BC133">
    <cfRule type="cellIs" dxfId="536" priority="43" operator="greaterThan">
      <formula>20000000</formula>
    </cfRule>
  </conditionalFormatting>
  <conditionalFormatting sqref="AR34">
    <cfRule type="cellIs" dxfId="535" priority="36" stopIfTrue="1" operator="equal">
      <formula>"Opslag algemene kosten (50%)"</formula>
    </cfRule>
  </conditionalFormatting>
  <conditionalFormatting sqref="T34">
    <cfRule type="cellIs" dxfId="534" priority="40" stopIfTrue="1" operator="equal">
      <formula>"Opslag algemene kosten (50%)"</formula>
    </cfRule>
  </conditionalFormatting>
  <conditionalFormatting sqref="J34">
    <cfRule type="cellIs" dxfId="533" priority="42" stopIfTrue="1" operator="equal">
      <formula>"Opslag algemene kosten (50%)"</formula>
    </cfRule>
  </conditionalFormatting>
  <conditionalFormatting sqref="N34">
    <cfRule type="cellIs" dxfId="532" priority="41" stopIfTrue="1" operator="equal">
      <formula>"Opslag algemene kosten (50%)"</formula>
    </cfRule>
  </conditionalFormatting>
  <conditionalFormatting sqref="Z34">
    <cfRule type="cellIs" dxfId="531" priority="39" stopIfTrue="1" operator="equal">
      <formula>"Opslag algemene kosten (50%)"</formula>
    </cfRule>
  </conditionalFormatting>
  <conditionalFormatting sqref="AF34">
    <cfRule type="cellIs" dxfId="530" priority="38" stopIfTrue="1" operator="equal">
      <formula>"Opslag algemene kosten (50%)"</formula>
    </cfRule>
  </conditionalFormatting>
  <conditionalFormatting sqref="AL34">
    <cfRule type="cellIs" dxfId="529" priority="37" stopIfTrue="1" operator="equal">
      <formula>"Opslag algemene kosten (50%)"</formula>
    </cfRule>
  </conditionalFormatting>
  <conditionalFormatting sqref="AX34">
    <cfRule type="cellIs" dxfId="528" priority="35" stopIfTrue="1" operator="equal">
      <formula>"Opslag algemene kosten (50%)"</formula>
    </cfRule>
  </conditionalFormatting>
  <conditionalFormatting sqref="AM133:AP133">
    <cfRule type="cellIs" dxfId="527" priority="34" operator="greaterThan">
      <formula>20000000</formula>
    </cfRule>
  </conditionalFormatting>
  <conditionalFormatting sqref="AG133:AK133">
    <cfRule type="cellIs" dxfId="526" priority="33" operator="greaterThan">
      <formula>20000000</formula>
    </cfRule>
  </conditionalFormatting>
  <conditionalFormatting sqref="AA133:AD133">
    <cfRule type="cellIs" dxfId="525" priority="32" operator="greaterThan">
      <formula>20000000</formula>
    </cfRule>
  </conditionalFormatting>
  <conditionalFormatting sqref="BD34">
    <cfRule type="cellIs" dxfId="524" priority="31" stopIfTrue="1" operator="equal">
      <formula>"Opslag algemene kosten (50%)"</formula>
    </cfRule>
  </conditionalFormatting>
  <conditionalFormatting sqref="AZ133:BB133">
    <cfRule type="cellIs" dxfId="523" priority="28" operator="greaterThan">
      <formula>20000000</formula>
    </cfRule>
  </conditionalFormatting>
  <conditionalFormatting sqref="AB129:AD129">
    <cfRule type="cellIs" dxfId="522" priority="19" operator="greaterThan">
      <formula>0.5</formula>
    </cfRule>
    <cfRule type="cellIs" priority="20" operator="between">
      <formula>0</formula>
      <formula>0.5</formula>
    </cfRule>
  </conditionalFormatting>
  <conditionalFormatting sqref="AG129:AK129">
    <cfRule type="cellIs" dxfId="521" priority="17" operator="greaterThan">
      <formula>0.5</formula>
    </cfRule>
    <cfRule type="cellIs" priority="18" operator="between">
      <formula>0</formula>
      <formula>0.5</formula>
    </cfRule>
  </conditionalFormatting>
  <conditionalFormatting sqref="AM129">
    <cfRule type="cellIs" dxfId="520" priority="15" operator="greaterThan">
      <formula>0.5</formula>
    </cfRule>
    <cfRule type="cellIs" priority="16" operator="between">
      <formula>0</formula>
      <formula>0.5</formula>
    </cfRule>
  </conditionalFormatting>
  <conditionalFormatting sqref="AY133">
    <cfRule type="cellIs" dxfId="519" priority="14" operator="greaterThan">
      <formula>20000000</formula>
    </cfRule>
  </conditionalFormatting>
  <conditionalFormatting sqref="AY129">
    <cfRule type="cellIs" dxfId="518" priority="10" operator="greaterThan">
      <formula>0.5</formula>
    </cfRule>
    <cfRule type="cellIs" priority="11" operator="between">
      <formula>0</formula>
      <formula>0.5</formula>
    </cfRule>
  </conditionalFormatting>
  <conditionalFormatting sqref="AA129">
    <cfRule type="cellIs" dxfId="517" priority="6" operator="greaterThan">
      <formula>0.5</formula>
    </cfRule>
    <cfRule type="cellIs" priority="7" operator="between">
      <formula>0</formula>
      <formula>0.5</formula>
    </cfRule>
  </conditionalFormatting>
  <conditionalFormatting sqref="X177">
    <cfRule type="expression" dxfId="516" priority="4" stopIfTrue="1">
      <formula>IF(T177-D136=0,"","Let op ")</formula>
    </cfRule>
    <cfRule type="expression" dxfId="515" priority="5" stopIfTrue="1">
      <formula>IF(T177-D136=0,"","Let op ")</formula>
    </cfRule>
  </conditionalFormatting>
  <conditionalFormatting sqref="C168">
    <cfRule type="containsText" dxfId="14"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AE63FB6B-8E3B-4EEA-9D84-43F179E06001}"/>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AW32:BA33 Y32:AC33 S32:W33 AK32:AO33 S35:W39 AE32:AI33 AQ32:AU33 BI26:BJ26 BI25:BJ25 BI27:BJ28 X177 BC27:BG28 BC25:BG25 AW27:BA28 AW25:BA25 AW26:BA26 AW16:BA24 AW15 AQ27:AU28 AQ25:AU25 AQ26:AU26 AQ16:AU24 AQ15:AU15 AQ29:AU31 AK27:AO28 AK25:AO25 AK26:AO26 AK16:AO24 AK15:AO15 AK29:AO31 AE27:AI28 AE25:AI25 AE26:AI26 AE16:AI24 AE15:AI15 AE29:AI31 Y27:AC28 Y25:AC25 Y26:AC26 Y16:AC24 Y15:AC15 S29:W31 BC26:BG26 S27:W28 S25:W25 S26:W26 S16:W24 Y29:AC31 U15:W15 AW29:BA31 S15 AY15:BA15 D25:R25 D15:R15 BB15:BG15 T15 D29:R31 BB29:BG31 X15 AD29:AD31 D16:R24 X16:X24 D27:R28 D26:R26 X26 X25 X27:X28 X29:X31 AD15 AD16:AD24 AD26 AD25 AD27:AD28 AJ29:AJ31 AJ15 AJ16:AJ24 AJ26 AJ25 AJ27:AJ28 AP29:AP31 AP15 AP16:AP24 AP26 AP25 AP27:AP28 AV29:AV31 AV15 AV16:AV24 AV26 AV25 AV27:AV28 AX15 BB16:BG24 BB26 BB25 BB27:BB28 AW107:BA107 AW112:BA116 AW92:BA106 AW108:BA111 AQ107:AU107 AQ112:AU116 AQ86:AU91 AQ92:AU106 AQ108:AU111 AK107:AO107 AE107:AI107 AE106:AI106 AE86:AI91 AW40:AX52 AQ59:AU66 AQ40:AR52 AQ53:AU58 AQ67:AU72 AQ73:AU85 AK59:AO66 AK40:AL52 AE40:AF52 AE59:AI66 AE67:AI72 AE53:AI58 AE73:AI73 AE74:AI85 Y40:Z52 AK112:AO116 AE112:AI116 AE93:AI105 AE92:AI92 AB92:AC92 S73:W85 S59:W66 S67:W72 AB107:AC107 Y107:Z107 AZ40:BA52 AT40:AU52 AN40:AO52 AH40:AI52 AB40:AC52 V40:W52 S40:T52 S53:W58 Y59:AC66 AK86:AO91 AK53:AO58 AK67:AO72 AK73:AO85 AK92:AO106 AW86:BA91 AW59:BA66 AW67:BA72 Y67:AC72 AW53:BA58 Y53:AC58 AK108:AO111 AZ73:BA73 AW73:AX73 AW74:BA85 AB73:AC73 Y73:Z73 Y74:AC85 AB93:AC105 Y92:Z105 Y106:AC106 Y112:AC116 Y86:AC91 R40:R52 R92:X105 R86:X91 AD86:AD91 R117:BH121 R112:X116 AD112:AD116 R107:X107 R106:X106 AD106 AA92 AA93:AA105 AD93:AD105 R74:R85 AD74:AD85 R73 AA73 AD73 BB75:BH85 AY73 BB73:BG73 R108:AJ111 AP108:AP111 R59:R66 R53:R58 AD53:AD58 BB53:BG58 R67:R72 AD67:AD72 BB67:BG72 BB59:BG66 BB86:BH91 AP106 AP92 AP93:AP105 AP74:AP85 AP73 AP67:AP72 AP53:AP58 AP86:AP91 AD59:AD66 X53:X58 U40:U52 X40:X52 AD40:AD52 AJ40:AJ52 AP40:AP52 AV40:AV52 BB40:BG52 AA107 AD107 X67:X72 X59:X66 X74:X85 X73 AD92 AJ92 AJ93:AJ105 AJ112:AJ116 AP112:AP116 AA40:AA52 AJ74:AJ85 AJ73 AJ53:AJ58 AJ67:AJ72 AJ59:AJ66 AG40:AG52 AM40:AM52 AP59:AP66 AV74:AV85 AV73 AV67:AV72 AV53:AV58 AS40:AS52 AV59:AV66 AY40:AY52 AJ86:AJ91 AJ106 AJ107 AP107 AV108:AV111 AV106 AV92 AV93:AV105 AV86:AV91 AV112:AV116 AV107 BB108:BH111 BB106:BH106 BB92:BH92 BB93:BH105 BB112:BH116 BB107:BH107 AW35:BA39 Y35:AC39 AK35:AO39 AE35:AI39 AQ35:AU39 AQ34:AU34 AE34:AI34 S34:W34 AK34:AO34 Y34:AC34 AW34:BA34 R34 BB34:BG34 AD34 AP34 X34 AJ34 AV34 BB74:BG74 BH34 BH40:BH52 BH59:BH66 BH67:BH72 BH53:BH58 BH73 BH74 BH15:BH33 BH35:BH39 C167:D167 C168" unlockedFormula="1"/>
    <ignoredError sqref="W159:W163 W165:W166" formulaRange="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6B68F46C-CD48-4D97-BF8A-3B5049D28A46}">
          <x14:formula1>
            <xm:f>Werkblad!$A$1:$A$4</xm:f>
          </x14:formula1>
          <xm:sqref>D10:E10</xm:sqref>
        </x14:dataValidation>
        <x14:dataValidation type="list" allowBlank="1" showInputMessage="1" showErrorMessage="1" xr:uid="{050932C3-83D5-4F1B-9BB7-FA38045075F1}">
          <x14:formula1>
            <xm:f>Werkblad!$A$14:$A$16</xm:f>
          </x14:formula1>
          <xm:sqref>C7:C8</xm:sqref>
        </x14:dataValidation>
        <x14:dataValidation type="list" allowBlank="1" showInputMessage="1" showErrorMessage="1" xr:uid="{657F024F-5FED-4283-AD20-862A1EC8AB08}">
          <x14:formula1>
            <xm:f>Werkblad!$A$26:$A$28</xm:f>
          </x14:formula1>
          <xm:sqref>C6</xm:sqref>
        </x14:dataValidation>
        <x14:dataValidation type="list" allowBlank="1" showInputMessage="1" showErrorMessage="1" xr:uid="{E9DC89FF-7B11-41E1-B359-6CEC8C27D722}">
          <x14:formula1>
            <xm:f>Werkblad!$A$31:$A$34</xm:f>
          </x14:formula1>
          <xm:sqref>R34 R40:R52 R59:R66 R73:R85 R15:R31 R92:R105 R112:R116 X34 X40:X52 X59:X66 X73:X85 X15:X31 X92:X105 X112:X116 AD34 AD40:AD52 AD59:AD66 AD73:AD85 AD15:AD31 BH92:BH105 AD112:AD116 AJ34 AJ40:AJ52 AJ59:AJ66 AJ73:AJ85 AJ15:AJ31 AJ92:AJ105 BH112:BH116 AP34 AP40:AP52 AP59:AP66 AP73:AP85 AP15:AP31 AD92:AD105 AP112:AP116 AV34 AV40:AV52 AV59:AV66 AV73:AV85 AV15:AV31 AV92:AV105 AV112:AV116 BB34 BB40:BB52 BB59:BB66 BB73:BB85 BB15:BB31 BB92:BB105 BB112:BB116 BH34 BH40:BH52 BH59:BH66 BH73:BH85 BH15:BH31 AP92:AP105 AJ112:AJ116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EF053-7CB3-419F-AC86-EFBB14C66103}">
  <sheetPr codeName="Blad26"/>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aanvraag'!C30</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aanvraag'!D30</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3"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3" si="88">G60</f>
        <v>0</v>
      </c>
      <c r="J60" s="10"/>
      <c r="K60" s="187">
        <v>0</v>
      </c>
      <c r="L60" s="287"/>
      <c r="M60" s="283">
        <f t="shared" ref="M60:M63"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3" si="90">AG60</f>
        <v>0</v>
      </c>
      <c r="AI60" s="287"/>
      <c r="AJ60" s="188" t="str" cm="2">
        <f t="array" ref="AJ60">_xlfn.IFS($C$6=Werkblad!$A$28,Werkblad!$A$34,$C$6="Kennisontwikkeling (KO)",Werkblad!$A$31,$C$6="Onderzoek, Ontwikkeling en innovatie (O&amp;O&amp;I)",Werkblad!$A$32,$C$6="","")</f>
        <v/>
      </c>
      <c r="AK60" s="287"/>
      <c r="AL60" s="10"/>
      <c r="AM60" s="187">
        <v>0</v>
      </c>
      <c r="AN60" s="283">
        <f t="shared" ref="AN60:AN63" si="91">AM60</f>
        <v>0</v>
      </c>
      <c r="AO60" s="287"/>
      <c r="AP60" s="188" t="str" cm="2">
        <f t="array" ref="AP60">_xlfn.IFS($C$6=Werkblad!$A$28,Werkblad!$A$34,$C$6="Kennisontwikkeling (KO)",Werkblad!$A$31,$C$6="Onderzoek, Ontwikkeling en innovatie (O&amp;O&amp;I)",Werkblad!$A$32,$C$6="","")</f>
        <v/>
      </c>
      <c r="AQ60" s="287"/>
      <c r="AR60" s="10"/>
      <c r="AS60" s="187">
        <v>0</v>
      </c>
      <c r="AT60" s="283">
        <f t="shared" ref="AT60:AT63" si="92">AS60</f>
        <v>0</v>
      </c>
      <c r="AU60" s="287"/>
      <c r="AV60" s="188" t="str" cm="2">
        <f t="array" ref="AV60">_xlfn.IFS($C$6=Werkblad!$A$28,Werkblad!$A$34,$C$6="Kennisontwikkeling (KO)",Werkblad!$A$31,$C$6="Onderzoek, Ontwikkeling en innovatie (O&amp;O&amp;I)",Werkblad!$A$32,$C$6="","")</f>
        <v/>
      </c>
      <c r="AW60" s="169"/>
      <c r="AX60" s="10"/>
      <c r="AY60" s="187">
        <v>0</v>
      </c>
      <c r="AZ60" s="283">
        <f t="shared" ref="AZ60:AZ63"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ref="I64:I66" si="95">G64</f>
        <v>0</v>
      </c>
      <c r="J64" s="10"/>
      <c r="K64" s="187">
        <v>0</v>
      </c>
      <c r="L64" s="287"/>
      <c r="M64" s="283">
        <f t="shared" ref="M64:M66" si="96">K64</f>
        <v>0</v>
      </c>
      <c r="N64" s="10"/>
      <c r="O64" s="187">
        <v>0</v>
      </c>
      <c r="P64" s="287">
        <f t="shared" ref="P64:P66" si="97">O64</f>
        <v>0</v>
      </c>
      <c r="Q64" s="287"/>
      <c r="R64" s="188" t="str" cm="2">
        <f t="array" ref="R64">_xlfn.IFS($C$6=Werkblad!$A$28,Werkblad!$A$34,$C$6="Kennisontwikkeling (KO)",Werkblad!$A$31,$C$6="Onderzoek, Ontwikkeling en innovatie (O&amp;O&amp;I)",Werkblad!$A$32,$C$6="","")</f>
        <v/>
      </c>
      <c r="S64" s="175"/>
      <c r="T64" s="10"/>
      <c r="U64" s="187">
        <v>0</v>
      </c>
      <c r="V64" s="287"/>
      <c r="W64" s="33">
        <f t="shared" ref="W64:W66" si="98">U64</f>
        <v>0</v>
      </c>
      <c r="X64" s="188" t="str" cm="2">
        <f t="array" ref="X64">_xlfn.IFS($C$6=Werkblad!$A$28,Werkblad!$A$34,$C$6="Kennisontwikkeling (KO)",Werkblad!$A$31,$C$6="Onderzoek, Ontwikkeling en innovatie (O&amp;O&amp;I)",Werkblad!$A$32,$C$6="","")</f>
        <v/>
      </c>
      <c r="Y64" s="169"/>
      <c r="Z64" s="10"/>
      <c r="AA64" s="187">
        <v>0</v>
      </c>
      <c r="AB64" s="287"/>
      <c r="AC64" s="33">
        <f t="shared" ref="AC64:AC66" si="99">AA64</f>
        <v>0</v>
      </c>
      <c r="AD64" s="188" t="str" cm="2">
        <f t="array" ref="AD64">_xlfn.IFS($C$6=Werkblad!$A$28,Werkblad!$A$34,$C$6="Kennisontwikkeling (KO)",Werkblad!$A$31,$C$6="Onderzoek, Ontwikkeling en innovatie (O&amp;O&amp;I)",Werkblad!$A$32,$C$6="","")</f>
        <v/>
      </c>
      <c r="AE64" s="326"/>
      <c r="AF64" s="10"/>
      <c r="AG64" s="187">
        <v>0</v>
      </c>
      <c r="AH64" s="175">
        <f t="shared" ref="AH64:AH66" si="100">AG64</f>
        <v>0</v>
      </c>
      <c r="AI64" s="287"/>
      <c r="AJ64" s="188" t="str" cm="2">
        <f t="array" ref="AJ64">_xlfn.IFS($C$6=Werkblad!$A$28,Werkblad!$A$34,$C$6="Kennisontwikkeling (KO)",Werkblad!$A$31,$C$6="Onderzoek, Ontwikkeling en innovatie (O&amp;O&amp;I)",Werkblad!$A$32,$C$6="","")</f>
        <v/>
      </c>
      <c r="AK64" s="287"/>
      <c r="AL64" s="10"/>
      <c r="AM64" s="187">
        <v>0</v>
      </c>
      <c r="AN64" s="283">
        <f t="shared" ref="AN64:AN66" si="101">AM64</f>
        <v>0</v>
      </c>
      <c r="AO64" s="287"/>
      <c r="AP64" s="188" t="str" cm="2">
        <f t="array" ref="AP64">_xlfn.IFS($C$6=Werkblad!$A$28,Werkblad!$A$34,$C$6="Kennisontwikkeling (KO)",Werkblad!$A$31,$C$6="Onderzoek, Ontwikkeling en innovatie (O&amp;O&amp;I)",Werkblad!$A$32,$C$6="","")</f>
        <v/>
      </c>
      <c r="AQ64" s="287"/>
      <c r="AR64" s="10"/>
      <c r="AS64" s="187">
        <v>0</v>
      </c>
      <c r="AT64" s="283">
        <f t="shared" ref="AT64:AT66" si="102">AS64</f>
        <v>0</v>
      </c>
      <c r="AU64" s="287"/>
      <c r="AV64" s="188" t="str" cm="2">
        <f t="array" ref="AV64">_xlfn.IFS($C$6=Werkblad!$A$28,Werkblad!$A$34,$C$6="Kennisontwikkeling (KO)",Werkblad!$A$31,$C$6="Onderzoek, Ontwikkeling en innovatie (O&amp;O&amp;I)",Werkblad!$A$32,$C$6="","")</f>
        <v/>
      </c>
      <c r="AW64" s="169"/>
      <c r="AX64" s="10"/>
      <c r="AY64" s="187">
        <v>0</v>
      </c>
      <c r="AZ64" s="283">
        <f t="shared" ref="AZ64:AZ66" si="103">AY64</f>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95"/>
        <v>0</v>
      </c>
      <c r="J65" s="10"/>
      <c r="K65" s="187">
        <v>0</v>
      </c>
      <c r="L65" s="287"/>
      <c r="M65" s="283">
        <f t="shared" si="96"/>
        <v>0</v>
      </c>
      <c r="N65" s="10"/>
      <c r="O65" s="187">
        <v>0</v>
      </c>
      <c r="P65" s="287">
        <f t="shared" si="97"/>
        <v>0</v>
      </c>
      <c r="Q65" s="287"/>
      <c r="R65" s="188" t="str" cm="2">
        <f t="array" ref="R65">_xlfn.IFS($C$6=Werkblad!$A$28,Werkblad!$A$34,$C$6="Kennisontwikkeling (KO)",Werkblad!$A$31,$C$6="Onderzoek, Ontwikkeling en innovatie (O&amp;O&amp;I)",Werkblad!$A$32,$C$6="","")</f>
        <v/>
      </c>
      <c r="S65" s="175"/>
      <c r="T65" s="10"/>
      <c r="U65" s="187">
        <v>0</v>
      </c>
      <c r="V65" s="287"/>
      <c r="W65" s="33">
        <f t="shared" si="98"/>
        <v>0</v>
      </c>
      <c r="X65" s="188" t="str" cm="2">
        <f t="array" ref="X65">_xlfn.IFS($C$6=Werkblad!$A$28,Werkblad!$A$34,$C$6="Kennisontwikkeling (KO)",Werkblad!$A$31,$C$6="Onderzoek, Ontwikkeling en innovatie (O&amp;O&amp;I)",Werkblad!$A$32,$C$6="","")</f>
        <v/>
      </c>
      <c r="Y65" s="169"/>
      <c r="Z65" s="10"/>
      <c r="AA65" s="187">
        <v>0</v>
      </c>
      <c r="AB65" s="287"/>
      <c r="AC65" s="33">
        <f t="shared" si="99"/>
        <v>0</v>
      </c>
      <c r="AD65" s="188" t="str" cm="2">
        <f t="array" ref="AD65">_xlfn.IFS($C$6=Werkblad!$A$28,Werkblad!$A$34,$C$6="Kennisontwikkeling (KO)",Werkblad!$A$31,$C$6="Onderzoek, Ontwikkeling en innovatie (O&amp;O&amp;I)",Werkblad!$A$32,$C$6="","")</f>
        <v/>
      </c>
      <c r="AE65" s="326"/>
      <c r="AF65" s="10"/>
      <c r="AG65" s="187">
        <v>0</v>
      </c>
      <c r="AH65" s="175">
        <f t="shared" si="100"/>
        <v>0</v>
      </c>
      <c r="AI65" s="287"/>
      <c r="AJ65" s="188" t="str" cm="2">
        <f t="array" ref="AJ65">_xlfn.IFS($C$6=Werkblad!$A$28,Werkblad!$A$34,$C$6="Kennisontwikkeling (KO)",Werkblad!$A$31,$C$6="Onderzoek, Ontwikkeling en innovatie (O&amp;O&amp;I)",Werkblad!$A$32,$C$6="","")</f>
        <v/>
      </c>
      <c r="AK65" s="287"/>
      <c r="AL65" s="10"/>
      <c r="AM65" s="187">
        <v>0</v>
      </c>
      <c r="AN65" s="283">
        <f t="shared" si="101"/>
        <v>0</v>
      </c>
      <c r="AO65" s="287"/>
      <c r="AP65" s="188" t="str" cm="2">
        <f t="array" ref="AP65">_xlfn.IFS($C$6=Werkblad!$A$28,Werkblad!$A$34,$C$6="Kennisontwikkeling (KO)",Werkblad!$A$31,$C$6="Onderzoek, Ontwikkeling en innovatie (O&amp;O&amp;I)",Werkblad!$A$32,$C$6="","")</f>
        <v/>
      </c>
      <c r="AQ65" s="287"/>
      <c r="AR65" s="10"/>
      <c r="AS65" s="187">
        <v>0</v>
      </c>
      <c r="AT65" s="283">
        <f t="shared" si="102"/>
        <v>0</v>
      </c>
      <c r="AU65" s="287"/>
      <c r="AV65" s="188" t="str" cm="2">
        <f t="array" ref="AV65">_xlfn.IFS($C$6=Werkblad!$A$28,Werkblad!$A$34,$C$6="Kennisontwikkeling (KO)",Werkblad!$A$31,$C$6="Onderzoek, Ontwikkeling en innovatie (O&amp;O&amp;I)",Werkblad!$A$32,$C$6="","")</f>
        <v/>
      </c>
      <c r="AW65" s="169"/>
      <c r="AX65" s="10"/>
      <c r="AY65" s="187">
        <v>0</v>
      </c>
      <c r="AZ65" s="283">
        <f t="shared" si="10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10"/>
      <c r="I66" s="295">
        <f t="shared" si="95"/>
        <v>0</v>
      </c>
      <c r="J66" s="10"/>
      <c r="K66" s="187">
        <v>0</v>
      </c>
      <c r="L66" s="287"/>
      <c r="M66" s="283">
        <f t="shared" si="96"/>
        <v>0</v>
      </c>
      <c r="N66" s="10"/>
      <c r="O66" s="187">
        <v>0</v>
      </c>
      <c r="P66" s="287">
        <f t="shared" si="97"/>
        <v>0</v>
      </c>
      <c r="Q66" s="287"/>
      <c r="R66" s="188" t="str" cm="2">
        <f t="array" ref="R66">_xlfn.IFS($C$6=Werkblad!$A$28,Werkblad!$A$34,$C$6="Kennisontwikkeling (KO)",Werkblad!$A$31,$C$6="Onderzoek, Ontwikkeling en innovatie (O&amp;O&amp;I)",Werkblad!$A$32,$C$6="","")</f>
        <v/>
      </c>
      <c r="S66" s="175"/>
      <c r="T66" s="10"/>
      <c r="U66" s="187">
        <v>0</v>
      </c>
      <c r="V66" s="287"/>
      <c r="W66" s="33">
        <f t="shared" si="98"/>
        <v>0</v>
      </c>
      <c r="X66" s="188" t="str" cm="2">
        <f t="array" ref="X66">_xlfn.IFS($C$6=Werkblad!$A$28,Werkblad!$A$34,$C$6="Kennisontwikkeling (KO)",Werkblad!$A$31,$C$6="Onderzoek, Ontwikkeling en innovatie (O&amp;O&amp;I)",Werkblad!$A$32,$C$6="","")</f>
        <v/>
      </c>
      <c r="Y66" s="169"/>
      <c r="Z66" s="10"/>
      <c r="AA66" s="187">
        <v>0</v>
      </c>
      <c r="AB66" s="287"/>
      <c r="AC66" s="33">
        <f t="shared" si="99"/>
        <v>0</v>
      </c>
      <c r="AD66" s="188" t="str" cm="2">
        <f t="array" ref="AD66">_xlfn.IFS($C$6=Werkblad!$A$28,Werkblad!$A$34,$C$6="Kennisontwikkeling (KO)",Werkblad!$A$31,$C$6="Onderzoek, Ontwikkeling en innovatie (O&amp;O&amp;I)",Werkblad!$A$32,$C$6="","")</f>
        <v/>
      </c>
      <c r="AE66" s="326"/>
      <c r="AF66" s="10"/>
      <c r="AG66" s="187">
        <v>0</v>
      </c>
      <c r="AH66" s="175">
        <f t="shared" si="100"/>
        <v>0</v>
      </c>
      <c r="AI66" s="287"/>
      <c r="AJ66" s="188" t="str" cm="2">
        <f t="array" ref="AJ66">_xlfn.IFS($C$6=Werkblad!$A$28,Werkblad!$A$34,$C$6="Kennisontwikkeling (KO)",Werkblad!$A$31,$C$6="Onderzoek, Ontwikkeling en innovatie (O&amp;O&amp;I)",Werkblad!$A$32,$C$6="","")</f>
        <v/>
      </c>
      <c r="AK66" s="287"/>
      <c r="AL66" s="10"/>
      <c r="AM66" s="187">
        <v>0</v>
      </c>
      <c r="AN66" s="283">
        <f t="shared" si="101"/>
        <v>0</v>
      </c>
      <c r="AO66" s="287"/>
      <c r="AP66" s="188" t="str" cm="2">
        <f t="array" ref="AP66">_xlfn.IFS($C$6=Werkblad!$A$28,Werkblad!$A$34,$C$6="Kennisontwikkeling (KO)",Werkblad!$A$31,$C$6="Onderzoek, Ontwikkeling en innovatie (O&amp;O&amp;I)",Werkblad!$A$32,$C$6="","")</f>
        <v/>
      </c>
      <c r="AQ66" s="287"/>
      <c r="AR66" s="10"/>
      <c r="AS66" s="187">
        <v>0</v>
      </c>
      <c r="AT66" s="283">
        <f t="shared" si="102"/>
        <v>0</v>
      </c>
      <c r="AU66" s="287"/>
      <c r="AV66" s="188" t="str" cm="2">
        <f t="array" ref="AV66">_xlfn.IFS($C$6=Werkblad!$A$28,Werkblad!$A$34,$C$6="Kennisontwikkeling (KO)",Werkblad!$A$31,$C$6="Onderzoek, Ontwikkeling en innovatie (O&amp;O&amp;I)",Werkblad!$A$32,$C$6="","")</f>
        <v/>
      </c>
      <c r="AW66" s="169"/>
      <c r="AX66" s="10"/>
      <c r="AY66" s="187">
        <v>0</v>
      </c>
      <c r="AZ66" s="283">
        <f t="shared" si="10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104">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105">G74</f>
        <v>0</v>
      </c>
      <c r="J74" s="10"/>
      <c r="K74" s="187">
        <v>0</v>
      </c>
      <c r="L74" s="287"/>
      <c r="M74" s="283">
        <f t="shared" ref="M74:M85" si="106">K74</f>
        <v>0</v>
      </c>
      <c r="N74" s="10"/>
      <c r="O74" s="187">
        <v>0</v>
      </c>
      <c r="P74" s="287">
        <f t="shared" si="104"/>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107">AG74</f>
        <v>0</v>
      </c>
      <c r="AI74" s="287"/>
      <c r="AJ74" s="188" t="str" cm="2">
        <f t="array" ref="AJ74">_xlfn.IFS($C$6=Werkblad!$A$28,Werkblad!$A$34,$C$6="Kennisontwikkeling (KO)",Werkblad!$A$31,$C$6="Onderzoek, Ontwikkeling en innovatie (O&amp;O&amp;I)",Werkblad!$A$32,$C$6="","")</f>
        <v/>
      </c>
      <c r="AK74" s="287"/>
      <c r="AL74" s="10"/>
      <c r="AM74" s="187">
        <v>0</v>
      </c>
      <c r="AN74" s="283">
        <f t="shared" ref="AN74:AN85" si="108">AM74</f>
        <v>0</v>
      </c>
      <c r="AO74" s="287"/>
      <c r="AP74" s="188" t="str" cm="2">
        <f t="array" ref="AP74">_xlfn.IFS($C$6=Werkblad!$A$28,Werkblad!$A$34,$C$6="Kennisontwikkeling (KO)",Werkblad!$A$31,$C$6="Onderzoek, Ontwikkeling en innovatie (O&amp;O&amp;I)",Werkblad!$A$32,$C$6="","")</f>
        <v/>
      </c>
      <c r="AQ74" s="287"/>
      <c r="AR74" s="10"/>
      <c r="AS74" s="187">
        <v>0</v>
      </c>
      <c r="AT74" s="283">
        <f t="shared" ref="AT74:AT85" si="109">AS74</f>
        <v>0</v>
      </c>
      <c r="AU74" s="287"/>
      <c r="AV74" s="188" t="str" cm="2">
        <f t="array" ref="AV74">_xlfn.IFS($C$6=Werkblad!$A$28,Werkblad!$A$34,$C$6="Kennisontwikkeling (KO)",Werkblad!$A$31,$C$6="Onderzoek, Ontwikkeling en innovatie (O&amp;O&amp;I)",Werkblad!$A$32,$C$6="","")</f>
        <v/>
      </c>
      <c r="AW74" s="175"/>
      <c r="AX74" s="10"/>
      <c r="AY74" s="187">
        <v>0</v>
      </c>
      <c r="AZ74" s="283">
        <f t="shared" ref="AZ74:AZ85" si="110">AY74</f>
        <v>0</v>
      </c>
      <c r="BA74" s="287"/>
      <c r="BB74" s="188" t="str" cm="2">
        <f t="array" ref="BB74">_xlfn.IFS($C$6=Werkblad!$A$28,Werkblad!$A$34,$C$6="Kennisontwikkeling (KO)",Werkblad!$A$31,$C$6="Onderzoek, Ontwikkeling en innovatie (O&amp;O&amp;I)",Werkblad!$A$32,$C$6="","")</f>
        <v/>
      </c>
      <c r="BC74" s="175"/>
      <c r="BD74" s="10"/>
      <c r="BE74" s="187">
        <v>0</v>
      </c>
      <c r="BF74" s="283">
        <f t="shared" ref="BF74:BF85" si="111">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105"/>
        <v>0</v>
      </c>
      <c r="J75" s="10"/>
      <c r="K75" s="187">
        <v>0</v>
      </c>
      <c r="L75" s="287"/>
      <c r="M75" s="283">
        <f t="shared" si="106"/>
        <v>0</v>
      </c>
      <c r="N75" s="10"/>
      <c r="O75" s="187">
        <v>0</v>
      </c>
      <c r="P75" s="287">
        <f t="shared" si="104"/>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107"/>
        <v>0</v>
      </c>
      <c r="AI75" s="287"/>
      <c r="AJ75" s="188" t="str" cm="2">
        <f t="array" ref="AJ75">_xlfn.IFS($C$6=Werkblad!$A$28,Werkblad!$A$34,$C$6="Kennisontwikkeling (KO)",Werkblad!$A$31,$C$6="Onderzoek, Ontwikkeling en innovatie (O&amp;O&amp;I)",Werkblad!$A$32,$C$6="","")</f>
        <v/>
      </c>
      <c r="AK75" s="287"/>
      <c r="AL75" s="10"/>
      <c r="AM75" s="187">
        <v>0</v>
      </c>
      <c r="AN75" s="283">
        <f t="shared" si="108"/>
        <v>0</v>
      </c>
      <c r="AO75" s="287"/>
      <c r="AP75" s="188" t="str" cm="2">
        <f t="array" ref="AP75">_xlfn.IFS($C$6=Werkblad!$A$28,Werkblad!$A$34,$C$6="Kennisontwikkeling (KO)",Werkblad!$A$31,$C$6="Onderzoek, Ontwikkeling en innovatie (O&amp;O&amp;I)",Werkblad!$A$32,$C$6="","")</f>
        <v/>
      </c>
      <c r="AQ75" s="287"/>
      <c r="AR75" s="10"/>
      <c r="AS75" s="187">
        <v>0</v>
      </c>
      <c r="AT75" s="283">
        <f t="shared" si="109"/>
        <v>0</v>
      </c>
      <c r="AU75" s="287"/>
      <c r="AV75" s="188" t="str" cm="2">
        <f t="array" ref="AV75">_xlfn.IFS($C$6=Werkblad!$A$28,Werkblad!$A$34,$C$6="Kennisontwikkeling (KO)",Werkblad!$A$31,$C$6="Onderzoek, Ontwikkeling en innovatie (O&amp;O&amp;I)",Werkblad!$A$32,$C$6="","")</f>
        <v/>
      </c>
      <c r="AW75" s="175"/>
      <c r="AX75" s="10"/>
      <c r="AY75" s="187">
        <v>0</v>
      </c>
      <c r="AZ75" s="283">
        <f t="shared" si="110"/>
        <v>0</v>
      </c>
      <c r="BA75" s="287"/>
      <c r="BB75" s="188" t="str" cm="2">
        <f t="array" ref="BB75">_xlfn.IFS($C$6=Werkblad!$A$28,Werkblad!$A$34,$C$6="Kennisontwikkeling (KO)",Werkblad!$A$31,$C$6="Onderzoek, Ontwikkeling en innovatie (O&amp;O&amp;I)",Werkblad!$A$32,$C$6="","")</f>
        <v/>
      </c>
      <c r="BC75" s="175"/>
      <c r="BD75" s="10"/>
      <c r="BE75" s="187">
        <v>0</v>
      </c>
      <c r="BF75" s="283">
        <f t="shared" si="111"/>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105"/>
        <v>0</v>
      </c>
      <c r="J76" s="10"/>
      <c r="K76" s="187">
        <v>0</v>
      </c>
      <c r="L76" s="287"/>
      <c r="M76" s="283">
        <f t="shared" si="106"/>
        <v>0</v>
      </c>
      <c r="N76" s="10"/>
      <c r="O76" s="187">
        <v>0</v>
      </c>
      <c r="P76" s="287">
        <f t="shared" si="104"/>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107"/>
        <v>0</v>
      </c>
      <c r="AI76" s="287"/>
      <c r="AJ76" s="188" t="str" cm="2">
        <f t="array" ref="AJ76">_xlfn.IFS($C$6=Werkblad!$A$28,Werkblad!$A$34,$C$6="Kennisontwikkeling (KO)",Werkblad!$A$31,$C$6="Onderzoek, Ontwikkeling en innovatie (O&amp;O&amp;I)",Werkblad!$A$32,$C$6="","")</f>
        <v/>
      </c>
      <c r="AK76" s="287"/>
      <c r="AL76" s="10"/>
      <c r="AM76" s="187">
        <v>0</v>
      </c>
      <c r="AN76" s="283">
        <f t="shared" si="108"/>
        <v>0</v>
      </c>
      <c r="AO76" s="287"/>
      <c r="AP76" s="188" t="str" cm="2">
        <f t="array" ref="AP76">_xlfn.IFS($C$6=Werkblad!$A$28,Werkblad!$A$34,$C$6="Kennisontwikkeling (KO)",Werkblad!$A$31,$C$6="Onderzoek, Ontwikkeling en innovatie (O&amp;O&amp;I)",Werkblad!$A$32,$C$6="","")</f>
        <v/>
      </c>
      <c r="AQ76" s="287"/>
      <c r="AR76" s="10"/>
      <c r="AS76" s="187">
        <v>0</v>
      </c>
      <c r="AT76" s="283">
        <f t="shared" si="109"/>
        <v>0</v>
      </c>
      <c r="AU76" s="287"/>
      <c r="AV76" s="188" t="str" cm="2">
        <f t="array" ref="AV76">_xlfn.IFS($C$6=Werkblad!$A$28,Werkblad!$A$34,$C$6="Kennisontwikkeling (KO)",Werkblad!$A$31,$C$6="Onderzoek, Ontwikkeling en innovatie (O&amp;O&amp;I)",Werkblad!$A$32,$C$6="","")</f>
        <v/>
      </c>
      <c r="AW76" s="175"/>
      <c r="AX76" s="10"/>
      <c r="AY76" s="187">
        <v>0</v>
      </c>
      <c r="AZ76" s="283">
        <f t="shared" si="110"/>
        <v>0</v>
      </c>
      <c r="BA76" s="287"/>
      <c r="BB76" s="188" t="str" cm="2">
        <f t="array" ref="BB76">_xlfn.IFS($C$6=Werkblad!$A$28,Werkblad!$A$34,$C$6="Kennisontwikkeling (KO)",Werkblad!$A$31,$C$6="Onderzoek, Ontwikkeling en innovatie (O&amp;O&amp;I)",Werkblad!$A$32,$C$6="","")</f>
        <v/>
      </c>
      <c r="BC76" s="175"/>
      <c r="BD76" s="10"/>
      <c r="BE76" s="187">
        <v>0</v>
      </c>
      <c r="BF76" s="283">
        <f t="shared" si="111"/>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105"/>
        <v>0</v>
      </c>
      <c r="J77" s="10"/>
      <c r="K77" s="187">
        <v>0</v>
      </c>
      <c r="L77" s="287"/>
      <c r="M77" s="283">
        <f t="shared" si="106"/>
        <v>0</v>
      </c>
      <c r="N77" s="10"/>
      <c r="O77" s="187">
        <v>0</v>
      </c>
      <c r="P77" s="287">
        <f t="shared" si="104"/>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107"/>
        <v>0</v>
      </c>
      <c r="AI77" s="287"/>
      <c r="AJ77" s="188" t="str" cm="2">
        <f t="array" ref="AJ77">_xlfn.IFS($C$6=Werkblad!$A$28,Werkblad!$A$34,$C$6="Kennisontwikkeling (KO)",Werkblad!$A$31,$C$6="Onderzoek, Ontwikkeling en innovatie (O&amp;O&amp;I)",Werkblad!$A$32,$C$6="","")</f>
        <v/>
      </c>
      <c r="AK77" s="287"/>
      <c r="AL77" s="10"/>
      <c r="AM77" s="187">
        <v>0</v>
      </c>
      <c r="AN77" s="283">
        <f t="shared" si="108"/>
        <v>0</v>
      </c>
      <c r="AO77" s="287"/>
      <c r="AP77" s="188" t="str" cm="2">
        <f t="array" ref="AP77">_xlfn.IFS($C$6=Werkblad!$A$28,Werkblad!$A$34,$C$6="Kennisontwikkeling (KO)",Werkblad!$A$31,$C$6="Onderzoek, Ontwikkeling en innovatie (O&amp;O&amp;I)",Werkblad!$A$32,$C$6="","")</f>
        <v/>
      </c>
      <c r="AQ77" s="287"/>
      <c r="AR77" s="10"/>
      <c r="AS77" s="187">
        <v>0</v>
      </c>
      <c r="AT77" s="283">
        <f t="shared" si="109"/>
        <v>0</v>
      </c>
      <c r="AU77" s="287"/>
      <c r="AV77" s="188" t="str" cm="2">
        <f t="array" ref="AV77">_xlfn.IFS($C$6=Werkblad!$A$28,Werkblad!$A$34,$C$6="Kennisontwikkeling (KO)",Werkblad!$A$31,$C$6="Onderzoek, Ontwikkeling en innovatie (O&amp;O&amp;I)",Werkblad!$A$32,$C$6="","")</f>
        <v/>
      </c>
      <c r="AW77" s="175"/>
      <c r="AX77" s="10"/>
      <c r="AY77" s="187">
        <v>0</v>
      </c>
      <c r="AZ77" s="283">
        <f t="shared" si="110"/>
        <v>0</v>
      </c>
      <c r="BA77" s="287"/>
      <c r="BB77" s="188" t="str" cm="2">
        <f t="array" ref="BB77">_xlfn.IFS($C$6=Werkblad!$A$28,Werkblad!$A$34,$C$6="Kennisontwikkeling (KO)",Werkblad!$A$31,$C$6="Onderzoek, Ontwikkeling en innovatie (O&amp;O&amp;I)",Werkblad!$A$32,$C$6="","")</f>
        <v/>
      </c>
      <c r="BC77" s="175"/>
      <c r="BD77" s="10"/>
      <c r="BE77" s="187">
        <v>0</v>
      </c>
      <c r="BF77" s="283">
        <f t="shared" si="111"/>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105"/>
        <v>0</v>
      </c>
      <c r="J78" s="10"/>
      <c r="K78" s="187">
        <v>0</v>
      </c>
      <c r="L78" s="287"/>
      <c r="M78" s="283">
        <f t="shared" si="106"/>
        <v>0</v>
      </c>
      <c r="N78" s="10"/>
      <c r="O78" s="187">
        <v>0</v>
      </c>
      <c r="P78" s="287">
        <f t="shared" si="104"/>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107"/>
        <v>0</v>
      </c>
      <c r="AI78" s="287"/>
      <c r="AJ78" s="188" t="str" cm="2">
        <f t="array" ref="AJ78">_xlfn.IFS($C$6=Werkblad!$A$28,Werkblad!$A$34,$C$6="Kennisontwikkeling (KO)",Werkblad!$A$31,$C$6="Onderzoek, Ontwikkeling en innovatie (O&amp;O&amp;I)",Werkblad!$A$32,$C$6="","")</f>
        <v/>
      </c>
      <c r="AK78" s="287"/>
      <c r="AL78" s="10"/>
      <c r="AM78" s="187">
        <v>0</v>
      </c>
      <c r="AN78" s="283">
        <f t="shared" si="108"/>
        <v>0</v>
      </c>
      <c r="AO78" s="287"/>
      <c r="AP78" s="188" t="str" cm="2">
        <f t="array" ref="AP78">_xlfn.IFS($C$6=Werkblad!$A$28,Werkblad!$A$34,$C$6="Kennisontwikkeling (KO)",Werkblad!$A$31,$C$6="Onderzoek, Ontwikkeling en innovatie (O&amp;O&amp;I)",Werkblad!$A$32,$C$6="","")</f>
        <v/>
      </c>
      <c r="AQ78" s="287"/>
      <c r="AR78" s="10"/>
      <c r="AS78" s="187">
        <v>0</v>
      </c>
      <c r="AT78" s="283">
        <f t="shared" si="109"/>
        <v>0</v>
      </c>
      <c r="AU78" s="287"/>
      <c r="AV78" s="188" t="str" cm="2">
        <f t="array" ref="AV78">_xlfn.IFS($C$6=Werkblad!$A$28,Werkblad!$A$34,$C$6="Kennisontwikkeling (KO)",Werkblad!$A$31,$C$6="Onderzoek, Ontwikkeling en innovatie (O&amp;O&amp;I)",Werkblad!$A$32,$C$6="","")</f>
        <v/>
      </c>
      <c r="AW78" s="175"/>
      <c r="AX78" s="10"/>
      <c r="AY78" s="187">
        <v>0</v>
      </c>
      <c r="AZ78" s="283">
        <f t="shared" si="110"/>
        <v>0</v>
      </c>
      <c r="BA78" s="287"/>
      <c r="BB78" s="188" t="str" cm="2">
        <f t="array" ref="BB78">_xlfn.IFS($C$6=Werkblad!$A$28,Werkblad!$A$34,$C$6="Kennisontwikkeling (KO)",Werkblad!$A$31,$C$6="Onderzoek, Ontwikkeling en innovatie (O&amp;O&amp;I)",Werkblad!$A$32,$C$6="","")</f>
        <v/>
      </c>
      <c r="BC78" s="175"/>
      <c r="BD78" s="10"/>
      <c r="BE78" s="187">
        <v>0</v>
      </c>
      <c r="BF78" s="283">
        <f t="shared" si="111"/>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105"/>
        <v>0</v>
      </c>
      <c r="J79" s="10"/>
      <c r="K79" s="187">
        <v>0</v>
      </c>
      <c r="L79" s="287"/>
      <c r="M79" s="283">
        <f t="shared" si="106"/>
        <v>0</v>
      </c>
      <c r="N79" s="10"/>
      <c r="O79" s="187">
        <v>0</v>
      </c>
      <c r="P79" s="287">
        <f t="shared" si="104"/>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107"/>
        <v>0</v>
      </c>
      <c r="AI79" s="287"/>
      <c r="AJ79" s="188" t="str" cm="2">
        <f t="array" ref="AJ79">_xlfn.IFS($C$6=Werkblad!$A$28,Werkblad!$A$34,$C$6="Kennisontwikkeling (KO)",Werkblad!$A$31,$C$6="Onderzoek, Ontwikkeling en innovatie (O&amp;O&amp;I)",Werkblad!$A$32,$C$6="","")</f>
        <v/>
      </c>
      <c r="AK79" s="287"/>
      <c r="AL79" s="10"/>
      <c r="AM79" s="187">
        <v>0</v>
      </c>
      <c r="AN79" s="283">
        <f t="shared" si="108"/>
        <v>0</v>
      </c>
      <c r="AO79" s="287"/>
      <c r="AP79" s="188" t="str" cm="2">
        <f t="array" ref="AP79">_xlfn.IFS($C$6=Werkblad!$A$28,Werkblad!$A$34,$C$6="Kennisontwikkeling (KO)",Werkblad!$A$31,$C$6="Onderzoek, Ontwikkeling en innovatie (O&amp;O&amp;I)",Werkblad!$A$32,$C$6="","")</f>
        <v/>
      </c>
      <c r="AQ79" s="287"/>
      <c r="AR79" s="10"/>
      <c r="AS79" s="187">
        <v>0</v>
      </c>
      <c r="AT79" s="283">
        <f t="shared" si="109"/>
        <v>0</v>
      </c>
      <c r="AU79" s="287"/>
      <c r="AV79" s="188" t="str" cm="2">
        <f t="array" ref="AV79">_xlfn.IFS($C$6=Werkblad!$A$28,Werkblad!$A$34,$C$6="Kennisontwikkeling (KO)",Werkblad!$A$31,$C$6="Onderzoek, Ontwikkeling en innovatie (O&amp;O&amp;I)",Werkblad!$A$32,$C$6="","")</f>
        <v/>
      </c>
      <c r="AW79" s="175"/>
      <c r="AX79" s="10"/>
      <c r="AY79" s="187">
        <v>0</v>
      </c>
      <c r="AZ79" s="283">
        <f t="shared" si="110"/>
        <v>0</v>
      </c>
      <c r="BA79" s="287"/>
      <c r="BB79" s="188" t="str" cm="2">
        <f t="array" ref="BB79">_xlfn.IFS($C$6=Werkblad!$A$28,Werkblad!$A$34,$C$6="Kennisontwikkeling (KO)",Werkblad!$A$31,$C$6="Onderzoek, Ontwikkeling en innovatie (O&amp;O&amp;I)",Werkblad!$A$32,$C$6="","")</f>
        <v/>
      </c>
      <c r="BC79" s="175"/>
      <c r="BD79" s="10"/>
      <c r="BE79" s="187">
        <v>0</v>
      </c>
      <c r="BF79" s="283">
        <f t="shared" si="111"/>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105"/>
        <v>0</v>
      </c>
      <c r="J80" s="10"/>
      <c r="K80" s="187">
        <v>0</v>
      </c>
      <c r="L80" s="287"/>
      <c r="M80" s="283">
        <f t="shared" si="106"/>
        <v>0</v>
      </c>
      <c r="N80" s="10"/>
      <c r="O80" s="187">
        <v>0</v>
      </c>
      <c r="P80" s="287">
        <f t="shared" si="104"/>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107"/>
        <v>0</v>
      </c>
      <c r="AI80" s="287"/>
      <c r="AJ80" s="188" t="str" cm="2">
        <f t="array" ref="AJ80">_xlfn.IFS($C$6=Werkblad!$A$28,Werkblad!$A$34,$C$6="Kennisontwikkeling (KO)",Werkblad!$A$31,$C$6="Onderzoek, Ontwikkeling en innovatie (O&amp;O&amp;I)",Werkblad!$A$32,$C$6="","")</f>
        <v/>
      </c>
      <c r="AK80" s="287"/>
      <c r="AL80" s="10"/>
      <c r="AM80" s="187">
        <v>0</v>
      </c>
      <c r="AN80" s="283">
        <f t="shared" si="108"/>
        <v>0</v>
      </c>
      <c r="AO80" s="287"/>
      <c r="AP80" s="188" t="str" cm="2">
        <f t="array" ref="AP80">_xlfn.IFS($C$6=Werkblad!$A$28,Werkblad!$A$34,$C$6="Kennisontwikkeling (KO)",Werkblad!$A$31,$C$6="Onderzoek, Ontwikkeling en innovatie (O&amp;O&amp;I)",Werkblad!$A$32,$C$6="","")</f>
        <v/>
      </c>
      <c r="AQ80" s="287"/>
      <c r="AR80" s="10"/>
      <c r="AS80" s="187">
        <v>0</v>
      </c>
      <c r="AT80" s="283">
        <f t="shared" si="109"/>
        <v>0</v>
      </c>
      <c r="AU80" s="287"/>
      <c r="AV80" s="188" t="str" cm="2">
        <f t="array" ref="AV80">_xlfn.IFS($C$6=Werkblad!$A$28,Werkblad!$A$34,$C$6="Kennisontwikkeling (KO)",Werkblad!$A$31,$C$6="Onderzoek, Ontwikkeling en innovatie (O&amp;O&amp;I)",Werkblad!$A$32,$C$6="","")</f>
        <v/>
      </c>
      <c r="AW80" s="175"/>
      <c r="AX80" s="10"/>
      <c r="AY80" s="187">
        <v>0</v>
      </c>
      <c r="AZ80" s="283">
        <f t="shared" si="110"/>
        <v>0</v>
      </c>
      <c r="BA80" s="287"/>
      <c r="BB80" s="188" t="str" cm="2">
        <f t="array" ref="BB80">_xlfn.IFS($C$6=Werkblad!$A$28,Werkblad!$A$34,$C$6="Kennisontwikkeling (KO)",Werkblad!$A$31,$C$6="Onderzoek, Ontwikkeling en innovatie (O&amp;O&amp;I)",Werkblad!$A$32,$C$6="","")</f>
        <v/>
      </c>
      <c r="BC80" s="175"/>
      <c r="BD80" s="10"/>
      <c r="BE80" s="187">
        <v>0</v>
      </c>
      <c r="BF80" s="283">
        <f t="shared" si="111"/>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105"/>
        <v>0</v>
      </c>
      <c r="J81" s="10"/>
      <c r="K81" s="187">
        <v>0</v>
      </c>
      <c r="L81" s="287"/>
      <c r="M81" s="283">
        <f t="shared" si="106"/>
        <v>0</v>
      </c>
      <c r="N81" s="10"/>
      <c r="O81" s="187">
        <v>0</v>
      </c>
      <c r="P81" s="287">
        <f t="shared" si="104"/>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107"/>
        <v>0</v>
      </c>
      <c r="AI81" s="287"/>
      <c r="AJ81" s="188" t="str" cm="2">
        <f t="array" ref="AJ81">_xlfn.IFS($C$6=Werkblad!$A$28,Werkblad!$A$34,$C$6="Kennisontwikkeling (KO)",Werkblad!$A$31,$C$6="Onderzoek, Ontwikkeling en innovatie (O&amp;O&amp;I)",Werkblad!$A$32,$C$6="","")</f>
        <v/>
      </c>
      <c r="AK81" s="287"/>
      <c r="AL81" s="10"/>
      <c r="AM81" s="187">
        <v>0</v>
      </c>
      <c r="AN81" s="283">
        <f t="shared" si="108"/>
        <v>0</v>
      </c>
      <c r="AO81" s="287"/>
      <c r="AP81" s="188" t="str" cm="2">
        <f t="array" ref="AP81">_xlfn.IFS($C$6=Werkblad!$A$28,Werkblad!$A$34,$C$6="Kennisontwikkeling (KO)",Werkblad!$A$31,$C$6="Onderzoek, Ontwikkeling en innovatie (O&amp;O&amp;I)",Werkblad!$A$32,$C$6="","")</f>
        <v/>
      </c>
      <c r="AQ81" s="287"/>
      <c r="AR81" s="10"/>
      <c r="AS81" s="187">
        <v>0</v>
      </c>
      <c r="AT81" s="283">
        <f t="shared" si="109"/>
        <v>0</v>
      </c>
      <c r="AU81" s="287"/>
      <c r="AV81" s="188" t="str" cm="2">
        <f t="array" ref="AV81">_xlfn.IFS($C$6=Werkblad!$A$28,Werkblad!$A$34,$C$6="Kennisontwikkeling (KO)",Werkblad!$A$31,$C$6="Onderzoek, Ontwikkeling en innovatie (O&amp;O&amp;I)",Werkblad!$A$32,$C$6="","")</f>
        <v/>
      </c>
      <c r="AW81" s="175"/>
      <c r="AX81" s="10"/>
      <c r="AY81" s="187">
        <v>0</v>
      </c>
      <c r="AZ81" s="283">
        <f t="shared" si="110"/>
        <v>0</v>
      </c>
      <c r="BA81" s="287"/>
      <c r="BB81" s="188" t="str" cm="2">
        <f t="array" ref="BB81">_xlfn.IFS($C$6=Werkblad!$A$28,Werkblad!$A$34,$C$6="Kennisontwikkeling (KO)",Werkblad!$A$31,$C$6="Onderzoek, Ontwikkeling en innovatie (O&amp;O&amp;I)",Werkblad!$A$32,$C$6="","")</f>
        <v/>
      </c>
      <c r="BC81" s="175"/>
      <c r="BD81" s="10"/>
      <c r="BE81" s="187">
        <v>0</v>
      </c>
      <c r="BF81" s="283">
        <f t="shared" si="111"/>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105"/>
        <v>0</v>
      </c>
      <c r="J82" s="10"/>
      <c r="K82" s="187">
        <v>0</v>
      </c>
      <c r="L82" s="287"/>
      <c r="M82" s="283">
        <f t="shared" si="106"/>
        <v>0</v>
      </c>
      <c r="N82" s="10"/>
      <c r="O82" s="187">
        <v>0</v>
      </c>
      <c r="P82" s="287">
        <f t="shared" si="104"/>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107"/>
        <v>0</v>
      </c>
      <c r="AI82" s="287"/>
      <c r="AJ82" s="188" t="str" cm="2">
        <f t="array" ref="AJ82">_xlfn.IFS($C$6=Werkblad!$A$28,Werkblad!$A$34,$C$6="Kennisontwikkeling (KO)",Werkblad!$A$31,$C$6="Onderzoek, Ontwikkeling en innovatie (O&amp;O&amp;I)",Werkblad!$A$32,$C$6="","")</f>
        <v/>
      </c>
      <c r="AK82" s="287"/>
      <c r="AL82" s="10"/>
      <c r="AM82" s="187">
        <v>0</v>
      </c>
      <c r="AN82" s="283">
        <f t="shared" si="108"/>
        <v>0</v>
      </c>
      <c r="AO82" s="287"/>
      <c r="AP82" s="188" t="str" cm="2">
        <f t="array" ref="AP82">_xlfn.IFS($C$6=Werkblad!$A$28,Werkblad!$A$34,$C$6="Kennisontwikkeling (KO)",Werkblad!$A$31,$C$6="Onderzoek, Ontwikkeling en innovatie (O&amp;O&amp;I)",Werkblad!$A$32,$C$6="","")</f>
        <v/>
      </c>
      <c r="AQ82" s="287"/>
      <c r="AR82" s="10"/>
      <c r="AS82" s="187">
        <v>0</v>
      </c>
      <c r="AT82" s="283">
        <f t="shared" si="109"/>
        <v>0</v>
      </c>
      <c r="AU82" s="287"/>
      <c r="AV82" s="188" t="str" cm="2">
        <f t="array" ref="AV82">_xlfn.IFS($C$6=Werkblad!$A$28,Werkblad!$A$34,$C$6="Kennisontwikkeling (KO)",Werkblad!$A$31,$C$6="Onderzoek, Ontwikkeling en innovatie (O&amp;O&amp;I)",Werkblad!$A$32,$C$6="","")</f>
        <v/>
      </c>
      <c r="AW82" s="175"/>
      <c r="AX82" s="10"/>
      <c r="AY82" s="187">
        <v>0</v>
      </c>
      <c r="AZ82" s="283">
        <f t="shared" si="110"/>
        <v>0</v>
      </c>
      <c r="BA82" s="287"/>
      <c r="BB82" s="188" t="str" cm="2">
        <f t="array" ref="BB82">_xlfn.IFS($C$6=Werkblad!$A$28,Werkblad!$A$34,$C$6="Kennisontwikkeling (KO)",Werkblad!$A$31,$C$6="Onderzoek, Ontwikkeling en innovatie (O&amp;O&amp;I)",Werkblad!$A$32,$C$6="","")</f>
        <v/>
      </c>
      <c r="BC82" s="175"/>
      <c r="BD82" s="10"/>
      <c r="BE82" s="187">
        <v>0</v>
      </c>
      <c r="BF82" s="283">
        <f t="shared" si="111"/>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105"/>
        <v>0</v>
      </c>
      <c r="J83" s="10"/>
      <c r="K83" s="187">
        <v>0</v>
      </c>
      <c r="L83" s="287"/>
      <c r="M83" s="283">
        <f t="shared" si="106"/>
        <v>0</v>
      </c>
      <c r="N83" s="10"/>
      <c r="O83" s="187">
        <v>0</v>
      </c>
      <c r="P83" s="287">
        <f t="shared" si="104"/>
        <v>0</v>
      </c>
      <c r="Q83" s="287"/>
      <c r="R83" s="188" t="str" cm="2">
        <f t="array" ref="R83">_xlfn.IFS($C$6=Werkblad!$A$28,Werkblad!$A$34,$C$6="Kennisontwikkeling (KO)",Werkblad!$A$31,$C$6="Onderzoek, Ontwikkeling en innovatie (O&amp;O&amp;I)",Werkblad!$A$32,$C$6="","")</f>
        <v/>
      </c>
      <c r="S83" s="175"/>
      <c r="T83" s="10"/>
      <c r="U83" s="187">
        <v>0</v>
      </c>
      <c r="V83" s="287"/>
      <c r="W83" s="33">
        <f t="shared" ref="W83:W116" si="112">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107"/>
        <v>0</v>
      </c>
      <c r="AI83" s="287"/>
      <c r="AJ83" s="188" t="str" cm="2">
        <f t="array" ref="AJ83">_xlfn.IFS($C$6=Werkblad!$A$28,Werkblad!$A$34,$C$6="Kennisontwikkeling (KO)",Werkblad!$A$31,$C$6="Onderzoek, Ontwikkeling en innovatie (O&amp;O&amp;I)",Werkblad!$A$32,$C$6="","")</f>
        <v/>
      </c>
      <c r="AK83" s="287"/>
      <c r="AL83" s="10"/>
      <c r="AM83" s="187">
        <v>0</v>
      </c>
      <c r="AN83" s="283">
        <f t="shared" si="108"/>
        <v>0</v>
      </c>
      <c r="AO83" s="287"/>
      <c r="AP83" s="188" t="str" cm="2">
        <f t="array" ref="AP83">_xlfn.IFS($C$6=Werkblad!$A$28,Werkblad!$A$34,$C$6="Kennisontwikkeling (KO)",Werkblad!$A$31,$C$6="Onderzoek, Ontwikkeling en innovatie (O&amp;O&amp;I)",Werkblad!$A$32,$C$6="","")</f>
        <v/>
      </c>
      <c r="AQ83" s="287"/>
      <c r="AR83" s="10"/>
      <c r="AS83" s="187">
        <v>0</v>
      </c>
      <c r="AT83" s="283">
        <f t="shared" si="109"/>
        <v>0</v>
      </c>
      <c r="AU83" s="287"/>
      <c r="AV83" s="188" t="str" cm="2">
        <f t="array" ref="AV83">_xlfn.IFS($C$6=Werkblad!$A$28,Werkblad!$A$34,$C$6="Kennisontwikkeling (KO)",Werkblad!$A$31,$C$6="Onderzoek, Ontwikkeling en innovatie (O&amp;O&amp;I)",Werkblad!$A$32,$C$6="","")</f>
        <v/>
      </c>
      <c r="AW83" s="175"/>
      <c r="AX83" s="10"/>
      <c r="AY83" s="187">
        <v>0</v>
      </c>
      <c r="AZ83" s="283">
        <f t="shared" si="110"/>
        <v>0</v>
      </c>
      <c r="BA83" s="287"/>
      <c r="BB83" s="188" t="str" cm="2">
        <f t="array" ref="BB83">_xlfn.IFS($C$6=Werkblad!$A$28,Werkblad!$A$34,$C$6="Kennisontwikkeling (KO)",Werkblad!$A$31,$C$6="Onderzoek, Ontwikkeling en innovatie (O&amp;O&amp;I)",Werkblad!$A$32,$C$6="","")</f>
        <v/>
      </c>
      <c r="BC83" s="175"/>
      <c r="BD83" s="10"/>
      <c r="BE83" s="187">
        <v>0</v>
      </c>
      <c r="BF83" s="283">
        <f t="shared" si="111"/>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105"/>
        <v>0</v>
      </c>
      <c r="J84" s="10"/>
      <c r="K84" s="187">
        <v>0</v>
      </c>
      <c r="L84" s="287"/>
      <c r="M84" s="283">
        <f t="shared" si="106"/>
        <v>0</v>
      </c>
      <c r="N84" s="10"/>
      <c r="O84" s="187">
        <v>0</v>
      </c>
      <c r="P84" s="287">
        <f t="shared" si="104"/>
        <v>0</v>
      </c>
      <c r="Q84" s="287"/>
      <c r="R84" s="188" t="str" cm="2">
        <f t="array" ref="R84">_xlfn.IFS($C$6=Werkblad!$A$28,Werkblad!$A$34,$C$6="Kennisontwikkeling (KO)",Werkblad!$A$31,$C$6="Onderzoek, Ontwikkeling en innovatie (O&amp;O&amp;I)",Werkblad!$A$32,$C$6="","")</f>
        <v/>
      </c>
      <c r="S84" s="175"/>
      <c r="T84" s="10"/>
      <c r="U84" s="187">
        <v>0</v>
      </c>
      <c r="V84" s="287"/>
      <c r="W84" s="33">
        <f t="shared" si="112"/>
        <v>0</v>
      </c>
      <c r="X84" s="188" t="str" cm="2">
        <f t="array" ref="X84">_xlfn.IFS($C$6=Werkblad!$A$28,Werkblad!$A$34,$C$6="Kennisontwikkeling (KO)",Werkblad!$A$31,$C$6="Onderzoek, Ontwikkeling en innovatie (O&amp;O&amp;I)",Werkblad!$A$32,$C$6="","")</f>
        <v/>
      </c>
      <c r="Y84" s="175"/>
      <c r="Z84" s="10"/>
      <c r="AA84" s="187">
        <v>0</v>
      </c>
      <c r="AB84" s="287"/>
      <c r="AC84" s="33">
        <f t="shared" ref="AC84:AC116" si="113">AA84</f>
        <v>0</v>
      </c>
      <c r="AD84" s="188" t="str" cm="2">
        <f t="array" ref="AD84">_xlfn.IFS($C$6=Werkblad!$A$28,Werkblad!$A$34,$C$6="Kennisontwikkeling (KO)",Werkblad!$A$31,$C$6="Onderzoek, Ontwikkeling en innovatie (O&amp;O&amp;I)",Werkblad!$A$32,$C$6="","")</f>
        <v/>
      </c>
      <c r="AE84" s="287"/>
      <c r="AF84" s="10"/>
      <c r="AG84" s="187">
        <v>0</v>
      </c>
      <c r="AH84" s="175">
        <f t="shared" si="107"/>
        <v>0</v>
      </c>
      <c r="AI84" s="287"/>
      <c r="AJ84" s="188" t="str" cm="2">
        <f t="array" ref="AJ84">_xlfn.IFS($C$6=Werkblad!$A$28,Werkblad!$A$34,$C$6="Kennisontwikkeling (KO)",Werkblad!$A$31,$C$6="Onderzoek, Ontwikkeling en innovatie (O&amp;O&amp;I)",Werkblad!$A$32,$C$6="","")</f>
        <v/>
      </c>
      <c r="AK84" s="287"/>
      <c r="AL84" s="10"/>
      <c r="AM84" s="187">
        <v>0</v>
      </c>
      <c r="AN84" s="283">
        <f t="shared" si="108"/>
        <v>0</v>
      </c>
      <c r="AO84" s="287"/>
      <c r="AP84" s="188" t="str" cm="2">
        <f t="array" ref="AP84">_xlfn.IFS($C$6=Werkblad!$A$28,Werkblad!$A$34,$C$6="Kennisontwikkeling (KO)",Werkblad!$A$31,$C$6="Onderzoek, Ontwikkeling en innovatie (O&amp;O&amp;I)",Werkblad!$A$32,$C$6="","")</f>
        <v/>
      </c>
      <c r="AQ84" s="287"/>
      <c r="AR84" s="10"/>
      <c r="AS84" s="187">
        <v>0</v>
      </c>
      <c r="AT84" s="283">
        <f t="shared" si="109"/>
        <v>0</v>
      </c>
      <c r="AU84" s="287"/>
      <c r="AV84" s="188" t="str" cm="2">
        <f t="array" ref="AV84">_xlfn.IFS($C$6=Werkblad!$A$28,Werkblad!$A$34,$C$6="Kennisontwikkeling (KO)",Werkblad!$A$31,$C$6="Onderzoek, Ontwikkeling en innovatie (O&amp;O&amp;I)",Werkblad!$A$32,$C$6="","")</f>
        <v/>
      </c>
      <c r="AW84" s="175"/>
      <c r="AX84" s="10"/>
      <c r="AY84" s="187">
        <v>0</v>
      </c>
      <c r="AZ84" s="283">
        <f t="shared" si="110"/>
        <v>0</v>
      </c>
      <c r="BA84" s="287"/>
      <c r="BB84" s="188" t="str" cm="2">
        <f t="array" ref="BB84">_xlfn.IFS($C$6=Werkblad!$A$28,Werkblad!$A$34,$C$6="Kennisontwikkeling (KO)",Werkblad!$A$31,$C$6="Onderzoek, Ontwikkeling en innovatie (O&amp;O&amp;I)",Werkblad!$A$32,$C$6="","")</f>
        <v/>
      </c>
      <c r="BC84" s="175"/>
      <c r="BD84" s="10"/>
      <c r="BE84" s="187">
        <v>0</v>
      </c>
      <c r="BF84" s="283">
        <f t="shared" si="111"/>
        <v>0</v>
      </c>
      <c r="BG84" s="287"/>
      <c r="BH84" s="188" t="str" cm="2">
        <f t="array" ref="BH84">_xlfn.IFS($C$6=Werkblad!$A$28,Werkblad!$A$34,$C$6="Kennisontwikkeling (KO)",Werkblad!$A$31,$C$6="Onderzoek, Ontwikkeling en innovatie (O&amp;O&amp;I)",Werkblad!$A$32,$C$6="","")</f>
        <v/>
      </c>
      <c r="BI84" s="139"/>
    </row>
    <row r="85" spans="1:61" x14ac:dyDescent="0.25">
      <c r="A85" s="392"/>
      <c r="B85" s="588"/>
      <c r="C85" s="575"/>
      <c r="D85" s="575"/>
      <c r="E85" s="135"/>
      <c r="F85" s="10"/>
      <c r="G85" s="187">
        <v>0</v>
      </c>
      <c r="H85" s="135"/>
      <c r="I85" s="296">
        <f t="shared" si="105"/>
        <v>0</v>
      </c>
      <c r="J85" s="10"/>
      <c r="K85" s="187">
        <v>0</v>
      </c>
      <c r="L85" s="287"/>
      <c r="M85" s="283">
        <f t="shared" si="106"/>
        <v>0</v>
      </c>
      <c r="N85" s="10"/>
      <c r="O85" s="187">
        <v>0</v>
      </c>
      <c r="P85" s="287">
        <f t="shared" si="104"/>
        <v>0</v>
      </c>
      <c r="Q85" s="287"/>
      <c r="R85" s="188" t="str" cm="2">
        <f t="array" ref="R85">_xlfn.IFS($C$6=Werkblad!$A$28,Werkblad!$A$34,$C$6="Kennisontwikkeling (KO)",Werkblad!$A$31,$C$6="Onderzoek, Ontwikkeling en innovatie (O&amp;O&amp;I)",Werkblad!$A$32,$C$6="","")</f>
        <v/>
      </c>
      <c r="S85" s="175"/>
      <c r="T85" s="10"/>
      <c r="U85" s="187">
        <v>0</v>
      </c>
      <c r="V85" s="287"/>
      <c r="W85" s="33">
        <f t="shared" si="112"/>
        <v>0</v>
      </c>
      <c r="X85" s="188" t="str" cm="2">
        <f t="array" ref="X85">_xlfn.IFS($C$6=Werkblad!$A$28,Werkblad!$A$34,$C$6="Kennisontwikkeling (KO)",Werkblad!$A$31,$C$6="Onderzoek, Ontwikkeling en innovatie (O&amp;O&amp;I)",Werkblad!$A$32,$C$6="","")</f>
        <v/>
      </c>
      <c r="Y85" s="175"/>
      <c r="Z85" s="10"/>
      <c r="AA85" s="187">
        <v>0</v>
      </c>
      <c r="AB85" s="287"/>
      <c r="AC85" s="33">
        <f t="shared" si="113"/>
        <v>0</v>
      </c>
      <c r="AD85" s="188" t="str" cm="2">
        <f t="array" ref="AD85">_xlfn.IFS($C$6=Werkblad!$A$28,Werkblad!$A$34,$C$6="Kennisontwikkeling (KO)",Werkblad!$A$31,$C$6="Onderzoek, Ontwikkeling en innovatie (O&amp;O&amp;I)",Werkblad!$A$32,$C$6="","")</f>
        <v/>
      </c>
      <c r="AE85" s="287"/>
      <c r="AF85" s="10"/>
      <c r="AG85" s="187">
        <v>0</v>
      </c>
      <c r="AH85" s="175">
        <f t="shared" si="107"/>
        <v>0</v>
      </c>
      <c r="AI85" s="287"/>
      <c r="AJ85" s="188" t="str" cm="2">
        <f t="array" ref="AJ85">_xlfn.IFS($C$6=Werkblad!$A$28,Werkblad!$A$34,$C$6="Kennisontwikkeling (KO)",Werkblad!$A$31,$C$6="Onderzoek, Ontwikkeling en innovatie (O&amp;O&amp;I)",Werkblad!$A$32,$C$6="","")</f>
        <v/>
      </c>
      <c r="AK85" s="287"/>
      <c r="AL85" s="10"/>
      <c r="AM85" s="187">
        <v>0</v>
      </c>
      <c r="AN85" s="283">
        <f t="shared" si="108"/>
        <v>0</v>
      </c>
      <c r="AO85" s="287"/>
      <c r="AP85" s="188" t="str" cm="2">
        <f t="array" ref="AP85">_xlfn.IFS($C$6=Werkblad!$A$28,Werkblad!$A$34,$C$6="Kennisontwikkeling (KO)",Werkblad!$A$31,$C$6="Onderzoek, Ontwikkeling en innovatie (O&amp;O&amp;I)",Werkblad!$A$32,$C$6="","")</f>
        <v/>
      </c>
      <c r="AQ85" s="287"/>
      <c r="AR85" s="10"/>
      <c r="AS85" s="187">
        <v>0</v>
      </c>
      <c r="AT85" s="283">
        <f t="shared" si="109"/>
        <v>0</v>
      </c>
      <c r="AU85" s="287"/>
      <c r="AV85" s="188" t="str" cm="2">
        <f t="array" ref="AV85">_xlfn.IFS($C$6=Werkblad!$A$28,Werkblad!$A$34,$C$6="Kennisontwikkeling (KO)",Werkblad!$A$31,$C$6="Onderzoek, Ontwikkeling en innovatie (O&amp;O&amp;I)",Werkblad!$A$32,$C$6="","")</f>
        <v/>
      </c>
      <c r="AW85" s="175"/>
      <c r="AX85" s="10"/>
      <c r="AY85" s="187">
        <v>0</v>
      </c>
      <c r="AZ85" s="283">
        <f t="shared" si="110"/>
        <v>0</v>
      </c>
      <c r="BA85" s="287"/>
      <c r="BB85" s="188" t="str" cm="2">
        <f t="array" ref="BB85">_xlfn.IFS($C$6=Werkblad!$A$28,Werkblad!$A$34,$C$6="Kennisontwikkeling (KO)",Werkblad!$A$31,$C$6="Onderzoek, Ontwikkeling en innovatie (O&amp;O&amp;I)",Werkblad!$A$32,$C$6="","")</f>
        <v/>
      </c>
      <c r="BC85" s="175"/>
      <c r="BD85" s="10"/>
      <c r="BE85" s="187">
        <v>0</v>
      </c>
      <c r="BF85" s="283">
        <f t="shared" si="111"/>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12"/>
        <v>0</v>
      </c>
      <c r="X92" s="346" t="s">
        <v>121</v>
      </c>
      <c r="Y92" s="175"/>
      <c r="Z92" s="10"/>
      <c r="AA92" s="187">
        <v>0</v>
      </c>
      <c r="AB92" s="287"/>
      <c r="AC92" s="33">
        <f t="shared" si="113"/>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14">G93</f>
        <v>0</v>
      </c>
      <c r="J93" s="10"/>
      <c r="K93" s="200"/>
      <c r="L93" s="297"/>
      <c r="M93" s="167">
        <f t="shared" ref="M93:M105" si="115">K93</f>
        <v>0</v>
      </c>
      <c r="N93" s="10"/>
      <c r="O93" s="200"/>
      <c r="P93" s="297">
        <f>O93</f>
        <v>0</v>
      </c>
      <c r="Q93" s="297"/>
      <c r="R93" s="346" t="s">
        <v>121</v>
      </c>
      <c r="S93" s="175"/>
      <c r="T93" s="10"/>
      <c r="U93" s="200"/>
      <c r="V93" s="297"/>
      <c r="W93" s="33">
        <f t="shared" si="112"/>
        <v>0</v>
      </c>
      <c r="X93" s="346" t="s">
        <v>121</v>
      </c>
      <c r="Y93" s="175"/>
      <c r="Z93" s="10"/>
      <c r="AA93" s="187">
        <v>0</v>
      </c>
      <c r="AB93" s="287"/>
      <c r="AC93" s="33">
        <f t="shared" si="113"/>
        <v>0</v>
      </c>
      <c r="AD93" s="188" t="str" cm="2">
        <f t="array" ref="AD93">_xlfn.IFS($C$6=Werkblad!$A$28,Werkblad!$A$34,$C$6="Kennisontwikkeling (KO)",Werkblad!$A$31,$C$6="Onderzoek, Ontwikkeling en innovatie (O&amp;O&amp;I)",Werkblad!$A$32,$C$6="","")</f>
        <v/>
      </c>
      <c r="AE93" s="287"/>
      <c r="AF93" s="10"/>
      <c r="AG93" s="200"/>
      <c r="AH93" s="167">
        <f t="shared" ref="AH93:AH94" si="116">AG93</f>
        <v>0</v>
      </c>
      <c r="AI93" s="297"/>
      <c r="AJ93" s="346" t="s">
        <v>121</v>
      </c>
      <c r="AK93" s="297"/>
      <c r="AL93" s="10"/>
      <c r="AM93" s="200"/>
      <c r="AN93" s="167">
        <f t="shared" ref="AN93:AN94" si="117">AM93</f>
        <v>0</v>
      </c>
      <c r="AO93" s="297"/>
      <c r="AP93" s="346" t="s">
        <v>121</v>
      </c>
      <c r="AQ93" s="287"/>
      <c r="AR93" s="10"/>
      <c r="AS93" s="200"/>
      <c r="AT93" s="167">
        <f t="shared" ref="AT93:AT94" si="118">AS93</f>
        <v>0</v>
      </c>
      <c r="AU93" s="297"/>
      <c r="AV93" s="346" t="s">
        <v>121</v>
      </c>
      <c r="AW93" s="175"/>
      <c r="AX93" s="10"/>
      <c r="AY93" s="200"/>
      <c r="AZ93" s="167">
        <f t="shared" ref="AZ93:AZ94" si="119">AY93</f>
        <v>0</v>
      </c>
      <c r="BA93" s="297"/>
      <c r="BB93" s="346" t="s">
        <v>121</v>
      </c>
      <c r="BC93" s="167"/>
      <c r="BD93" s="10"/>
      <c r="BE93" s="187">
        <v>0</v>
      </c>
      <c r="BF93" s="167">
        <f t="shared" ref="BF93:BF94" si="120">BE93</f>
        <v>0</v>
      </c>
      <c r="BG93" s="297"/>
      <c r="BH93" s="188" t="str" cm="2">
        <f t="array" ref="BH93">_xlfn.IFS($C$6=Werkblad!$A$28,Werkblad!$A$34,$C$6="Kennisontwikkeling (KO)",Werkblad!$A$31,$C$6="Onderzoek, Ontwikkeling en innovatie (O&amp;O&amp;I)",Werkblad!$A$32,$C$6="","")</f>
        <v/>
      </c>
      <c r="BI93" s="139"/>
    </row>
    <row r="94" spans="1:61" x14ac:dyDescent="0.25">
      <c r="A94" s="7"/>
      <c r="B94" s="574"/>
      <c r="C94" s="587"/>
      <c r="D94" s="587"/>
      <c r="E94" s="4"/>
      <c r="F94" s="10"/>
      <c r="G94" s="200"/>
      <c r="H94" s="4"/>
      <c r="I94" s="296">
        <f t="shared" si="114"/>
        <v>0</v>
      </c>
      <c r="J94" s="10"/>
      <c r="K94" s="200"/>
      <c r="L94" s="297"/>
      <c r="M94" s="167">
        <f t="shared" si="115"/>
        <v>0</v>
      </c>
      <c r="N94" s="10"/>
      <c r="O94" s="200"/>
      <c r="P94" s="297">
        <f>O94</f>
        <v>0</v>
      </c>
      <c r="Q94" s="297"/>
      <c r="R94" s="346" t="s">
        <v>121</v>
      </c>
      <c r="S94" s="175"/>
      <c r="T94" s="10"/>
      <c r="U94" s="200"/>
      <c r="V94" s="297"/>
      <c r="W94" s="33">
        <f t="shared" si="112"/>
        <v>0</v>
      </c>
      <c r="X94" s="346" t="s">
        <v>121</v>
      </c>
      <c r="Y94" s="175"/>
      <c r="Z94" s="10"/>
      <c r="AA94" s="187">
        <v>0</v>
      </c>
      <c r="AB94" s="287"/>
      <c r="AC94" s="33">
        <f t="shared" si="113"/>
        <v>0</v>
      </c>
      <c r="AD94" s="188" t="str" cm="2">
        <f t="array" ref="AD94">_xlfn.IFS($C$6=Werkblad!$A$28,Werkblad!$A$34,$C$6="Kennisontwikkeling (KO)",Werkblad!$A$31,$C$6="Onderzoek, Ontwikkeling en innovatie (O&amp;O&amp;I)",Werkblad!$A$32,$C$6="","")</f>
        <v/>
      </c>
      <c r="AE94" s="287"/>
      <c r="AF94" s="10"/>
      <c r="AG94" s="200"/>
      <c r="AH94" s="167">
        <f t="shared" si="116"/>
        <v>0</v>
      </c>
      <c r="AI94" s="297"/>
      <c r="AJ94" s="346" t="s">
        <v>121</v>
      </c>
      <c r="AK94" s="297"/>
      <c r="AL94" s="10"/>
      <c r="AM94" s="200"/>
      <c r="AN94" s="167">
        <f t="shared" si="117"/>
        <v>0</v>
      </c>
      <c r="AO94" s="297"/>
      <c r="AP94" s="346" t="s">
        <v>121</v>
      </c>
      <c r="AQ94" s="287"/>
      <c r="AR94" s="10"/>
      <c r="AS94" s="200"/>
      <c r="AT94" s="167">
        <f t="shared" si="118"/>
        <v>0</v>
      </c>
      <c r="AU94" s="297"/>
      <c r="AV94" s="346" t="s">
        <v>121</v>
      </c>
      <c r="AW94" s="175"/>
      <c r="AX94" s="10"/>
      <c r="AY94" s="200"/>
      <c r="AZ94" s="167">
        <f t="shared" si="119"/>
        <v>0</v>
      </c>
      <c r="BA94" s="297"/>
      <c r="BB94" s="346" t="s">
        <v>121</v>
      </c>
      <c r="BC94" s="167"/>
      <c r="BD94" s="10"/>
      <c r="BE94" s="187">
        <v>0</v>
      </c>
      <c r="BF94" s="167">
        <f t="shared" si="120"/>
        <v>0</v>
      </c>
      <c r="BG94" s="297"/>
      <c r="BH94" s="188" t="str" cm="2">
        <f t="array" ref="BH94">_xlfn.IFS($C$6=Werkblad!$A$28,Werkblad!$A$34,$C$6="Kennisontwikkeling (KO)",Werkblad!$A$31,$C$6="Onderzoek, Ontwikkeling en innovatie (O&amp;O&amp;I)",Werkblad!$A$32,$C$6="","")</f>
        <v/>
      </c>
      <c r="BI94" s="136"/>
    </row>
    <row r="95" spans="1:61" x14ac:dyDescent="0.25">
      <c r="A95" s="7"/>
      <c r="B95" s="404"/>
      <c r="C95" s="405"/>
      <c r="D95" s="406"/>
      <c r="E95" s="4"/>
      <c r="F95" s="10"/>
      <c r="G95" s="200"/>
      <c r="H95" s="4"/>
      <c r="I95" s="296"/>
      <c r="J95" s="10"/>
      <c r="K95" s="200"/>
      <c r="L95" s="297"/>
      <c r="M95" s="167"/>
      <c r="N95" s="10"/>
      <c r="O95" s="200"/>
      <c r="P95" s="297"/>
      <c r="Q95" s="297"/>
      <c r="R95" s="346" t="s">
        <v>121</v>
      </c>
      <c r="S95" s="175"/>
      <c r="T95" s="10"/>
      <c r="U95" s="200"/>
      <c r="V95" s="297"/>
      <c r="W95" s="33">
        <f t="shared" ref="W95:W105" si="121">U95</f>
        <v>0</v>
      </c>
      <c r="X95" s="346" t="s">
        <v>121</v>
      </c>
      <c r="Y95" s="175"/>
      <c r="Z95" s="10"/>
      <c r="AA95" s="187">
        <v>0</v>
      </c>
      <c r="AB95" s="287"/>
      <c r="AC95" s="33">
        <f t="shared" ref="AC95:AC105" si="122">AA95</f>
        <v>0</v>
      </c>
      <c r="AD95" s="188" t="str" cm="2">
        <f t="array" ref="AD95">_xlfn.IFS($C$6=Werkblad!$A$28,Werkblad!$A$34,$C$6="Kennisontwikkeling (KO)",Werkblad!$A$31,$C$6="Onderzoek, Ontwikkeling en innovatie (O&amp;O&amp;I)",Werkblad!$A$32,$C$6="","")</f>
        <v/>
      </c>
      <c r="AE95" s="287"/>
      <c r="AF95" s="10"/>
      <c r="AG95" s="200"/>
      <c r="AH95" s="167">
        <f t="shared" ref="AH95:AH105" si="123">AG95</f>
        <v>0</v>
      </c>
      <c r="AI95" s="297"/>
      <c r="AJ95" s="346" t="s">
        <v>121</v>
      </c>
      <c r="AK95" s="297"/>
      <c r="AL95" s="10"/>
      <c r="AM95" s="200"/>
      <c r="AN95" s="167">
        <f t="shared" ref="AN95:AN105" si="124">AM95</f>
        <v>0</v>
      </c>
      <c r="AO95" s="297"/>
      <c r="AP95" s="346" t="s">
        <v>121</v>
      </c>
      <c r="AQ95" s="287"/>
      <c r="AR95" s="10"/>
      <c r="AS95" s="200"/>
      <c r="AT95" s="167">
        <f t="shared" ref="AT95:AT105" si="125">AS95</f>
        <v>0</v>
      </c>
      <c r="AU95" s="297"/>
      <c r="AV95" s="346" t="s">
        <v>121</v>
      </c>
      <c r="AW95" s="175"/>
      <c r="AX95" s="10"/>
      <c r="AY95" s="200"/>
      <c r="AZ95" s="167">
        <f t="shared" ref="AZ95:AZ105" si="126">AY95</f>
        <v>0</v>
      </c>
      <c r="BA95" s="297"/>
      <c r="BB95" s="346" t="s">
        <v>121</v>
      </c>
      <c r="BC95" s="167"/>
      <c r="BD95" s="10"/>
      <c r="BE95" s="187">
        <v>0</v>
      </c>
      <c r="BF95" s="167">
        <f t="shared" ref="BF95:BF105" si="127">BE95</f>
        <v>0</v>
      </c>
      <c r="BG95" s="297"/>
      <c r="BH95" s="188" t="str" cm="2">
        <f t="array" ref="BH95">_xlfn.IFS($C$6=Werkblad!$A$28,Werkblad!$A$34,$C$6="Kennisontwikkeling (KO)",Werkblad!$A$31,$C$6="Onderzoek, Ontwikkeling en innovatie (O&amp;O&amp;I)",Werkblad!$A$32,$C$6="","")</f>
        <v/>
      </c>
      <c r="BI95" s="136"/>
    </row>
    <row r="96" spans="1:61" x14ac:dyDescent="0.25">
      <c r="A96" s="7"/>
      <c r="B96" s="404"/>
      <c r="C96" s="405"/>
      <c r="D96" s="406"/>
      <c r="E96" s="4"/>
      <c r="F96" s="10"/>
      <c r="G96" s="200"/>
      <c r="H96" s="4"/>
      <c r="I96" s="296"/>
      <c r="J96" s="10"/>
      <c r="K96" s="200"/>
      <c r="L96" s="297"/>
      <c r="M96" s="167"/>
      <c r="N96" s="10"/>
      <c r="O96" s="200"/>
      <c r="P96" s="297"/>
      <c r="Q96" s="297"/>
      <c r="R96" s="346" t="s">
        <v>121</v>
      </c>
      <c r="S96" s="175"/>
      <c r="T96" s="10"/>
      <c r="U96" s="200"/>
      <c r="V96" s="297"/>
      <c r="W96" s="33">
        <f t="shared" si="121"/>
        <v>0</v>
      </c>
      <c r="X96" s="346" t="s">
        <v>121</v>
      </c>
      <c r="Y96" s="175"/>
      <c r="Z96" s="10"/>
      <c r="AA96" s="187">
        <v>0</v>
      </c>
      <c r="AB96" s="287"/>
      <c r="AC96" s="33">
        <f t="shared" si="122"/>
        <v>0</v>
      </c>
      <c r="AD96" s="188" t="str" cm="2">
        <f t="array" ref="AD96">_xlfn.IFS($C$6=Werkblad!$A$28,Werkblad!$A$34,$C$6="Kennisontwikkeling (KO)",Werkblad!$A$31,$C$6="Onderzoek, Ontwikkeling en innovatie (O&amp;O&amp;I)",Werkblad!$A$32,$C$6="","")</f>
        <v/>
      </c>
      <c r="AE96" s="287"/>
      <c r="AF96" s="10"/>
      <c r="AG96" s="200"/>
      <c r="AH96" s="167">
        <f t="shared" si="123"/>
        <v>0</v>
      </c>
      <c r="AI96" s="297"/>
      <c r="AJ96" s="346" t="s">
        <v>121</v>
      </c>
      <c r="AK96" s="297"/>
      <c r="AL96" s="10"/>
      <c r="AM96" s="200"/>
      <c r="AN96" s="167">
        <f t="shared" si="124"/>
        <v>0</v>
      </c>
      <c r="AO96" s="297"/>
      <c r="AP96" s="346" t="s">
        <v>121</v>
      </c>
      <c r="AQ96" s="287"/>
      <c r="AR96" s="10"/>
      <c r="AS96" s="200"/>
      <c r="AT96" s="167">
        <f t="shared" si="125"/>
        <v>0</v>
      </c>
      <c r="AU96" s="297"/>
      <c r="AV96" s="346" t="s">
        <v>121</v>
      </c>
      <c r="AW96" s="175"/>
      <c r="AX96" s="10"/>
      <c r="AY96" s="200"/>
      <c r="AZ96" s="167">
        <f t="shared" si="126"/>
        <v>0</v>
      </c>
      <c r="BA96" s="297"/>
      <c r="BB96" s="346" t="s">
        <v>121</v>
      </c>
      <c r="BC96" s="167"/>
      <c r="BD96" s="10"/>
      <c r="BE96" s="187">
        <v>0</v>
      </c>
      <c r="BF96" s="167">
        <f t="shared" si="127"/>
        <v>0</v>
      </c>
      <c r="BG96" s="297"/>
      <c r="BH96" s="188" t="str" cm="2">
        <f t="array" ref="BH96">_xlfn.IFS($C$6=Werkblad!$A$28,Werkblad!$A$34,$C$6="Kennisontwikkeling (KO)",Werkblad!$A$31,$C$6="Onderzoek, Ontwikkeling en innovatie (O&amp;O&amp;I)",Werkblad!$A$32,$C$6="","")</f>
        <v/>
      </c>
      <c r="BI96" s="136"/>
    </row>
    <row r="97" spans="1:61" x14ac:dyDescent="0.25">
      <c r="A97" s="7"/>
      <c r="B97" s="578"/>
      <c r="C97" s="579"/>
      <c r="D97" s="580"/>
      <c r="E97" s="4"/>
      <c r="F97" s="10"/>
      <c r="G97" s="200"/>
      <c r="H97" s="4"/>
      <c r="I97" s="296"/>
      <c r="J97" s="10"/>
      <c r="K97" s="200"/>
      <c r="L97" s="297"/>
      <c r="M97" s="167"/>
      <c r="N97" s="10"/>
      <c r="O97" s="200"/>
      <c r="P97" s="297"/>
      <c r="Q97" s="297"/>
      <c r="R97" s="346" t="s">
        <v>121</v>
      </c>
      <c r="S97" s="175"/>
      <c r="T97" s="10"/>
      <c r="U97" s="200"/>
      <c r="V97" s="297"/>
      <c r="W97" s="33">
        <f t="shared" si="121"/>
        <v>0</v>
      </c>
      <c r="X97" s="346" t="s">
        <v>121</v>
      </c>
      <c r="Y97" s="175"/>
      <c r="Z97" s="10"/>
      <c r="AA97" s="187">
        <v>0</v>
      </c>
      <c r="AB97" s="287"/>
      <c r="AC97" s="33">
        <f t="shared" si="122"/>
        <v>0</v>
      </c>
      <c r="AD97" s="188" t="str" cm="2">
        <f t="array" ref="AD97">_xlfn.IFS($C$6=Werkblad!$A$28,Werkblad!$A$34,$C$6="Kennisontwikkeling (KO)",Werkblad!$A$31,$C$6="Onderzoek, Ontwikkeling en innovatie (O&amp;O&amp;I)",Werkblad!$A$32,$C$6="","")</f>
        <v/>
      </c>
      <c r="AE97" s="287"/>
      <c r="AF97" s="10"/>
      <c r="AG97" s="200"/>
      <c r="AH97" s="167">
        <f t="shared" si="123"/>
        <v>0</v>
      </c>
      <c r="AI97" s="297"/>
      <c r="AJ97" s="346" t="s">
        <v>121</v>
      </c>
      <c r="AK97" s="297"/>
      <c r="AL97" s="10"/>
      <c r="AM97" s="200"/>
      <c r="AN97" s="167">
        <f t="shared" si="124"/>
        <v>0</v>
      </c>
      <c r="AO97" s="297"/>
      <c r="AP97" s="346" t="s">
        <v>121</v>
      </c>
      <c r="AQ97" s="287"/>
      <c r="AR97" s="10"/>
      <c r="AS97" s="200"/>
      <c r="AT97" s="167">
        <f t="shared" si="125"/>
        <v>0</v>
      </c>
      <c r="AU97" s="297"/>
      <c r="AV97" s="346" t="s">
        <v>121</v>
      </c>
      <c r="AW97" s="175"/>
      <c r="AX97" s="10"/>
      <c r="AY97" s="200"/>
      <c r="AZ97" s="167">
        <f t="shared" si="126"/>
        <v>0</v>
      </c>
      <c r="BA97" s="297"/>
      <c r="BB97" s="346" t="s">
        <v>121</v>
      </c>
      <c r="BC97" s="167"/>
      <c r="BD97" s="10"/>
      <c r="BE97" s="187">
        <v>0</v>
      </c>
      <c r="BF97" s="167">
        <f t="shared" si="127"/>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21"/>
        <v>0</v>
      </c>
      <c r="X98" s="346" t="s">
        <v>121</v>
      </c>
      <c r="Y98" s="175"/>
      <c r="Z98" s="10"/>
      <c r="AA98" s="187">
        <v>0</v>
      </c>
      <c r="AB98" s="287"/>
      <c r="AC98" s="33">
        <f t="shared" si="122"/>
        <v>0</v>
      </c>
      <c r="AD98" s="188" t="str" cm="2">
        <f t="array" ref="AD98">_xlfn.IFS($C$6=Werkblad!$A$28,Werkblad!$A$34,$C$6="Kennisontwikkeling (KO)",Werkblad!$A$31,$C$6="Onderzoek, Ontwikkeling en innovatie (O&amp;O&amp;I)",Werkblad!$A$32,$C$6="","")</f>
        <v/>
      </c>
      <c r="AE98" s="287"/>
      <c r="AF98" s="10"/>
      <c r="AG98" s="200"/>
      <c r="AH98" s="167">
        <f t="shared" si="123"/>
        <v>0</v>
      </c>
      <c r="AI98" s="297"/>
      <c r="AJ98" s="346" t="s">
        <v>121</v>
      </c>
      <c r="AK98" s="297"/>
      <c r="AL98" s="10"/>
      <c r="AM98" s="200"/>
      <c r="AN98" s="167">
        <f t="shared" si="124"/>
        <v>0</v>
      </c>
      <c r="AO98" s="297"/>
      <c r="AP98" s="346" t="s">
        <v>121</v>
      </c>
      <c r="AQ98" s="287"/>
      <c r="AR98" s="10"/>
      <c r="AS98" s="200"/>
      <c r="AT98" s="167">
        <f t="shared" si="125"/>
        <v>0</v>
      </c>
      <c r="AU98" s="297"/>
      <c r="AV98" s="346" t="s">
        <v>121</v>
      </c>
      <c r="AW98" s="175"/>
      <c r="AX98" s="10"/>
      <c r="AY98" s="200"/>
      <c r="AZ98" s="167">
        <f t="shared" si="126"/>
        <v>0</v>
      </c>
      <c r="BA98" s="297"/>
      <c r="BB98" s="346" t="s">
        <v>121</v>
      </c>
      <c r="BC98" s="167"/>
      <c r="BD98" s="10"/>
      <c r="BE98" s="187">
        <v>0</v>
      </c>
      <c r="BF98" s="167">
        <f t="shared" si="127"/>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21"/>
        <v>0</v>
      </c>
      <c r="X99" s="346" t="s">
        <v>121</v>
      </c>
      <c r="Y99" s="175"/>
      <c r="Z99" s="10"/>
      <c r="AA99" s="187">
        <v>0</v>
      </c>
      <c r="AB99" s="287"/>
      <c r="AC99" s="33">
        <f t="shared" si="122"/>
        <v>0</v>
      </c>
      <c r="AD99" s="188" t="str" cm="2">
        <f t="array" ref="AD99">_xlfn.IFS($C$6=Werkblad!$A$28,Werkblad!$A$34,$C$6="Kennisontwikkeling (KO)",Werkblad!$A$31,$C$6="Onderzoek, Ontwikkeling en innovatie (O&amp;O&amp;I)",Werkblad!$A$32,$C$6="","")</f>
        <v/>
      </c>
      <c r="AE99" s="287"/>
      <c r="AF99" s="10"/>
      <c r="AG99" s="200"/>
      <c r="AH99" s="167">
        <f t="shared" si="123"/>
        <v>0</v>
      </c>
      <c r="AI99" s="297"/>
      <c r="AJ99" s="346" t="s">
        <v>121</v>
      </c>
      <c r="AK99" s="297"/>
      <c r="AL99" s="10"/>
      <c r="AM99" s="200"/>
      <c r="AN99" s="167">
        <f t="shared" si="124"/>
        <v>0</v>
      </c>
      <c r="AO99" s="297"/>
      <c r="AP99" s="346" t="s">
        <v>121</v>
      </c>
      <c r="AQ99" s="287"/>
      <c r="AR99" s="10"/>
      <c r="AS99" s="200"/>
      <c r="AT99" s="167">
        <f t="shared" si="125"/>
        <v>0</v>
      </c>
      <c r="AU99" s="297"/>
      <c r="AV99" s="346" t="s">
        <v>121</v>
      </c>
      <c r="AW99" s="175"/>
      <c r="AX99" s="10"/>
      <c r="AY99" s="200"/>
      <c r="AZ99" s="167">
        <f t="shared" si="126"/>
        <v>0</v>
      </c>
      <c r="BA99" s="297"/>
      <c r="BB99" s="346" t="s">
        <v>121</v>
      </c>
      <c r="BC99" s="167"/>
      <c r="BD99" s="10"/>
      <c r="BE99" s="187">
        <v>0</v>
      </c>
      <c r="BF99" s="167">
        <f t="shared" si="127"/>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21"/>
        <v>0</v>
      </c>
      <c r="X100" s="346" t="s">
        <v>121</v>
      </c>
      <c r="Y100" s="175"/>
      <c r="Z100" s="10"/>
      <c r="AA100" s="187">
        <v>0</v>
      </c>
      <c r="AB100" s="287"/>
      <c r="AC100" s="33">
        <f t="shared" si="122"/>
        <v>0</v>
      </c>
      <c r="AD100" s="188" t="str" cm="2">
        <f t="array" ref="AD100">_xlfn.IFS($C$6=Werkblad!$A$28,Werkblad!$A$34,$C$6="Kennisontwikkeling (KO)",Werkblad!$A$31,$C$6="Onderzoek, Ontwikkeling en innovatie (O&amp;O&amp;I)",Werkblad!$A$32,$C$6="","")</f>
        <v/>
      </c>
      <c r="AE100" s="287"/>
      <c r="AF100" s="10"/>
      <c r="AG100" s="200"/>
      <c r="AH100" s="167">
        <f t="shared" si="123"/>
        <v>0</v>
      </c>
      <c r="AI100" s="297"/>
      <c r="AJ100" s="346" t="s">
        <v>121</v>
      </c>
      <c r="AK100" s="297"/>
      <c r="AL100" s="10"/>
      <c r="AM100" s="200"/>
      <c r="AN100" s="167">
        <f t="shared" si="124"/>
        <v>0</v>
      </c>
      <c r="AO100" s="297"/>
      <c r="AP100" s="346" t="s">
        <v>121</v>
      </c>
      <c r="AQ100" s="287"/>
      <c r="AR100" s="10"/>
      <c r="AS100" s="200"/>
      <c r="AT100" s="167">
        <f t="shared" si="125"/>
        <v>0</v>
      </c>
      <c r="AU100" s="297"/>
      <c r="AV100" s="346" t="s">
        <v>121</v>
      </c>
      <c r="AW100" s="175"/>
      <c r="AX100" s="10"/>
      <c r="AY100" s="200"/>
      <c r="AZ100" s="167">
        <f t="shared" si="126"/>
        <v>0</v>
      </c>
      <c r="BA100" s="297"/>
      <c r="BB100" s="346" t="s">
        <v>121</v>
      </c>
      <c r="BC100" s="167"/>
      <c r="BD100" s="10"/>
      <c r="BE100" s="187">
        <v>0</v>
      </c>
      <c r="BF100" s="167">
        <f t="shared" si="127"/>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21"/>
        <v>0</v>
      </c>
      <c r="X101" s="346" t="s">
        <v>121</v>
      </c>
      <c r="Y101" s="175"/>
      <c r="Z101" s="10"/>
      <c r="AA101" s="187">
        <v>0</v>
      </c>
      <c r="AB101" s="287"/>
      <c r="AC101" s="33">
        <f t="shared" si="122"/>
        <v>0</v>
      </c>
      <c r="AD101" s="188" t="str" cm="2">
        <f t="array" ref="AD101">_xlfn.IFS($C$6=Werkblad!$A$28,Werkblad!$A$34,$C$6="Kennisontwikkeling (KO)",Werkblad!$A$31,$C$6="Onderzoek, Ontwikkeling en innovatie (O&amp;O&amp;I)",Werkblad!$A$32,$C$6="","")</f>
        <v/>
      </c>
      <c r="AE101" s="287"/>
      <c r="AF101" s="10"/>
      <c r="AG101" s="200"/>
      <c r="AH101" s="167">
        <f t="shared" si="123"/>
        <v>0</v>
      </c>
      <c r="AI101" s="297"/>
      <c r="AJ101" s="346" t="s">
        <v>121</v>
      </c>
      <c r="AK101" s="297"/>
      <c r="AL101" s="10"/>
      <c r="AM101" s="200"/>
      <c r="AN101" s="167">
        <f t="shared" si="124"/>
        <v>0</v>
      </c>
      <c r="AO101" s="297"/>
      <c r="AP101" s="346" t="s">
        <v>121</v>
      </c>
      <c r="AQ101" s="287"/>
      <c r="AR101" s="10"/>
      <c r="AS101" s="200"/>
      <c r="AT101" s="167">
        <f t="shared" si="125"/>
        <v>0</v>
      </c>
      <c r="AU101" s="297"/>
      <c r="AV101" s="346" t="s">
        <v>121</v>
      </c>
      <c r="AW101" s="175"/>
      <c r="AX101" s="10"/>
      <c r="AY101" s="200"/>
      <c r="AZ101" s="167">
        <f t="shared" si="126"/>
        <v>0</v>
      </c>
      <c r="BA101" s="297"/>
      <c r="BB101" s="346" t="s">
        <v>121</v>
      </c>
      <c r="BC101" s="167"/>
      <c r="BD101" s="10"/>
      <c r="BE101" s="187">
        <v>0</v>
      </c>
      <c r="BF101" s="167">
        <f t="shared" si="127"/>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21"/>
        <v>0</v>
      </c>
      <c r="X102" s="346" t="s">
        <v>121</v>
      </c>
      <c r="Y102" s="175"/>
      <c r="Z102" s="10"/>
      <c r="AA102" s="187">
        <v>0</v>
      </c>
      <c r="AB102" s="287"/>
      <c r="AC102" s="33">
        <f t="shared" si="122"/>
        <v>0</v>
      </c>
      <c r="AD102" s="188" t="str" cm="2">
        <f t="array" ref="AD102">_xlfn.IFS($C$6=Werkblad!$A$28,Werkblad!$A$34,$C$6="Kennisontwikkeling (KO)",Werkblad!$A$31,$C$6="Onderzoek, Ontwikkeling en innovatie (O&amp;O&amp;I)",Werkblad!$A$32,$C$6="","")</f>
        <v/>
      </c>
      <c r="AE102" s="287"/>
      <c r="AF102" s="10"/>
      <c r="AG102" s="200"/>
      <c r="AH102" s="167">
        <f t="shared" si="123"/>
        <v>0</v>
      </c>
      <c r="AI102" s="297"/>
      <c r="AJ102" s="346" t="s">
        <v>121</v>
      </c>
      <c r="AK102" s="297"/>
      <c r="AL102" s="10"/>
      <c r="AM102" s="200"/>
      <c r="AN102" s="167">
        <f t="shared" si="124"/>
        <v>0</v>
      </c>
      <c r="AO102" s="297"/>
      <c r="AP102" s="346" t="s">
        <v>121</v>
      </c>
      <c r="AQ102" s="287"/>
      <c r="AR102" s="10"/>
      <c r="AS102" s="200"/>
      <c r="AT102" s="167">
        <f t="shared" si="125"/>
        <v>0</v>
      </c>
      <c r="AU102" s="297"/>
      <c r="AV102" s="346" t="s">
        <v>121</v>
      </c>
      <c r="AW102" s="175"/>
      <c r="AX102" s="10"/>
      <c r="AY102" s="200"/>
      <c r="AZ102" s="167">
        <f t="shared" si="126"/>
        <v>0</v>
      </c>
      <c r="BA102" s="297"/>
      <c r="BB102" s="346" t="s">
        <v>121</v>
      </c>
      <c r="BC102" s="167"/>
      <c r="BD102" s="10"/>
      <c r="BE102" s="187">
        <v>0</v>
      </c>
      <c r="BF102" s="167">
        <f t="shared" si="127"/>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21"/>
        <v>0</v>
      </c>
      <c r="X103" s="346" t="s">
        <v>121</v>
      </c>
      <c r="Y103" s="175"/>
      <c r="Z103" s="10"/>
      <c r="AA103" s="187">
        <v>0</v>
      </c>
      <c r="AB103" s="287"/>
      <c r="AC103" s="33">
        <f t="shared" si="122"/>
        <v>0</v>
      </c>
      <c r="AD103" s="188" t="str" cm="2">
        <f t="array" ref="AD103">_xlfn.IFS($C$6=Werkblad!$A$28,Werkblad!$A$34,$C$6="Kennisontwikkeling (KO)",Werkblad!$A$31,$C$6="Onderzoek, Ontwikkeling en innovatie (O&amp;O&amp;I)",Werkblad!$A$32,$C$6="","")</f>
        <v/>
      </c>
      <c r="AE103" s="287"/>
      <c r="AF103" s="10"/>
      <c r="AG103" s="200"/>
      <c r="AH103" s="167">
        <f t="shared" si="123"/>
        <v>0</v>
      </c>
      <c r="AI103" s="297"/>
      <c r="AJ103" s="346" t="s">
        <v>121</v>
      </c>
      <c r="AK103" s="297"/>
      <c r="AL103" s="10"/>
      <c r="AM103" s="200"/>
      <c r="AN103" s="167">
        <f t="shared" si="124"/>
        <v>0</v>
      </c>
      <c r="AO103" s="297"/>
      <c r="AP103" s="346" t="s">
        <v>121</v>
      </c>
      <c r="AQ103" s="287"/>
      <c r="AR103" s="10"/>
      <c r="AS103" s="200"/>
      <c r="AT103" s="167">
        <f t="shared" si="125"/>
        <v>0</v>
      </c>
      <c r="AU103" s="297"/>
      <c r="AV103" s="346" t="s">
        <v>121</v>
      </c>
      <c r="AW103" s="175"/>
      <c r="AX103" s="10"/>
      <c r="AY103" s="200"/>
      <c r="AZ103" s="167">
        <f t="shared" si="126"/>
        <v>0</v>
      </c>
      <c r="BA103" s="297"/>
      <c r="BB103" s="346" t="s">
        <v>121</v>
      </c>
      <c r="BC103" s="167"/>
      <c r="BD103" s="10"/>
      <c r="BE103" s="187">
        <v>0</v>
      </c>
      <c r="BF103" s="167">
        <f t="shared" si="127"/>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14"/>
        <v>0</v>
      </c>
      <c r="J104" s="10"/>
      <c r="K104" s="200"/>
      <c r="L104" s="297"/>
      <c r="M104" s="167">
        <f t="shared" si="115"/>
        <v>0</v>
      </c>
      <c r="N104" s="10"/>
      <c r="O104" s="200"/>
      <c r="P104" s="297">
        <f>O104</f>
        <v>0</v>
      </c>
      <c r="Q104" s="297"/>
      <c r="R104" s="346" t="s">
        <v>121</v>
      </c>
      <c r="S104" s="175"/>
      <c r="T104" s="10"/>
      <c r="U104" s="200"/>
      <c r="V104" s="297"/>
      <c r="W104" s="33">
        <f t="shared" si="121"/>
        <v>0</v>
      </c>
      <c r="X104" s="346" t="s">
        <v>121</v>
      </c>
      <c r="Y104" s="175"/>
      <c r="Z104" s="10"/>
      <c r="AA104" s="187">
        <v>0</v>
      </c>
      <c r="AB104" s="287"/>
      <c r="AC104" s="33">
        <f t="shared" si="122"/>
        <v>0</v>
      </c>
      <c r="AD104" s="188" t="str" cm="2">
        <f t="array" ref="AD104">_xlfn.IFS($C$6=Werkblad!$A$28,Werkblad!$A$34,$C$6="Kennisontwikkeling (KO)",Werkblad!$A$31,$C$6="Onderzoek, Ontwikkeling en innovatie (O&amp;O&amp;I)",Werkblad!$A$32,$C$6="","")</f>
        <v/>
      </c>
      <c r="AE104" s="287"/>
      <c r="AF104" s="10"/>
      <c r="AG104" s="200"/>
      <c r="AH104" s="167">
        <f t="shared" si="123"/>
        <v>0</v>
      </c>
      <c r="AI104" s="297"/>
      <c r="AJ104" s="346" t="s">
        <v>121</v>
      </c>
      <c r="AK104" s="297"/>
      <c r="AL104" s="10"/>
      <c r="AM104" s="200"/>
      <c r="AN104" s="167">
        <f t="shared" si="124"/>
        <v>0</v>
      </c>
      <c r="AO104" s="297"/>
      <c r="AP104" s="346" t="s">
        <v>121</v>
      </c>
      <c r="AQ104" s="287"/>
      <c r="AR104" s="10"/>
      <c r="AS104" s="200"/>
      <c r="AT104" s="167">
        <f t="shared" si="125"/>
        <v>0</v>
      </c>
      <c r="AU104" s="297"/>
      <c r="AV104" s="346" t="s">
        <v>121</v>
      </c>
      <c r="AW104" s="175"/>
      <c r="AX104" s="10"/>
      <c r="AY104" s="200"/>
      <c r="AZ104" s="167">
        <f t="shared" si="126"/>
        <v>0</v>
      </c>
      <c r="BA104" s="297"/>
      <c r="BB104" s="346" t="s">
        <v>121</v>
      </c>
      <c r="BC104" s="167"/>
      <c r="BD104" s="10"/>
      <c r="BE104" s="187">
        <v>0</v>
      </c>
      <c r="BF104" s="167">
        <f t="shared" si="127"/>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14"/>
        <v>0</v>
      </c>
      <c r="J105" s="10"/>
      <c r="K105" s="200"/>
      <c r="L105" s="297"/>
      <c r="M105" s="167">
        <f t="shared" si="115"/>
        <v>0</v>
      </c>
      <c r="N105" s="10"/>
      <c r="O105" s="200"/>
      <c r="P105" s="297">
        <f>O105</f>
        <v>0</v>
      </c>
      <c r="Q105" s="297"/>
      <c r="R105" s="346" t="s">
        <v>121</v>
      </c>
      <c r="S105" s="175"/>
      <c r="T105" s="10"/>
      <c r="U105" s="200"/>
      <c r="V105" s="297"/>
      <c r="W105" s="33">
        <f t="shared" si="121"/>
        <v>0</v>
      </c>
      <c r="X105" s="346" t="s">
        <v>121</v>
      </c>
      <c r="Y105" s="175"/>
      <c r="Z105" s="10"/>
      <c r="AA105" s="187">
        <v>0</v>
      </c>
      <c r="AB105" s="287"/>
      <c r="AC105" s="33">
        <f t="shared" si="122"/>
        <v>0</v>
      </c>
      <c r="AD105" s="188" t="str" cm="2">
        <f t="array" ref="AD105">_xlfn.IFS($C$6=Werkblad!$A$28,Werkblad!$A$34,$C$6="Kennisontwikkeling (KO)",Werkblad!$A$31,$C$6="Onderzoek, Ontwikkeling en innovatie (O&amp;O&amp;I)",Werkblad!$A$32,$C$6="","")</f>
        <v/>
      </c>
      <c r="AE105" s="287"/>
      <c r="AF105" s="10"/>
      <c r="AG105" s="200"/>
      <c r="AH105" s="167">
        <f t="shared" si="123"/>
        <v>0</v>
      </c>
      <c r="AI105" s="297"/>
      <c r="AJ105" s="346" t="s">
        <v>121</v>
      </c>
      <c r="AK105" s="297"/>
      <c r="AL105" s="10"/>
      <c r="AM105" s="200"/>
      <c r="AN105" s="167">
        <f t="shared" si="124"/>
        <v>0</v>
      </c>
      <c r="AO105" s="297"/>
      <c r="AP105" s="346" t="s">
        <v>121</v>
      </c>
      <c r="AQ105" s="287"/>
      <c r="AR105" s="10"/>
      <c r="AS105" s="200"/>
      <c r="AT105" s="167">
        <f t="shared" si="125"/>
        <v>0</v>
      </c>
      <c r="AU105" s="297"/>
      <c r="AV105" s="346" t="s">
        <v>121</v>
      </c>
      <c r="AW105" s="175"/>
      <c r="AX105" s="10"/>
      <c r="AY105" s="200"/>
      <c r="AZ105" s="167">
        <f t="shared" si="126"/>
        <v>0</v>
      </c>
      <c r="BA105" s="297"/>
      <c r="BB105" s="346" t="s">
        <v>121</v>
      </c>
      <c r="BC105" s="167"/>
      <c r="BD105" s="10"/>
      <c r="BE105" s="187">
        <v>0</v>
      </c>
      <c r="BF105" s="167">
        <f t="shared" si="127"/>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5"/>
      <c r="I110" s="395"/>
      <c r="J110" s="157" t="s">
        <v>7</v>
      </c>
      <c r="K110" s="157"/>
      <c r="L110" s="309"/>
      <c r="M110" s="157"/>
      <c r="N110" s="576" t="s">
        <v>8</v>
      </c>
      <c r="O110" s="576"/>
      <c r="P110" s="288"/>
      <c r="Q110" s="305"/>
      <c r="R110" s="157"/>
      <c r="S110" s="395"/>
      <c r="T110" s="576" t="str">
        <f>+T13</f>
        <v>Haalbaarheidsstudies</v>
      </c>
      <c r="U110" s="576"/>
      <c r="V110" s="305"/>
      <c r="W110" s="33"/>
      <c r="X110" s="157"/>
      <c r="Y110" s="395"/>
      <c r="Z110" s="576" t="str">
        <f>+Z13</f>
        <v>Bouw onderzoeksinfrastructuur</v>
      </c>
      <c r="AA110" s="576"/>
      <c r="AB110" s="305"/>
      <c r="AC110" s="33"/>
      <c r="AD110" s="157"/>
      <c r="AE110" s="300"/>
      <c r="AF110" s="576" t="str">
        <f>+AF13</f>
        <v>Exploitatie van innovatieclusters</v>
      </c>
      <c r="AG110" s="576"/>
      <c r="AH110" s="388"/>
      <c r="AI110" s="305"/>
      <c r="AJ110" s="157"/>
      <c r="AK110" s="305"/>
      <c r="AL110" s="576" t="str">
        <f>+AL13</f>
        <v>Innovatie kleine en middelgrote ondernemingen</v>
      </c>
      <c r="AM110" s="576"/>
      <c r="AN110" s="388"/>
      <c r="AO110" s="305"/>
      <c r="AP110" s="157"/>
      <c r="AQ110" s="305"/>
      <c r="AR110" s="576" t="str">
        <f>+AR13</f>
        <v>Proces- en organisatie innovatie</v>
      </c>
      <c r="AS110" s="576"/>
      <c r="AT110" s="388"/>
      <c r="AU110" s="305"/>
      <c r="AV110" s="157"/>
      <c r="AW110" s="395"/>
      <c r="AX110" s="576" t="str">
        <f>+AX13</f>
        <v>Opleidingssteun</v>
      </c>
      <c r="AY110" s="576"/>
      <c r="AZ110" s="388"/>
      <c r="BA110" s="305"/>
      <c r="BB110" s="157"/>
      <c r="BC110" s="388"/>
      <c r="BD110" s="576" t="str">
        <f>+BD13</f>
        <v>Niet economische activiteiten</v>
      </c>
      <c r="BE110" s="576"/>
      <c r="BF110" s="388"/>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12"/>
        <v>0</v>
      </c>
      <c r="X112" s="346" t="s">
        <v>121</v>
      </c>
      <c r="Y112" s="175"/>
      <c r="Z112" s="10"/>
      <c r="AA112" s="200"/>
      <c r="AB112" s="287"/>
      <c r="AC112" s="33">
        <f t="shared" si="113"/>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28">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9">G113</f>
        <v>0</v>
      </c>
      <c r="J113" s="10"/>
      <c r="K113" s="200"/>
      <c r="L113" s="287"/>
      <c r="M113" s="175">
        <f t="shared" ref="M113:M116" si="130">K113</f>
        <v>0</v>
      </c>
      <c r="N113" s="10"/>
      <c r="O113" s="199"/>
      <c r="P113" s="297">
        <f>O113</f>
        <v>0</v>
      </c>
      <c r="Q113" s="287"/>
      <c r="R113" s="346" t="s">
        <v>121</v>
      </c>
      <c r="S113" s="175"/>
      <c r="T113" s="10"/>
      <c r="U113" s="200"/>
      <c r="V113" s="287"/>
      <c r="W113" s="33">
        <f t="shared" si="112"/>
        <v>0</v>
      </c>
      <c r="X113" s="346" t="s">
        <v>121</v>
      </c>
      <c r="Y113" s="175"/>
      <c r="Z113" s="10"/>
      <c r="AA113" s="200"/>
      <c r="AB113" s="287"/>
      <c r="AC113" s="33">
        <f t="shared" si="113"/>
        <v>0</v>
      </c>
      <c r="AD113" s="346" t="s">
        <v>121</v>
      </c>
      <c r="AE113" s="287"/>
      <c r="AF113" s="10"/>
      <c r="AG113" s="187">
        <v>0</v>
      </c>
      <c r="AH113" s="175">
        <f t="shared" ref="AH113:AH116" si="131">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32">AM113</f>
        <v>0</v>
      </c>
      <c r="AO113" s="287"/>
      <c r="AP113" s="346" t="s">
        <v>121</v>
      </c>
      <c r="AQ113" s="287"/>
      <c r="AR113" s="10"/>
      <c r="AS113" s="200"/>
      <c r="AT113" s="175">
        <f t="shared" ref="AT113:AT116" si="133">AS113</f>
        <v>0</v>
      </c>
      <c r="AU113" s="287"/>
      <c r="AV113" s="346" t="s">
        <v>121</v>
      </c>
      <c r="AW113" s="175"/>
      <c r="AX113" s="10"/>
      <c r="AY113" s="200"/>
      <c r="AZ113" s="175">
        <f t="shared" ref="AZ113:AZ116" si="134">AY113</f>
        <v>0</v>
      </c>
      <c r="BA113" s="287"/>
      <c r="BB113" s="346" t="s">
        <v>121</v>
      </c>
      <c r="BC113" s="175"/>
      <c r="BD113" s="10"/>
      <c r="BE113" s="187">
        <v>0</v>
      </c>
      <c r="BF113" s="175">
        <f t="shared" ref="BF113:BF116" si="135">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36">G114</f>
        <v>0</v>
      </c>
      <c r="J114" s="10"/>
      <c r="K114" s="200"/>
      <c r="L114" s="287"/>
      <c r="M114" s="175">
        <f t="shared" ref="M114" si="137">K114</f>
        <v>0</v>
      </c>
      <c r="N114" s="10"/>
      <c r="O114" s="200"/>
      <c r="P114" s="297">
        <f>O114</f>
        <v>0</v>
      </c>
      <c r="Q114" s="287"/>
      <c r="R114" s="346" t="s">
        <v>121</v>
      </c>
      <c r="S114" s="175"/>
      <c r="T114" s="10"/>
      <c r="U114" s="200"/>
      <c r="V114" s="287"/>
      <c r="W114" s="33">
        <f t="shared" ref="W114" si="138">U114</f>
        <v>0</v>
      </c>
      <c r="X114" s="346" t="s">
        <v>121</v>
      </c>
      <c r="Y114" s="175"/>
      <c r="Z114" s="10"/>
      <c r="AA114" s="200"/>
      <c r="AB114" s="287"/>
      <c r="AC114" s="33">
        <f t="shared" ref="AC114" si="139">AA114</f>
        <v>0</v>
      </c>
      <c r="AD114" s="346" t="s">
        <v>121</v>
      </c>
      <c r="AE114" s="287"/>
      <c r="AF114" s="10"/>
      <c r="AG114" s="187">
        <v>0</v>
      </c>
      <c r="AH114" s="175">
        <f t="shared" ref="AH114" si="140">AG114</f>
        <v>0</v>
      </c>
      <c r="AI114" s="287"/>
      <c r="AJ114" s="188" t="str" cm="2">
        <f t="array" ref="AJ114">_xlfn.IFS($C$6=Werkblad!$A$28,Werkblad!$A$34,$C$6="Kennisontwikkeling (KO)",Werkblad!$A$31,$C$6="Onderzoek, Ontwikkeling en innovatie (O&amp;O&amp;I)",Werkblad!$A$32,$C$6="","")</f>
        <v/>
      </c>
      <c r="AK114" s="287"/>
      <c r="AL114" s="10"/>
      <c r="AM114" s="200"/>
      <c r="AN114" s="175">
        <f t="shared" si="132"/>
        <v>0</v>
      </c>
      <c r="AO114" s="287"/>
      <c r="AP114" s="346" t="s">
        <v>121</v>
      </c>
      <c r="AQ114" s="287"/>
      <c r="AR114" s="10"/>
      <c r="AS114" s="200"/>
      <c r="AT114" s="175">
        <f t="shared" si="133"/>
        <v>0</v>
      </c>
      <c r="AU114" s="287"/>
      <c r="AV114" s="346" t="s">
        <v>121</v>
      </c>
      <c r="AW114" s="175"/>
      <c r="AX114" s="10"/>
      <c r="AY114" s="200"/>
      <c r="AZ114" s="175">
        <f t="shared" ref="AZ114" si="141">AY114</f>
        <v>0</v>
      </c>
      <c r="BA114" s="287"/>
      <c r="BB114" s="346" t="s">
        <v>121</v>
      </c>
      <c r="BC114" s="175"/>
      <c r="BD114" s="10"/>
      <c r="BE114" s="187">
        <v>0</v>
      </c>
      <c r="BF114" s="175">
        <f t="shared" ref="BF114" si="142">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9"/>
        <v>0</v>
      </c>
      <c r="J115" s="10"/>
      <c r="K115" s="200"/>
      <c r="L115" s="287"/>
      <c r="M115" s="175">
        <f t="shared" si="130"/>
        <v>0</v>
      </c>
      <c r="N115" s="10"/>
      <c r="O115" s="200"/>
      <c r="P115" s="297">
        <f>O115</f>
        <v>0</v>
      </c>
      <c r="Q115" s="287"/>
      <c r="R115" s="346" t="s">
        <v>121</v>
      </c>
      <c r="S115" s="175"/>
      <c r="T115" s="10"/>
      <c r="U115" s="200"/>
      <c r="V115" s="287"/>
      <c r="W115" s="33">
        <f t="shared" si="112"/>
        <v>0</v>
      </c>
      <c r="X115" s="346" t="s">
        <v>121</v>
      </c>
      <c r="Y115" s="175"/>
      <c r="Z115" s="10"/>
      <c r="AA115" s="200"/>
      <c r="AB115" s="287"/>
      <c r="AC115" s="33">
        <f t="shared" si="113"/>
        <v>0</v>
      </c>
      <c r="AD115" s="346" t="s">
        <v>121</v>
      </c>
      <c r="AE115" s="287"/>
      <c r="AF115" s="10"/>
      <c r="AG115" s="187">
        <v>0</v>
      </c>
      <c r="AH115" s="175">
        <f t="shared" si="131"/>
        <v>0</v>
      </c>
      <c r="AI115" s="287"/>
      <c r="AJ115" s="188" t="str" cm="2">
        <f t="array" ref="AJ115">_xlfn.IFS($C$6=Werkblad!$A$28,Werkblad!$A$34,$C$6="Kennisontwikkeling (KO)",Werkblad!$A$31,$C$6="Onderzoek, Ontwikkeling en innovatie (O&amp;O&amp;I)",Werkblad!$A$32,$C$6="","")</f>
        <v/>
      </c>
      <c r="AK115" s="287"/>
      <c r="AL115" s="10"/>
      <c r="AM115" s="200"/>
      <c r="AN115" s="175">
        <f t="shared" si="132"/>
        <v>0</v>
      </c>
      <c r="AO115" s="287"/>
      <c r="AP115" s="346" t="s">
        <v>121</v>
      </c>
      <c r="AQ115" s="287"/>
      <c r="AR115" s="10"/>
      <c r="AS115" s="200"/>
      <c r="AT115" s="175">
        <f t="shared" si="133"/>
        <v>0</v>
      </c>
      <c r="AU115" s="287"/>
      <c r="AV115" s="346" t="s">
        <v>121</v>
      </c>
      <c r="AW115" s="175"/>
      <c r="AX115" s="10"/>
      <c r="AY115" s="200"/>
      <c r="AZ115" s="175">
        <f t="shared" si="134"/>
        <v>0</v>
      </c>
      <c r="BA115" s="287"/>
      <c r="BB115" s="346" t="s">
        <v>121</v>
      </c>
      <c r="BC115" s="175"/>
      <c r="BD115" s="10"/>
      <c r="BE115" s="187">
        <v>0</v>
      </c>
      <c r="BF115" s="175">
        <f t="shared" si="135"/>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135"/>
      <c r="I116" s="296">
        <f t="shared" si="129"/>
        <v>0</v>
      </c>
      <c r="J116" s="10"/>
      <c r="K116" s="200"/>
      <c r="L116" s="287"/>
      <c r="M116" s="175">
        <f t="shared" si="130"/>
        <v>0</v>
      </c>
      <c r="N116" s="10"/>
      <c r="O116" s="200"/>
      <c r="P116" s="297">
        <f>O116</f>
        <v>0</v>
      </c>
      <c r="Q116" s="287"/>
      <c r="R116" s="346" t="s">
        <v>121</v>
      </c>
      <c r="S116" s="175"/>
      <c r="T116" s="10"/>
      <c r="U116" s="200"/>
      <c r="V116" s="287"/>
      <c r="W116" s="33">
        <f t="shared" si="112"/>
        <v>0</v>
      </c>
      <c r="X116" s="346" t="s">
        <v>121</v>
      </c>
      <c r="Y116" s="175"/>
      <c r="Z116" s="10"/>
      <c r="AA116" s="200"/>
      <c r="AB116" s="287"/>
      <c r="AC116" s="33">
        <f t="shared" si="113"/>
        <v>0</v>
      </c>
      <c r="AD116" s="346" t="s">
        <v>121</v>
      </c>
      <c r="AE116" s="287"/>
      <c r="AF116" s="10"/>
      <c r="AG116" s="187">
        <v>0</v>
      </c>
      <c r="AH116" s="175">
        <f t="shared" si="131"/>
        <v>0</v>
      </c>
      <c r="AI116" s="287"/>
      <c r="AJ116" s="188" t="str" cm="2">
        <f t="array" ref="AJ116">_xlfn.IFS($C$6=Werkblad!$A$28,Werkblad!$A$34,$C$6="Kennisontwikkeling (KO)",Werkblad!$A$31,$C$6="Onderzoek, Ontwikkeling en innovatie (O&amp;O&amp;I)",Werkblad!$A$32,$C$6="","")</f>
        <v/>
      </c>
      <c r="AK116" s="287"/>
      <c r="AL116" s="10"/>
      <c r="AM116" s="200"/>
      <c r="AN116" s="175">
        <f t="shared" si="132"/>
        <v>0</v>
      </c>
      <c r="AO116" s="287"/>
      <c r="AP116" s="346" t="s">
        <v>121</v>
      </c>
      <c r="AQ116" s="287"/>
      <c r="AR116" s="10"/>
      <c r="AS116" s="200"/>
      <c r="AT116" s="175">
        <f t="shared" si="133"/>
        <v>0</v>
      </c>
      <c r="AU116" s="287"/>
      <c r="AV116" s="346" t="s">
        <v>121</v>
      </c>
      <c r="AW116" s="175"/>
      <c r="AX116" s="10"/>
      <c r="AY116" s="200"/>
      <c r="AZ116" s="175">
        <f t="shared" si="134"/>
        <v>0</v>
      </c>
      <c r="BA116" s="287"/>
      <c r="BB116" s="346" t="s">
        <v>121</v>
      </c>
      <c r="BC116" s="175"/>
      <c r="BD116" s="10"/>
      <c r="BE116" s="187">
        <v>0</v>
      </c>
      <c r="BF116" s="175">
        <f t="shared" si="135"/>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aanvraag'!$I$30&gt;80%,80%,50%+'Basisgegevens aanvraag'!$I$30)</f>
        <v>0.5</v>
      </c>
      <c r="L129" s="291"/>
      <c r="M129" s="358"/>
      <c r="N129" s="64"/>
      <c r="O129" s="70">
        <f>25%+'Basisgegevens aanvraag'!$I$30</f>
        <v>0.25</v>
      </c>
      <c r="P129" s="312"/>
      <c r="Q129" s="312"/>
      <c r="R129" s="312"/>
      <c r="S129" s="63"/>
      <c r="T129" s="64"/>
      <c r="U129" s="70">
        <f>50%+'Basisgegevens aanvraag'!$G$30</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aanvraag'!K30+'Basisgegevens aanvraag'!L30)&lt;=70%),(+AY129+'Basisgegevens aanvraag'!K30+'Basisgegevens aanvraag'!L30)*AY125,AND(C7="Niet van toepassing",AY129&gt;=50%),50%*AY125,AND(C7="Niet van toepassing",AY129&lt;50%),AY129*AY125,AND(C7="Niet van toepassing",AY129&gt;=50%),50%*AY125,AND(C7="Ja",C4="Onderzoeksorganisatie - niet economische activiteiten"),AY125*0%,AND(C7="Ja",(+AY129+'Basisgegevens aanvraag'!K30+'Basisgegevens aanvraag'!L30)&gt;70%),70%*AY125,AND(C7="",C4="Onderzoeksorganisatie - niet economische activiteiten"),+AY125*0%,(AND(C7="",C8="Niet van toepassing")),+AY125*50%,(AND(C7="",C8="Nee")),+AY125*50%,AND(C7="Ja",C4="Middelgrote onderneming",(+AY129+'Basisgegevens aanvraag'!K30+'Basisgegevens aanvraag'!L30)&lt;=70%),(+AY129+'Basisgegevens aanvraag'!K30+'Basisgegevens aanvraag'!L30)*AY125,AND(C7="Ja",C4="Onderzoeksorganisatie - economische activiteiten",AY129&lt;=50%),(+AY129+'Basisgegevens aanvraag'!K30+'Basisgegevens aanvraag'!L30)*AY125,AND(C7="Ja",C4="Grote onderneming",AY129&lt;=50%),(+AY129+'Basisgegevens aanvraag'!K30+'Basisgegevens aanvraag'!L30)*AY125,AND(C7="",AY129&lt;=50%),+AY125*AY129,(AND(C7="",C8="")),+AY125*50%,AY129&lt;50%,AY129*AY125)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JEYQHyChvINQQGEgw6x/I4i3wtdK4Agu5Guq0BXy6x9FvLj5Th0xQ0L0BjoGanyhWe12OasllyE9mQuGcYXuzQ==" saltValue="TAc7P048exiL75uMzlkd8w==" spinCount="100000" sheet="1" objects="1" scenarios="1" formatColumns="0"/>
  <customSheetViews>
    <customSheetView guid="{83BCCC09-8AC8-4304-9213-3ECE2DC16AD8}" showGridLines="0" hiddenColumns="1">
      <pane xSplit="1" ySplit="10" topLeftCell="J118"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J119"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J118"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AF110:AG110"/>
    <mergeCell ref="AL110:AM110"/>
    <mergeCell ref="AR110:AS110"/>
    <mergeCell ref="AX110:AY110"/>
    <mergeCell ref="BD110:BE110"/>
    <mergeCell ref="B116:D116"/>
    <mergeCell ref="Z123:AA123"/>
    <mergeCell ref="AF123:AG123"/>
    <mergeCell ref="AL123:AM123"/>
    <mergeCell ref="AR123:AS123"/>
    <mergeCell ref="AX123:AY123"/>
    <mergeCell ref="BD123:BE123"/>
    <mergeCell ref="T110:U110"/>
    <mergeCell ref="Z110:AA110"/>
    <mergeCell ref="B92:D92"/>
    <mergeCell ref="B83:D83"/>
    <mergeCell ref="B84:D84"/>
    <mergeCell ref="B105:D105"/>
    <mergeCell ref="N110:O110"/>
    <mergeCell ref="F2:G5"/>
    <mergeCell ref="B62:D62"/>
    <mergeCell ref="B63:D63"/>
    <mergeCell ref="B64:D64"/>
    <mergeCell ref="B65:D65"/>
    <mergeCell ref="B60:D60"/>
    <mergeCell ref="B61:D61"/>
    <mergeCell ref="B50:C50"/>
    <mergeCell ref="B51:C51"/>
    <mergeCell ref="B40:C40"/>
    <mergeCell ref="B41:C41"/>
    <mergeCell ref="B42:C42"/>
    <mergeCell ref="B43:C43"/>
    <mergeCell ref="B59:D59"/>
    <mergeCell ref="B44:C44"/>
    <mergeCell ref="B45:C45"/>
    <mergeCell ref="B46:C46"/>
    <mergeCell ref="B97:D97"/>
    <mergeCell ref="B98:D98"/>
    <mergeCell ref="B47:C47"/>
    <mergeCell ref="B48:C48"/>
    <mergeCell ref="B49:C49"/>
    <mergeCell ref="B10:C10"/>
    <mergeCell ref="D10:E10"/>
    <mergeCell ref="B12:BI12"/>
    <mergeCell ref="Z13:AA13"/>
    <mergeCell ref="BD57:BE57"/>
    <mergeCell ref="AF13:AG13"/>
    <mergeCell ref="AL13:AM13"/>
    <mergeCell ref="AR13:AS13"/>
    <mergeCell ref="AX13:AY13"/>
    <mergeCell ref="BD13:BE13"/>
    <mergeCell ref="AF38:AG38"/>
    <mergeCell ref="AL38:AM38"/>
    <mergeCell ref="AR38:AS38"/>
    <mergeCell ref="AX38:AY38"/>
    <mergeCell ref="BD38:BE38"/>
    <mergeCell ref="Z38:AA38"/>
    <mergeCell ref="B66:D66"/>
    <mergeCell ref="N71:O71"/>
    <mergeCell ref="T71:U71"/>
    <mergeCell ref="Z71:AA71"/>
    <mergeCell ref="AF71:AG71"/>
    <mergeCell ref="AL71:AM71"/>
    <mergeCell ref="AR71:AS71"/>
    <mergeCell ref="AX71:AY71"/>
    <mergeCell ref="B52:C52"/>
    <mergeCell ref="N57:O57"/>
    <mergeCell ref="T57:U57"/>
    <mergeCell ref="Z57:AA57"/>
    <mergeCell ref="AF57:AG57"/>
    <mergeCell ref="AL57:AM57"/>
    <mergeCell ref="AR57:AS57"/>
    <mergeCell ref="AX57:AY57"/>
    <mergeCell ref="BD71:BE71"/>
    <mergeCell ref="B85:D85"/>
    <mergeCell ref="N90:O90"/>
    <mergeCell ref="T90:U90"/>
    <mergeCell ref="Z90:AA90"/>
    <mergeCell ref="AF90:AG90"/>
    <mergeCell ref="AL90:AM90"/>
    <mergeCell ref="AR90:AS90"/>
    <mergeCell ref="AX90:AY90"/>
    <mergeCell ref="BD90:BE90"/>
    <mergeCell ref="B77:D77"/>
    <mergeCell ref="B78:D78"/>
    <mergeCell ref="B79:D79"/>
    <mergeCell ref="B80:D80"/>
    <mergeCell ref="B73:D73"/>
    <mergeCell ref="B74:D74"/>
    <mergeCell ref="B75:D75"/>
    <mergeCell ref="B76:D76"/>
    <mergeCell ref="B81:D81"/>
    <mergeCell ref="B82:D82"/>
    <mergeCell ref="B93:D93"/>
    <mergeCell ref="B94:D94"/>
    <mergeCell ref="B104:D104"/>
    <mergeCell ref="B112:D112"/>
    <mergeCell ref="G169:H169"/>
    <mergeCell ref="E173:V173"/>
    <mergeCell ref="U174:V174"/>
    <mergeCell ref="E175:F175"/>
    <mergeCell ref="U175:V175"/>
    <mergeCell ref="B99:D99"/>
    <mergeCell ref="B100:D100"/>
    <mergeCell ref="B101:D101"/>
    <mergeCell ref="B102:D102"/>
    <mergeCell ref="B103:D103"/>
    <mergeCell ref="B113:D113"/>
    <mergeCell ref="B115:D115"/>
    <mergeCell ref="G157:AB157"/>
    <mergeCell ref="G164:AB164"/>
    <mergeCell ref="B165:E165"/>
    <mergeCell ref="B164:E164"/>
    <mergeCell ref="C168:D168"/>
    <mergeCell ref="E176:F176"/>
    <mergeCell ref="U176:V176"/>
    <mergeCell ref="U177:V177"/>
    <mergeCell ref="B114:D114"/>
    <mergeCell ref="G158:H158"/>
    <mergeCell ref="G159:H159"/>
    <mergeCell ref="G160:H160"/>
    <mergeCell ref="G165:H165"/>
    <mergeCell ref="G166:H166"/>
    <mergeCell ref="G167:H167"/>
    <mergeCell ref="G168:H168"/>
    <mergeCell ref="N123:O123"/>
    <mergeCell ref="T123:U123"/>
  </mergeCells>
  <conditionalFormatting sqref="AZ129:BB129">
    <cfRule type="cellIs" dxfId="513" priority="31" operator="greaterThan">
      <formula>0.5</formula>
    </cfRule>
    <cfRule type="cellIs" priority="32" operator="between">
      <formula>0</formula>
      <formula>0.5</formula>
    </cfRule>
  </conditionalFormatting>
  <conditionalFormatting sqref="B12">
    <cfRule type="cellIs" dxfId="512" priority="56" stopIfTrue="1" operator="equal">
      <formula>"Kies eerst uw systematiek voor de berekening van de subsidiabele kosten"</formula>
    </cfRule>
  </conditionalFormatting>
  <conditionalFormatting sqref="F34">
    <cfRule type="cellIs" dxfId="511" priority="55" stopIfTrue="1" operator="equal">
      <formula>"Opslag algemene kosten (50%)"</formula>
    </cfRule>
  </conditionalFormatting>
  <conditionalFormatting sqref="AB107">
    <cfRule type="cellIs" dxfId="510" priority="52" operator="greaterThan">
      <formula>40000000</formula>
    </cfRule>
  </conditionalFormatting>
  <conditionalFormatting sqref="AQ133">
    <cfRule type="cellIs" dxfId="509" priority="47" operator="greaterThan">
      <formula>20000000</formula>
    </cfRule>
  </conditionalFormatting>
  <conditionalFormatting sqref="AN129:AQ129">
    <cfRule type="cellIs" dxfId="508" priority="48" operator="greaterThan">
      <formula>0.5</formula>
    </cfRule>
    <cfRule type="cellIs" priority="49" operator="between">
      <formula>0</formula>
      <formula>0.5</formula>
    </cfRule>
  </conditionalFormatting>
  <conditionalFormatting sqref="AS133:AV133">
    <cfRule type="cellIs" dxfId="507" priority="46" operator="greaterThan">
      <formula>20000000</formula>
    </cfRule>
  </conditionalFormatting>
  <conditionalFormatting sqref="BC133">
    <cfRule type="cellIs" dxfId="506" priority="45" operator="greaterThan">
      <formula>20000000</formula>
    </cfRule>
  </conditionalFormatting>
  <conditionalFormatting sqref="AR34">
    <cfRule type="cellIs" dxfId="505" priority="38" stopIfTrue="1" operator="equal">
      <formula>"Opslag algemene kosten (50%)"</formula>
    </cfRule>
  </conditionalFormatting>
  <conditionalFormatting sqref="T34">
    <cfRule type="cellIs" dxfId="504" priority="42" stopIfTrue="1" operator="equal">
      <formula>"Opslag algemene kosten (50%)"</formula>
    </cfRule>
  </conditionalFormatting>
  <conditionalFormatting sqref="J34">
    <cfRule type="cellIs" dxfId="503" priority="44" stopIfTrue="1" operator="equal">
      <formula>"Opslag algemene kosten (50%)"</formula>
    </cfRule>
  </conditionalFormatting>
  <conditionalFormatting sqref="N34">
    <cfRule type="cellIs" dxfId="502" priority="43" stopIfTrue="1" operator="equal">
      <formula>"Opslag algemene kosten (50%)"</formula>
    </cfRule>
  </conditionalFormatting>
  <conditionalFormatting sqref="Z34">
    <cfRule type="cellIs" dxfId="501" priority="41" stopIfTrue="1" operator="equal">
      <formula>"Opslag algemene kosten (50%)"</formula>
    </cfRule>
  </conditionalFormatting>
  <conditionalFormatting sqref="AF34">
    <cfRule type="cellIs" dxfId="500" priority="40" stopIfTrue="1" operator="equal">
      <formula>"Opslag algemene kosten (50%)"</formula>
    </cfRule>
  </conditionalFormatting>
  <conditionalFormatting sqref="AL34">
    <cfRule type="cellIs" dxfId="499" priority="39" stopIfTrue="1" operator="equal">
      <formula>"Opslag algemene kosten (50%)"</formula>
    </cfRule>
  </conditionalFormatting>
  <conditionalFormatting sqref="AX34">
    <cfRule type="cellIs" dxfId="498" priority="37" stopIfTrue="1" operator="equal">
      <formula>"Opslag algemene kosten (50%)"</formula>
    </cfRule>
  </conditionalFormatting>
  <conditionalFormatting sqref="AM133:AP133">
    <cfRule type="cellIs" dxfId="497" priority="36" operator="greaterThan">
      <formula>20000000</formula>
    </cfRule>
  </conditionalFormatting>
  <conditionalFormatting sqref="AG133:AK133">
    <cfRule type="cellIs" dxfId="496" priority="35" operator="greaterThan">
      <formula>20000000</formula>
    </cfRule>
  </conditionalFormatting>
  <conditionalFormatting sqref="AA133:AD133">
    <cfRule type="cellIs" dxfId="495" priority="34" operator="greaterThan">
      <formula>20000000</formula>
    </cfRule>
  </conditionalFormatting>
  <conditionalFormatting sqref="BD34">
    <cfRule type="cellIs" dxfId="494" priority="33" stopIfTrue="1" operator="equal">
      <formula>"Opslag algemene kosten (50%)"</formula>
    </cfRule>
  </conditionalFormatting>
  <conditionalFormatting sqref="AZ133:BB133">
    <cfRule type="cellIs" dxfId="493" priority="30" operator="greaterThan">
      <formula>20000000</formula>
    </cfRule>
  </conditionalFormatting>
  <conditionalFormatting sqref="AB129:AD129">
    <cfRule type="cellIs" dxfId="492" priority="21" operator="greaterThan">
      <formula>0.5</formula>
    </cfRule>
    <cfRule type="cellIs" priority="22" operator="between">
      <formula>0</formula>
      <formula>0.5</formula>
    </cfRule>
  </conditionalFormatting>
  <conditionalFormatting sqref="AG129:AK129">
    <cfRule type="cellIs" dxfId="491" priority="19" operator="greaterThan">
      <formula>0.5</formula>
    </cfRule>
    <cfRule type="cellIs" priority="20" operator="between">
      <formula>0</formula>
      <formula>0.5</formula>
    </cfRule>
  </conditionalFormatting>
  <conditionalFormatting sqref="AM129">
    <cfRule type="cellIs" dxfId="490" priority="17" operator="greaterThan">
      <formula>0.5</formula>
    </cfRule>
    <cfRule type="cellIs" priority="18" operator="between">
      <formula>0</formula>
      <formula>0.5</formula>
    </cfRule>
  </conditionalFormatting>
  <conditionalFormatting sqref="AY133">
    <cfRule type="cellIs" dxfId="489" priority="16" operator="greaterThan">
      <formula>20000000</formula>
    </cfRule>
  </conditionalFormatting>
  <conditionalFormatting sqref="AY129">
    <cfRule type="cellIs" dxfId="488" priority="10" operator="greaterThan">
      <formula>0.5</formula>
    </cfRule>
    <cfRule type="cellIs" priority="11" operator="between">
      <formula>0</formula>
      <formula>0.5</formula>
    </cfRule>
  </conditionalFormatting>
  <conditionalFormatting sqref="AA129">
    <cfRule type="cellIs" dxfId="487" priority="6" operator="greaterThan">
      <formula>0.5</formula>
    </cfRule>
    <cfRule type="cellIs" priority="7" operator="between">
      <formula>0</formula>
      <formula>0.5</formula>
    </cfRule>
  </conditionalFormatting>
  <conditionalFormatting sqref="X177">
    <cfRule type="expression" dxfId="486" priority="4" stopIfTrue="1">
      <formula>IF(T177-D136=0,"","Let op ")</formula>
    </cfRule>
    <cfRule type="expression" dxfId="485" priority="5" stopIfTrue="1">
      <formula>IF(T177-D136=0,"","Let op ")</formula>
    </cfRule>
  </conditionalFormatting>
  <conditionalFormatting sqref="C168">
    <cfRule type="containsText" dxfId="15"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DFC8A97F-F611-473E-A24C-17F2D5F55DB2}"/>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X117:AS124 AQ107:AS107 AQ108:AS111 AQ106:AS106 AQ93:AS105 AQ92:AS92 AQ112:AS116 AK107:AO107 AK108:AO111 AK106:AO106 AK93:AO105 AK92:AO92 AE107:AI107 AE108:AI111 AE106:AI106 BC27:BG28 BC25:BG25 AW27:BA28 AW25:BA25 AW29:BA29 AW26:BA26 AW73:AX73 AW30:BA31 AW74:BA85 AW53:BA72 AW40:AX52 AQ27:AU28 AQ25:AU25 AQ29:AU29 AQ26:AU26 AQ73:AU73 AQ15:AU24 AQ30:AU31 AQ74:AU85 AQ32:AU39 AQ53:AU72 AQ40:AR52 AK27:AO28 AK25:AO25 AK29:AO29 AK26:AO26 AK73:AO73 AK15:AO24 AK30:AO31 AK74:AO85 AK32:AO39 AK40:AL52 AK53:AO72 AE27:AI28 AE25:AI25 AE29:AI29 AE26:AI26 AE73:AI73 AE15:AI24 AE30:AI31 AE40:AF52 AE74:AI85 Y27:AC28 Y25:AC25 AK112:AO116 AE112:AI116 Y112:AC116 AE93:AI105 Y93:AC105 AE92:AI92 Y92:AC92 BC26:BG26 S26:W26 S27:W28 BC29:BG29 S29:W29 S25:W25 Y29:AC29 Y26:AC26 AZ73:BA73 Y73:AC73 AW16:BA24 Y15:AC24 AB107:AC107 Y107:Z107 Y108:AC111 AZ40:BA52 AW15:BA15 Y40:Z52 Y30:AC31 Y35:AC39 Y32:AC34 AE32:AI39 AB40:AC52 AH40:AI52 AN40:AO52 AT40:AU52 Y106:AC106 Y74:AC85 AE53:AI72 AW32:BA39 B25:R25 B40:X52 B35:X39 BB32:BI39 B73:X73 B53:AD72 AJ53:AJ72 B86:BI91 B74:X85 AD74:AD85 B107:X107 B106:X106 AD106 AV40:AV52 AP40:AP52 AJ40:AJ52 AD40:AD52 AJ32:AJ39 B32:X34 AD32:AD34 AD35:AD39 B30:X31 AD30:AD31 AA40:AA52 B15:X15 BB15:BI15 BB40:BI52 B112:X116 B108:X111 AD108:AD111 AA107 AD107 B16:X24 AD16:AD24 AD15 BB16:BI24 AD73 BB73:BI73 B27:R28 B26:R26 AD26 B29:R29 AD29 X25 X29 BH29:BI29 X27:X28 X26 BH26:BI26 B93:X105 B92:X92 AD92 AJ92 AD93:AD105 AJ93:AJ105 AD112:AD116 AJ112:AJ116 AP112:AP116 AD25 AD27:AD28 AJ74:AJ85 AG40:AG52 AJ30:AJ31 AJ16:AJ24 AJ15 AJ73 AJ26 AJ29 AJ25 AJ27:AJ28 AP53:AP72 AM40:AM52 AP32:AP39 AP74:AP85 AP30:AP31 AP16:AP24 AP15 AP73 AP26 AP29 AP25 AP27:AP28 AS40:AS52 AV53:AV72 AV32:AV39 AV74:AV85 AV30:AV31 AV16:AV24 AV15 AV73 AV26 AV29 AV25 AV27:AV28 AY40:AY52 BB53:BI72 BB74:BI85 BB30:BI31 AY73 BB26 BB29 BB25 BB27:BB28 BH25:BI25 BH27:BI28 AJ106 AJ108:AJ111 AJ107 AP92 AP93:AP105 AP106 AP108:AP111 AP107 AT112:BI116 AT92:BI92 AT93:BI105 AT106:BI106 AT108:BI111 AT107:BI107 C167:D167 X177 C168" unlockedFormula="1"/>
    <ignoredError sqref="W159:W160" formulaRange="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A5B8D0A7-3253-4D4B-BA98-5D336DCDB821}">
          <x14:formula1>
            <xm:f>Werkblad!$A$1:$A$4</xm:f>
          </x14:formula1>
          <xm:sqref>D10:E10</xm:sqref>
        </x14:dataValidation>
        <x14:dataValidation type="list" allowBlank="1" showInputMessage="1" showErrorMessage="1" xr:uid="{716754DD-21D8-4725-8812-A6F3AD84C2DA}">
          <x14:formula1>
            <xm:f>Werkblad!$A$14:$A$16</xm:f>
          </x14:formula1>
          <xm:sqref>C7:C8</xm:sqref>
        </x14:dataValidation>
        <x14:dataValidation type="list" allowBlank="1" showInputMessage="1" showErrorMessage="1" xr:uid="{C6235A9D-1F8D-4D29-8C43-AB883B2F1055}">
          <x14:formula1>
            <xm:f>Werkblad!$A$26:$A$28</xm:f>
          </x14:formula1>
          <xm:sqref>C6</xm:sqref>
        </x14:dataValidation>
        <x14:dataValidation type="list" allowBlank="1" showInputMessage="1" showErrorMessage="1" xr:uid="{77D758D8-3AA5-47BA-B469-C02091F48478}">
          <x14:formula1>
            <xm:f>Werkblad!$A$31:$A$34</xm:f>
          </x14:formula1>
          <xm:sqref>R34 R40:R52 R59:R66 R73:R85 R15:R31 R92:R105 R112:R116 X34 X40:X52 X59:X66 X73:X85 X15:X31 X92:X105 X112:X116 AD34 AD40:AD52 AD59:AD66 AD73:AD85 AD15:AD31 BH92:BH105 AD112:AD116 AJ34 AJ40:AJ52 AJ59:AJ66 AJ73:AJ85 AJ15:AJ31 AJ92:AJ105 BH112:BH116 AP34 AP40:AP52 AP59:AP66 AP73:AP85 AP15:AP31 AD92:AD105 AP112:AP116 AV34 AV40:AV52 AV59:AV66 AV73:AV85 AV15:AV31 AV92:AV105 AV112:AV116 BB34 BB40:BB52 BB59:BB66 BB73:BB85 BB15:BB31 BB92:BB105 BB112:BB116 BH34 BH40:BH52 BH59:BH66 BH73:BH85 BH15:BH31 AP92:AP105 AJ112:AJ116</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856E0-2997-4B80-BA0B-DCA1873F9498}">
  <sheetPr codeName="Blad27"/>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aanvraag'!C31</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aanvraag'!D31</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3"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3" si="88">G60</f>
        <v>0</v>
      </c>
      <c r="J60" s="10"/>
      <c r="K60" s="187">
        <v>0</v>
      </c>
      <c r="L60" s="287"/>
      <c r="M60" s="283">
        <f t="shared" ref="M60:M63"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3" si="90">AG60</f>
        <v>0</v>
      </c>
      <c r="AI60" s="287"/>
      <c r="AJ60" s="188" t="str" cm="2">
        <f t="array" ref="AJ60">_xlfn.IFS($C$6=Werkblad!$A$28,Werkblad!$A$34,$C$6="Kennisontwikkeling (KO)",Werkblad!$A$31,$C$6="Onderzoek, Ontwikkeling en innovatie (O&amp;O&amp;I)",Werkblad!$A$32,$C$6="","")</f>
        <v/>
      </c>
      <c r="AK60" s="287"/>
      <c r="AL60" s="10"/>
      <c r="AM60" s="187">
        <v>0</v>
      </c>
      <c r="AN60" s="283">
        <f t="shared" ref="AN60:AN63" si="91">AM60</f>
        <v>0</v>
      </c>
      <c r="AO60" s="287"/>
      <c r="AP60" s="188" t="str" cm="2">
        <f t="array" ref="AP60">_xlfn.IFS($C$6=Werkblad!$A$28,Werkblad!$A$34,$C$6="Kennisontwikkeling (KO)",Werkblad!$A$31,$C$6="Onderzoek, Ontwikkeling en innovatie (O&amp;O&amp;I)",Werkblad!$A$32,$C$6="","")</f>
        <v/>
      </c>
      <c r="AQ60" s="287"/>
      <c r="AR60" s="10"/>
      <c r="AS60" s="187">
        <v>0</v>
      </c>
      <c r="AT60" s="283">
        <f t="shared" ref="AT60:AT63" si="92">AS60</f>
        <v>0</v>
      </c>
      <c r="AU60" s="287"/>
      <c r="AV60" s="188" t="str" cm="2">
        <f t="array" ref="AV60">_xlfn.IFS($C$6=Werkblad!$A$28,Werkblad!$A$34,$C$6="Kennisontwikkeling (KO)",Werkblad!$A$31,$C$6="Onderzoek, Ontwikkeling en innovatie (O&amp;O&amp;I)",Werkblad!$A$32,$C$6="","")</f>
        <v/>
      </c>
      <c r="AW60" s="169"/>
      <c r="AX60" s="10"/>
      <c r="AY60" s="187">
        <v>0</v>
      </c>
      <c r="AZ60" s="283">
        <f t="shared" ref="AZ60:AZ63"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ref="I64:I66" si="95">G64</f>
        <v>0</v>
      </c>
      <c r="J64" s="10"/>
      <c r="K64" s="187">
        <v>0</v>
      </c>
      <c r="L64" s="287"/>
      <c r="M64" s="283">
        <f t="shared" ref="M64:M66" si="96">K64</f>
        <v>0</v>
      </c>
      <c r="N64" s="10"/>
      <c r="O64" s="187">
        <v>0</v>
      </c>
      <c r="P64" s="287">
        <f t="shared" ref="P64:P66" si="97">O64</f>
        <v>0</v>
      </c>
      <c r="Q64" s="287"/>
      <c r="R64" s="188" t="str" cm="2">
        <f t="array" ref="R64">_xlfn.IFS($C$6=Werkblad!$A$28,Werkblad!$A$34,$C$6="Kennisontwikkeling (KO)",Werkblad!$A$31,$C$6="Onderzoek, Ontwikkeling en innovatie (O&amp;O&amp;I)",Werkblad!$A$32,$C$6="","")</f>
        <v/>
      </c>
      <c r="S64" s="175"/>
      <c r="T64" s="10"/>
      <c r="U64" s="187">
        <v>0</v>
      </c>
      <c r="V64" s="287"/>
      <c r="W64" s="33">
        <f t="shared" ref="W64:W66" si="98">U64</f>
        <v>0</v>
      </c>
      <c r="X64" s="188" t="str" cm="2">
        <f t="array" ref="X64">_xlfn.IFS($C$6=Werkblad!$A$28,Werkblad!$A$34,$C$6="Kennisontwikkeling (KO)",Werkblad!$A$31,$C$6="Onderzoek, Ontwikkeling en innovatie (O&amp;O&amp;I)",Werkblad!$A$32,$C$6="","")</f>
        <v/>
      </c>
      <c r="Y64" s="169"/>
      <c r="Z64" s="10"/>
      <c r="AA64" s="187">
        <v>0</v>
      </c>
      <c r="AB64" s="287"/>
      <c r="AC64" s="33">
        <f t="shared" ref="AC64:AC66" si="99">AA64</f>
        <v>0</v>
      </c>
      <c r="AD64" s="188" t="str" cm="2">
        <f t="array" ref="AD64">_xlfn.IFS($C$6=Werkblad!$A$28,Werkblad!$A$34,$C$6="Kennisontwikkeling (KO)",Werkblad!$A$31,$C$6="Onderzoek, Ontwikkeling en innovatie (O&amp;O&amp;I)",Werkblad!$A$32,$C$6="","")</f>
        <v/>
      </c>
      <c r="AE64" s="326"/>
      <c r="AF64" s="10"/>
      <c r="AG64" s="187">
        <v>0</v>
      </c>
      <c r="AH64" s="175">
        <f t="shared" ref="AH64:AH66" si="100">AG64</f>
        <v>0</v>
      </c>
      <c r="AI64" s="287"/>
      <c r="AJ64" s="188" t="str" cm="2">
        <f t="array" ref="AJ64">_xlfn.IFS($C$6=Werkblad!$A$28,Werkblad!$A$34,$C$6="Kennisontwikkeling (KO)",Werkblad!$A$31,$C$6="Onderzoek, Ontwikkeling en innovatie (O&amp;O&amp;I)",Werkblad!$A$32,$C$6="","")</f>
        <v/>
      </c>
      <c r="AK64" s="287"/>
      <c r="AL64" s="10"/>
      <c r="AM64" s="187">
        <v>0</v>
      </c>
      <c r="AN64" s="283">
        <f t="shared" ref="AN64:AN66" si="101">AM64</f>
        <v>0</v>
      </c>
      <c r="AO64" s="287"/>
      <c r="AP64" s="188" t="str" cm="2">
        <f t="array" ref="AP64">_xlfn.IFS($C$6=Werkblad!$A$28,Werkblad!$A$34,$C$6="Kennisontwikkeling (KO)",Werkblad!$A$31,$C$6="Onderzoek, Ontwikkeling en innovatie (O&amp;O&amp;I)",Werkblad!$A$32,$C$6="","")</f>
        <v/>
      </c>
      <c r="AQ64" s="287"/>
      <c r="AR64" s="10"/>
      <c r="AS64" s="187">
        <v>0</v>
      </c>
      <c r="AT64" s="283">
        <f t="shared" ref="AT64:AT66" si="102">AS64</f>
        <v>0</v>
      </c>
      <c r="AU64" s="287"/>
      <c r="AV64" s="188" t="str" cm="2">
        <f t="array" ref="AV64">_xlfn.IFS($C$6=Werkblad!$A$28,Werkblad!$A$34,$C$6="Kennisontwikkeling (KO)",Werkblad!$A$31,$C$6="Onderzoek, Ontwikkeling en innovatie (O&amp;O&amp;I)",Werkblad!$A$32,$C$6="","")</f>
        <v/>
      </c>
      <c r="AW64" s="169"/>
      <c r="AX64" s="10"/>
      <c r="AY64" s="187">
        <v>0</v>
      </c>
      <c r="AZ64" s="283">
        <f t="shared" ref="AZ64:AZ66" si="103">AY64</f>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95"/>
        <v>0</v>
      </c>
      <c r="J65" s="10"/>
      <c r="K65" s="187">
        <v>0</v>
      </c>
      <c r="L65" s="287"/>
      <c r="M65" s="283">
        <f t="shared" si="96"/>
        <v>0</v>
      </c>
      <c r="N65" s="10"/>
      <c r="O65" s="187">
        <v>0</v>
      </c>
      <c r="P65" s="287">
        <f t="shared" si="97"/>
        <v>0</v>
      </c>
      <c r="Q65" s="287"/>
      <c r="R65" s="188" t="str" cm="2">
        <f t="array" ref="R65">_xlfn.IFS($C$6=Werkblad!$A$28,Werkblad!$A$34,$C$6="Kennisontwikkeling (KO)",Werkblad!$A$31,$C$6="Onderzoek, Ontwikkeling en innovatie (O&amp;O&amp;I)",Werkblad!$A$32,$C$6="","")</f>
        <v/>
      </c>
      <c r="S65" s="175"/>
      <c r="T65" s="10"/>
      <c r="U65" s="187">
        <v>0</v>
      </c>
      <c r="V65" s="287"/>
      <c r="W65" s="33">
        <f t="shared" si="98"/>
        <v>0</v>
      </c>
      <c r="X65" s="188" t="str" cm="2">
        <f t="array" ref="X65">_xlfn.IFS($C$6=Werkblad!$A$28,Werkblad!$A$34,$C$6="Kennisontwikkeling (KO)",Werkblad!$A$31,$C$6="Onderzoek, Ontwikkeling en innovatie (O&amp;O&amp;I)",Werkblad!$A$32,$C$6="","")</f>
        <v/>
      </c>
      <c r="Y65" s="169"/>
      <c r="Z65" s="10"/>
      <c r="AA65" s="187">
        <v>0</v>
      </c>
      <c r="AB65" s="287"/>
      <c r="AC65" s="33">
        <f t="shared" si="99"/>
        <v>0</v>
      </c>
      <c r="AD65" s="188" t="str" cm="2">
        <f t="array" ref="AD65">_xlfn.IFS($C$6=Werkblad!$A$28,Werkblad!$A$34,$C$6="Kennisontwikkeling (KO)",Werkblad!$A$31,$C$6="Onderzoek, Ontwikkeling en innovatie (O&amp;O&amp;I)",Werkblad!$A$32,$C$6="","")</f>
        <v/>
      </c>
      <c r="AE65" s="326"/>
      <c r="AF65" s="10"/>
      <c r="AG65" s="187">
        <v>0</v>
      </c>
      <c r="AH65" s="175">
        <f t="shared" si="100"/>
        <v>0</v>
      </c>
      <c r="AI65" s="287"/>
      <c r="AJ65" s="188" t="str" cm="2">
        <f t="array" ref="AJ65">_xlfn.IFS($C$6=Werkblad!$A$28,Werkblad!$A$34,$C$6="Kennisontwikkeling (KO)",Werkblad!$A$31,$C$6="Onderzoek, Ontwikkeling en innovatie (O&amp;O&amp;I)",Werkblad!$A$32,$C$6="","")</f>
        <v/>
      </c>
      <c r="AK65" s="287"/>
      <c r="AL65" s="10"/>
      <c r="AM65" s="187">
        <v>0</v>
      </c>
      <c r="AN65" s="283">
        <f t="shared" si="101"/>
        <v>0</v>
      </c>
      <c r="AO65" s="287"/>
      <c r="AP65" s="188" t="str" cm="2">
        <f t="array" ref="AP65">_xlfn.IFS($C$6=Werkblad!$A$28,Werkblad!$A$34,$C$6="Kennisontwikkeling (KO)",Werkblad!$A$31,$C$6="Onderzoek, Ontwikkeling en innovatie (O&amp;O&amp;I)",Werkblad!$A$32,$C$6="","")</f>
        <v/>
      </c>
      <c r="AQ65" s="287"/>
      <c r="AR65" s="10"/>
      <c r="AS65" s="187">
        <v>0</v>
      </c>
      <c r="AT65" s="283">
        <f t="shared" si="102"/>
        <v>0</v>
      </c>
      <c r="AU65" s="287"/>
      <c r="AV65" s="188" t="str" cm="2">
        <f t="array" ref="AV65">_xlfn.IFS($C$6=Werkblad!$A$28,Werkblad!$A$34,$C$6="Kennisontwikkeling (KO)",Werkblad!$A$31,$C$6="Onderzoek, Ontwikkeling en innovatie (O&amp;O&amp;I)",Werkblad!$A$32,$C$6="","")</f>
        <v/>
      </c>
      <c r="AW65" s="169"/>
      <c r="AX65" s="10"/>
      <c r="AY65" s="187">
        <v>0</v>
      </c>
      <c r="AZ65" s="283">
        <f t="shared" si="10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10"/>
      <c r="I66" s="295">
        <f t="shared" si="95"/>
        <v>0</v>
      </c>
      <c r="J66" s="10"/>
      <c r="K66" s="187">
        <v>0</v>
      </c>
      <c r="L66" s="287"/>
      <c r="M66" s="283">
        <f t="shared" si="96"/>
        <v>0</v>
      </c>
      <c r="N66" s="10"/>
      <c r="O66" s="187">
        <v>0</v>
      </c>
      <c r="P66" s="287">
        <f t="shared" si="97"/>
        <v>0</v>
      </c>
      <c r="Q66" s="287"/>
      <c r="R66" s="188" t="str" cm="2">
        <f t="array" ref="R66">_xlfn.IFS($C$6=Werkblad!$A$28,Werkblad!$A$34,$C$6="Kennisontwikkeling (KO)",Werkblad!$A$31,$C$6="Onderzoek, Ontwikkeling en innovatie (O&amp;O&amp;I)",Werkblad!$A$32,$C$6="","")</f>
        <v/>
      </c>
      <c r="S66" s="175"/>
      <c r="T66" s="10"/>
      <c r="U66" s="187">
        <v>0</v>
      </c>
      <c r="V66" s="287"/>
      <c r="W66" s="33">
        <f t="shared" si="98"/>
        <v>0</v>
      </c>
      <c r="X66" s="188" t="str" cm="2">
        <f t="array" ref="X66">_xlfn.IFS($C$6=Werkblad!$A$28,Werkblad!$A$34,$C$6="Kennisontwikkeling (KO)",Werkblad!$A$31,$C$6="Onderzoek, Ontwikkeling en innovatie (O&amp;O&amp;I)",Werkblad!$A$32,$C$6="","")</f>
        <v/>
      </c>
      <c r="Y66" s="169"/>
      <c r="Z66" s="10"/>
      <c r="AA66" s="187">
        <v>0</v>
      </c>
      <c r="AB66" s="287"/>
      <c r="AC66" s="33">
        <f t="shared" si="99"/>
        <v>0</v>
      </c>
      <c r="AD66" s="188" t="str" cm="2">
        <f t="array" ref="AD66">_xlfn.IFS($C$6=Werkblad!$A$28,Werkblad!$A$34,$C$6="Kennisontwikkeling (KO)",Werkblad!$A$31,$C$6="Onderzoek, Ontwikkeling en innovatie (O&amp;O&amp;I)",Werkblad!$A$32,$C$6="","")</f>
        <v/>
      </c>
      <c r="AE66" s="326"/>
      <c r="AF66" s="10"/>
      <c r="AG66" s="187">
        <v>0</v>
      </c>
      <c r="AH66" s="175">
        <f t="shared" si="100"/>
        <v>0</v>
      </c>
      <c r="AI66" s="287"/>
      <c r="AJ66" s="188" t="str" cm="2">
        <f t="array" ref="AJ66">_xlfn.IFS($C$6=Werkblad!$A$28,Werkblad!$A$34,$C$6="Kennisontwikkeling (KO)",Werkblad!$A$31,$C$6="Onderzoek, Ontwikkeling en innovatie (O&amp;O&amp;I)",Werkblad!$A$32,$C$6="","")</f>
        <v/>
      </c>
      <c r="AK66" s="287"/>
      <c r="AL66" s="10"/>
      <c r="AM66" s="187">
        <v>0</v>
      </c>
      <c r="AN66" s="283">
        <f t="shared" si="101"/>
        <v>0</v>
      </c>
      <c r="AO66" s="287"/>
      <c r="AP66" s="188" t="str" cm="2">
        <f t="array" ref="AP66">_xlfn.IFS($C$6=Werkblad!$A$28,Werkblad!$A$34,$C$6="Kennisontwikkeling (KO)",Werkblad!$A$31,$C$6="Onderzoek, Ontwikkeling en innovatie (O&amp;O&amp;I)",Werkblad!$A$32,$C$6="","")</f>
        <v/>
      </c>
      <c r="AQ66" s="287"/>
      <c r="AR66" s="10"/>
      <c r="AS66" s="187">
        <v>0</v>
      </c>
      <c r="AT66" s="283">
        <f t="shared" si="102"/>
        <v>0</v>
      </c>
      <c r="AU66" s="287"/>
      <c r="AV66" s="188" t="str" cm="2">
        <f t="array" ref="AV66">_xlfn.IFS($C$6=Werkblad!$A$28,Werkblad!$A$34,$C$6="Kennisontwikkeling (KO)",Werkblad!$A$31,$C$6="Onderzoek, Ontwikkeling en innovatie (O&amp;O&amp;I)",Werkblad!$A$32,$C$6="","")</f>
        <v/>
      </c>
      <c r="AW66" s="169"/>
      <c r="AX66" s="10"/>
      <c r="AY66" s="187">
        <v>0</v>
      </c>
      <c r="AZ66" s="283">
        <f t="shared" si="10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104">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105">G74</f>
        <v>0</v>
      </c>
      <c r="J74" s="10"/>
      <c r="K74" s="187">
        <v>0</v>
      </c>
      <c r="L74" s="287"/>
      <c r="M74" s="283">
        <f t="shared" ref="M74:M85" si="106">K74</f>
        <v>0</v>
      </c>
      <c r="N74" s="10"/>
      <c r="O74" s="187">
        <v>0</v>
      </c>
      <c r="P74" s="287">
        <f t="shared" si="104"/>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107">AG74</f>
        <v>0</v>
      </c>
      <c r="AI74" s="287"/>
      <c r="AJ74" s="188" t="str" cm="2">
        <f t="array" ref="AJ74">_xlfn.IFS($C$6=Werkblad!$A$28,Werkblad!$A$34,$C$6="Kennisontwikkeling (KO)",Werkblad!$A$31,$C$6="Onderzoek, Ontwikkeling en innovatie (O&amp;O&amp;I)",Werkblad!$A$32,$C$6="","")</f>
        <v/>
      </c>
      <c r="AK74" s="287"/>
      <c r="AL74" s="10"/>
      <c r="AM74" s="187">
        <v>0</v>
      </c>
      <c r="AN74" s="283">
        <f t="shared" ref="AN74:AN85" si="108">AM74</f>
        <v>0</v>
      </c>
      <c r="AO74" s="287"/>
      <c r="AP74" s="188" t="str" cm="2">
        <f t="array" ref="AP74">_xlfn.IFS($C$6=Werkblad!$A$28,Werkblad!$A$34,$C$6="Kennisontwikkeling (KO)",Werkblad!$A$31,$C$6="Onderzoek, Ontwikkeling en innovatie (O&amp;O&amp;I)",Werkblad!$A$32,$C$6="","")</f>
        <v/>
      </c>
      <c r="AQ74" s="287"/>
      <c r="AR74" s="10"/>
      <c r="AS74" s="187">
        <v>0</v>
      </c>
      <c r="AT74" s="283">
        <f t="shared" ref="AT74:AT85" si="109">AS74</f>
        <v>0</v>
      </c>
      <c r="AU74" s="287"/>
      <c r="AV74" s="188" t="str" cm="2">
        <f t="array" ref="AV74">_xlfn.IFS($C$6=Werkblad!$A$28,Werkblad!$A$34,$C$6="Kennisontwikkeling (KO)",Werkblad!$A$31,$C$6="Onderzoek, Ontwikkeling en innovatie (O&amp;O&amp;I)",Werkblad!$A$32,$C$6="","")</f>
        <v/>
      </c>
      <c r="AW74" s="175"/>
      <c r="AX74" s="10"/>
      <c r="AY74" s="187">
        <v>0</v>
      </c>
      <c r="AZ74" s="283">
        <f t="shared" ref="AZ74:AZ85" si="110">AY74</f>
        <v>0</v>
      </c>
      <c r="BA74" s="287"/>
      <c r="BB74" s="188" t="str" cm="2">
        <f t="array" ref="BB74">_xlfn.IFS($C$6=Werkblad!$A$28,Werkblad!$A$34,$C$6="Kennisontwikkeling (KO)",Werkblad!$A$31,$C$6="Onderzoek, Ontwikkeling en innovatie (O&amp;O&amp;I)",Werkblad!$A$32,$C$6="","")</f>
        <v/>
      </c>
      <c r="BC74" s="175"/>
      <c r="BD74" s="10"/>
      <c r="BE74" s="187">
        <v>0</v>
      </c>
      <c r="BF74" s="283">
        <f t="shared" ref="BF74:BF85" si="111">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105"/>
        <v>0</v>
      </c>
      <c r="J75" s="10"/>
      <c r="K75" s="187">
        <v>0</v>
      </c>
      <c r="L75" s="287"/>
      <c r="M75" s="283">
        <f t="shared" si="106"/>
        <v>0</v>
      </c>
      <c r="N75" s="10"/>
      <c r="O75" s="187">
        <v>0</v>
      </c>
      <c r="P75" s="287">
        <f t="shared" si="104"/>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107"/>
        <v>0</v>
      </c>
      <c r="AI75" s="287"/>
      <c r="AJ75" s="188" t="str" cm="2">
        <f t="array" ref="AJ75">_xlfn.IFS($C$6=Werkblad!$A$28,Werkblad!$A$34,$C$6="Kennisontwikkeling (KO)",Werkblad!$A$31,$C$6="Onderzoek, Ontwikkeling en innovatie (O&amp;O&amp;I)",Werkblad!$A$32,$C$6="","")</f>
        <v/>
      </c>
      <c r="AK75" s="287"/>
      <c r="AL75" s="10"/>
      <c r="AM75" s="187">
        <v>0</v>
      </c>
      <c r="AN75" s="283">
        <f t="shared" si="108"/>
        <v>0</v>
      </c>
      <c r="AO75" s="287"/>
      <c r="AP75" s="188" t="str" cm="2">
        <f t="array" ref="AP75">_xlfn.IFS($C$6=Werkblad!$A$28,Werkblad!$A$34,$C$6="Kennisontwikkeling (KO)",Werkblad!$A$31,$C$6="Onderzoek, Ontwikkeling en innovatie (O&amp;O&amp;I)",Werkblad!$A$32,$C$6="","")</f>
        <v/>
      </c>
      <c r="AQ75" s="287"/>
      <c r="AR75" s="10"/>
      <c r="AS75" s="187">
        <v>0</v>
      </c>
      <c r="AT75" s="283">
        <f t="shared" si="109"/>
        <v>0</v>
      </c>
      <c r="AU75" s="287"/>
      <c r="AV75" s="188" t="str" cm="2">
        <f t="array" ref="AV75">_xlfn.IFS($C$6=Werkblad!$A$28,Werkblad!$A$34,$C$6="Kennisontwikkeling (KO)",Werkblad!$A$31,$C$6="Onderzoek, Ontwikkeling en innovatie (O&amp;O&amp;I)",Werkblad!$A$32,$C$6="","")</f>
        <v/>
      </c>
      <c r="AW75" s="175"/>
      <c r="AX75" s="10"/>
      <c r="AY75" s="187">
        <v>0</v>
      </c>
      <c r="AZ75" s="283">
        <f t="shared" si="110"/>
        <v>0</v>
      </c>
      <c r="BA75" s="287"/>
      <c r="BB75" s="188" t="str" cm="2">
        <f t="array" ref="BB75">_xlfn.IFS($C$6=Werkblad!$A$28,Werkblad!$A$34,$C$6="Kennisontwikkeling (KO)",Werkblad!$A$31,$C$6="Onderzoek, Ontwikkeling en innovatie (O&amp;O&amp;I)",Werkblad!$A$32,$C$6="","")</f>
        <v/>
      </c>
      <c r="BC75" s="175"/>
      <c r="BD75" s="10"/>
      <c r="BE75" s="187">
        <v>0</v>
      </c>
      <c r="BF75" s="283">
        <f t="shared" si="111"/>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105"/>
        <v>0</v>
      </c>
      <c r="J76" s="10"/>
      <c r="K76" s="187">
        <v>0</v>
      </c>
      <c r="L76" s="287"/>
      <c r="M76" s="283">
        <f t="shared" si="106"/>
        <v>0</v>
      </c>
      <c r="N76" s="10"/>
      <c r="O76" s="187">
        <v>0</v>
      </c>
      <c r="P76" s="287">
        <f t="shared" si="104"/>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107"/>
        <v>0</v>
      </c>
      <c r="AI76" s="287"/>
      <c r="AJ76" s="188" t="str" cm="2">
        <f t="array" ref="AJ76">_xlfn.IFS($C$6=Werkblad!$A$28,Werkblad!$A$34,$C$6="Kennisontwikkeling (KO)",Werkblad!$A$31,$C$6="Onderzoek, Ontwikkeling en innovatie (O&amp;O&amp;I)",Werkblad!$A$32,$C$6="","")</f>
        <v/>
      </c>
      <c r="AK76" s="287"/>
      <c r="AL76" s="10"/>
      <c r="AM76" s="187">
        <v>0</v>
      </c>
      <c r="AN76" s="283">
        <f t="shared" si="108"/>
        <v>0</v>
      </c>
      <c r="AO76" s="287"/>
      <c r="AP76" s="188" t="str" cm="2">
        <f t="array" ref="AP76">_xlfn.IFS($C$6=Werkblad!$A$28,Werkblad!$A$34,$C$6="Kennisontwikkeling (KO)",Werkblad!$A$31,$C$6="Onderzoek, Ontwikkeling en innovatie (O&amp;O&amp;I)",Werkblad!$A$32,$C$6="","")</f>
        <v/>
      </c>
      <c r="AQ76" s="287"/>
      <c r="AR76" s="10"/>
      <c r="AS76" s="187">
        <v>0</v>
      </c>
      <c r="AT76" s="283">
        <f t="shared" si="109"/>
        <v>0</v>
      </c>
      <c r="AU76" s="287"/>
      <c r="AV76" s="188" t="str" cm="2">
        <f t="array" ref="AV76">_xlfn.IFS($C$6=Werkblad!$A$28,Werkblad!$A$34,$C$6="Kennisontwikkeling (KO)",Werkblad!$A$31,$C$6="Onderzoek, Ontwikkeling en innovatie (O&amp;O&amp;I)",Werkblad!$A$32,$C$6="","")</f>
        <v/>
      </c>
      <c r="AW76" s="175"/>
      <c r="AX76" s="10"/>
      <c r="AY76" s="187">
        <v>0</v>
      </c>
      <c r="AZ76" s="283">
        <f t="shared" si="110"/>
        <v>0</v>
      </c>
      <c r="BA76" s="287"/>
      <c r="BB76" s="188" t="str" cm="2">
        <f t="array" ref="BB76">_xlfn.IFS($C$6=Werkblad!$A$28,Werkblad!$A$34,$C$6="Kennisontwikkeling (KO)",Werkblad!$A$31,$C$6="Onderzoek, Ontwikkeling en innovatie (O&amp;O&amp;I)",Werkblad!$A$32,$C$6="","")</f>
        <v/>
      </c>
      <c r="BC76" s="175"/>
      <c r="BD76" s="10"/>
      <c r="BE76" s="187">
        <v>0</v>
      </c>
      <c r="BF76" s="283">
        <f t="shared" si="111"/>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105"/>
        <v>0</v>
      </c>
      <c r="J77" s="10"/>
      <c r="K77" s="187">
        <v>0</v>
      </c>
      <c r="L77" s="287"/>
      <c r="M77" s="283">
        <f t="shared" si="106"/>
        <v>0</v>
      </c>
      <c r="N77" s="10"/>
      <c r="O77" s="187">
        <v>0</v>
      </c>
      <c r="P77" s="287">
        <f t="shared" si="104"/>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107"/>
        <v>0</v>
      </c>
      <c r="AI77" s="287"/>
      <c r="AJ77" s="188" t="str" cm="2">
        <f t="array" ref="AJ77">_xlfn.IFS($C$6=Werkblad!$A$28,Werkblad!$A$34,$C$6="Kennisontwikkeling (KO)",Werkblad!$A$31,$C$6="Onderzoek, Ontwikkeling en innovatie (O&amp;O&amp;I)",Werkblad!$A$32,$C$6="","")</f>
        <v/>
      </c>
      <c r="AK77" s="287"/>
      <c r="AL77" s="10"/>
      <c r="AM77" s="187">
        <v>0</v>
      </c>
      <c r="AN77" s="283">
        <f t="shared" si="108"/>
        <v>0</v>
      </c>
      <c r="AO77" s="287"/>
      <c r="AP77" s="188" t="str" cm="2">
        <f t="array" ref="AP77">_xlfn.IFS($C$6=Werkblad!$A$28,Werkblad!$A$34,$C$6="Kennisontwikkeling (KO)",Werkblad!$A$31,$C$6="Onderzoek, Ontwikkeling en innovatie (O&amp;O&amp;I)",Werkblad!$A$32,$C$6="","")</f>
        <v/>
      </c>
      <c r="AQ77" s="287"/>
      <c r="AR77" s="10"/>
      <c r="AS77" s="187">
        <v>0</v>
      </c>
      <c r="AT77" s="283">
        <f t="shared" si="109"/>
        <v>0</v>
      </c>
      <c r="AU77" s="287"/>
      <c r="AV77" s="188" t="str" cm="2">
        <f t="array" ref="AV77">_xlfn.IFS($C$6=Werkblad!$A$28,Werkblad!$A$34,$C$6="Kennisontwikkeling (KO)",Werkblad!$A$31,$C$6="Onderzoek, Ontwikkeling en innovatie (O&amp;O&amp;I)",Werkblad!$A$32,$C$6="","")</f>
        <v/>
      </c>
      <c r="AW77" s="175"/>
      <c r="AX77" s="10"/>
      <c r="AY77" s="187">
        <v>0</v>
      </c>
      <c r="AZ77" s="283">
        <f t="shared" si="110"/>
        <v>0</v>
      </c>
      <c r="BA77" s="287"/>
      <c r="BB77" s="188" t="str" cm="2">
        <f t="array" ref="BB77">_xlfn.IFS($C$6=Werkblad!$A$28,Werkblad!$A$34,$C$6="Kennisontwikkeling (KO)",Werkblad!$A$31,$C$6="Onderzoek, Ontwikkeling en innovatie (O&amp;O&amp;I)",Werkblad!$A$32,$C$6="","")</f>
        <v/>
      </c>
      <c r="BC77" s="175"/>
      <c r="BD77" s="10"/>
      <c r="BE77" s="187">
        <v>0</v>
      </c>
      <c r="BF77" s="283">
        <f t="shared" si="111"/>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105"/>
        <v>0</v>
      </c>
      <c r="J78" s="10"/>
      <c r="K78" s="187">
        <v>0</v>
      </c>
      <c r="L78" s="287"/>
      <c r="M78" s="283">
        <f t="shared" si="106"/>
        <v>0</v>
      </c>
      <c r="N78" s="10"/>
      <c r="O78" s="187">
        <v>0</v>
      </c>
      <c r="P78" s="287">
        <f t="shared" si="104"/>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107"/>
        <v>0</v>
      </c>
      <c r="AI78" s="287"/>
      <c r="AJ78" s="188" t="str" cm="2">
        <f t="array" ref="AJ78">_xlfn.IFS($C$6=Werkblad!$A$28,Werkblad!$A$34,$C$6="Kennisontwikkeling (KO)",Werkblad!$A$31,$C$6="Onderzoek, Ontwikkeling en innovatie (O&amp;O&amp;I)",Werkblad!$A$32,$C$6="","")</f>
        <v/>
      </c>
      <c r="AK78" s="287"/>
      <c r="AL78" s="10"/>
      <c r="AM78" s="187">
        <v>0</v>
      </c>
      <c r="AN78" s="283">
        <f t="shared" si="108"/>
        <v>0</v>
      </c>
      <c r="AO78" s="287"/>
      <c r="AP78" s="188" t="str" cm="2">
        <f t="array" ref="AP78">_xlfn.IFS($C$6=Werkblad!$A$28,Werkblad!$A$34,$C$6="Kennisontwikkeling (KO)",Werkblad!$A$31,$C$6="Onderzoek, Ontwikkeling en innovatie (O&amp;O&amp;I)",Werkblad!$A$32,$C$6="","")</f>
        <v/>
      </c>
      <c r="AQ78" s="287"/>
      <c r="AR78" s="10"/>
      <c r="AS78" s="187">
        <v>0</v>
      </c>
      <c r="AT78" s="283">
        <f t="shared" si="109"/>
        <v>0</v>
      </c>
      <c r="AU78" s="287"/>
      <c r="AV78" s="188" t="str" cm="2">
        <f t="array" ref="AV78">_xlfn.IFS($C$6=Werkblad!$A$28,Werkblad!$A$34,$C$6="Kennisontwikkeling (KO)",Werkblad!$A$31,$C$6="Onderzoek, Ontwikkeling en innovatie (O&amp;O&amp;I)",Werkblad!$A$32,$C$6="","")</f>
        <v/>
      </c>
      <c r="AW78" s="175"/>
      <c r="AX78" s="10"/>
      <c r="AY78" s="187">
        <v>0</v>
      </c>
      <c r="AZ78" s="283">
        <f t="shared" si="110"/>
        <v>0</v>
      </c>
      <c r="BA78" s="287"/>
      <c r="BB78" s="188" t="str" cm="2">
        <f t="array" ref="BB78">_xlfn.IFS($C$6=Werkblad!$A$28,Werkblad!$A$34,$C$6="Kennisontwikkeling (KO)",Werkblad!$A$31,$C$6="Onderzoek, Ontwikkeling en innovatie (O&amp;O&amp;I)",Werkblad!$A$32,$C$6="","")</f>
        <v/>
      </c>
      <c r="BC78" s="175"/>
      <c r="BD78" s="10"/>
      <c r="BE78" s="187">
        <v>0</v>
      </c>
      <c r="BF78" s="283">
        <f t="shared" si="111"/>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105"/>
        <v>0</v>
      </c>
      <c r="J79" s="10"/>
      <c r="K79" s="187">
        <v>0</v>
      </c>
      <c r="L79" s="287"/>
      <c r="M79" s="283">
        <f t="shared" si="106"/>
        <v>0</v>
      </c>
      <c r="N79" s="10"/>
      <c r="O79" s="187">
        <v>0</v>
      </c>
      <c r="P79" s="287">
        <f t="shared" si="104"/>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107"/>
        <v>0</v>
      </c>
      <c r="AI79" s="287"/>
      <c r="AJ79" s="188" t="str" cm="2">
        <f t="array" ref="AJ79">_xlfn.IFS($C$6=Werkblad!$A$28,Werkblad!$A$34,$C$6="Kennisontwikkeling (KO)",Werkblad!$A$31,$C$6="Onderzoek, Ontwikkeling en innovatie (O&amp;O&amp;I)",Werkblad!$A$32,$C$6="","")</f>
        <v/>
      </c>
      <c r="AK79" s="287"/>
      <c r="AL79" s="10"/>
      <c r="AM79" s="187">
        <v>0</v>
      </c>
      <c r="AN79" s="283">
        <f t="shared" si="108"/>
        <v>0</v>
      </c>
      <c r="AO79" s="287"/>
      <c r="AP79" s="188" t="str" cm="2">
        <f t="array" ref="AP79">_xlfn.IFS($C$6=Werkblad!$A$28,Werkblad!$A$34,$C$6="Kennisontwikkeling (KO)",Werkblad!$A$31,$C$6="Onderzoek, Ontwikkeling en innovatie (O&amp;O&amp;I)",Werkblad!$A$32,$C$6="","")</f>
        <v/>
      </c>
      <c r="AQ79" s="287"/>
      <c r="AR79" s="10"/>
      <c r="AS79" s="187">
        <v>0</v>
      </c>
      <c r="AT79" s="283">
        <f t="shared" si="109"/>
        <v>0</v>
      </c>
      <c r="AU79" s="287"/>
      <c r="AV79" s="188" t="str" cm="2">
        <f t="array" ref="AV79">_xlfn.IFS($C$6=Werkblad!$A$28,Werkblad!$A$34,$C$6="Kennisontwikkeling (KO)",Werkblad!$A$31,$C$6="Onderzoek, Ontwikkeling en innovatie (O&amp;O&amp;I)",Werkblad!$A$32,$C$6="","")</f>
        <v/>
      </c>
      <c r="AW79" s="175"/>
      <c r="AX79" s="10"/>
      <c r="AY79" s="187">
        <v>0</v>
      </c>
      <c r="AZ79" s="283">
        <f t="shared" si="110"/>
        <v>0</v>
      </c>
      <c r="BA79" s="287"/>
      <c r="BB79" s="188" t="str" cm="2">
        <f t="array" ref="BB79">_xlfn.IFS($C$6=Werkblad!$A$28,Werkblad!$A$34,$C$6="Kennisontwikkeling (KO)",Werkblad!$A$31,$C$6="Onderzoek, Ontwikkeling en innovatie (O&amp;O&amp;I)",Werkblad!$A$32,$C$6="","")</f>
        <v/>
      </c>
      <c r="BC79" s="175"/>
      <c r="BD79" s="10"/>
      <c r="BE79" s="187">
        <v>0</v>
      </c>
      <c r="BF79" s="283">
        <f t="shared" si="111"/>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105"/>
        <v>0</v>
      </c>
      <c r="J80" s="10"/>
      <c r="K80" s="187">
        <v>0</v>
      </c>
      <c r="L80" s="287"/>
      <c r="M80" s="283">
        <f t="shared" si="106"/>
        <v>0</v>
      </c>
      <c r="N80" s="10"/>
      <c r="O80" s="187">
        <v>0</v>
      </c>
      <c r="P80" s="287">
        <f t="shared" si="104"/>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107"/>
        <v>0</v>
      </c>
      <c r="AI80" s="287"/>
      <c r="AJ80" s="188" t="str" cm="2">
        <f t="array" ref="AJ80">_xlfn.IFS($C$6=Werkblad!$A$28,Werkblad!$A$34,$C$6="Kennisontwikkeling (KO)",Werkblad!$A$31,$C$6="Onderzoek, Ontwikkeling en innovatie (O&amp;O&amp;I)",Werkblad!$A$32,$C$6="","")</f>
        <v/>
      </c>
      <c r="AK80" s="287"/>
      <c r="AL80" s="10"/>
      <c r="AM80" s="187">
        <v>0</v>
      </c>
      <c r="AN80" s="283">
        <f t="shared" si="108"/>
        <v>0</v>
      </c>
      <c r="AO80" s="287"/>
      <c r="AP80" s="188" t="str" cm="2">
        <f t="array" ref="AP80">_xlfn.IFS($C$6=Werkblad!$A$28,Werkblad!$A$34,$C$6="Kennisontwikkeling (KO)",Werkblad!$A$31,$C$6="Onderzoek, Ontwikkeling en innovatie (O&amp;O&amp;I)",Werkblad!$A$32,$C$6="","")</f>
        <v/>
      </c>
      <c r="AQ80" s="287"/>
      <c r="AR80" s="10"/>
      <c r="AS80" s="187">
        <v>0</v>
      </c>
      <c r="AT80" s="283">
        <f t="shared" si="109"/>
        <v>0</v>
      </c>
      <c r="AU80" s="287"/>
      <c r="AV80" s="188" t="str" cm="2">
        <f t="array" ref="AV80">_xlfn.IFS($C$6=Werkblad!$A$28,Werkblad!$A$34,$C$6="Kennisontwikkeling (KO)",Werkblad!$A$31,$C$6="Onderzoek, Ontwikkeling en innovatie (O&amp;O&amp;I)",Werkblad!$A$32,$C$6="","")</f>
        <v/>
      </c>
      <c r="AW80" s="175"/>
      <c r="AX80" s="10"/>
      <c r="AY80" s="187">
        <v>0</v>
      </c>
      <c r="AZ80" s="283">
        <f t="shared" si="110"/>
        <v>0</v>
      </c>
      <c r="BA80" s="287"/>
      <c r="BB80" s="188" t="str" cm="2">
        <f t="array" ref="BB80">_xlfn.IFS($C$6=Werkblad!$A$28,Werkblad!$A$34,$C$6="Kennisontwikkeling (KO)",Werkblad!$A$31,$C$6="Onderzoek, Ontwikkeling en innovatie (O&amp;O&amp;I)",Werkblad!$A$32,$C$6="","")</f>
        <v/>
      </c>
      <c r="BC80" s="175"/>
      <c r="BD80" s="10"/>
      <c r="BE80" s="187">
        <v>0</v>
      </c>
      <c r="BF80" s="283">
        <f t="shared" si="111"/>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105"/>
        <v>0</v>
      </c>
      <c r="J81" s="10"/>
      <c r="K81" s="187">
        <v>0</v>
      </c>
      <c r="L81" s="287"/>
      <c r="M81" s="283">
        <f t="shared" si="106"/>
        <v>0</v>
      </c>
      <c r="N81" s="10"/>
      <c r="O81" s="187">
        <v>0</v>
      </c>
      <c r="P81" s="287">
        <f t="shared" si="104"/>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107"/>
        <v>0</v>
      </c>
      <c r="AI81" s="287"/>
      <c r="AJ81" s="188" t="str" cm="2">
        <f t="array" ref="AJ81">_xlfn.IFS($C$6=Werkblad!$A$28,Werkblad!$A$34,$C$6="Kennisontwikkeling (KO)",Werkblad!$A$31,$C$6="Onderzoek, Ontwikkeling en innovatie (O&amp;O&amp;I)",Werkblad!$A$32,$C$6="","")</f>
        <v/>
      </c>
      <c r="AK81" s="287"/>
      <c r="AL81" s="10"/>
      <c r="AM81" s="187">
        <v>0</v>
      </c>
      <c r="AN81" s="283">
        <f t="shared" si="108"/>
        <v>0</v>
      </c>
      <c r="AO81" s="287"/>
      <c r="AP81" s="188" t="str" cm="2">
        <f t="array" ref="AP81">_xlfn.IFS($C$6=Werkblad!$A$28,Werkblad!$A$34,$C$6="Kennisontwikkeling (KO)",Werkblad!$A$31,$C$6="Onderzoek, Ontwikkeling en innovatie (O&amp;O&amp;I)",Werkblad!$A$32,$C$6="","")</f>
        <v/>
      </c>
      <c r="AQ81" s="287"/>
      <c r="AR81" s="10"/>
      <c r="AS81" s="187">
        <v>0</v>
      </c>
      <c r="AT81" s="283">
        <f t="shared" si="109"/>
        <v>0</v>
      </c>
      <c r="AU81" s="287"/>
      <c r="AV81" s="188" t="str" cm="2">
        <f t="array" ref="AV81">_xlfn.IFS($C$6=Werkblad!$A$28,Werkblad!$A$34,$C$6="Kennisontwikkeling (KO)",Werkblad!$A$31,$C$6="Onderzoek, Ontwikkeling en innovatie (O&amp;O&amp;I)",Werkblad!$A$32,$C$6="","")</f>
        <v/>
      </c>
      <c r="AW81" s="175"/>
      <c r="AX81" s="10"/>
      <c r="AY81" s="187">
        <v>0</v>
      </c>
      <c r="AZ81" s="283">
        <f t="shared" si="110"/>
        <v>0</v>
      </c>
      <c r="BA81" s="287"/>
      <c r="BB81" s="188" t="str" cm="2">
        <f t="array" ref="BB81">_xlfn.IFS($C$6=Werkblad!$A$28,Werkblad!$A$34,$C$6="Kennisontwikkeling (KO)",Werkblad!$A$31,$C$6="Onderzoek, Ontwikkeling en innovatie (O&amp;O&amp;I)",Werkblad!$A$32,$C$6="","")</f>
        <v/>
      </c>
      <c r="BC81" s="175"/>
      <c r="BD81" s="10"/>
      <c r="BE81" s="187">
        <v>0</v>
      </c>
      <c r="BF81" s="283">
        <f t="shared" si="111"/>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105"/>
        <v>0</v>
      </c>
      <c r="J82" s="10"/>
      <c r="K82" s="187">
        <v>0</v>
      </c>
      <c r="L82" s="287"/>
      <c r="M82" s="283">
        <f t="shared" si="106"/>
        <v>0</v>
      </c>
      <c r="N82" s="10"/>
      <c r="O82" s="187">
        <v>0</v>
      </c>
      <c r="P82" s="287">
        <f t="shared" si="104"/>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107"/>
        <v>0</v>
      </c>
      <c r="AI82" s="287"/>
      <c r="AJ82" s="188" t="str" cm="2">
        <f t="array" ref="AJ82">_xlfn.IFS($C$6=Werkblad!$A$28,Werkblad!$A$34,$C$6="Kennisontwikkeling (KO)",Werkblad!$A$31,$C$6="Onderzoek, Ontwikkeling en innovatie (O&amp;O&amp;I)",Werkblad!$A$32,$C$6="","")</f>
        <v/>
      </c>
      <c r="AK82" s="287"/>
      <c r="AL82" s="10"/>
      <c r="AM82" s="187">
        <v>0</v>
      </c>
      <c r="AN82" s="283">
        <f t="shared" si="108"/>
        <v>0</v>
      </c>
      <c r="AO82" s="287"/>
      <c r="AP82" s="188" t="str" cm="2">
        <f t="array" ref="AP82">_xlfn.IFS($C$6=Werkblad!$A$28,Werkblad!$A$34,$C$6="Kennisontwikkeling (KO)",Werkblad!$A$31,$C$6="Onderzoek, Ontwikkeling en innovatie (O&amp;O&amp;I)",Werkblad!$A$32,$C$6="","")</f>
        <v/>
      </c>
      <c r="AQ82" s="287"/>
      <c r="AR82" s="10"/>
      <c r="AS82" s="187">
        <v>0</v>
      </c>
      <c r="AT82" s="283">
        <f t="shared" si="109"/>
        <v>0</v>
      </c>
      <c r="AU82" s="287"/>
      <c r="AV82" s="188" t="str" cm="2">
        <f t="array" ref="AV82">_xlfn.IFS($C$6=Werkblad!$A$28,Werkblad!$A$34,$C$6="Kennisontwikkeling (KO)",Werkblad!$A$31,$C$6="Onderzoek, Ontwikkeling en innovatie (O&amp;O&amp;I)",Werkblad!$A$32,$C$6="","")</f>
        <v/>
      </c>
      <c r="AW82" s="175"/>
      <c r="AX82" s="10"/>
      <c r="AY82" s="187">
        <v>0</v>
      </c>
      <c r="AZ82" s="283">
        <f t="shared" si="110"/>
        <v>0</v>
      </c>
      <c r="BA82" s="287"/>
      <c r="BB82" s="188" t="str" cm="2">
        <f t="array" ref="BB82">_xlfn.IFS($C$6=Werkblad!$A$28,Werkblad!$A$34,$C$6="Kennisontwikkeling (KO)",Werkblad!$A$31,$C$6="Onderzoek, Ontwikkeling en innovatie (O&amp;O&amp;I)",Werkblad!$A$32,$C$6="","")</f>
        <v/>
      </c>
      <c r="BC82" s="175"/>
      <c r="BD82" s="10"/>
      <c r="BE82" s="187">
        <v>0</v>
      </c>
      <c r="BF82" s="283">
        <f t="shared" si="111"/>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105"/>
        <v>0</v>
      </c>
      <c r="J83" s="10"/>
      <c r="K83" s="187">
        <v>0</v>
      </c>
      <c r="L83" s="287"/>
      <c r="M83" s="283">
        <f t="shared" si="106"/>
        <v>0</v>
      </c>
      <c r="N83" s="10"/>
      <c r="O83" s="187">
        <v>0</v>
      </c>
      <c r="P83" s="287">
        <f t="shared" si="104"/>
        <v>0</v>
      </c>
      <c r="Q83" s="287"/>
      <c r="R83" s="188" t="str" cm="2">
        <f t="array" ref="R83">_xlfn.IFS($C$6=Werkblad!$A$28,Werkblad!$A$34,$C$6="Kennisontwikkeling (KO)",Werkblad!$A$31,$C$6="Onderzoek, Ontwikkeling en innovatie (O&amp;O&amp;I)",Werkblad!$A$32,$C$6="","")</f>
        <v/>
      </c>
      <c r="S83" s="175"/>
      <c r="T83" s="10"/>
      <c r="U83" s="187">
        <v>0</v>
      </c>
      <c r="V83" s="287"/>
      <c r="W83" s="33">
        <f t="shared" ref="W83:W116" si="112">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107"/>
        <v>0</v>
      </c>
      <c r="AI83" s="287"/>
      <c r="AJ83" s="188" t="str" cm="2">
        <f t="array" ref="AJ83">_xlfn.IFS($C$6=Werkblad!$A$28,Werkblad!$A$34,$C$6="Kennisontwikkeling (KO)",Werkblad!$A$31,$C$6="Onderzoek, Ontwikkeling en innovatie (O&amp;O&amp;I)",Werkblad!$A$32,$C$6="","")</f>
        <v/>
      </c>
      <c r="AK83" s="287"/>
      <c r="AL83" s="10"/>
      <c r="AM83" s="187">
        <v>0</v>
      </c>
      <c r="AN83" s="283">
        <f t="shared" si="108"/>
        <v>0</v>
      </c>
      <c r="AO83" s="287"/>
      <c r="AP83" s="188" t="str" cm="2">
        <f t="array" ref="AP83">_xlfn.IFS($C$6=Werkblad!$A$28,Werkblad!$A$34,$C$6="Kennisontwikkeling (KO)",Werkblad!$A$31,$C$6="Onderzoek, Ontwikkeling en innovatie (O&amp;O&amp;I)",Werkblad!$A$32,$C$6="","")</f>
        <v/>
      </c>
      <c r="AQ83" s="287"/>
      <c r="AR83" s="10"/>
      <c r="AS83" s="187">
        <v>0</v>
      </c>
      <c r="AT83" s="283">
        <f t="shared" si="109"/>
        <v>0</v>
      </c>
      <c r="AU83" s="287"/>
      <c r="AV83" s="188" t="str" cm="2">
        <f t="array" ref="AV83">_xlfn.IFS($C$6=Werkblad!$A$28,Werkblad!$A$34,$C$6="Kennisontwikkeling (KO)",Werkblad!$A$31,$C$6="Onderzoek, Ontwikkeling en innovatie (O&amp;O&amp;I)",Werkblad!$A$32,$C$6="","")</f>
        <v/>
      </c>
      <c r="AW83" s="175"/>
      <c r="AX83" s="10"/>
      <c r="AY83" s="187">
        <v>0</v>
      </c>
      <c r="AZ83" s="283">
        <f t="shared" si="110"/>
        <v>0</v>
      </c>
      <c r="BA83" s="287"/>
      <c r="BB83" s="188" t="str" cm="2">
        <f t="array" ref="BB83">_xlfn.IFS($C$6=Werkblad!$A$28,Werkblad!$A$34,$C$6="Kennisontwikkeling (KO)",Werkblad!$A$31,$C$6="Onderzoek, Ontwikkeling en innovatie (O&amp;O&amp;I)",Werkblad!$A$32,$C$6="","")</f>
        <v/>
      </c>
      <c r="BC83" s="175"/>
      <c r="BD83" s="10"/>
      <c r="BE83" s="187">
        <v>0</v>
      </c>
      <c r="BF83" s="283">
        <f t="shared" si="111"/>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105"/>
        <v>0</v>
      </c>
      <c r="J84" s="10"/>
      <c r="K84" s="187">
        <v>0</v>
      </c>
      <c r="L84" s="287"/>
      <c r="M84" s="283">
        <f t="shared" si="106"/>
        <v>0</v>
      </c>
      <c r="N84" s="10"/>
      <c r="O84" s="187">
        <v>0</v>
      </c>
      <c r="P84" s="287">
        <f t="shared" si="104"/>
        <v>0</v>
      </c>
      <c r="Q84" s="287"/>
      <c r="R84" s="188" t="str" cm="2">
        <f t="array" ref="R84">_xlfn.IFS($C$6=Werkblad!$A$28,Werkblad!$A$34,$C$6="Kennisontwikkeling (KO)",Werkblad!$A$31,$C$6="Onderzoek, Ontwikkeling en innovatie (O&amp;O&amp;I)",Werkblad!$A$32,$C$6="","")</f>
        <v/>
      </c>
      <c r="S84" s="175"/>
      <c r="T84" s="10"/>
      <c r="U84" s="187">
        <v>0</v>
      </c>
      <c r="V84" s="287"/>
      <c r="W84" s="33">
        <f t="shared" si="112"/>
        <v>0</v>
      </c>
      <c r="X84" s="188" t="str" cm="2">
        <f t="array" ref="X84">_xlfn.IFS($C$6=Werkblad!$A$28,Werkblad!$A$34,$C$6="Kennisontwikkeling (KO)",Werkblad!$A$31,$C$6="Onderzoek, Ontwikkeling en innovatie (O&amp;O&amp;I)",Werkblad!$A$32,$C$6="","")</f>
        <v/>
      </c>
      <c r="Y84" s="175"/>
      <c r="Z84" s="10"/>
      <c r="AA84" s="187">
        <v>0</v>
      </c>
      <c r="AB84" s="287"/>
      <c r="AC84" s="33">
        <f t="shared" ref="AC84:AC116" si="113">AA84</f>
        <v>0</v>
      </c>
      <c r="AD84" s="188" t="str" cm="2">
        <f t="array" ref="AD84">_xlfn.IFS($C$6=Werkblad!$A$28,Werkblad!$A$34,$C$6="Kennisontwikkeling (KO)",Werkblad!$A$31,$C$6="Onderzoek, Ontwikkeling en innovatie (O&amp;O&amp;I)",Werkblad!$A$32,$C$6="","")</f>
        <v/>
      </c>
      <c r="AE84" s="287"/>
      <c r="AF84" s="10"/>
      <c r="AG84" s="187">
        <v>0</v>
      </c>
      <c r="AH84" s="175">
        <f t="shared" si="107"/>
        <v>0</v>
      </c>
      <c r="AI84" s="287"/>
      <c r="AJ84" s="188" t="str" cm="2">
        <f t="array" ref="AJ84">_xlfn.IFS($C$6=Werkblad!$A$28,Werkblad!$A$34,$C$6="Kennisontwikkeling (KO)",Werkblad!$A$31,$C$6="Onderzoek, Ontwikkeling en innovatie (O&amp;O&amp;I)",Werkblad!$A$32,$C$6="","")</f>
        <v/>
      </c>
      <c r="AK84" s="287"/>
      <c r="AL84" s="10"/>
      <c r="AM84" s="187">
        <v>0</v>
      </c>
      <c r="AN84" s="283">
        <f t="shared" si="108"/>
        <v>0</v>
      </c>
      <c r="AO84" s="287"/>
      <c r="AP84" s="188" t="str" cm="2">
        <f t="array" ref="AP84">_xlfn.IFS($C$6=Werkblad!$A$28,Werkblad!$A$34,$C$6="Kennisontwikkeling (KO)",Werkblad!$A$31,$C$6="Onderzoek, Ontwikkeling en innovatie (O&amp;O&amp;I)",Werkblad!$A$32,$C$6="","")</f>
        <v/>
      </c>
      <c r="AQ84" s="287"/>
      <c r="AR84" s="10"/>
      <c r="AS84" s="187">
        <v>0</v>
      </c>
      <c r="AT84" s="283">
        <f t="shared" si="109"/>
        <v>0</v>
      </c>
      <c r="AU84" s="287"/>
      <c r="AV84" s="188" t="str" cm="2">
        <f t="array" ref="AV84">_xlfn.IFS($C$6=Werkblad!$A$28,Werkblad!$A$34,$C$6="Kennisontwikkeling (KO)",Werkblad!$A$31,$C$6="Onderzoek, Ontwikkeling en innovatie (O&amp;O&amp;I)",Werkblad!$A$32,$C$6="","")</f>
        <v/>
      </c>
      <c r="AW84" s="175"/>
      <c r="AX84" s="10"/>
      <c r="AY84" s="187">
        <v>0</v>
      </c>
      <c r="AZ84" s="283">
        <f t="shared" si="110"/>
        <v>0</v>
      </c>
      <c r="BA84" s="287"/>
      <c r="BB84" s="188" t="str" cm="2">
        <f t="array" ref="BB84">_xlfn.IFS($C$6=Werkblad!$A$28,Werkblad!$A$34,$C$6="Kennisontwikkeling (KO)",Werkblad!$A$31,$C$6="Onderzoek, Ontwikkeling en innovatie (O&amp;O&amp;I)",Werkblad!$A$32,$C$6="","")</f>
        <v/>
      </c>
      <c r="BC84" s="175"/>
      <c r="BD84" s="10"/>
      <c r="BE84" s="187">
        <v>0</v>
      </c>
      <c r="BF84" s="283">
        <f t="shared" si="111"/>
        <v>0</v>
      </c>
      <c r="BG84" s="287"/>
      <c r="BH84" s="188" t="str" cm="2">
        <f t="array" ref="BH84">_xlfn.IFS($C$6=Werkblad!$A$28,Werkblad!$A$34,$C$6="Kennisontwikkeling (KO)",Werkblad!$A$31,$C$6="Onderzoek, Ontwikkeling en innovatie (O&amp;O&amp;I)",Werkblad!$A$32,$C$6="","")</f>
        <v/>
      </c>
      <c r="BI84" s="139"/>
    </row>
    <row r="85" spans="1:61" x14ac:dyDescent="0.25">
      <c r="A85" s="392"/>
      <c r="B85" s="588"/>
      <c r="C85" s="575"/>
      <c r="D85" s="575"/>
      <c r="E85" s="135"/>
      <c r="F85" s="10"/>
      <c r="G85" s="187">
        <v>0</v>
      </c>
      <c r="H85" s="135"/>
      <c r="I85" s="296">
        <f t="shared" si="105"/>
        <v>0</v>
      </c>
      <c r="J85" s="10"/>
      <c r="K85" s="187">
        <v>0</v>
      </c>
      <c r="L85" s="287"/>
      <c r="M85" s="283">
        <f t="shared" si="106"/>
        <v>0</v>
      </c>
      <c r="N85" s="10"/>
      <c r="O85" s="187">
        <v>0</v>
      </c>
      <c r="P85" s="287">
        <f t="shared" si="104"/>
        <v>0</v>
      </c>
      <c r="Q85" s="287"/>
      <c r="R85" s="188" t="str" cm="2">
        <f t="array" ref="R85">_xlfn.IFS($C$6=Werkblad!$A$28,Werkblad!$A$34,$C$6="Kennisontwikkeling (KO)",Werkblad!$A$31,$C$6="Onderzoek, Ontwikkeling en innovatie (O&amp;O&amp;I)",Werkblad!$A$32,$C$6="","")</f>
        <v/>
      </c>
      <c r="S85" s="175"/>
      <c r="T85" s="10"/>
      <c r="U85" s="187">
        <v>0</v>
      </c>
      <c r="V85" s="287"/>
      <c r="W85" s="33">
        <f t="shared" si="112"/>
        <v>0</v>
      </c>
      <c r="X85" s="188" t="str" cm="2">
        <f t="array" ref="X85">_xlfn.IFS($C$6=Werkblad!$A$28,Werkblad!$A$34,$C$6="Kennisontwikkeling (KO)",Werkblad!$A$31,$C$6="Onderzoek, Ontwikkeling en innovatie (O&amp;O&amp;I)",Werkblad!$A$32,$C$6="","")</f>
        <v/>
      </c>
      <c r="Y85" s="175"/>
      <c r="Z85" s="10"/>
      <c r="AA85" s="187">
        <v>0</v>
      </c>
      <c r="AB85" s="287"/>
      <c r="AC85" s="33">
        <f t="shared" si="113"/>
        <v>0</v>
      </c>
      <c r="AD85" s="188" t="str" cm="2">
        <f t="array" ref="AD85">_xlfn.IFS($C$6=Werkblad!$A$28,Werkblad!$A$34,$C$6="Kennisontwikkeling (KO)",Werkblad!$A$31,$C$6="Onderzoek, Ontwikkeling en innovatie (O&amp;O&amp;I)",Werkblad!$A$32,$C$6="","")</f>
        <v/>
      </c>
      <c r="AE85" s="287"/>
      <c r="AF85" s="10"/>
      <c r="AG85" s="187">
        <v>0</v>
      </c>
      <c r="AH85" s="175">
        <f t="shared" si="107"/>
        <v>0</v>
      </c>
      <c r="AI85" s="287"/>
      <c r="AJ85" s="188" t="str" cm="2">
        <f t="array" ref="AJ85">_xlfn.IFS($C$6=Werkblad!$A$28,Werkblad!$A$34,$C$6="Kennisontwikkeling (KO)",Werkblad!$A$31,$C$6="Onderzoek, Ontwikkeling en innovatie (O&amp;O&amp;I)",Werkblad!$A$32,$C$6="","")</f>
        <v/>
      </c>
      <c r="AK85" s="287"/>
      <c r="AL85" s="10"/>
      <c r="AM85" s="187">
        <v>0</v>
      </c>
      <c r="AN85" s="283">
        <f t="shared" si="108"/>
        <v>0</v>
      </c>
      <c r="AO85" s="287"/>
      <c r="AP85" s="188" t="str" cm="2">
        <f t="array" ref="AP85">_xlfn.IFS($C$6=Werkblad!$A$28,Werkblad!$A$34,$C$6="Kennisontwikkeling (KO)",Werkblad!$A$31,$C$6="Onderzoek, Ontwikkeling en innovatie (O&amp;O&amp;I)",Werkblad!$A$32,$C$6="","")</f>
        <v/>
      </c>
      <c r="AQ85" s="287"/>
      <c r="AR85" s="10"/>
      <c r="AS85" s="187">
        <v>0</v>
      </c>
      <c r="AT85" s="283">
        <f t="shared" si="109"/>
        <v>0</v>
      </c>
      <c r="AU85" s="287"/>
      <c r="AV85" s="188" t="str" cm="2">
        <f t="array" ref="AV85">_xlfn.IFS($C$6=Werkblad!$A$28,Werkblad!$A$34,$C$6="Kennisontwikkeling (KO)",Werkblad!$A$31,$C$6="Onderzoek, Ontwikkeling en innovatie (O&amp;O&amp;I)",Werkblad!$A$32,$C$6="","")</f>
        <v/>
      </c>
      <c r="AW85" s="175"/>
      <c r="AX85" s="10"/>
      <c r="AY85" s="187">
        <v>0</v>
      </c>
      <c r="AZ85" s="283">
        <f t="shared" si="110"/>
        <v>0</v>
      </c>
      <c r="BA85" s="287"/>
      <c r="BB85" s="188" t="str" cm="2">
        <f t="array" ref="BB85">_xlfn.IFS($C$6=Werkblad!$A$28,Werkblad!$A$34,$C$6="Kennisontwikkeling (KO)",Werkblad!$A$31,$C$6="Onderzoek, Ontwikkeling en innovatie (O&amp;O&amp;I)",Werkblad!$A$32,$C$6="","")</f>
        <v/>
      </c>
      <c r="BC85" s="175"/>
      <c r="BD85" s="10"/>
      <c r="BE85" s="187">
        <v>0</v>
      </c>
      <c r="BF85" s="283">
        <f t="shared" si="111"/>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12"/>
        <v>0</v>
      </c>
      <c r="X92" s="346" t="s">
        <v>121</v>
      </c>
      <c r="Y92" s="175"/>
      <c r="Z92" s="10"/>
      <c r="AA92" s="187">
        <v>0</v>
      </c>
      <c r="AB92" s="287"/>
      <c r="AC92" s="33">
        <f t="shared" si="113"/>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14">G93</f>
        <v>0</v>
      </c>
      <c r="J93" s="10"/>
      <c r="K93" s="200"/>
      <c r="L93" s="297"/>
      <c r="M93" s="167">
        <f t="shared" ref="M93:M105" si="115">K93</f>
        <v>0</v>
      </c>
      <c r="N93" s="10"/>
      <c r="O93" s="200"/>
      <c r="P93" s="297">
        <f>O93</f>
        <v>0</v>
      </c>
      <c r="Q93" s="297"/>
      <c r="R93" s="346" t="s">
        <v>121</v>
      </c>
      <c r="S93" s="175"/>
      <c r="T93" s="10"/>
      <c r="U93" s="200"/>
      <c r="V93" s="297"/>
      <c r="W93" s="33">
        <f t="shared" si="112"/>
        <v>0</v>
      </c>
      <c r="X93" s="346" t="s">
        <v>121</v>
      </c>
      <c r="Y93" s="175"/>
      <c r="Z93" s="10"/>
      <c r="AA93" s="187">
        <v>0</v>
      </c>
      <c r="AB93" s="287"/>
      <c r="AC93" s="33">
        <f t="shared" si="113"/>
        <v>0</v>
      </c>
      <c r="AD93" s="188" t="str" cm="2">
        <f t="array" ref="AD93">_xlfn.IFS($C$6=Werkblad!$A$28,Werkblad!$A$34,$C$6="Kennisontwikkeling (KO)",Werkblad!$A$31,$C$6="Onderzoek, Ontwikkeling en innovatie (O&amp;O&amp;I)",Werkblad!$A$32,$C$6="","")</f>
        <v/>
      </c>
      <c r="AE93" s="287"/>
      <c r="AF93" s="10"/>
      <c r="AG93" s="200"/>
      <c r="AH93" s="167">
        <f t="shared" ref="AH93:AH105" si="116">AG93</f>
        <v>0</v>
      </c>
      <c r="AI93" s="297"/>
      <c r="AJ93" s="346" t="s">
        <v>121</v>
      </c>
      <c r="AK93" s="297"/>
      <c r="AL93" s="10"/>
      <c r="AM93" s="200"/>
      <c r="AN93" s="167">
        <f t="shared" ref="AN93:AN105" si="117">AM93</f>
        <v>0</v>
      </c>
      <c r="AO93" s="297"/>
      <c r="AP93" s="346" t="s">
        <v>121</v>
      </c>
      <c r="AQ93" s="287"/>
      <c r="AR93" s="10"/>
      <c r="AS93" s="200"/>
      <c r="AT93" s="167">
        <f t="shared" ref="AT93:AT105" si="118">AS93</f>
        <v>0</v>
      </c>
      <c r="AU93" s="297"/>
      <c r="AV93" s="346" t="s">
        <v>121</v>
      </c>
      <c r="AW93" s="175"/>
      <c r="AX93" s="10"/>
      <c r="AY93" s="200"/>
      <c r="AZ93" s="167">
        <f t="shared" ref="AZ93:AZ105" si="119">AY93</f>
        <v>0</v>
      </c>
      <c r="BA93" s="297"/>
      <c r="BB93" s="346" t="s">
        <v>121</v>
      </c>
      <c r="BC93" s="167"/>
      <c r="BD93" s="10"/>
      <c r="BE93" s="187">
        <v>0</v>
      </c>
      <c r="BF93" s="167">
        <f t="shared" ref="BF93:BF105" si="120">BE93</f>
        <v>0</v>
      </c>
      <c r="BG93" s="297"/>
      <c r="BH93" s="188" t="str" cm="2">
        <f t="array" ref="BH93">_xlfn.IFS($C$6=Werkblad!$A$28,Werkblad!$A$34,$C$6="Kennisontwikkeling (KO)",Werkblad!$A$31,$C$6="Onderzoek, Ontwikkeling en innovatie (O&amp;O&amp;I)",Werkblad!$A$32,$C$6="","")</f>
        <v/>
      </c>
      <c r="BI93" s="139"/>
    </row>
    <row r="94" spans="1:61" x14ac:dyDescent="0.25">
      <c r="A94" s="7"/>
      <c r="B94" s="574"/>
      <c r="C94" s="587"/>
      <c r="D94" s="587"/>
      <c r="E94" s="4"/>
      <c r="F94" s="10"/>
      <c r="G94" s="200"/>
      <c r="H94" s="4"/>
      <c r="I94" s="296">
        <f t="shared" si="114"/>
        <v>0</v>
      </c>
      <c r="J94" s="10"/>
      <c r="K94" s="200"/>
      <c r="L94" s="297"/>
      <c r="M94" s="167">
        <f t="shared" si="115"/>
        <v>0</v>
      </c>
      <c r="N94" s="10"/>
      <c r="O94" s="200"/>
      <c r="P94" s="297">
        <f>O94</f>
        <v>0</v>
      </c>
      <c r="Q94" s="297"/>
      <c r="R94" s="346" t="s">
        <v>121</v>
      </c>
      <c r="S94" s="175"/>
      <c r="T94" s="10"/>
      <c r="U94" s="200"/>
      <c r="V94" s="297"/>
      <c r="W94" s="33">
        <f t="shared" si="112"/>
        <v>0</v>
      </c>
      <c r="X94" s="346" t="s">
        <v>121</v>
      </c>
      <c r="Y94" s="175"/>
      <c r="Z94" s="10"/>
      <c r="AA94" s="187">
        <v>0</v>
      </c>
      <c r="AB94" s="287"/>
      <c r="AC94" s="33">
        <f t="shared" si="113"/>
        <v>0</v>
      </c>
      <c r="AD94" s="188" t="str" cm="2">
        <f t="array" ref="AD94">_xlfn.IFS($C$6=Werkblad!$A$28,Werkblad!$A$34,$C$6="Kennisontwikkeling (KO)",Werkblad!$A$31,$C$6="Onderzoek, Ontwikkeling en innovatie (O&amp;O&amp;I)",Werkblad!$A$32,$C$6="","")</f>
        <v/>
      </c>
      <c r="AE94" s="287"/>
      <c r="AF94" s="10"/>
      <c r="AG94" s="200"/>
      <c r="AH94" s="167">
        <f t="shared" si="116"/>
        <v>0</v>
      </c>
      <c r="AI94" s="297"/>
      <c r="AJ94" s="346" t="s">
        <v>121</v>
      </c>
      <c r="AK94" s="297"/>
      <c r="AL94" s="10"/>
      <c r="AM94" s="200"/>
      <c r="AN94" s="167">
        <f t="shared" si="117"/>
        <v>0</v>
      </c>
      <c r="AO94" s="297"/>
      <c r="AP94" s="346" t="s">
        <v>121</v>
      </c>
      <c r="AQ94" s="287"/>
      <c r="AR94" s="10"/>
      <c r="AS94" s="200"/>
      <c r="AT94" s="167">
        <f t="shared" si="118"/>
        <v>0</v>
      </c>
      <c r="AU94" s="297"/>
      <c r="AV94" s="346" t="s">
        <v>121</v>
      </c>
      <c r="AW94" s="175"/>
      <c r="AX94" s="10"/>
      <c r="AY94" s="200"/>
      <c r="AZ94" s="167">
        <f t="shared" si="119"/>
        <v>0</v>
      </c>
      <c r="BA94" s="297"/>
      <c r="BB94" s="346" t="s">
        <v>121</v>
      </c>
      <c r="BC94" s="167"/>
      <c r="BD94" s="10"/>
      <c r="BE94" s="187">
        <v>0</v>
      </c>
      <c r="BF94" s="167">
        <f t="shared" si="120"/>
        <v>0</v>
      </c>
      <c r="BG94" s="297"/>
      <c r="BH94" s="188" t="str" cm="2">
        <f t="array" ref="BH94">_xlfn.IFS($C$6=Werkblad!$A$28,Werkblad!$A$34,$C$6="Kennisontwikkeling (KO)",Werkblad!$A$31,$C$6="Onderzoek, Ontwikkeling en innovatie (O&amp;O&amp;I)",Werkblad!$A$32,$C$6="","")</f>
        <v/>
      </c>
      <c r="BI94" s="136"/>
    </row>
    <row r="95" spans="1:61" x14ac:dyDescent="0.25">
      <c r="A95" s="7"/>
      <c r="B95" s="404"/>
      <c r="C95" s="405"/>
      <c r="D95" s="406"/>
      <c r="E95" s="4"/>
      <c r="F95" s="10"/>
      <c r="G95" s="200"/>
      <c r="H95" s="4"/>
      <c r="I95" s="296"/>
      <c r="J95" s="10"/>
      <c r="K95" s="200"/>
      <c r="L95" s="297"/>
      <c r="M95" s="167"/>
      <c r="N95" s="10"/>
      <c r="O95" s="200"/>
      <c r="P95" s="297"/>
      <c r="Q95" s="297"/>
      <c r="R95" s="346" t="s">
        <v>121</v>
      </c>
      <c r="S95" s="175"/>
      <c r="T95" s="10"/>
      <c r="U95" s="200"/>
      <c r="V95" s="297"/>
      <c r="W95" s="33"/>
      <c r="X95" s="346" t="s">
        <v>121</v>
      </c>
      <c r="Y95" s="175"/>
      <c r="Z95" s="10"/>
      <c r="AA95" s="187">
        <v>0</v>
      </c>
      <c r="AB95" s="287"/>
      <c r="AC95" s="33"/>
      <c r="AD95" s="188" t="str" cm="2">
        <f t="array" ref="AD95">_xlfn.IFS($C$6=Werkblad!$A$28,Werkblad!$A$34,$C$6="Kennisontwikkeling (KO)",Werkblad!$A$31,$C$6="Onderzoek, Ontwikkeling en innovatie (O&amp;O&amp;I)",Werkblad!$A$32,$C$6="","")</f>
        <v/>
      </c>
      <c r="AE95" s="287"/>
      <c r="AF95" s="10"/>
      <c r="AG95" s="200"/>
      <c r="AH95" s="167"/>
      <c r="AI95" s="297"/>
      <c r="AJ95" s="346" t="s">
        <v>121</v>
      </c>
      <c r="AK95" s="297"/>
      <c r="AL95" s="10"/>
      <c r="AM95" s="200"/>
      <c r="AN95" s="167"/>
      <c r="AO95" s="297"/>
      <c r="AP95" s="346" t="s">
        <v>121</v>
      </c>
      <c r="AQ95" s="287"/>
      <c r="AR95" s="10"/>
      <c r="AS95" s="200"/>
      <c r="AT95" s="167"/>
      <c r="AU95" s="297"/>
      <c r="AV95" s="346" t="s">
        <v>121</v>
      </c>
      <c r="AW95" s="175"/>
      <c r="AX95" s="10"/>
      <c r="AY95" s="200"/>
      <c r="AZ95" s="167"/>
      <c r="BA95" s="297"/>
      <c r="BB95" s="346" t="s">
        <v>121</v>
      </c>
      <c r="BC95" s="167"/>
      <c r="BD95" s="10"/>
      <c r="BE95" s="187">
        <v>0</v>
      </c>
      <c r="BF95" s="167"/>
      <c r="BG95" s="297"/>
      <c r="BH95" s="188" t="str" cm="2">
        <f t="array" ref="BH95">_xlfn.IFS($C$6=Werkblad!$A$28,Werkblad!$A$34,$C$6="Kennisontwikkeling (KO)",Werkblad!$A$31,$C$6="Onderzoek, Ontwikkeling en innovatie (O&amp;O&amp;I)",Werkblad!$A$32,$C$6="","")</f>
        <v/>
      </c>
      <c r="BI95" s="136"/>
    </row>
    <row r="96" spans="1:61" x14ac:dyDescent="0.25">
      <c r="A96" s="7"/>
      <c r="B96" s="404"/>
      <c r="C96" s="405"/>
      <c r="D96" s="406"/>
      <c r="E96" s="4"/>
      <c r="F96" s="10"/>
      <c r="G96" s="200"/>
      <c r="H96" s="4"/>
      <c r="I96" s="296"/>
      <c r="J96" s="10"/>
      <c r="K96" s="200"/>
      <c r="L96" s="297"/>
      <c r="M96" s="167"/>
      <c r="N96" s="10"/>
      <c r="O96" s="200"/>
      <c r="P96" s="297"/>
      <c r="Q96" s="297"/>
      <c r="R96" s="346" t="s">
        <v>121</v>
      </c>
      <c r="S96" s="175"/>
      <c r="T96" s="10"/>
      <c r="U96" s="200"/>
      <c r="V96" s="297"/>
      <c r="W96" s="33"/>
      <c r="X96" s="346" t="s">
        <v>121</v>
      </c>
      <c r="Y96" s="175"/>
      <c r="Z96" s="10"/>
      <c r="AA96" s="187">
        <v>0</v>
      </c>
      <c r="AB96" s="287"/>
      <c r="AC96" s="33"/>
      <c r="AD96" s="188" t="str" cm="2">
        <f t="array" ref="AD96">_xlfn.IFS($C$6=Werkblad!$A$28,Werkblad!$A$34,$C$6="Kennisontwikkeling (KO)",Werkblad!$A$31,$C$6="Onderzoek, Ontwikkeling en innovatie (O&amp;O&amp;I)",Werkblad!$A$32,$C$6="","")</f>
        <v/>
      </c>
      <c r="AE96" s="287"/>
      <c r="AF96" s="10"/>
      <c r="AG96" s="200"/>
      <c r="AH96" s="167"/>
      <c r="AI96" s="297"/>
      <c r="AJ96" s="346" t="s">
        <v>121</v>
      </c>
      <c r="AK96" s="297"/>
      <c r="AL96" s="10"/>
      <c r="AM96" s="200"/>
      <c r="AN96" s="167"/>
      <c r="AO96" s="297"/>
      <c r="AP96" s="346" t="s">
        <v>121</v>
      </c>
      <c r="AQ96" s="287"/>
      <c r="AR96" s="10"/>
      <c r="AS96" s="200"/>
      <c r="AT96" s="167"/>
      <c r="AU96" s="297"/>
      <c r="AV96" s="346" t="s">
        <v>121</v>
      </c>
      <c r="AW96" s="175"/>
      <c r="AX96" s="10"/>
      <c r="AY96" s="200"/>
      <c r="AZ96" s="167"/>
      <c r="BA96" s="297"/>
      <c r="BB96" s="346" t="s">
        <v>121</v>
      </c>
      <c r="BC96" s="167"/>
      <c r="BD96" s="10"/>
      <c r="BE96" s="187">
        <v>0</v>
      </c>
      <c r="BF96" s="167"/>
      <c r="BG96" s="297"/>
      <c r="BH96" s="188" t="str" cm="2">
        <f t="array" ref="BH96">_xlfn.IFS($C$6=Werkblad!$A$28,Werkblad!$A$34,$C$6="Kennisontwikkeling (KO)",Werkblad!$A$31,$C$6="Onderzoek, Ontwikkeling en innovatie (O&amp;O&amp;I)",Werkblad!$A$32,$C$6="","")</f>
        <v/>
      </c>
      <c r="BI96" s="136"/>
    </row>
    <row r="97" spans="1:61" x14ac:dyDescent="0.25">
      <c r="A97" s="7"/>
      <c r="B97" s="578"/>
      <c r="C97" s="579"/>
      <c r="D97" s="580"/>
      <c r="E97" s="4"/>
      <c r="F97" s="10"/>
      <c r="G97" s="200"/>
      <c r="H97" s="4"/>
      <c r="I97" s="296"/>
      <c r="J97" s="10"/>
      <c r="K97" s="200"/>
      <c r="L97" s="297"/>
      <c r="M97" s="167"/>
      <c r="N97" s="10"/>
      <c r="O97" s="200"/>
      <c r="P97" s="297"/>
      <c r="Q97" s="297"/>
      <c r="R97" s="346" t="s">
        <v>121</v>
      </c>
      <c r="S97" s="175"/>
      <c r="T97" s="10"/>
      <c r="U97" s="200"/>
      <c r="V97" s="297"/>
      <c r="W97" s="33"/>
      <c r="X97" s="346" t="s">
        <v>121</v>
      </c>
      <c r="Y97" s="175"/>
      <c r="Z97" s="10"/>
      <c r="AA97" s="187">
        <v>0</v>
      </c>
      <c r="AB97" s="287"/>
      <c r="AC97" s="33"/>
      <c r="AD97" s="188" t="str" cm="2">
        <f t="array" ref="AD97">_xlfn.IFS($C$6=Werkblad!$A$28,Werkblad!$A$34,$C$6="Kennisontwikkeling (KO)",Werkblad!$A$31,$C$6="Onderzoek, Ontwikkeling en innovatie (O&amp;O&amp;I)",Werkblad!$A$32,$C$6="","")</f>
        <v/>
      </c>
      <c r="AE97" s="287"/>
      <c r="AF97" s="10"/>
      <c r="AG97" s="200"/>
      <c r="AH97" s="167"/>
      <c r="AI97" s="297"/>
      <c r="AJ97" s="346" t="s">
        <v>121</v>
      </c>
      <c r="AK97" s="297"/>
      <c r="AL97" s="10"/>
      <c r="AM97" s="200"/>
      <c r="AN97" s="167"/>
      <c r="AO97" s="297"/>
      <c r="AP97" s="346" t="s">
        <v>121</v>
      </c>
      <c r="AQ97" s="287"/>
      <c r="AR97" s="10"/>
      <c r="AS97" s="200"/>
      <c r="AT97" s="167"/>
      <c r="AU97" s="297"/>
      <c r="AV97" s="346" t="s">
        <v>121</v>
      </c>
      <c r="AW97" s="175"/>
      <c r="AX97" s="10"/>
      <c r="AY97" s="200"/>
      <c r="AZ97" s="167"/>
      <c r="BA97" s="297"/>
      <c r="BB97" s="346" t="s">
        <v>121</v>
      </c>
      <c r="BC97" s="167"/>
      <c r="BD97" s="10"/>
      <c r="BE97" s="187">
        <v>0</v>
      </c>
      <c r="BF97" s="167"/>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c r="X98" s="346" t="s">
        <v>121</v>
      </c>
      <c r="Y98" s="175"/>
      <c r="Z98" s="10"/>
      <c r="AA98" s="187">
        <v>0</v>
      </c>
      <c r="AB98" s="287"/>
      <c r="AC98" s="33"/>
      <c r="AD98" s="188" t="str" cm="2">
        <f t="array" ref="AD98">_xlfn.IFS($C$6=Werkblad!$A$28,Werkblad!$A$34,$C$6="Kennisontwikkeling (KO)",Werkblad!$A$31,$C$6="Onderzoek, Ontwikkeling en innovatie (O&amp;O&amp;I)",Werkblad!$A$32,$C$6="","")</f>
        <v/>
      </c>
      <c r="AE98" s="287"/>
      <c r="AF98" s="10"/>
      <c r="AG98" s="200"/>
      <c r="AH98" s="167"/>
      <c r="AI98" s="297"/>
      <c r="AJ98" s="346" t="s">
        <v>121</v>
      </c>
      <c r="AK98" s="297"/>
      <c r="AL98" s="10"/>
      <c r="AM98" s="200"/>
      <c r="AN98" s="167"/>
      <c r="AO98" s="297"/>
      <c r="AP98" s="346" t="s">
        <v>121</v>
      </c>
      <c r="AQ98" s="287"/>
      <c r="AR98" s="10"/>
      <c r="AS98" s="200"/>
      <c r="AT98" s="167"/>
      <c r="AU98" s="297"/>
      <c r="AV98" s="346" t="s">
        <v>121</v>
      </c>
      <c r="AW98" s="175"/>
      <c r="AX98" s="10"/>
      <c r="AY98" s="200"/>
      <c r="AZ98" s="167"/>
      <c r="BA98" s="297"/>
      <c r="BB98" s="346" t="s">
        <v>121</v>
      </c>
      <c r="BC98" s="167"/>
      <c r="BD98" s="10"/>
      <c r="BE98" s="187">
        <v>0</v>
      </c>
      <c r="BF98" s="167"/>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c r="X99" s="346" t="s">
        <v>121</v>
      </c>
      <c r="Y99" s="175"/>
      <c r="Z99" s="10"/>
      <c r="AA99" s="187">
        <v>0</v>
      </c>
      <c r="AB99" s="287"/>
      <c r="AC99" s="33"/>
      <c r="AD99" s="188" t="str" cm="2">
        <f t="array" ref="AD99">_xlfn.IFS($C$6=Werkblad!$A$28,Werkblad!$A$34,$C$6="Kennisontwikkeling (KO)",Werkblad!$A$31,$C$6="Onderzoek, Ontwikkeling en innovatie (O&amp;O&amp;I)",Werkblad!$A$32,$C$6="","")</f>
        <v/>
      </c>
      <c r="AE99" s="287"/>
      <c r="AF99" s="10"/>
      <c r="AG99" s="200"/>
      <c r="AH99" s="167"/>
      <c r="AI99" s="297"/>
      <c r="AJ99" s="346" t="s">
        <v>121</v>
      </c>
      <c r="AK99" s="297"/>
      <c r="AL99" s="10"/>
      <c r="AM99" s="200"/>
      <c r="AN99" s="167"/>
      <c r="AO99" s="297"/>
      <c r="AP99" s="346" t="s">
        <v>121</v>
      </c>
      <c r="AQ99" s="287"/>
      <c r="AR99" s="10"/>
      <c r="AS99" s="200"/>
      <c r="AT99" s="167"/>
      <c r="AU99" s="297"/>
      <c r="AV99" s="346" t="s">
        <v>121</v>
      </c>
      <c r="AW99" s="175"/>
      <c r="AX99" s="10"/>
      <c r="AY99" s="200"/>
      <c r="AZ99" s="167"/>
      <c r="BA99" s="297"/>
      <c r="BB99" s="346" t="s">
        <v>121</v>
      </c>
      <c r="BC99" s="167"/>
      <c r="BD99" s="10"/>
      <c r="BE99" s="187">
        <v>0</v>
      </c>
      <c r="BF99" s="167"/>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c r="X100" s="346" t="s">
        <v>121</v>
      </c>
      <c r="Y100" s="175"/>
      <c r="Z100" s="10"/>
      <c r="AA100" s="187">
        <v>0</v>
      </c>
      <c r="AB100" s="287"/>
      <c r="AC100" s="33"/>
      <c r="AD100" s="188" t="str" cm="2">
        <f t="array" ref="AD100">_xlfn.IFS($C$6=Werkblad!$A$28,Werkblad!$A$34,$C$6="Kennisontwikkeling (KO)",Werkblad!$A$31,$C$6="Onderzoek, Ontwikkeling en innovatie (O&amp;O&amp;I)",Werkblad!$A$32,$C$6="","")</f>
        <v/>
      </c>
      <c r="AE100" s="287"/>
      <c r="AF100" s="10"/>
      <c r="AG100" s="200"/>
      <c r="AH100" s="167"/>
      <c r="AI100" s="297"/>
      <c r="AJ100" s="346" t="s">
        <v>121</v>
      </c>
      <c r="AK100" s="297"/>
      <c r="AL100" s="10"/>
      <c r="AM100" s="200"/>
      <c r="AN100" s="167"/>
      <c r="AO100" s="297"/>
      <c r="AP100" s="346" t="s">
        <v>121</v>
      </c>
      <c r="AQ100" s="287"/>
      <c r="AR100" s="10"/>
      <c r="AS100" s="200"/>
      <c r="AT100" s="167"/>
      <c r="AU100" s="297"/>
      <c r="AV100" s="346" t="s">
        <v>121</v>
      </c>
      <c r="AW100" s="175"/>
      <c r="AX100" s="10"/>
      <c r="AY100" s="200"/>
      <c r="AZ100" s="167"/>
      <c r="BA100" s="297"/>
      <c r="BB100" s="346" t="s">
        <v>121</v>
      </c>
      <c r="BC100" s="167"/>
      <c r="BD100" s="10"/>
      <c r="BE100" s="187">
        <v>0</v>
      </c>
      <c r="BF100" s="167"/>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c r="X101" s="346" t="s">
        <v>121</v>
      </c>
      <c r="Y101" s="175"/>
      <c r="Z101" s="10"/>
      <c r="AA101" s="187">
        <v>0</v>
      </c>
      <c r="AB101" s="287"/>
      <c r="AC101" s="33"/>
      <c r="AD101" s="188" t="str" cm="2">
        <f t="array" ref="AD101">_xlfn.IFS($C$6=Werkblad!$A$28,Werkblad!$A$34,$C$6="Kennisontwikkeling (KO)",Werkblad!$A$31,$C$6="Onderzoek, Ontwikkeling en innovatie (O&amp;O&amp;I)",Werkblad!$A$32,$C$6="","")</f>
        <v/>
      </c>
      <c r="AE101" s="287"/>
      <c r="AF101" s="10"/>
      <c r="AG101" s="200"/>
      <c r="AH101" s="167"/>
      <c r="AI101" s="297"/>
      <c r="AJ101" s="346" t="s">
        <v>121</v>
      </c>
      <c r="AK101" s="297"/>
      <c r="AL101" s="10"/>
      <c r="AM101" s="200"/>
      <c r="AN101" s="167"/>
      <c r="AO101" s="297"/>
      <c r="AP101" s="346" t="s">
        <v>121</v>
      </c>
      <c r="AQ101" s="287"/>
      <c r="AR101" s="10"/>
      <c r="AS101" s="200"/>
      <c r="AT101" s="167"/>
      <c r="AU101" s="297"/>
      <c r="AV101" s="346" t="s">
        <v>121</v>
      </c>
      <c r="AW101" s="175"/>
      <c r="AX101" s="10"/>
      <c r="AY101" s="200"/>
      <c r="AZ101" s="167"/>
      <c r="BA101" s="297"/>
      <c r="BB101" s="346" t="s">
        <v>121</v>
      </c>
      <c r="BC101" s="167"/>
      <c r="BD101" s="10"/>
      <c r="BE101" s="187">
        <v>0</v>
      </c>
      <c r="BF101" s="167"/>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c r="X102" s="346" t="s">
        <v>121</v>
      </c>
      <c r="Y102" s="175"/>
      <c r="Z102" s="10"/>
      <c r="AA102" s="187">
        <v>0</v>
      </c>
      <c r="AB102" s="287"/>
      <c r="AC102" s="33"/>
      <c r="AD102" s="188" t="str" cm="2">
        <f t="array" ref="AD102">_xlfn.IFS($C$6=Werkblad!$A$28,Werkblad!$A$34,$C$6="Kennisontwikkeling (KO)",Werkblad!$A$31,$C$6="Onderzoek, Ontwikkeling en innovatie (O&amp;O&amp;I)",Werkblad!$A$32,$C$6="","")</f>
        <v/>
      </c>
      <c r="AE102" s="287"/>
      <c r="AF102" s="10"/>
      <c r="AG102" s="200"/>
      <c r="AH102" s="167"/>
      <c r="AI102" s="297"/>
      <c r="AJ102" s="346" t="s">
        <v>121</v>
      </c>
      <c r="AK102" s="297"/>
      <c r="AL102" s="10"/>
      <c r="AM102" s="200"/>
      <c r="AN102" s="167"/>
      <c r="AO102" s="297"/>
      <c r="AP102" s="346" t="s">
        <v>121</v>
      </c>
      <c r="AQ102" s="287"/>
      <c r="AR102" s="10"/>
      <c r="AS102" s="200"/>
      <c r="AT102" s="167"/>
      <c r="AU102" s="297"/>
      <c r="AV102" s="346" t="s">
        <v>121</v>
      </c>
      <c r="AW102" s="175"/>
      <c r="AX102" s="10"/>
      <c r="AY102" s="200"/>
      <c r="AZ102" s="167"/>
      <c r="BA102" s="297"/>
      <c r="BB102" s="346" t="s">
        <v>121</v>
      </c>
      <c r="BC102" s="167"/>
      <c r="BD102" s="10"/>
      <c r="BE102" s="187">
        <v>0</v>
      </c>
      <c r="BF102" s="167"/>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c r="X103" s="346" t="s">
        <v>121</v>
      </c>
      <c r="Y103" s="175"/>
      <c r="Z103" s="10"/>
      <c r="AA103" s="187">
        <v>0</v>
      </c>
      <c r="AB103" s="287"/>
      <c r="AC103" s="33"/>
      <c r="AD103" s="188" t="str" cm="2">
        <f t="array" ref="AD103">_xlfn.IFS($C$6=Werkblad!$A$28,Werkblad!$A$34,$C$6="Kennisontwikkeling (KO)",Werkblad!$A$31,$C$6="Onderzoek, Ontwikkeling en innovatie (O&amp;O&amp;I)",Werkblad!$A$32,$C$6="","")</f>
        <v/>
      </c>
      <c r="AE103" s="287"/>
      <c r="AF103" s="10"/>
      <c r="AG103" s="200"/>
      <c r="AH103" s="167"/>
      <c r="AI103" s="297"/>
      <c r="AJ103" s="346" t="s">
        <v>121</v>
      </c>
      <c r="AK103" s="297"/>
      <c r="AL103" s="10"/>
      <c r="AM103" s="200"/>
      <c r="AN103" s="167"/>
      <c r="AO103" s="297"/>
      <c r="AP103" s="346" t="s">
        <v>121</v>
      </c>
      <c r="AQ103" s="287"/>
      <c r="AR103" s="10"/>
      <c r="AS103" s="200"/>
      <c r="AT103" s="167"/>
      <c r="AU103" s="297"/>
      <c r="AV103" s="346" t="s">
        <v>121</v>
      </c>
      <c r="AW103" s="175"/>
      <c r="AX103" s="10"/>
      <c r="AY103" s="200"/>
      <c r="AZ103" s="167"/>
      <c r="BA103" s="297"/>
      <c r="BB103" s="346" t="s">
        <v>121</v>
      </c>
      <c r="BC103" s="167"/>
      <c r="BD103" s="10"/>
      <c r="BE103" s="187">
        <v>0</v>
      </c>
      <c r="BF103" s="167"/>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14"/>
        <v>0</v>
      </c>
      <c r="J104" s="10"/>
      <c r="K104" s="200"/>
      <c r="L104" s="297"/>
      <c r="M104" s="167">
        <f t="shared" si="115"/>
        <v>0</v>
      </c>
      <c r="N104" s="10"/>
      <c r="O104" s="200"/>
      <c r="P104" s="297">
        <f>O104</f>
        <v>0</v>
      </c>
      <c r="Q104" s="297"/>
      <c r="R104" s="346" t="s">
        <v>121</v>
      </c>
      <c r="S104" s="175"/>
      <c r="T104" s="10"/>
      <c r="U104" s="200"/>
      <c r="V104" s="297"/>
      <c r="W104" s="33">
        <f t="shared" si="112"/>
        <v>0</v>
      </c>
      <c r="X104" s="346" t="s">
        <v>121</v>
      </c>
      <c r="Y104" s="175"/>
      <c r="Z104" s="10"/>
      <c r="AA104" s="187">
        <v>0</v>
      </c>
      <c r="AB104" s="287"/>
      <c r="AC104" s="33">
        <f t="shared" si="113"/>
        <v>0</v>
      </c>
      <c r="AD104" s="188" t="str" cm="2">
        <f t="array" ref="AD104">_xlfn.IFS($C$6=Werkblad!$A$28,Werkblad!$A$34,$C$6="Kennisontwikkeling (KO)",Werkblad!$A$31,$C$6="Onderzoek, Ontwikkeling en innovatie (O&amp;O&amp;I)",Werkblad!$A$32,$C$6="","")</f>
        <v/>
      </c>
      <c r="AE104" s="287"/>
      <c r="AF104" s="10"/>
      <c r="AG104" s="200"/>
      <c r="AH104" s="167">
        <f t="shared" si="116"/>
        <v>0</v>
      </c>
      <c r="AI104" s="297"/>
      <c r="AJ104" s="346" t="s">
        <v>121</v>
      </c>
      <c r="AK104" s="297"/>
      <c r="AL104" s="10"/>
      <c r="AM104" s="200"/>
      <c r="AN104" s="167">
        <f t="shared" si="117"/>
        <v>0</v>
      </c>
      <c r="AO104" s="297"/>
      <c r="AP104" s="346" t="s">
        <v>121</v>
      </c>
      <c r="AQ104" s="287"/>
      <c r="AR104" s="10"/>
      <c r="AS104" s="200"/>
      <c r="AT104" s="167">
        <f t="shared" si="118"/>
        <v>0</v>
      </c>
      <c r="AU104" s="297"/>
      <c r="AV104" s="346" t="s">
        <v>121</v>
      </c>
      <c r="AW104" s="175"/>
      <c r="AX104" s="10"/>
      <c r="AY104" s="200"/>
      <c r="AZ104" s="167">
        <f t="shared" si="119"/>
        <v>0</v>
      </c>
      <c r="BA104" s="297"/>
      <c r="BB104" s="346" t="s">
        <v>121</v>
      </c>
      <c r="BC104" s="167"/>
      <c r="BD104" s="10"/>
      <c r="BE104" s="187">
        <v>0</v>
      </c>
      <c r="BF104" s="167">
        <f t="shared" si="120"/>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14"/>
        <v>0</v>
      </c>
      <c r="J105" s="10"/>
      <c r="K105" s="200"/>
      <c r="L105" s="297"/>
      <c r="M105" s="167">
        <f t="shared" si="115"/>
        <v>0</v>
      </c>
      <c r="N105" s="10"/>
      <c r="O105" s="200"/>
      <c r="P105" s="297">
        <f>O105</f>
        <v>0</v>
      </c>
      <c r="Q105" s="297"/>
      <c r="R105" s="346" t="s">
        <v>121</v>
      </c>
      <c r="S105" s="175"/>
      <c r="T105" s="10"/>
      <c r="U105" s="200"/>
      <c r="V105" s="297"/>
      <c r="W105" s="33">
        <f t="shared" si="112"/>
        <v>0</v>
      </c>
      <c r="X105" s="346" t="s">
        <v>121</v>
      </c>
      <c r="Y105" s="175"/>
      <c r="Z105" s="10"/>
      <c r="AA105" s="187">
        <v>0</v>
      </c>
      <c r="AB105" s="287"/>
      <c r="AC105" s="33">
        <f t="shared" si="113"/>
        <v>0</v>
      </c>
      <c r="AD105" s="188" t="str" cm="2">
        <f t="array" ref="AD105">_xlfn.IFS($C$6=Werkblad!$A$28,Werkblad!$A$34,$C$6="Kennisontwikkeling (KO)",Werkblad!$A$31,$C$6="Onderzoek, Ontwikkeling en innovatie (O&amp;O&amp;I)",Werkblad!$A$32,$C$6="","")</f>
        <v/>
      </c>
      <c r="AE105" s="287"/>
      <c r="AF105" s="10"/>
      <c r="AG105" s="200"/>
      <c r="AH105" s="167">
        <f t="shared" si="116"/>
        <v>0</v>
      </c>
      <c r="AI105" s="297"/>
      <c r="AJ105" s="346" t="s">
        <v>121</v>
      </c>
      <c r="AK105" s="297"/>
      <c r="AL105" s="10"/>
      <c r="AM105" s="200"/>
      <c r="AN105" s="167">
        <f t="shared" si="117"/>
        <v>0</v>
      </c>
      <c r="AO105" s="297"/>
      <c r="AP105" s="346" t="s">
        <v>121</v>
      </c>
      <c r="AQ105" s="287"/>
      <c r="AR105" s="10"/>
      <c r="AS105" s="200"/>
      <c r="AT105" s="167">
        <f t="shared" si="118"/>
        <v>0</v>
      </c>
      <c r="AU105" s="297"/>
      <c r="AV105" s="346" t="s">
        <v>121</v>
      </c>
      <c r="AW105" s="175"/>
      <c r="AX105" s="10"/>
      <c r="AY105" s="200"/>
      <c r="AZ105" s="167">
        <f t="shared" si="119"/>
        <v>0</v>
      </c>
      <c r="BA105" s="297"/>
      <c r="BB105" s="346" t="s">
        <v>121</v>
      </c>
      <c r="BC105" s="167"/>
      <c r="BD105" s="10"/>
      <c r="BE105" s="187">
        <v>0</v>
      </c>
      <c r="BF105" s="167">
        <f t="shared" si="120"/>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5"/>
      <c r="I110" s="395"/>
      <c r="J110" s="157" t="s">
        <v>7</v>
      </c>
      <c r="K110" s="157"/>
      <c r="L110" s="309"/>
      <c r="M110" s="157"/>
      <c r="N110" s="576" t="s">
        <v>8</v>
      </c>
      <c r="O110" s="576"/>
      <c r="P110" s="288"/>
      <c r="Q110" s="305"/>
      <c r="R110" s="157"/>
      <c r="S110" s="395"/>
      <c r="T110" s="576" t="str">
        <f>+T13</f>
        <v>Haalbaarheidsstudies</v>
      </c>
      <c r="U110" s="576"/>
      <c r="V110" s="305"/>
      <c r="W110" s="33"/>
      <c r="X110" s="157"/>
      <c r="Y110" s="395"/>
      <c r="Z110" s="576" t="str">
        <f>+Z13</f>
        <v>Bouw onderzoeksinfrastructuur</v>
      </c>
      <c r="AA110" s="576"/>
      <c r="AB110" s="305"/>
      <c r="AC110" s="33"/>
      <c r="AD110" s="157"/>
      <c r="AE110" s="300"/>
      <c r="AF110" s="576" t="str">
        <f>+AF13</f>
        <v>Exploitatie van innovatieclusters</v>
      </c>
      <c r="AG110" s="576"/>
      <c r="AH110" s="388"/>
      <c r="AI110" s="305"/>
      <c r="AJ110" s="157"/>
      <c r="AK110" s="305"/>
      <c r="AL110" s="576" t="str">
        <f>+AL13</f>
        <v>Innovatie kleine en middelgrote ondernemingen</v>
      </c>
      <c r="AM110" s="576"/>
      <c r="AN110" s="388"/>
      <c r="AO110" s="305"/>
      <c r="AP110" s="157"/>
      <c r="AQ110" s="305"/>
      <c r="AR110" s="576" t="str">
        <f>+AR13</f>
        <v>Proces- en organisatie innovatie</v>
      </c>
      <c r="AS110" s="576"/>
      <c r="AT110" s="388"/>
      <c r="AU110" s="305"/>
      <c r="AV110" s="157"/>
      <c r="AW110" s="395"/>
      <c r="AX110" s="576" t="str">
        <f>+AX13</f>
        <v>Opleidingssteun</v>
      </c>
      <c r="AY110" s="576"/>
      <c r="AZ110" s="388"/>
      <c r="BA110" s="305"/>
      <c r="BB110" s="157"/>
      <c r="BC110" s="388"/>
      <c r="BD110" s="576" t="str">
        <f>+BD13</f>
        <v>Niet economische activiteiten</v>
      </c>
      <c r="BE110" s="576"/>
      <c r="BF110" s="388"/>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12"/>
        <v>0</v>
      </c>
      <c r="X112" s="346" t="s">
        <v>121</v>
      </c>
      <c r="Y112" s="175"/>
      <c r="Z112" s="10"/>
      <c r="AA112" s="200"/>
      <c r="AB112" s="287"/>
      <c r="AC112" s="33">
        <f t="shared" si="113"/>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21">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2">G113</f>
        <v>0</v>
      </c>
      <c r="J113" s="10"/>
      <c r="K113" s="200"/>
      <c r="L113" s="287"/>
      <c r="M113" s="175">
        <f t="shared" ref="M113:M116" si="123">K113</f>
        <v>0</v>
      </c>
      <c r="N113" s="10"/>
      <c r="O113" s="199"/>
      <c r="P113" s="297">
        <f>O113</f>
        <v>0</v>
      </c>
      <c r="Q113" s="287"/>
      <c r="R113" s="346" t="s">
        <v>121</v>
      </c>
      <c r="S113" s="175"/>
      <c r="T113" s="10"/>
      <c r="U113" s="200"/>
      <c r="V113" s="287"/>
      <c r="W113" s="33">
        <f t="shared" si="112"/>
        <v>0</v>
      </c>
      <c r="X113" s="346" t="s">
        <v>121</v>
      </c>
      <c r="Y113" s="175"/>
      <c r="Z113" s="10"/>
      <c r="AA113" s="200"/>
      <c r="AB113" s="287"/>
      <c r="AC113" s="33">
        <f t="shared" si="113"/>
        <v>0</v>
      </c>
      <c r="AD113" s="346" t="s">
        <v>121</v>
      </c>
      <c r="AE113" s="287"/>
      <c r="AF113" s="10"/>
      <c r="AG113" s="187">
        <v>0</v>
      </c>
      <c r="AH113" s="175">
        <f t="shared" ref="AH113:AH116" si="124">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5">AM113</f>
        <v>0</v>
      </c>
      <c r="AO113" s="287"/>
      <c r="AP113" s="346" t="s">
        <v>121</v>
      </c>
      <c r="AQ113" s="287"/>
      <c r="AR113" s="10"/>
      <c r="AS113" s="200"/>
      <c r="AT113" s="175">
        <f t="shared" ref="AT113:AT116" si="126">AS113</f>
        <v>0</v>
      </c>
      <c r="AU113" s="287"/>
      <c r="AV113" s="346" t="s">
        <v>121</v>
      </c>
      <c r="AW113" s="175"/>
      <c r="AX113" s="10"/>
      <c r="AY113" s="200"/>
      <c r="AZ113" s="175">
        <f t="shared" ref="AZ113:AZ116" si="127">AY113</f>
        <v>0</v>
      </c>
      <c r="BA113" s="287"/>
      <c r="BB113" s="346" t="s">
        <v>121</v>
      </c>
      <c r="BC113" s="175"/>
      <c r="BD113" s="10"/>
      <c r="BE113" s="187">
        <v>0</v>
      </c>
      <c r="BF113" s="175">
        <f t="shared" ref="BF113:BF116" si="128">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9">G114</f>
        <v>0</v>
      </c>
      <c r="J114" s="10"/>
      <c r="K114" s="200"/>
      <c r="L114" s="287"/>
      <c r="M114" s="175">
        <f t="shared" ref="M114" si="130">K114</f>
        <v>0</v>
      </c>
      <c r="N114" s="10"/>
      <c r="O114" s="200"/>
      <c r="P114" s="297">
        <f>O114</f>
        <v>0</v>
      </c>
      <c r="Q114" s="287"/>
      <c r="R114" s="346" t="s">
        <v>121</v>
      </c>
      <c r="S114" s="175"/>
      <c r="T114" s="10"/>
      <c r="U114" s="200"/>
      <c r="V114" s="287"/>
      <c r="W114" s="33">
        <f t="shared" ref="W114" si="131">U114</f>
        <v>0</v>
      </c>
      <c r="X114" s="346" t="s">
        <v>121</v>
      </c>
      <c r="Y114" s="175"/>
      <c r="Z114" s="10"/>
      <c r="AA114" s="200"/>
      <c r="AB114" s="287"/>
      <c r="AC114" s="33">
        <f t="shared" ref="AC114" si="132">AA114</f>
        <v>0</v>
      </c>
      <c r="AD114" s="346" t="s">
        <v>121</v>
      </c>
      <c r="AE114" s="287"/>
      <c r="AF114" s="10"/>
      <c r="AG114" s="187">
        <v>0</v>
      </c>
      <c r="AH114" s="175">
        <f t="shared" ref="AH114" si="133">AG114</f>
        <v>0</v>
      </c>
      <c r="AI114" s="287"/>
      <c r="AJ114" s="188" t="str" cm="2">
        <f t="array" ref="AJ114">_xlfn.IFS($C$6=Werkblad!$A$28,Werkblad!$A$34,$C$6="Kennisontwikkeling (KO)",Werkblad!$A$31,$C$6="Onderzoek, Ontwikkeling en innovatie (O&amp;O&amp;I)",Werkblad!$A$32,$C$6="","")</f>
        <v/>
      </c>
      <c r="AK114" s="287"/>
      <c r="AL114" s="10"/>
      <c r="AM114" s="200"/>
      <c r="AN114" s="175">
        <f t="shared" si="125"/>
        <v>0</v>
      </c>
      <c r="AO114" s="287"/>
      <c r="AP114" s="346" t="s">
        <v>121</v>
      </c>
      <c r="AQ114" s="287"/>
      <c r="AR114" s="10"/>
      <c r="AS114" s="200"/>
      <c r="AT114" s="175">
        <f t="shared" si="126"/>
        <v>0</v>
      </c>
      <c r="AU114" s="287"/>
      <c r="AV114" s="346" t="s">
        <v>121</v>
      </c>
      <c r="AW114" s="175"/>
      <c r="AX114" s="10"/>
      <c r="AY114" s="200"/>
      <c r="AZ114" s="175">
        <f t="shared" ref="AZ114" si="134">AY114</f>
        <v>0</v>
      </c>
      <c r="BA114" s="287"/>
      <c r="BB114" s="346" t="s">
        <v>121</v>
      </c>
      <c r="BC114" s="175"/>
      <c r="BD114" s="10"/>
      <c r="BE114" s="187">
        <v>0</v>
      </c>
      <c r="BF114" s="175">
        <f t="shared" ref="BF114" si="135">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2"/>
        <v>0</v>
      </c>
      <c r="J115" s="10"/>
      <c r="K115" s="200"/>
      <c r="L115" s="287"/>
      <c r="M115" s="175">
        <f t="shared" si="123"/>
        <v>0</v>
      </c>
      <c r="N115" s="10"/>
      <c r="O115" s="200"/>
      <c r="P115" s="297">
        <f>O115</f>
        <v>0</v>
      </c>
      <c r="Q115" s="287"/>
      <c r="R115" s="346" t="s">
        <v>121</v>
      </c>
      <c r="S115" s="175"/>
      <c r="T115" s="10"/>
      <c r="U115" s="200"/>
      <c r="V115" s="287"/>
      <c r="W115" s="33">
        <f t="shared" si="112"/>
        <v>0</v>
      </c>
      <c r="X115" s="346" t="s">
        <v>121</v>
      </c>
      <c r="Y115" s="175"/>
      <c r="Z115" s="10"/>
      <c r="AA115" s="200"/>
      <c r="AB115" s="287"/>
      <c r="AC115" s="33">
        <f t="shared" si="113"/>
        <v>0</v>
      </c>
      <c r="AD115" s="346" t="s">
        <v>121</v>
      </c>
      <c r="AE115" s="287"/>
      <c r="AF115" s="10"/>
      <c r="AG115" s="187">
        <v>0</v>
      </c>
      <c r="AH115" s="175">
        <f t="shared" si="124"/>
        <v>0</v>
      </c>
      <c r="AI115" s="287"/>
      <c r="AJ115" s="188" t="str" cm="2">
        <f t="array" ref="AJ115">_xlfn.IFS($C$6=Werkblad!$A$28,Werkblad!$A$34,$C$6="Kennisontwikkeling (KO)",Werkblad!$A$31,$C$6="Onderzoek, Ontwikkeling en innovatie (O&amp;O&amp;I)",Werkblad!$A$32,$C$6="","")</f>
        <v/>
      </c>
      <c r="AK115" s="287"/>
      <c r="AL115" s="10"/>
      <c r="AM115" s="200"/>
      <c r="AN115" s="175">
        <f t="shared" si="125"/>
        <v>0</v>
      </c>
      <c r="AO115" s="287"/>
      <c r="AP115" s="346" t="s">
        <v>121</v>
      </c>
      <c r="AQ115" s="287"/>
      <c r="AR115" s="10"/>
      <c r="AS115" s="200"/>
      <c r="AT115" s="175">
        <f t="shared" si="126"/>
        <v>0</v>
      </c>
      <c r="AU115" s="287"/>
      <c r="AV115" s="346" t="s">
        <v>121</v>
      </c>
      <c r="AW115" s="175"/>
      <c r="AX115" s="10"/>
      <c r="AY115" s="200"/>
      <c r="AZ115" s="175">
        <f t="shared" si="127"/>
        <v>0</v>
      </c>
      <c r="BA115" s="287"/>
      <c r="BB115" s="346" t="s">
        <v>121</v>
      </c>
      <c r="BC115" s="175"/>
      <c r="BD115" s="10"/>
      <c r="BE115" s="187">
        <v>0</v>
      </c>
      <c r="BF115" s="175">
        <f t="shared" si="128"/>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135"/>
      <c r="I116" s="296">
        <f t="shared" si="122"/>
        <v>0</v>
      </c>
      <c r="J116" s="10"/>
      <c r="K116" s="200"/>
      <c r="L116" s="287"/>
      <c r="M116" s="175">
        <f t="shared" si="123"/>
        <v>0</v>
      </c>
      <c r="N116" s="10"/>
      <c r="O116" s="200"/>
      <c r="P116" s="297">
        <f>O116</f>
        <v>0</v>
      </c>
      <c r="Q116" s="287"/>
      <c r="R116" s="346" t="s">
        <v>121</v>
      </c>
      <c r="S116" s="175"/>
      <c r="T116" s="10"/>
      <c r="U116" s="200"/>
      <c r="V116" s="287"/>
      <c r="W116" s="33">
        <f t="shared" si="112"/>
        <v>0</v>
      </c>
      <c r="X116" s="346" t="s">
        <v>121</v>
      </c>
      <c r="Y116" s="175"/>
      <c r="Z116" s="10"/>
      <c r="AA116" s="200"/>
      <c r="AB116" s="287"/>
      <c r="AC116" s="33">
        <f t="shared" si="113"/>
        <v>0</v>
      </c>
      <c r="AD116" s="346" t="s">
        <v>121</v>
      </c>
      <c r="AE116" s="287"/>
      <c r="AF116" s="10"/>
      <c r="AG116" s="187">
        <v>0</v>
      </c>
      <c r="AH116" s="175">
        <f t="shared" si="124"/>
        <v>0</v>
      </c>
      <c r="AI116" s="287"/>
      <c r="AJ116" s="188" t="str" cm="2">
        <f t="array" ref="AJ116">_xlfn.IFS($C$6=Werkblad!$A$28,Werkblad!$A$34,$C$6="Kennisontwikkeling (KO)",Werkblad!$A$31,$C$6="Onderzoek, Ontwikkeling en innovatie (O&amp;O&amp;I)",Werkblad!$A$32,$C$6="","")</f>
        <v/>
      </c>
      <c r="AK116" s="287"/>
      <c r="AL116" s="10"/>
      <c r="AM116" s="200"/>
      <c r="AN116" s="175">
        <f t="shared" si="125"/>
        <v>0</v>
      </c>
      <c r="AO116" s="287"/>
      <c r="AP116" s="346" t="s">
        <v>121</v>
      </c>
      <c r="AQ116" s="287"/>
      <c r="AR116" s="10"/>
      <c r="AS116" s="200"/>
      <c r="AT116" s="175">
        <f t="shared" si="126"/>
        <v>0</v>
      </c>
      <c r="AU116" s="287"/>
      <c r="AV116" s="346" t="s">
        <v>121</v>
      </c>
      <c r="AW116" s="175"/>
      <c r="AX116" s="10"/>
      <c r="AY116" s="200"/>
      <c r="AZ116" s="175">
        <f t="shared" si="127"/>
        <v>0</v>
      </c>
      <c r="BA116" s="287"/>
      <c r="BB116" s="346" t="s">
        <v>121</v>
      </c>
      <c r="BC116" s="175"/>
      <c r="BD116" s="10"/>
      <c r="BE116" s="187">
        <v>0</v>
      </c>
      <c r="BF116" s="175">
        <f t="shared" si="128"/>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aanvraag'!$I$31&gt;80%,80%,50%+'Basisgegevens aanvraag'!$I$31)</f>
        <v>0.5</v>
      </c>
      <c r="L129" s="291"/>
      <c r="M129" s="358"/>
      <c r="N129" s="64"/>
      <c r="O129" s="70">
        <f>25%+'Basisgegevens aanvraag'!$I$31</f>
        <v>0.25</v>
      </c>
      <c r="P129" s="312"/>
      <c r="Q129" s="312"/>
      <c r="R129" s="312"/>
      <c r="S129" s="63"/>
      <c r="T129" s="64"/>
      <c r="U129" s="70">
        <f>50%+'Basisgegevens aanvraag'!$G$31</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aanvraag'!K31+'Basisgegevens aanvraag'!L31)&lt;=70%),(+AY129+'Basisgegevens aanvraag'!K31+'Basisgegevens aanvraag'!L31)*AY125,AND(C7="Niet van toepassing",AY129&gt;=50%),50%*AY125,AND(C7="Niet van toepassing",AY129&lt;50%),AY129*AY125,AND(C7="Niet van toepassing",AY129&gt;=50%),50%*AY125,AND(C7="Ja",C4="Onderzoeksorganisatie - niet economische activiteiten"),AY125*0%,AND(C7="Ja",(+AY129+'Basisgegevens aanvraag'!K31+'Basisgegevens aanvraag'!L31)&gt;70%),70%*AY125,AND(C7="",C4="Onderzoeksorganisatie - niet economische activiteiten"),+AY125*0%,(AND(C7="",C8="Niet van toepassing")),+AY125*50%,(AND(C7="",C8="Nee")),+AY125*50%,AND(C7="Ja",C4="Middelgrote onderneming",(+AY129+'Basisgegevens aanvraag'!K31+'Basisgegevens aanvraag'!L31)&lt;=70%),(+AY129+'Basisgegevens aanvraag'!K31+'Basisgegevens aanvraag'!L31)*AY125,AND(C7="Ja",C4="Onderzoeksorganisatie - economische activiteiten",AY129&lt;=50%),(+AY129+'Basisgegevens aanvraag'!K31+'Basisgegevens aanvraag'!L31)*AY125,AND(C7="Ja",C4="Grote onderneming",AY129&lt;=50%),(+AY129+'Basisgegevens aanvraag'!K31+'Basisgegevens aanvraag'!L31)*AY125,AND(C7="",AY129&lt;=50%),+AY125*AY129,(AND(C7="",C8="")),+AY125*50%,AY129&lt;50%,AY129*AY125)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0bmYiginsCmx1MRAgfmfvpojLChJQNQxWPqSFcmgvEF3BjcBBG6iG4D8SCY75qyYrXfmckcHJn+D7/TInRFpmA==" saltValue="3k373ToBlW9qGeJ7b7Zang==" spinCount="100000" sheet="1" objects="1" scenarios="1" formatColumns="0"/>
  <customSheetViews>
    <customSheetView guid="{83BCCC09-8AC8-4304-9213-3ECE2DC16AD8}" showGridLines="0" hiddenColumns="1">
      <pane xSplit="1" ySplit="10" topLeftCell="AF104"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X121"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AF104"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AF110:AG110"/>
    <mergeCell ref="AL110:AM110"/>
    <mergeCell ref="AR110:AS110"/>
    <mergeCell ref="AX110:AY110"/>
    <mergeCell ref="BD110:BE110"/>
    <mergeCell ref="B116:D116"/>
    <mergeCell ref="Z123:AA123"/>
    <mergeCell ref="AF123:AG123"/>
    <mergeCell ref="AL123:AM123"/>
    <mergeCell ref="AR123:AS123"/>
    <mergeCell ref="AX123:AY123"/>
    <mergeCell ref="BD123:BE123"/>
    <mergeCell ref="T110:U110"/>
    <mergeCell ref="Z110:AA110"/>
    <mergeCell ref="B92:D92"/>
    <mergeCell ref="B83:D83"/>
    <mergeCell ref="B84:D84"/>
    <mergeCell ref="B105:D105"/>
    <mergeCell ref="N110:O110"/>
    <mergeCell ref="F2:G5"/>
    <mergeCell ref="B62:D62"/>
    <mergeCell ref="B63:D63"/>
    <mergeCell ref="B64:D64"/>
    <mergeCell ref="B65:D65"/>
    <mergeCell ref="B60:D60"/>
    <mergeCell ref="B61:D61"/>
    <mergeCell ref="B50:C50"/>
    <mergeCell ref="B51:C51"/>
    <mergeCell ref="B40:C40"/>
    <mergeCell ref="B41:C41"/>
    <mergeCell ref="B42:C42"/>
    <mergeCell ref="B43:C43"/>
    <mergeCell ref="B59:D59"/>
    <mergeCell ref="B44:C44"/>
    <mergeCell ref="B45:C45"/>
    <mergeCell ref="B46:C46"/>
    <mergeCell ref="B97:D97"/>
    <mergeCell ref="B98:D98"/>
    <mergeCell ref="B47:C47"/>
    <mergeCell ref="B48:C48"/>
    <mergeCell ref="B49:C49"/>
    <mergeCell ref="B10:C10"/>
    <mergeCell ref="D10:E10"/>
    <mergeCell ref="B12:BI12"/>
    <mergeCell ref="Z13:AA13"/>
    <mergeCell ref="BD57:BE57"/>
    <mergeCell ref="AF13:AG13"/>
    <mergeCell ref="AL13:AM13"/>
    <mergeCell ref="AR13:AS13"/>
    <mergeCell ref="AX13:AY13"/>
    <mergeCell ref="BD13:BE13"/>
    <mergeCell ref="AF38:AG38"/>
    <mergeCell ref="AL38:AM38"/>
    <mergeCell ref="AR38:AS38"/>
    <mergeCell ref="AX38:AY38"/>
    <mergeCell ref="BD38:BE38"/>
    <mergeCell ref="Z38:AA38"/>
    <mergeCell ref="B66:D66"/>
    <mergeCell ref="N71:O71"/>
    <mergeCell ref="T71:U71"/>
    <mergeCell ref="Z71:AA71"/>
    <mergeCell ref="AF71:AG71"/>
    <mergeCell ref="AL71:AM71"/>
    <mergeCell ref="AR71:AS71"/>
    <mergeCell ref="AX71:AY71"/>
    <mergeCell ref="B52:C52"/>
    <mergeCell ref="N57:O57"/>
    <mergeCell ref="T57:U57"/>
    <mergeCell ref="Z57:AA57"/>
    <mergeCell ref="AF57:AG57"/>
    <mergeCell ref="AL57:AM57"/>
    <mergeCell ref="AR57:AS57"/>
    <mergeCell ref="AX57:AY57"/>
    <mergeCell ref="BD71:BE71"/>
    <mergeCell ref="B85:D85"/>
    <mergeCell ref="N90:O90"/>
    <mergeCell ref="T90:U90"/>
    <mergeCell ref="Z90:AA90"/>
    <mergeCell ref="AF90:AG90"/>
    <mergeCell ref="AL90:AM90"/>
    <mergeCell ref="AR90:AS90"/>
    <mergeCell ref="AX90:AY90"/>
    <mergeCell ref="BD90:BE90"/>
    <mergeCell ref="B77:D77"/>
    <mergeCell ref="B78:D78"/>
    <mergeCell ref="B79:D79"/>
    <mergeCell ref="B80:D80"/>
    <mergeCell ref="B73:D73"/>
    <mergeCell ref="B74:D74"/>
    <mergeCell ref="B75:D75"/>
    <mergeCell ref="B76:D76"/>
    <mergeCell ref="B81:D81"/>
    <mergeCell ref="B82:D82"/>
    <mergeCell ref="B93:D93"/>
    <mergeCell ref="B94:D94"/>
    <mergeCell ref="B104:D104"/>
    <mergeCell ref="B112:D112"/>
    <mergeCell ref="G169:H169"/>
    <mergeCell ref="E173:V173"/>
    <mergeCell ref="U174:V174"/>
    <mergeCell ref="E175:F175"/>
    <mergeCell ref="U175:V175"/>
    <mergeCell ref="B99:D99"/>
    <mergeCell ref="B100:D100"/>
    <mergeCell ref="B101:D101"/>
    <mergeCell ref="B102:D102"/>
    <mergeCell ref="B103:D103"/>
    <mergeCell ref="B113:D113"/>
    <mergeCell ref="B115:D115"/>
    <mergeCell ref="G157:AB157"/>
    <mergeCell ref="G164:AB164"/>
    <mergeCell ref="B165:E165"/>
    <mergeCell ref="B164:E164"/>
    <mergeCell ref="C168:D168"/>
    <mergeCell ref="E176:F176"/>
    <mergeCell ref="U176:V176"/>
    <mergeCell ref="U177:V177"/>
    <mergeCell ref="B114:D114"/>
    <mergeCell ref="G158:H158"/>
    <mergeCell ref="G159:H159"/>
    <mergeCell ref="G160:H160"/>
    <mergeCell ref="G165:H165"/>
    <mergeCell ref="G166:H166"/>
    <mergeCell ref="G167:H167"/>
    <mergeCell ref="G168:H168"/>
    <mergeCell ref="N123:O123"/>
    <mergeCell ref="T123:U123"/>
  </mergeCells>
  <conditionalFormatting sqref="AZ129:BB129">
    <cfRule type="cellIs" dxfId="483" priority="32" operator="greaterThan">
      <formula>0.5</formula>
    </cfRule>
    <cfRule type="cellIs" priority="33" operator="between">
      <formula>0</formula>
      <formula>0.5</formula>
    </cfRule>
  </conditionalFormatting>
  <conditionalFormatting sqref="B12">
    <cfRule type="cellIs" dxfId="482" priority="57" stopIfTrue="1" operator="equal">
      <formula>"Kies eerst uw systematiek voor de berekening van de subsidiabele kosten"</formula>
    </cfRule>
  </conditionalFormatting>
  <conditionalFormatting sqref="F34">
    <cfRule type="cellIs" dxfId="481" priority="56" stopIfTrue="1" operator="equal">
      <formula>"Opslag algemene kosten (50%)"</formula>
    </cfRule>
  </conditionalFormatting>
  <conditionalFormatting sqref="AB107">
    <cfRule type="cellIs" dxfId="480" priority="53" operator="greaterThan">
      <formula>40000000</formula>
    </cfRule>
  </conditionalFormatting>
  <conditionalFormatting sqref="AQ133">
    <cfRule type="cellIs" dxfId="479" priority="48" operator="greaterThan">
      <formula>20000000</formula>
    </cfRule>
  </conditionalFormatting>
  <conditionalFormatting sqref="AN129:AQ129">
    <cfRule type="cellIs" dxfId="478" priority="49" operator="greaterThan">
      <formula>0.5</formula>
    </cfRule>
    <cfRule type="cellIs" priority="50" operator="between">
      <formula>0</formula>
      <formula>0.5</formula>
    </cfRule>
  </conditionalFormatting>
  <conditionalFormatting sqref="AS133:AV133">
    <cfRule type="cellIs" dxfId="477" priority="47" operator="greaterThan">
      <formula>20000000</formula>
    </cfRule>
  </conditionalFormatting>
  <conditionalFormatting sqref="BC133">
    <cfRule type="cellIs" dxfId="476" priority="46" operator="greaterThan">
      <formula>20000000</formula>
    </cfRule>
  </conditionalFormatting>
  <conditionalFormatting sqref="AR34">
    <cfRule type="cellIs" dxfId="475" priority="39" stopIfTrue="1" operator="equal">
      <formula>"Opslag algemene kosten (50%)"</formula>
    </cfRule>
  </conditionalFormatting>
  <conditionalFormatting sqref="T34">
    <cfRule type="cellIs" dxfId="474" priority="43" stopIfTrue="1" operator="equal">
      <formula>"Opslag algemene kosten (50%)"</formula>
    </cfRule>
  </conditionalFormatting>
  <conditionalFormatting sqref="J34">
    <cfRule type="cellIs" dxfId="473" priority="45" stopIfTrue="1" operator="equal">
      <formula>"Opslag algemene kosten (50%)"</formula>
    </cfRule>
  </conditionalFormatting>
  <conditionalFormatting sqref="N34">
    <cfRule type="cellIs" dxfId="472" priority="44" stopIfTrue="1" operator="equal">
      <formula>"Opslag algemene kosten (50%)"</formula>
    </cfRule>
  </conditionalFormatting>
  <conditionalFormatting sqref="Z34">
    <cfRule type="cellIs" dxfId="471" priority="42" stopIfTrue="1" operator="equal">
      <formula>"Opslag algemene kosten (50%)"</formula>
    </cfRule>
  </conditionalFormatting>
  <conditionalFormatting sqref="AF34">
    <cfRule type="cellIs" dxfId="470" priority="41" stopIfTrue="1" operator="equal">
      <formula>"Opslag algemene kosten (50%)"</formula>
    </cfRule>
  </conditionalFormatting>
  <conditionalFormatting sqref="AL34">
    <cfRule type="cellIs" dxfId="469" priority="40" stopIfTrue="1" operator="equal">
      <formula>"Opslag algemene kosten (50%)"</formula>
    </cfRule>
  </conditionalFormatting>
  <conditionalFormatting sqref="AX34">
    <cfRule type="cellIs" dxfId="468" priority="38" stopIfTrue="1" operator="equal">
      <formula>"Opslag algemene kosten (50%)"</formula>
    </cfRule>
  </conditionalFormatting>
  <conditionalFormatting sqref="AM133:AP133">
    <cfRule type="cellIs" dxfId="467" priority="37" operator="greaterThan">
      <formula>20000000</formula>
    </cfRule>
  </conditionalFormatting>
  <conditionalFormatting sqref="AG133:AK133">
    <cfRule type="cellIs" dxfId="466" priority="36" operator="greaterThan">
      <formula>20000000</formula>
    </cfRule>
  </conditionalFormatting>
  <conditionalFormatting sqref="AA133:AD133">
    <cfRule type="cellIs" dxfId="465" priority="35" operator="greaterThan">
      <formula>20000000</formula>
    </cfRule>
  </conditionalFormatting>
  <conditionalFormatting sqref="BD34">
    <cfRule type="cellIs" dxfId="464" priority="34" stopIfTrue="1" operator="equal">
      <formula>"Opslag algemene kosten (50%)"</formula>
    </cfRule>
  </conditionalFormatting>
  <conditionalFormatting sqref="AZ133:BB133">
    <cfRule type="cellIs" dxfId="463" priority="31" operator="greaterThan">
      <formula>20000000</formula>
    </cfRule>
  </conditionalFormatting>
  <conditionalFormatting sqref="AB129:AD129">
    <cfRule type="cellIs" dxfId="462" priority="22" operator="greaterThan">
      <formula>0.5</formula>
    </cfRule>
    <cfRule type="cellIs" priority="23" operator="between">
      <formula>0</formula>
      <formula>0.5</formula>
    </cfRule>
  </conditionalFormatting>
  <conditionalFormatting sqref="AG129:AK129">
    <cfRule type="cellIs" dxfId="461" priority="20" operator="greaterThan">
      <formula>0.5</formula>
    </cfRule>
    <cfRule type="cellIs" priority="21" operator="between">
      <formula>0</formula>
      <formula>0.5</formula>
    </cfRule>
  </conditionalFormatting>
  <conditionalFormatting sqref="AM129">
    <cfRule type="cellIs" dxfId="460" priority="18" operator="greaterThan">
      <formula>0.5</formula>
    </cfRule>
    <cfRule type="cellIs" priority="19" operator="between">
      <formula>0</formula>
      <formula>0.5</formula>
    </cfRule>
  </conditionalFormatting>
  <conditionalFormatting sqref="AY133">
    <cfRule type="cellIs" dxfId="459" priority="16" operator="greaterThan">
      <formula>2000000</formula>
    </cfRule>
  </conditionalFormatting>
  <conditionalFormatting sqref="AY129">
    <cfRule type="cellIs" dxfId="458" priority="10" operator="greaterThan">
      <formula>0.5</formula>
    </cfRule>
    <cfRule type="cellIs" priority="11" operator="between">
      <formula>0</formula>
      <formula>0.5</formula>
    </cfRule>
  </conditionalFormatting>
  <conditionalFormatting sqref="AA129">
    <cfRule type="cellIs" dxfId="457" priority="6" operator="greaterThan">
      <formula>0.5</formula>
    </cfRule>
    <cfRule type="cellIs" priority="7" operator="between">
      <formula>0</formula>
      <formula>0.5</formula>
    </cfRule>
  </conditionalFormatting>
  <conditionalFormatting sqref="X177">
    <cfRule type="expression" dxfId="456" priority="4" stopIfTrue="1">
      <formula>IF(T177-D136=0,"","Let op ")</formula>
    </cfRule>
    <cfRule type="expression" dxfId="455" priority="5" stopIfTrue="1">
      <formula>IF(T177-D136=0,"","Let op ")</formula>
    </cfRule>
  </conditionalFormatting>
  <conditionalFormatting sqref="C168">
    <cfRule type="containsText" dxfId="16"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1C5D6B47-788D-4005-9D99-125161729B2E}"/>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ignoredErrors>
    <ignoredError sqref="R117:AP121 S106:W106 S92:W105 AB93:AC105 S108:W111 S107:W107 AB107:AC107 S112:W116 AW113:BA116 Y32:AC39 AQ32:AU39 S86:W91 AK67:AO72 AQ67:AU72 AN40:AO52 AB40:AC52 AH40:AI52 AT40:AU51 AT52:AU52 AZ40:BA51 BC29:BD29 BC26:BD26 AB92:AC92 AE92:AI92 AE93:AI105 AE112:AI116 AK112:AO116 Y53:AC58 Y30:AC31 Y15:AC15 Y67:AC72 Y73:AC85 Y59:AC66 Y40:Z52 Y16:AC24 Y26:AC26 Y29:AC29 Y25:AC25 Y27:AC28 AE32:AI39 AE40:AF52 AE53:AI58 AE30:AI31 AE15:AI15 AE67:AI72 AE73:AI85 AE59:AI66 AE16:AI24 AE26:AI26 AE29:AI29 AE25:AI25 AE27:AI28 AK40:AL52 AK32:AO39 AK53:AO58 AK30:AO31 AK15:AO15 AK73:AO85 AK59:AO66 AK16:AO24 AK26:AO26 AK29:AO29 AK25:AO25 AK27:AO28 AQ40:AR52 AQ30:AU31 AQ15:AU15 AQ73:AU85 AQ59:AU66 AQ16:AU24 AQ26:AU26 AQ29:AU29 AQ25:AU25 AQ27:AU28 AW32:BA39 AW40:AX51 AW30:BA31 AW15:BA15 AW16:BA24 AW26:BA26 AW29:BA29 AW25:BA25 AW27:BA28 BC25:BD25 BC27:BD28 Y106:AC106 Y92:Z105 Y108:AC111 Y107:Z107 Y112:AC116 Y86:AC91 AE107:AI107 AE106:AI106 AE108:AI111 AE86:AI91 AK92:AO92 AK93:AO105 AK107:AO107 AK106:AO106 AK108:AO111 AK86:AO91 AQ112:AU116 AQ92:AU92 AQ93:AU105 AW92:BA92 AW93:BA105 S34:W34 S35:W39 S27:W28 S25:W25 S29:W29 S26:W26 S16:W24 V40:W52 S59:W66 S73:W85 S67:W72 S15:W15 S30:W31 S40:T52 S53:W58 S32:W33 R25 R34 R32:R33 X32:X33 R59:R66 R53:R58 X53:X58 R40:R52 U40:U52 R30:R31 X30:X31 R15 X15 R73:R85 R67:R72 X67:X72 X73:X85 X59:X66 X40:X52 R16:R24 X16:X24 R27:R28 R26 X26 R29 X29 X25 X27:X28 R35:R39 X35:X39 X34 AJ112:AJ116 BH112:BH116 C167:D167 X177 C168" unlockedFormula="1"/>
  </ignoredErrors>
  <legacyDrawing r:id="rId2"/>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755EF1F2-956A-4354-9359-174AC1BEE5D8}">
          <x14:formula1>
            <xm:f>Werkblad!$A$1:$A$4</xm:f>
          </x14:formula1>
          <xm:sqref>D10:E10</xm:sqref>
        </x14:dataValidation>
        <x14:dataValidation type="list" allowBlank="1" showInputMessage="1" showErrorMessage="1" xr:uid="{7AC3B01A-0CD8-49E6-86F6-FD84B8025FDF}">
          <x14:formula1>
            <xm:f>Werkblad!$A$14:$A$16</xm:f>
          </x14:formula1>
          <xm:sqref>C7:C8</xm:sqref>
        </x14:dataValidation>
        <x14:dataValidation type="list" allowBlank="1" showInputMessage="1" showErrorMessage="1" xr:uid="{63D22B98-8044-4A4E-887E-512789DB12AE}">
          <x14:formula1>
            <xm:f>Werkblad!$A$26:$A$28</xm:f>
          </x14:formula1>
          <xm:sqref>C6</xm:sqref>
        </x14:dataValidation>
        <x14:dataValidation type="list" allowBlank="1" showInputMessage="1" showErrorMessage="1" xr:uid="{908BF039-E405-4CFB-B818-5DCFF1D2EBDF}">
          <x14:formula1>
            <xm:f>Werkblad!$A$31:$A$34</xm:f>
          </x14:formula1>
          <xm:sqref>R34 R40:R52 R59:R66 R73:R85 R15:R31 R92:R105 R112:R116 X34 X40:X52 X59:X66 X73:X85 X15:X31 X92:X105 X112:X116 AD34 AD40:AD52 AD59:AD66 AD73:AD85 AD15:AD31 BH92:BH105 AD112:AD116 AJ34 AJ40:AJ52 AJ59:AJ66 AJ73:AJ85 AJ15:AJ31 AJ92:AJ105 BH112:BH116 AP34 AP40:AP52 AP59:AP66 AP73:AP85 AP15:AP31 AD92:AD105 AP112:AP116 AV34 AV40:AV52 AV59:AV66 AV73:AV85 AV15:AV31 AV92:AV105 AV112:AV116 BB34 BB40:BB52 BB59:BB66 BB73:BB85 BB15:BB31 BB92:BB105 BB112:BB116 BH34 BH40:BH52 BH59:BH66 BH73:BH85 BH15:BH31 AP92:AP105 AJ112:AJ116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92CFE-0038-4215-8D8C-96BAA5AFD2DF}">
  <sheetPr codeName="Blad28"/>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aanvraag'!C32</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aanvraag'!D32</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158"/>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3"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3" si="88">G60</f>
        <v>0</v>
      </c>
      <c r="J60" s="10"/>
      <c r="K60" s="187">
        <v>0</v>
      </c>
      <c r="L60" s="287"/>
      <c r="M60" s="283">
        <f t="shared" ref="M60:M63"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3" si="90">AG60</f>
        <v>0</v>
      </c>
      <c r="AI60" s="287"/>
      <c r="AJ60" s="188" t="str" cm="2">
        <f t="array" ref="AJ60">_xlfn.IFS($C$6=Werkblad!$A$28,Werkblad!$A$34,$C$6="Kennisontwikkeling (KO)",Werkblad!$A$31,$C$6="Onderzoek, Ontwikkeling en innovatie (O&amp;O&amp;I)",Werkblad!$A$32,$C$6="","")</f>
        <v/>
      </c>
      <c r="AK60" s="287"/>
      <c r="AL60" s="10"/>
      <c r="AM60" s="187">
        <v>0</v>
      </c>
      <c r="AN60" s="283">
        <f t="shared" ref="AN60:AN63" si="91">AM60</f>
        <v>0</v>
      </c>
      <c r="AO60" s="287"/>
      <c r="AP60" s="188" t="str" cm="2">
        <f t="array" ref="AP60">_xlfn.IFS($C$6=Werkblad!$A$28,Werkblad!$A$34,$C$6="Kennisontwikkeling (KO)",Werkblad!$A$31,$C$6="Onderzoek, Ontwikkeling en innovatie (O&amp;O&amp;I)",Werkblad!$A$32,$C$6="","")</f>
        <v/>
      </c>
      <c r="AQ60" s="287"/>
      <c r="AR60" s="10"/>
      <c r="AS60" s="187">
        <v>0</v>
      </c>
      <c r="AT60" s="283">
        <f t="shared" ref="AT60:AT63" si="92">AS60</f>
        <v>0</v>
      </c>
      <c r="AU60" s="287"/>
      <c r="AV60" s="188" t="str" cm="2">
        <f t="array" ref="AV60">_xlfn.IFS($C$6=Werkblad!$A$28,Werkblad!$A$34,$C$6="Kennisontwikkeling (KO)",Werkblad!$A$31,$C$6="Onderzoek, Ontwikkeling en innovatie (O&amp;O&amp;I)",Werkblad!$A$32,$C$6="","")</f>
        <v/>
      </c>
      <c r="AW60" s="169"/>
      <c r="AX60" s="10"/>
      <c r="AY60" s="187">
        <v>0</v>
      </c>
      <c r="AZ60" s="283">
        <f t="shared" ref="AZ60:AZ63"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ref="I64:I66" si="95">G64</f>
        <v>0</v>
      </c>
      <c r="J64" s="10"/>
      <c r="K64" s="187">
        <v>0</v>
      </c>
      <c r="L64" s="287"/>
      <c r="M64" s="283">
        <f t="shared" ref="M64:M66" si="96">K64</f>
        <v>0</v>
      </c>
      <c r="N64" s="10"/>
      <c r="O64" s="187">
        <v>0</v>
      </c>
      <c r="P64" s="287">
        <f t="shared" ref="P64:P66" si="97">O64</f>
        <v>0</v>
      </c>
      <c r="Q64" s="287"/>
      <c r="R64" s="188" t="str" cm="2">
        <f t="array" ref="R64">_xlfn.IFS($C$6=Werkblad!$A$28,Werkblad!$A$34,$C$6="Kennisontwikkeling (KO)",Werkblad!$A$31,$C$6="Onderzoek, Ontwikkeling en innovatie (O&amp;O&amp;I)",Werkblad!$A$32,$C$6="","")</f>
        <v/>
      </c>
      <c r="S64" s="175"/>
      <c r="T64" s="10"/>
      <c r="U64" s="187">
        <v>0</v>
      </c>
      <c r="V64" s="287"/>
      <c r="W64" s="33">
        <f t="shared" ref="W64:W66" si="98">U64</f>
        <v>0</v>
      </c>
      <c r="X64" s="188" t="str" cm="2">
        <f t="array" ref="X64">_xlfn.IFS($C$6=Werkblad!$A$28,Werkblad!$A$34,$C$6="Kennisontwikkeling (KO)",Werkblad!$A$31,$C$6="Onderzoek, Ontwikkeling en innovatie (O&amp;O&amp;I)",Werkblad!$A$32,$C$6="","")</f>
        <v/>
      </c>
      <c r="Y64" s="169"/>
      <c r="Z64" s="10"/>
      <c r="AA64" s="187">
        <v>0</v>
      </c>
      <c r="AB64" s="287"/>
      <c r="AC64" s="33">
        <f t="shared" ref="AC64:AC66" si="99">AA64</f>
        <v>0</v>
      </c>
      <c r="AD64" s="188" t="str" cm="2">
        <f t="array" ref="AD64">_xlfn.IFS($C$6=Werkblad!$A$28,Werkblad!$A$34,$C$6="Kennisontwikkeling (KO)",Werkblad!$A$31,$C$6="Onderzoek, Ontwikkeling en innovatie (O&amp;O&amp;I)",Werkblad!$A$32,$C$6="","")</f>
        <v/>
      </c>
      <c r="AE64" s="326"/>
      <c r="AF64" s="10"/>
      <c r="AG64" s="187">
        <v>0</v>
      </c>
      <c r="AH64" s="175">
        <f t="shared" ref="AH64:AH66" si="100">AG64</f>
        <v>0</v>
      </c>
      <c r="AI64" s="287"/>
      <c r="AJ64" s="188" t="str" cm="2">
        <f t="array" ref="AJ64">_xlfn.IFS($C$6=Werkblad!$A$28,Werkblad!$A$34,$C$6="Kennisontwikkeling (KO)",Werkblad!$A$31,$C$6="Onderzoek, Ontwikkeling en innovatie (O&amp;O&amp;I)",Werkblad!$A$32,$C$6="","")</f>
        <v/>
      </c>
      <c r="AK64" s="287"/>
      <c r="AL64" s="10"/>
      <c r="AM64" s="187">
        <v>0</v>
      </c>
      <c r="AN64" s="283">
        <f t="shared" ref="AN64:AN66" si="101">AM64</f>
        <v>0</v>
      </c>
      <c r="AO64" s="287"/>
      <c r="AP64" s="188" t="str" cm="2">
        <f t="array" ref="AP64">_xlfn.IFS($C$6=Werkblad!$A$28,Werkblad!$A$34,$C$6="Kennisontwikkeling (KO)",Werkblad!$A$31,$C$6="Onderzoek, Ontwikkeling en innovatie (O&amp;O&amp;I)",Werkblad!$A$32,$C$6="","")</f>
        <v/>
      </c>
      <c r="AQ64" s="287"/>
      <c r="AR64" s="10"/>
      <c r="AS64" s="187">
        <v>0</v>
      </c>
      <c r="AT64" s="283">
        <f t="shared" ref="AT64:AT66" si="102">AS64</f>
        <v>0</v>
      </c>
      <c r="AU64" s="287"/>
      <c r="AV64" s="188" t="str" cm="2">
        <f t="array" ref="AV64">_xlfn.IFS($C$6=Werkblad!$A$28,Werkblad!$A$34,$C$6="Kennisontwikkeling (KO)",Werkblad!$A$31,$C$6="Onderzoek, Ontwikkeling en innovatie (O&amp;O&amp;I)",Werkblad!$A$32,$C$6="","")</f>
        <v/>
      </c>
      <c r="AW64" s="169"/>
      <c r="AX64" s="10"/>
      <c r="AY64" s="187">
        <v>0</v>
      </c>
      <c r="AZ64" s="283">
        <f t="shared" ref="AZ64:AZ66" si="103">AY64</f>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95"/>
        <v>0</v>
      </c>
      <c r="J65" s="10"/>
      <c r="K65" s="187">
        <v>0</v>
      </c>
      <c r="L65" s="287"/>
      <c r="M65" s="283">
        <f t="shared" si="96"/>
        <v>0</v>
      </c>
      <c r="N65" s="10"/>
      <c r="O65" s="187">
        <v>0</v>
      </c>
      <c r="P65" s="287">
        <f t="shared" si="97"/>
        <v>0</v>
      </c>
      <c r="Q65" s="287"/>
      <c r="R65" s="188" t="str" cm="2">
        <f t="array" ref="R65">_xlfn.IFS($C$6=Werkblad!$A$28,Werkblad!$A$34,$C$6="Kennisontwikkeling (KO)",Werkblad!$A$31,$C$6="Onderzoek, Ontwikkeling en innovatie (O&amp;O&amp;I)",Werkblad!$A$32,$C$6="","")</f>
        <v/>
      </c>
      <c r="S65" s="175"/>
      <c r="T65" s="10"/>
      <c r="U65" s="187">
        <v>0</v>
      </c>
      <c r="V65" s="287"/>
      <c r="W65" s="33">
        <f t="shared" si="98"/>
        <v>0</v>
      </c>
      <c r="X65" s="188" t="str" cm="2">
        <f t="array" ref="X65">_xlfn.IFS($C$6=Werkblad!$A$28,Werkblad!$A$34,$C$6="Kennisontwikkeling (KO)",Werkblad!$A$31,$C$6="Onderzoek, Ontwikkeling en innovatie (O&amp;O&amp;I)",Werkblad!$A$32,$C$6="","")</f>
        <v/>
      </c>
      <c r="Y65" s="169"/>
      <c r="Z65" s="10"/>
      <c r="AA65" s="187">
        <v>0</v>
      </c>
      <c r="AB65" s="287"/>
      <c r="AC65" s="33">
        <f t="shared" si="99"/>
        <v>0</v>
      </c>
      <c r="AD65" s="188" t="str" cm="2">
        <f t="array" ref="AD65">_xlfn.IFS($C$6=Werkblad!$A$28,Werkblad!$A$34,$C$6="Kennisontwikkeling (KO)",Werkblad!$A$31,$C$6="Onderzoek, Ontwikkeling en innovatie (O&amp;O&amp;I)",Werkblad!$A$32,$C$6="","")</f>
        <v/>
      </c>
      <c r="AE65" s="326"/>
      <c r="AF65" s="10"/>
      <c r="AG65" s="187">
        <v>0</v>
      </c>
      <c r="AH65" s="175">
        <f t="shared" si="100"/>
        <v>0</v>
      </c>
      <c r="AI65" s="287"/>
      <c r="AJ65" s="188" t="str" cm="2">
        <f t="array" ref="AJ65">_xlfn.IFS($C$6=Werkblad!$A$28,Werkblad!$A$34,$C$6="Kennisontwikkeling (KO)",Werkblad!$A$31,$C$6="Onderzoek, Ontwikkeling en innovatie (O&amp;O&amp;I)",Werkblad!$A$32,$C$6="","")</f>
        <v/>
      </c>
      <c r="AK65" s="287"/>
      <c r="AL65" s="10"/>
      <c r="AM65" s="187">
        <v>0</v>
      </c>
      <c r="AN65" s="283">
        <f t="shared" si="101"/>
        <v>0</v>
      </c>
      <c r="AO65" s="287"/>
      <c r="AP65" s="188" t="str" cm="2">
        <f t="array" ref="AP65">_xlfn.IFS($C$6=Werkblad!$A$28,Werkblad!$A$34,$C$6="Kennisontwikkeling (KO)",Werkblad!$A$31,$C$6="Onderzoek, Ontwikkeling en innovatie (O&amp;O&amp;I)",Werkblad!$A$32,$C$6="","")</f>
        <v/>
      </c>
      <c r="AQ65" s="287"/>
      <c r="AR65" s="10"/>
      <c r="AS65" s="187">
        <v>0</v>
      </c>
      <c r="AT65" s="283">
        <f t="shared" si="102"/>
        <v>0</v>
      </c>
      <c r="AU65" s="287"/>
      <c r="AV65" s="188" t="str" cm="2">
        <f t="array" ref="AV65">_xlfn.IFS($C$6=Werkblad!$A$28,Werkblad!$A$34,$C$6="Kennisontwikkeling (KO)",Werkblad!$A$31,$C$6="Onderzoek, Ontwikkeling en innovatie (O&amp;O&amp;I)",Werkblad!$A$32,$C$6="","")</f>
        <v/>
      </c>
      <c r="AW65" s="169"/>
      <c r="AX65" s="10"/>
      <c r="AY65" s="187">
        <v>0</v>
      </c>
      <c r="AZ65" s="283">
        <f t="shared" si="10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10"/>
      <c r="I66" s="295">
        <f t="shared" si="95"/>
        <v>0</v>
      </c>
      <c r="J66" s="10"/>
      <c r="K66" s="187">
        <v>0</v>
      </c>
      <c r="L66" s="287"/>
      <c r="M66" s="283">
        <f t="shared" si="96"/>
        <v>0</v>
      </c>
      <c r="N66" s="10"/>
      <c r="O66" s="187">
        <v>0</v>
      </c>
      <c r="P66" s="287">
        <f t="shared" si="97"/>
        <v>0</v>
      </c>
      <c r="Q66" s="287"/>
      <c r="R66" s="188" t="str" cm="2">
        <f t="array" ref="R66">_xlfn.IFS($C$6=Werkblad!$A$28,Werkblad!$A$34,$C$6="Kennisontwikkeling (KO)",Werkblad!$A$31,$C$6="Onderzoek, Ontwikkeling en innovatie (O&amp;O&amp;I)",Werkblad!$A$32,$C$6="","")</f>
        <v/>
      </c>
      <c r="S66" s="175"/>
      <c r="T66" s="10"/>
      <c r="U66" s="187">
        <v>0</v>
      </c>
      <c r="V66" s="287"/>
      <c r="W66" s="33">
        <f t="shared" si="98"/>
        <v>0</v>
      </c>
      <c r="X66" s="188" t="str" cm="2">
        <f t="array" ref="X66">_xlfn.IFS($C$6=Werkblad!$A$28,Werkblad!$A$34,$C$6="Kennisontwikkeling (KO)",Werkblad!$A$31,$C$6="Onderzoek, Ontwikkeling en innovatie (O&amp;O&amp;I)",Werkblad!$A$32,$C$6="","")</f>
        <v/>
      </c>
      <c r="Y66" s="169"/>
      <c r="Z66" s="10"/>
      <c r="AA66" s="187">
        <v>0</v>
      </c>
      <c r="AB66" s="287"/>
      <c r="AC66" s="33">
        <f t="shared" si="99"/>
        <v>0</v>
      </c>
      <c r="AD66" s="188" t="str" cm="2">
        <f t="array" ref="AD66">_xlfn.IFS($C$6=Werkblad!$A$28,Werkblad!$A$34,$C$6="Kennisontwikkeling (KO)",Werkblad!$A$31,$C$6="Onderzoek, Ontwikkeling en innovatie (O&amp;O&amp;I)",Werkblad!$A$32,$C$6="","")</f>
        <v/>
      </c>
      <c r="AE66" s="326"/>
      <c r="AF66" s="10"/>
      <c r="AG66" s="187">
        <v>0</v>
      </c>
      <c r="AH66" s="175">
        <f t="shared" si="100"/>
        <v>0</v>
      </c>
      <c r="AI66" s="287"/>
      <c r="AJ66" s="188" t="str" cm="2">
        <f t="array" ref="AJ66">_xlfn.IFS($C$6=Werkblad!$A$28,Werkblad!$A$34,$C$6="Kennisontwikkeling (KO)",Werkblad!$A$31,$C$6="Onderzoek, Ontwikkeling en innovatie (O&amp;O&amp;I)",Werkblad!$A$32,$C$6="","")</f>
        <v/>
      </c>
      <c r="AK66" s="287"/>
      <c r="AL66" s="10"/>
      <c r="AM66" s="187">
        <v>0</v>
      </c>
      <c r="AN66" s="283">
        <f t="shared" si="101"/>
        <v>0</v>
      </c>
      <c r="AO66" s="287"/>
      <c r="AP66" s="188" t="str" cm="2">
        <f t="array" ref="AP66">_xlfn.IFS($C$6=Werkblad!$A$28,Werkblad!$A$34,$C$6="Kennisontwikkeling (KO)",Werkblad!$A$31,$C$6="Onderzoek, Ontwikkeling en innovatie (O&amp;O&amp;I)",Werkblad!$A$32,$C$6="","")</f>
        <v/>
      </c>
      <c r="AQ66" s="287"/>
      <c r="AR66" s="10"/>
      <c r="AS66" s="187">
        <v>0</v>
      </c>
      <c r="AT66" s="283">
        <f t="shared" si="102"/>
        <v>0</v>
      </c>
      <c r="AU66" s="287"/>
      <c r="AV66" s="188" t="str" cm="2">
        <f t="array" ref="AV66">_xlfn.IFS($C$6=Werkblad!$A$28,Werkblad!$A$34,$C$6="Kennisontwikkeling (KO)",Werkblad!$A$31,$C$6="Onderzoek, Ontwikkeling en innovatie (O&amp;O&amp;I)",Werkblad!$A$32,$C$6="","")</f>
        <v/>
      </c>
      <c r="AW66" s="169"/>
      <c r="AX66" s="10"/>
      <c r="AY66" s="187">
        <v>0</v>
      </c>
      <c r="AZ66" s="283">
        <f t="shared" si="10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104">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105">G74</f>
        <v>0</v>
      </c>
      <c r="J74" s="10"/>
      <c r="K74" s="187">
        <v>0</v>
      </c>
      <c r="L74" s="287"/>
      <c r="M74" s="283">
        <f t="shared" ref="M74:M85" si="106">K74</f>
        <v>0</v>
      </c>
      <c r="N74" s="10"/>
      <c r="O74" s="187">
        <v>0</v>
      </c>
      <c r="P74" s="287">
        <f t="shared" si="104"/>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107">AG74</f>
        <v>0</v>
      </c>
      <c r="AI74" s="287"/>
      <c r="AJ74" s="188" t="str" cm="2">
        <f t="array" ref="AJ74">_xlfn.IFS($C$6=Werkblad!$A$28,Werkblad!$A$34,$C$6="Kennisontwikkeling (KO)",Werkblad!$A$31,$C$6="Onderzoek, Ontwikkeling en innovatie (O&amp;O&amp;I)",Werkblad!$A$32,$C$6="","")</f>
        <v/>
      </c>
      <c r="AK74" s="287"/>
      <c r="AL74" s="10"/>
      <c r="AM74" s="187">
        <v>0</v>
      </c>
      <c r="AN74" s="283">
        <f t="shared" ref="AN74:AN85" si="108">AM74</f>
        <v>0</v>
      </c>
      <c r="AO74" s="287"/>
      <c r="AP74" s="188" t="str" cm="2">
        <f t="array" ref="AP74">_xlfn.IFS($C$6=Werkblad!$A$28,Werkblad!$A$34,$C$6="Kennisontwikkeling (KO)",Werkblad!$A$31,$C$6="Onderzoek, Ontwikkeling en innovatie (O&amp;O&amp;I)",Werkblad!$A$32,$C$6="","")</f>
        <v/>
      </c>
      <c r="AQ74" s="287"/>
      <c r="AR74" s="10"/>
      <c r="AS74" s="187">
        <v>0</v>
      </c>
      <c r="AT74" s="283">
        <f t="shared" ref="AT74:AT85" si="109">AS74</f>
        <v>0</v>
      </c>
      <c r="AU74" s="287"/>
      <c r="AV74" s="188" t="str" cm="2">
        <f t="array" ref="AV74">_xlfn.IFS($C$6=Werkblad!$A$28,Werkblad!$A$34,$C$6="Kennisontwikkeling (KO)",Werkblad!$A$31,$C$6="Onderzoek, Ontwikkeling en innovatie (O&amp;O&amp;I)",Werkblad!$A$32,$C$6="","")</f>
        <v/>
      </c>
      <c r="AW74" s="175"/>
      <c r="AX74" s="10"/>
      <c r="AY74" s="187">
        <v>0</v>
      </c>
      <c r="AZ74" s="283">
        <f t="shared" ref="AZ74:AZ85" si="110">AY74</f>
        <v>0</v>
      </c>
      <c r="BA74" s="287"/>
      <c r="BB74" s="188" t="str" cm="2">
        <f t="array" ref="BB74">_xlfn.IFS($C$6=Werkblad!$A$28,Werkblad!$A$34,$C$6="Kennisontwikkeling (KO)",Werkblad!$A$31,$C$6="Onderzoek, Ontwikkeling en innovatie (O&amp;O&amp;I)",Werkblad!$A$32,$C$6="","")</f>
        <v/>
      </c>
      <c r="BC74" s="175"/>
      <c r="BD74" s="10"/>
      <c r="BE74" s="187">
        <v>0</v>
      </c>
      <c r="BF74" s="283">
        <f t="shared" ref="BF74:BF85" si="111">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105"/>
        <v>0</v>
      </c>
      <c r="J75" s="10"/>
      <c r="K75" s="187">
        <v>0</v>
      </c>
      <c r="L75" s="287"/>
      <c r="M75" s="283">
        <f t="shared" si="106"/>
        <v>0</v>
      </c>
      <c r="N75" s="10"/>
      <c r="O75" s="187">
        <v>0</v>
      </c>
      <c r="P75" s="287">
        <f t="shared" si="104"/>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107"/>
        <v>0</v>
      </c>
      <c r="AI75" s="287"/>
      <c r="AJ75" s="188" t="str" cm="2">
        <f t="array" ref="AJ75">_xlfn.IFS($C$6=Werkblad!$A$28,Werkblad!$A$34,$C$6="Kennisontwikkeling (KO)",Werkblad!$A$31,$C$6="Onderzoek, Ontwikkeling en innovatie (O&amp;O&amp;I)",Werkblad!$A$32,$C$6="","")</f>
        <v/>
      </c>
      <c r="AK75" s="287"/>
      <c r="AL75" s="10"/>
      <c r="AM75" s="187">
        <v>0</v>
      </c>
      <c r="AN75" s="283">
        <f t="shared" si="108"/>
        <v>0</v>
      </c>
      <c r="AO75" s="287"/>
      <c r="AP75" s="188" t="str" cm="2">
        <f t="array" ref="AP75">_xlfn.IFS($C$6=Werkblad!$A$28,Werkblad!$A$34,$C$6="Kennisontwikkeling (KO)",Werkblad!$A$31,$C$6="Onderzoek, Ontwikkeling en innovatie (O&amp;O&amp;I)",Werkblad!$A$32,$C$6="","")</f>
        <v/>
      </c>
      <c r="AQ75" s="287"/>
      <c r="AR75" s="10"/>
      <c r="AS75" s="187">
        <v>0</v>
      </c>
      <c r="AT75" s="283">
        <f t="shared" si="109"/>
        <v>0</v>
      </c>
      <c r="AU75" s="287"/>
      <c r="AV75" s="188" t="str" cm="2">
        <f t="array" ref="AV75">_xlfn.IFS($C$6=Werkblad!$A$28,Werkblad!$A$34,$C$6="Kennisontwikkeling (KO)",Werkblad!$A$31,$C$6="Onderzoek, Ontwikkeling en innovatie (O&amp;O&amp;I)",Werkblad!$A$32,$C$6="","")</f>
        <v/>
      </c>
      <c r="AW75" s="175"/>
      <c r="AX75" s="10"/>
      <c r="AY75" s="187">
        <v>0</v>
      </c>
      <c r="AZ75" s="283">
        <f t="shared" si="110"/>
        <v>0</v>
      </c>
      <c r="BA75" s="287"/>
      <c r="BB75" s="188" t="str" cm="2">
        <f t="array" ref="BB75">_xlfn.IFS($C$6=Werkblad!$A$28,Werkblad!$A$34,$C$6="Kennisontwikkeling (KO)",Werkblad!$A$31,$C$6="Onderzoek, Ontwikkeling en innovatie (O&amp;O&amp;I)",Werkblad!$A$32,$C$6="","")</f>
        <v/>
      </c>
      <c r="BC75" s="175"/>
      <c r="BD75" s="10"/>
      <c r="BE75" s="187">
        <v>0</v>
      </c>
      <c r="BF75" s="283">
        <f t="shared" si="111"/>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105"/>
        <v>0</v>
      </c>
      <c r="J76" s="10"/>
      <c r="K76" s="187">
        <v>0</v>
      </c>
      <c r="L76" s="287"/>
      <c r="M76" s="283">
        <f t="shared" si="106"/>
        <v>0</v>
      </c>
      <c r="N76" s="10"/>
      <c r="O76" s="187">
        <v>0</v>
      </c>
      <c r="P76" s="287">
        <f t="shared" si="104"/>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107"/>
        <v>0</v>
      </c>
      <c r="AI76" s="287"/>
      <c r="AJ76" s="188" t="str" cm="2">
        <f t="array" ref="AJ76">_xlfn.IFS($C$6=Werkblad!$A$28,Werkblad!$A$34,$C$6="Kennisontwikkeling (KO)",Werkblad!$A$31,$C$6="Onderzoek, Ontwikkeling en innovatie (O&amp;O&amp;I)",Werkblad!$A$32,$C$6="","")</f>
        <v/>
      </c>
      <c r="AK76" s="287"/>
      <c r="AL76" s="10"/>
      <c r="AM76" s="187">
        <v>0</v>
      </c>
      <c r="AN76" s="283">
        <f t="shared" si="108"/>
        <v>0</v>
      </c>
      <c r="AO76" s="287"/>
      <c r="AP76" s="188" t="str" cm="2">
        <f t="array" ref="AP76">_xlfn.IFS($C$6=Werkblad!$A$28,Werkblad!$A$34,$C$6="Kennisontwikkeling (KO)",Werkblad!$A$31,$C$6="Onderzoek, Ontwikkeling en innovatie (O&amp;O&amp;I)",Werkblad!$A$32,$C$6="","")</f>
        <v/>
      </c>
      <c r="AQ76" s="287"/>
      <c r="AR76" s="10"/>
      <c r="AS76" s="187">
        <v>0</v>
      </c>
      <c r="AT76" s="283">
        <f t="shared" si="109"/>
        <v>0</v>
      </c>
      <c r="AU76" s="287"/>
      <c r="AV76" s="188" t="str" cm="2">
        <f t="array" ref="AV76">_xlfn.IFS($C$6=Werkblad!$A$28,Werkblad!$A$34,$C$6="Kennisontwikkeling (KO)",Werkblad!$A$31,$C$6="Onderzoek, Ontwikkeling en innovatie (O&amp;O&amp;I)",Werkblad!$A$32,$C$6="","")</f>
        <v/>
      </c>
      <c r="AW76" s="175"/>
      <c r="AX76" s="10"/>
      <c r="AY76" s="187">
        <v>0</v>
      </c>
      <c r="AZ76" s="283">
        <f t="shared" si="110"/>
        <v>0</v>
      </c>
      <c r="BA76" s="287"/>
      <c r="BB76" s="188" t="str" cm="2">
        <f t="array" ref="BB76">_xlfn.IFS($C$6=Werkblad!$A$28,Werkblad!$A$34,$C$6="Kennisontwikkeling (KO)",Werkblad!$A$31,$C$6="Onderzoek, Ontwikkeling en innovatie (O&amp;O&amp;I)",Werkblad!$A$32,$C$6="","")</f>
        <v/>
      </c>
      <c r="BC76" s="175"/>
      <c r="BD76" s="10"/>
      <c r="BE76" s="187">
        <v>0</v>
      </c>
      <c r="BF76" s="283">
        <f t="shared" si="111"/>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105"/>
        <v>0</v>
      </c>
      <c r="J77" s="10"/>
      <c r="K77" s="187">
        <v>0</v>
      </c>
      <c r="L77" s="287"/>
      <c r="M77" s="283">
        <f t="shared" si="106"/>
        <v>0</v>
      </c>
      <c r="N77" s="10"/>
      <c r="O77" s="187">
        <v>0</v>
      </c>
      <c r="P77" s="287">
        <f t="shared" si="104"/>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107"/>
        <v>0</v>
      </c>
      <c r="AI77" s="287"/>
      <c r="AJ77" s="188" t="str" cm="2">
        <f t="array" ref="AJ77">_xlfn.IFS($C$6=Werkblad!$A$28,Werkblad!$A$34,$C$6="Kennisontwikkeling (KO)",Werkblad!$A$31,$C$6="Onderzoek, Ontwikkeling en innovatie (O&amp;O&amp;I)",Werkblad!$A$32,$C$6="","")</f>
        <v/>
      </c>
      <c r="AK77" s="287"/>
      <c r="AL77" s="10"/>
      <c r="AM77" s="187">
        <v>0</v>
      </c>
      <c r="AN77" s="283">
        <f t="shared" si="108"/>
        <v>0</v>
      </c>
      <c r="AO77" s="287"/>
      <c r="AP77" s="188" t="str" cm="2">
        <f t="array" ref="AP77">_xlfn.IFS($C$6=Werkblad!$A$28,Werkblad!$A$34,$C$6="Kennisontwikkeling (KO)",Werkblad!$A$31,$C$6="Onderzoek, Ontwikkeling en innovatie (O&amp;O&amp;I)",Werkblad!$A$32,$C$6="","")</f>
        <v/>
      </c>
      <c r="AQ77" s="287"/>
      <c r="AR77" s="10"/>
      <c r="AS77" s="187">
        <v>0</v>
      </c>
      <c r="AT77" s="283">
        <f t="shared" si="109"/>
        <v>0</v>
      </c>
      <c r="AU77" s="287"/>
      <c r="AV77" s="188" t="str" cm="2">
        <f t="array" ref="AV77">_xlfn.IFS($C$6=Werkblad!$A$28,Werkblad!$A$34,$C$6="Kennisontwikkeling (KO)",Werkblad!$A$31,$C$6="Onderzoek, Ontwikkeling en innovatie (O&amp;O&amp;I)",Werkblad!$A$32,$C$6="","")</f>
        <v/>
      </c>
      <c r="AW77" s="175"/>
      <c r="AX77" s="10"/>
      <c r="AY77" s="187">
        <v>0</v>
      </c>
      <c r="AZ77" s="283">
        <f t="shared" si="110"/>
        <v>0</v>
      </c>
      <c r="BA77" s="287"/>
      <c r="BB77" s="188" t="str" cm="2">
        <f t="array" ref="BB77">_xlfn.IFS($C$6=Werkblad!$A$28,Werkblad!$A$34,$C$6="Kennisontwikkeling (KO)",Werkblad!$A$31,$C$6="Onderzoek, Ontwikkeling en innovatie (O&amp;O&amp;I)",Werkblad!$A$32,$C$6="","")</f>
        <v/>
      </c>
      <c r="BC77" s="175"/>
      <c r="BD77" s="10"/>
      <c r="BE77" s="187">
        <v>0</v>
      </c>
      <c r="BF77" s="283">
        <f t="shared" si="111"/>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105"/>
        <v>0</v>
      </c>
      <c r="J78" s="10"/>
      <c r="K78" s="187">
        <v>0</v>
      </c>
      <c r="L78" s="287"/>
      <c r="M78" s="283">
        <f t="shared" si="106"/>
        <v>0</v>
      </c>
      <c r="N78" s="10"/>
      <c r="O78" s="187">
        <v>0</v>
      </c>
      <c r="P78" s="287">
        <f t="shared" si="104"/>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107"/>
        <v>0</v>
      </c>
      <c r="AI78" s="287"/>
      <c r="AJ78" s="188" t="str" cm="2">
        <f t="array" ref="AJ78">_xlfn.IFS($C$6=Werkblad!$A$28,Werkblad!$A$34,$C$6="Kennisontwikkeling (KO)",Werkblad!$A$31,$C$6="Onderzoek, Ontwikkeling en innovatie (O&amp;O&amp;I)",Werkblad!$A$32,$C$6="","")</f>
        <v/>
      </c>
      <c r="AK78" s="287"/>
      <c r="AL78" s="10"/>
      <c r="AM78" s="187">
        <v>0</v>
      </c>
      <c r="AN78" s="283">
        <f t="shared" si="108"/>
        <v>0</v>
      </c>
      <c r="AO78" s="287"/>
      <c r="AP78" s="188" t="str" cm="2">
        <f t="array" ref="AP78">_xlfn.IFS($C$6=Werkblad!$A$28,Werkblad!$A$34,$C$6="Kennisontwikkeling (KO)",Werkblad!$A$31,$C$6="Onderzoek, Ontwikkeling en innovatie (O&amp;O&amp;I)",Werkblad!$A$32,$C$6="","")</f>
        <v/>
      </c>
      <c r="AQ78" s="287"/>
      <c r="AR78" s="10"/>
      <c r="AS78" s="187">
        <v>0</v>
      </c>
      <c r="AT78" s="283">
        <f t="shared" si="109"/>
        <v>0</v>
      </c>
      <c r="AU78" s="287"/>
      <c r="AV78" s="188" t="str" cm="2">
        <f t="array" ref="AV78">_xlfn.IFS($C$6=Werkblad!$A$28,Werkblad!$A$34,$C$6="Kennisontwikkeling (KO)",Werkblad!$A$31,$C$6="Onderzoek, Ontwikkeling en innovatie (O&amp;O&amp;I)",Werkblad!$A$32,$C$6="","")</f>
        <v/>
      </c>
      <c r="AW78" s="175"/>
      <c r="AX78" s="10"/>
      <c r="AY78" s="187">
        <v>0</v>
      </c>
      <c r="AZ78" s="283">
        <f t="shared" si="110"/>
        <v>0</v>
      </c>
      <c r="BA78" s="287"/>
      <c r="BB78" s="188" t="str" cm="2">
        <f t="array" ref="BB78">_xlfn.IFS($C$6=Werkblad!$A$28,Werkblad!$A$34,$C$6="Kennisontwikkeling (KO)",Werkblad!$A$31,$C$6="Onderzoek, Ontwikkeling en innovatie (O&amp;O&amp;I)",Werkblad!$A$32,$C$6="","")</f>
        <v/>
      </c>
      <c r="BC78" s="175"/>
      <c r="BD78" s="10"/>
      <c r="BE78" s="187">
        <v>0</v>
      </c>
      <c r="BF78" s="283">
        <f t="shared" si="111"/>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105"/>
        <v>0</v>
      </c>
      <c r="J79" s="10"/>
      <c r="K79" s="187">
        <v>0</v>
      </c>
      <c r="L79" s="287"/>
      <c r="M79" s="283">
        <f t="shared" si="106"/>
        <v>0</v>
      </c>
      <c r="N79" s="10"/>
      <c r="O79" s="187">
        <v>0</v>
      </c>
      <c r="P79" s="287">
        <f t="shared" si="104"/>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107"/>
        <v>0</v>
      </c>
      <c r="AI79" s="287"/>
      <c r="AJ79" s="188" t="str" cm="2">
        <f t="array" ref="AJ79">_xlfn.IFS($C$6=Werkblad!$A$28,Werkblad!$A$34,$C$6="Kennisontwikkeling (KO)",Werkblad!$A$31,$C$6="Onderzoek, Ontwikkeling en innovatie (O&amp;O&amp;I)",Werkblad!$A$32,$C$6="","")</f>
        <v/>
      </c>
      <c r="AK79" s="287"/>
      <c r="AL79" s="10"/>
      <c r="AM79" s="187">
        <v>0</v>
      </c>
      <c r="AN79" s="283">
        <f t="shared" si="108"/>
        <v>0</v>
      </c>
      <c r="AO79" s="287"/>
      <c r="AP79" s="188" t="str" cm="2">
        <f t="array" ref="AP79">_xlfn.IFS($C$6=Werkblad!$A$28,Werkblad!$A$34,$C$6="Kennisontwikkeling (KO)",Werkblad!$A$31,$C$6="Onderzoek, Ontwikkeling en innovatie (O&amp;O&amp;I)",Werkblad!$A$32,$C$6="","")</f>
        <v/>
      </c>
      <c r="AQ79" s="287"/>
      <c r="AR79" s="10"/>
      <c r="AS79" s="187">
        <v>0</v>
      </c>
      <c r="AT79" s="283">
        <f t="shared" si="109"/>
        <v>0</v>
      </c>
      <c r="AU79" s="287"/>
      <c r="AV79" s="188" t="str" cm="2">
        <f t="array" ref="AV79">_xlfn.IFS($C$6=Werkblad!$A$28,Werkblad!$A$34,$C$6="Kennisontwikkeling (KO)",Werkblad!$A$31,$C$6="Onderzoek, Ontwikkeling en innovatie (O&amp;O&amp;I)",Werkblad!$A$32,$C$6="","")</f>
        <v/>
      </c>
      <c r="AW79" s="175"/>
      <c r="AX79" s="10"/>
      <c r="AY79" s="187">
        <v>0</v>
      </c>
      <c r="AZ79" s="283">
        <f t="shared" si="110"/>
        <v>0</v>
      </c>
      <c r="BA79" s="287"/>
      <c r="BB79" s="188" t="str" cm="2">
        <f t="array" ref="BB79">_xlfn.IFS($C$6=Werkblad!$A$28,Werkblad!$A$34,$C$6="Kennisontwikkeling (KO)",Werkblad!$A$31,$C$6="Onderzoek, Ontwikkeling en innovatie (O&amp;O&amp;I)",Werkblad!$A$32,$C$6="","")</f>
        <v/>
      </c>
      <c r="BC79" s="175"/>
      <c r="BD79" s="10"/>
      <c r="BE79" s="187">
        <v>0</v>
      </c>
      <c r="BF79" s="283">
        <f t="shared" si="111"/>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105"/>
        <v>0</v>
      </c>
      <c r="J80" s="10"/>
      <c r="K80" s="187">
        <v>0</v>
      </c>
      <c r="L80" s="287"/>
      <c r="M80" s="283">
        <f t="shared" si="106"/>
        <v>0</v>
      </c>
      <c r="N80" s="10"/>
      <c r="O80" s="187">
        <v>0</v>
      </c>
      <c r="P80" s="287">
        <f t="shared" si="104"/>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107"/>
        <v>0</v>
      </c>
      <c r="AI80" s="287"/>
      <c r="AJ80" s="188" t="str" cm="2">
        <f t="array" ref="AJ80">_xlfn.IFS($C$6=Werkblad!$A$28,Werkblad!$A$34,$C$6="Kennisontwikkeling (KO)",Werkblad!$A$31,$C$6="Onderzoek, Ontwikkeling en innovatie (O&amp;O&amp;I)",Werkblad!$A$32,$C$6="","")</f>
        <v/>
      </c>
      <c r="AK80" s="287"/>
      <c r="AL80" s="10"/>
      <c r="AM80" s="187">
        <v>0</v>
      </c>
      <c r="AN80" s="283">
        <f t="shared" si="108"/>
        <v>0</v>
      </c>
      <c r="AO80" s="287"/>
      <c r="AP80" s="188" t="str" cm="2">
        <f t="array" ref="AP80">_xlfn.IFS($C$6=Werkblad!$A$28,Werkblad!$A$34,$C$6="Kennisontwikkeling (KO)",Werkblad!$A$31,$C$6="Onderzoek, Ontwikkeling en innovatie (O&amp;O&amp;I)",Werkblad!$A$32,$C$6="","")</f>
        <v/>
      </c>
      <c r="AQ80" s="287"/>
      <c r="AR80" s="10"/>
      <c r="AS80" s="187">
        <v>0</v>
      </c>
      <c r="AT80" s="283">
        <f t="shared" si="109"/>
        <v>0</v>
      </c>
      <c r="AU80" s="287"/>
      <c r="AV80" s="188" t="str" cm="2">
        <f t="array" ref="AV80">_xlfn.IFS($C$6=Werkblad!$A$28,Werkblad!$A$34,$C$6="Kennisontwikkeling (KO)",Werkblad!$A$31,$C$6="Onderzoek, Ontwikkeling en innovatie (O&amp;O&amp;I)",Werkblad!$A$32,$C$6="","")</f>
        <v/>
      </c>
      <c r="AW80" s="175"/>
      <c r="AX80" s="10"/>
      <c r="AY80" s="187">
        <v>0</v>
      </c>
      <c r="AZ80" s="283">
        <f t="shared" si="110"/>
        <v>0</v>
      </c>
      <c r="BA80" s="287"/>
      <c r="BB80" s="188" t="str" cm="2">
        <f t="array" ref="BB80">_xlfn.IFS($C$6=Werkblad!$A$28,Werkblad!$A$34,$C$6="Kennisontwikkeling (KO)",Werkblad!$A$31,$C$6="Onderzoek, Ontwikkeling en innovatie (O&amp;O&amp;I)",Werkblad!$A$32,$C$6="","")</f>
        <v/>
      </c>
      <c r="BC80" s="175"/>
      <c r="BD80" s="10"/>
      <c r="BE80" s="187">
        <v>0</v>
      </c>
      <c r="BF80" s="283">
        <f t="shared" si="111"/>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105"/>
        <v>0</v>
      </c>
      <c r="J81" s="10"/>
      <c r="K81" s="187">
        <v>0</v>
      </c>
      <c r="L81" s="287"/>
      <c r="M81" s="283">
        <f t="shared" si="106"/>
        <v>0</v>
      </c>
      <c r="N81" s="10"/>
      <c r="O81" s="187">
        <v>0</v>
      </c>
      <c r="P81" s="287">
        <f t="shared" si="104"/>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107"/>
        <v>0</v>
      </c>
      <c r="AI81" s="287"/>
      <c r="AJ81" s="188" t="str" cm="2">
        <f t="array" ref="AJ81">_xlfn.IFS($C$6=Werkblad!$A$28,Werkblad!$A$34,$C$6="Kennisontwikkeling (KO)",Werkblad!$A$31,$C$6="Onderzoek, Ontwikkeling en innovatie (O&amp;O&amp;I)",Werkblad!$A$32,$C$6="","")</f>
        <v/>
      </c>
      <c r="AK81" s="287"/>
      <c r="AL81" s="10"/>
      <c r="AM81" s="187">
        <v>0</v>
      </c>
      <c r="AN81" s="283">
        <f t="shared" si="108"/>
        <v>0</v>
      </c>
      <c r="AO81" s="287"/>
      <c r="AP81" s="188" t="str" cm="2">
        <f t="array" ref="AP81">_xlfn.IFS($C$6=Werkblad!$A$28,Werkblad!$A$34,$C$6="Kennisontwikkeling (KO)",Werkblad!$A$31,$C$6="Onderzoek, Ontwikkeling en innovatie (O&amp;O&amp;I)",Werkblad!$A$32,$C$6="","")</f>
        <v/>
      </c>
      <c r="AQ81" s="287"/>
      <c r="AR81" s="10"/>
      <c r="AS81" s="187">
        <v>0</v>
      </c>
      <c r="AT81" s="283">
        <f t="shared" si="109"/>
        <v>0</v>
      </c>
      <c r="AU81" s="287"/>
      <c r="AV81" s="188" t="str" cm="2">
        <f t="array" ref="AV81">_xlfn.IFS($C$6=Werkblad!$A$28,Werkblad!$A$34,$C$6="Kennisontwikkeling (KO)",Werkblad!$A$31,$C$6="Onderzoek, Ontwikkeling en innovatie (O&amp;O&amp;I)",Werkblad!$A$32,$C$6="","")</f>
        <v/>
      </c>
      <c r="AW81" s="175"/>
      <c r="AX81" s="10"/>
      <c r="AY81" s="187">
        <v>0</v>
      </c>
      <c r="AZ81" s="283">
        <f t="shared" si="110"/>
        <v>0</v>
      </c>
      <c r="BA81" s="287"/>
      <c r="BB81" s="188" t="str" cm="2">
        <f t="array" ref="BB81">_xlfn.IFS($C$6=Werkblad!$A$28,Werkblad!$A$34,$C$6="Kennisontwikkeling (KO)",Werkblad!$A$31,$C$6="Onderzoek, Ontwikkeling en innovatie (O&amp;O&amp;I)",Werkblad!$A$32,$C$6="","")</f>
        <v/>
      </c>
      <c r="BC81" s="175"/>
      <c r="BD81" s="10"/>
      <c r="BE81" s="187">
        <v>0</v>
      </c>
      <c r="BF81" s="283">
        <f t="shared" si="111"/>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105"/>
        <v>0</v>
      </c>
      <c r="J82" s="10"/>
      <c r="K82" s="187">
        <v>0</v>
      </c>
      <c r="L82" s="287"/>
      <c r="M82" s="283">
        <f t="shared" si="106"/>
        <v>0</v>
      </c>
      <c r="N82" s="10"/>
      <c r="O82" s="187">
        <v>0</v>
      </c>
      <c r="P82" s="287">
        <f t="shared" si="104"/>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107"/>
        <v>0</v>
      </c>
      <c r="AI82" s="287"/>
      <c r="AJ82" s="188" t="str" cm="2">
        <f t="array" ref="AJ82">_xlfn.IFS($C$6=Werkblad!$A$28,Werkblad!$A$34,$C$6="Kennisontwikkeling (KO)",Werkblad!$A$31,$C$6="Onderzoek, Ontwikkeling en innovatie (O&amp;O&amp;I)",Werkblad!$A$32,$C$6="","")</f>
        <v/>
      </c>
      <c r="AK82" s="287"/>
      <c r="AL82" s="10"/>
      <c r="AM82" s="187">
        <v>0</v>
      </c>
      <c r="AN82" s="283">
        <f t="shared" si="108"/>
        <v>0</v>
      </c>
      <c r="AO82" s="287"/>
      <c r="AP82" s="188" t="str" cm="2">
        <f t="array" ref="AP82">_xlfn.IFS($C$6=Werkblad!$A$28,Werkblad!$A$34,$C$6="Kennisontwikkeling (KO)",Werkblad!$A$31,$C$6="Onderzoek, Ontwikkeling en innovatie (O&amp;O&amp;I)",Werkblad!$A$32,$C$6="","")</f>
        <v/>
      </c>
      <c r="AQ82" s="287"/>
      <c r="AR82" s="10"/>
      <c r="AS82" s="187">
        <v>0</v>
      </c>
      <c r="AT82" s="283">
        <f t="shared" si="109"/>
        <v>0</v>
      </c>
      <c r="AU82" s="287"/>
      <c r="AV82" s="188" t="str" cm="2">
        <f t="array" ref="AV82">_xlfn.IFS($C$6=Werkblad!$A$28,Werkblad!$A$34,$C$6="Kennisontwikkeling (KO)",Werkblad!$A$31,$C$6="Onderzoek, Ontwikkeling en innovatie (O&amp;O&amp;I)",Werkblad!$A$32,$C$6="","")</f>
        <v/>
      </c>
      <c r="AW82" s="175"/>
      <c r="AX82" s="10"/>
      <c r="AY82" s="187">
        <v>0</v>
      </c>
      <c r="AZ82" s="283">
        <f t="shared" si="110"/>
        <v>0</v>
      </c>
      <c r="BA82" s="287"/>
      <c r="BB82" s="188" t="str" cm="2">
        <f t="array" ref="BB82">_xlfn.IFS($C$6=Werkblad!$A$28,Werkblad!$A$34,$C$6="Kennisontwikkeling (KO)",Werkblad!$A$31,$C$6="Onderzoek, Ontwikkeling en innovatie (O&amp;O&amp;I)",Werkblad!$A$32,$C$6="","")</f>
        <v/>
      </c>
      <c r="BC82" s="175"/>
      <c r="BD82" s="10"/>
      <c r="BE82" s="187">
        <v>0</v>
      </c>
      <c r="BF82" s="283">
        <f t="shared" si="111"/>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105"/>
        <v>0</v>
      </c>
      <c r="J83" s="10"/>
      <c r="K83" s="187">
        <v>0</v>
      </c>
      <c r="L83" s="287"/>
      <c r="M83" s="283">
        <f t="shared" si="106"/>
        <v>0</v>
      </c>
      <c r="N83" s="10"/>
      <c r="O83" s="187">
        <v>0</v>
      </c>
      <c r="P83" s="287">
        <f t="shared" si="104"/>
        <v>0</v>
      </c>
      <c r="Q83" s="287"/>
      <c r="R83" s="188" t="str" cm="2">
        <f t="array" ref="R83">_xlfn.IFS($C$6=Werkblad!$A$28,Werkblad!$A$34,$C$6="Kennisontwikkeling (KO)",Werkblad!$A$31,$C$6="Onderzoek, Ontwikkeling en innovatie (O&amp;O&amp;I)",Werkblad!$A$32,$C$6="","")</f>
        <v/>
      </c>
      <c r="S83" s="175"/>
      <c r="T83" s="10"/>
      <c r="U83" s="187">
        <v>0</v>
      </c>
      <c r="V83" s="287"/>
      <c r="W83" s="33">
        <f t="shared" ref="W83:W116" si="112">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107"/>
        <v>0</v>
      </c>
      <c r="AI83" s="287"/>
      <c r="AJ83" s="188" t="str" cm="2">
        <f t="array" ref="AJ83">_xlfn.IFS($C$6=Werkblad!$A$28,Werkblad!$A$34,$C$6="Kennisontwikkeling (KO)",Werkblad!$A$31,$C$6="Onderzoek, Ontwikkeling en innovatie (O&amp;O&amp;I)",Werkblad!$A$32,$C$6="","")</f>
        <v/>
      </c>
      <c r="AK83" s="287"/>
      <c r="AL83" s="10"/>
      <c r="AM83" s="187">
        <v>0</v>
      </c>
      <c r="AN83" s="283">
        <f t="shared" si="108"/>
        <v>0</v>
      </c>
      <c r="AO83" s="287"/>
      <c r="AP83" s="188" t="str" cm="2">
        <f t="array" ref="AP83">_xlfn.IFS($C$6=Werkblad!$A$28,Werkblad!$A$34,$C$6="Kennisontwikkeling (KO)",Werkblad!$A$31,$C$6="Onderzoek, Ontwikkeling en innovatie (O&amp;O&amp;I)",Werkblad!$A$32,$C$6="","")</f>
        <v/>
      </c>
      <c r="AQ83" s="287"/>
      <c r="AR83" s="10"/>
      <c r="AS83" s="187">
        <v>0</v>
      </c>
      <c r="AT83" s="283">
        <f t="shared" si="109"/>
        <v>0</v>
      </c>
      <c r="AU83" s="287"/>
      <c r="AV83" s="188" t="str" cm="2">
        <f t="array" ref="AV83">_xlfn.IFS($C$6=Werkblad!$A$28,Werkblad!$A$34,$C$6="Kennisontwikkeling (KO)",Werkblad!$A$31,$C$6="Onderzoek, Ontwikkeling en innovatie (O&amp;O&amp;I)",Werkblad!$A$32,$C$6="","")</f>
        <v/>
      </c>
      <c r="AW83" s="175"/>
      <c r="AX83" s="10"/>
      <c r="AY83" s="187">
        <v>0</v>
      </c>
      <c r="AZ83" s="283">
        <f t="shared" si="110"/>
        <v>0</v>
      </c>
      <c r="BA83" s="287"/>
      <c r="BB83" s="188" t="str" cm="2">
        <f t="array" ref="BB83">_xlfn.IFS($C$6=Werkblad!$A$28,Werkblad!$A$34,$C$6="Kennisontwikkeling (KO)",Werkblad!$A$31,$C$6="Onderzoek, Ontwikkeling en innovatie (O&amp;O&amp;I)",Werkblad!$A$32,$C$6="","")</f>
        <v/>
      </c>
      <c r="BC83" s="175"/>
      <c r="BD83" s="10"/>
      <c r="BE83" s="187">
        <v>0</v>
      </c>
      <c r="BF83" s="283">
        <f t="shared" si="111"/>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105"/>
        <v>0</v>
      </c>
      <c r="J84" s="10"/>
      <c r="K84" s="187">
        <v>0</v>
      </c>
      <c r="L84" s="287"/>
      <c r="M84" s="283">
        <f t="shared" si="106"/>
        <v>0</v>
      </c>
      <c r="N84" s="10"/>
      <c r="O84" s="187">
        <v>0</v>
      </c>
      <c r="P84" s="287">
        <f t="shared" si="104"/>
        <v>0</v>
      </c>
      <c r="Q84" s="287"/>
      <c r="R84" s="188" t="str" cm="2">
        <f t="array" ref="R84">_xlfn.IFS($C$6=Werkblad!$A$28,Werkblad!$A$34,$C$6="Kennisontwikkeling (KO)",Werkblad!$A$31,$C$6="Onderzoek, Ontwikkeling en innovatie (O&amp;O&amp;I)",Werkblad!$A$32,$C$6="","")</f>
        <v/>
      </c>
      <c r="S84" s="175"/>
      <c r="T84" s="10"/>
      <c r="U84" s="187">
        <v>0</v>
      </c>
      <c r="V84" s="287"/>
      <c r="W84" s="33">
        <f t="shared" si="112"/>
        <v>0</v>
      </c>
      <c r="X84" s="188" t="str" cm="2">
        <f t="array" ref="X84">_xlfn.IFS($C$6=Werkblad!$A$28,Werkblad!$A$34,$C$6="Kennisontwikkeling (KO)",Werkblad!$A$31,$C$6="Onderzoek, Ontwikkeling en innovatie (O&amp;O&amp;I)",Werkblad!$A$32,$C$6="","")</f>
        <v/>
      </c>
      <c r="Y84" s="175"/>
      <c r="Z84" s="10"/>
      <c r="AA84" s="187">
        <v>0</v>
      </c>
      <c r="AB84" s="287"/>
      <c r="AC84" s="33">
        <f t="shared" ref="AC84:AC116" si="113">AA84</f>
        <v>0</v>
      </c>
      <c r="AD84" s="188" t="str" cm="2">
        <f t="array" ref="AD84">_xlfn.IFS($C$6=Werkblad!$A$28,Werkblad!$A$34,$C$6="Kennisontwikkeling (KO)",Werkblad!$A$31,$C$6="Onderzoek, Ontwikkeling en innovatie (O&amp;O&amp;I)",Werkblad!$A$32,$C$6="","")</f>
        <v/>
      </c>
      <c r="AE84" s="287"/>
      <c r="AF84" s="10"/>
      <c r="AG84" s="187">
        <v>0</v>
      </c>
      <c r="AH84" s="175">
        <f t="shared" si="107"/>
        <v>0</v>
      </c>
      <c r="AI84" s="287"/>
      <c r="AJ84" s="188" t="str" cm="2">
        <f t="array" ref="AJ84">_xlfn.IFS($C$6=Werkblad!$A$28,Werkblad!$A$34,$C$6="Kennisontwikkeling (KO)",Werkblad!$A$31,$C$6="Onderzoek, Ontwikkeling en innovatie (O&amp;O&amp;I)",Werkblad!$A$32,$C$6="","")</f>
        <v/>
      </c>
      <c r="AK84" s="287"/>
      <c r="AL84" s="10"/>
      <c r="AM84" s="187">
        <v>0</v>
      </c>
      <c r="AN84" s="283">
        <f t="shared" si="108"/>
        <v>0</v>
      </c>
      <c r="AO84" s="287"/>
      <c r="AP84" s="188" t="str" cm="2">
        <f t="array" ref="AP84">_xlfn.IFS($C$6=Werkblad!$A$28,Werkblad!$A$34,$C$6="Kennisontwikkeling (KO)",Werkblad!$A$31,$C$6="Onderzoek, Ontwikkeling en innovatie (O&amp;O&amp;I)",Werkblad!$A$32,$C$6="","")</f>
        <v/>
      </c>
      <c r="AQ84" s="287"/>
      <c r="AR84" s="10"/>
      <c r="AS84" s="187">
        <v>0</v>
      </c>
      <c r="AT84" s="283">
        <f t="shared" si="109"/>
        <v>0</v>
      </c>
      <c r="AU84" s="287"/>
      <c r="AV84" s="188" t="str" cm="2">
        <f t="array" ref="AV84">_xlfn.IFS($C$6=Werkblad!$A$28,Werkblad!$A$34,$C$6="Kennisontwikkeling (KO)",Werkblad!$A$31,$C$6="Onderzoek, Ontwikkeling en innovatie (O&amp;O&amp;I)",Werkblad!$A$32,$C$6="","")</f>
        <v/>
      </c>
      <c r="AW84" s="175"/>
      <c r="AX84" s="10"/>
      <c r="AY84" s="187">
        <v>0</v>
      </c>
      <c r="AZ84" s="283">
        <f t="shared" si="110"/>
        <v>0</v>
      </c>
      <c r="BA84" s="287"/>
      <c r="BB84" s="188" t="str" cm="2">
        <f t="array" ref="BB84">_xlfn.IFS($C$6=Werkblad!$A$28,Werkblad!$A$34,$C$6="Kennisontwikkeling (KO)",Werkblad!$A$31,$C$6="Onderzoek, Ontwikkeling en innovatie (O&amp;O&amp;I)",Werkblad!$A$32,$C$6="","")</f>
        <v/>
      </c>
      <c r="BC84" s="175"/>
      <c r="BD84" s="10"/>
      <c r="BE84" s="187">
        <v>0</v>
      </c>
      <c r="BF84" s="283">
        <f t="shared" si="111"/>
        <v>0</v>
      </c>
      <c r="BG84" s="287"/>
      <c r="BH84" s="188" t="str" cm="2">
        <f t="array" ref="BH84">_xlfn.IFS($C$6=Werkblad!$A$28,Werkblad!$A$34,$C$6="Kennisontwikkeling (KO)",Werkblad!$A$31,$C$6="Onderzoek, Ontwikkeling en innovatie (O&amp;O&amp;I)",Werkblad!$A$32,$C$6="","")</f>
        <v/>
      </c>
      <c r="BI84" s="139"/>
    </row>
    <row r="85" spans="1:61" x14ac:dyDescent="0.25">
      <c r="A85" s="392"/>
      <c r="B85" s="588"/>
      <c r="C85" s="575"/>
      <c r="D85" s="575"/>
      <c r="E85" s="135"/>
      <c r="F85" s="10"/>
      <c r="G85" s="187">
        <v>0</v>
      </c>
      <c r="H85" s="135"/>
      <c r="I85" s="296">
        <f t="shared" si="105"/>
        <v>0</v>
      </c>
      <c r="J85" s="10"/>
      <c r="K85" s="187">
        <v>0</v>
      </c>
      <c r="L85" s="287"/>
      <c r="M85" s="283">
        <f t="shared" si="106"/>
        <v>0</v>
      </c>
      <c r="N85" s="10"/>
      <c r="O85" s="187">
        <v>0</v>
      </c>
      <c r="P85" s="287">
        <f t="shared" si="104"/>
        <v>0</v>
      </c>
      <c r="Q85" s="287"/>
      <c r="R85" s="188" t="str" cm="2">
        <f t="array" ref="R85">_xlfn.IFS($C$6=Werkblad!$A$28,Werkblad!$A$34,$C$6="Kennisontwikkeling (KO)",Werkblad!$A$31,$C$6="Onderzoek, Ontwikkeling en innovatie (O&amp;O&amp;I)",Werkblad!$A$32,$C$6="","")</f>
        <v/>
      </c>
      <c r="S85" s="175"/>
      <c r="T85" s="10"/>
      <c r="U85" s="187">
        <v>0</v>
      </c>
      <c r="V85" s="287"/>
      <c r="W85" s="33">
        <f t="shared" si="112"/>
        <v>0</v>
      </c>
      <c r="X85" s="188" t="str" cm="2">
        <f t="array" ref="X85">_xlfn.IFS($C$6=Werkblad!$A$28,Werkblad!$A$34,$C$6="Kennisontwikkeling (KO)",Werkblad!$A$31,$C$6="Onderzoek, Ontwikkeling en innovatie (O&amp;O&amp;I)",Werkblad!$A$32,$C$6="","")</f>
        <v/>
      </c>
      <c r="Y85" s="175"/>
      <c r="Z85" s="10"/>
      <c r="AA85" s="187">
        <v>0</v>
      </c>
      <c r="AB85" s="287"/>
      <c r="AC85" s="33">
        <f t="shared" si="113"/>
        <v>0</v>
      </c>
      <c r="AD85" s="188" t="str" cm="2">
        <f t="array" ref="AD85">_xlfn.IFS($C$6=Werkblad!$A$28,Werkblad!$A$34,$C$6="Kennisontwikkeling (KO)",Werkblad!$A$31,$C$6="Onderzoek, Ontwikkeling en innovatie (O&amp;O&amp;I)",Werkblad!$A$32,$C$6="","")</f>
        <v/>
      </c>
      <c r="AE85" s="287"/>
      <c r="AF85" s="10"/>
      <c r="AG85" s="187">
        <v>0</v>
      </c>
      <c r="AH85" s="175">
        <f t="shared" si="107"/>
        <v>0</v>
      </c>
      <c r="AI85" s="287"/>
      <c r="AJ85" s="188" t="str" cm="2">
        <f t="array" ref="AJ85">_xlfn.IFS($C$6=Werkblad!$A$28,Werkblad!$A$34,$C$6="Kennisontwikkeling (KO)",Werkblad!$A$31,$C$6="Onderzoek, Ontwikkeling en innovatie (O&amp;O&amp;I)",Werkblad!$A$32,$C$6="","")</f>
        <v/>
      </c>
      <c r="AK85" s="287"/>
      <c r="AL85" s="10"/>
      <c r="AM85" s="187">
        <v>0</v>
      </c>
      <c r="AN85" s="283">
        <f t="shared" si="108"/>
        <v>0</v>
      </c>
      <c r="AO85" s="287"/>
      <c r="AP85" s="188" t="str" cm="2">
        <f t="array" ref="AP85">_xlfn.IFS($C$6=Werkblad!$A$28,Werkblad!$A$34,$C$6="Kennisontwikkeling (KO)",Werkblad!$A$31,$C$6="Onderzoek, Ontwikkeling en innovatie (O&amp;O&amp;I)",Werkblad!$A$32,$C$6="","")</f>
        <v/>
      </c>
      <c r="AQ85" s="287"/>
      <c r="AR85" s="10"/>
      <c r="AS85" s="187">
        <v>0</v>
      </c>
      <c r="AT85" s="283">
        <f t="shared" si="109"/>
        <v>0</v>
      </c>
      <c r="AU85" s="287"/>
      <c r="AV85" s="188" t="str" cm="2">
        <f t="array" ref="AV85">_xlfn.IFS($C$6=Werkblad!$A$28,Werkblad!$A$34,$C$6="Kennisontwikkeling (KO)",Werkblad!$A$31,$C$6="Onderzoek, Ontwikkeling en innovatie (O&amp;O&amp;I)",Werkblad!$A$32,$C$6="","")</f>
        <v/>
      </c>
      <c r="AW85" s="175"/>
      <c r="AX85" s="10"/>
      <c r="AY85" s="187">
        <v>0</v>
      </c>
      <c r="AZ85" s="283">
        <f t="shared" si="110"/>
        <v>0</v>
      </c>
      <c r="BA85" s="287"/>
      <c r="BB85" s="188" t="str" cm="2">
        <f t="array" ref="BB85">_xlfn.IFS($C$6=Werkblad!$A$28,Werkblad!$A$34,$C$6="Kennisontwikkeling (KO)",Werkblad!$A$31,$C$6="Onderzoek, Ontwikkeling en innovatie (O&amp;O&amp;I)",Werkblad!$A$32,$C$6="","")</f>
        <v/>
      </c>
      <c r="BC85" s="175"/>
      <c r="BD85" s="10"/>
      <c r="BE85" s="187">
        <v>0</v>
      </c>
      <c r="BF85" s="283">
        <f t="shared" si="111"/>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12"/>
        <v>0</v>
      </c>
      <c r="X92" s="346" t="s">
        <v>121</v>
      </c>
      <c r="Y92" s="175"/>
      <c r="Z92" s="10"/>
      <c r="AA92" s="187">
        <v>0</v>
      </c>
      <c r="AB92" s="287"/>
      <c r="AC92" s="33">
        <f t="shared" si="113"/>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14">G93</f>
        <v>0</v>
      </c>
      <c r="J93" s="10"/>
      <c r="K93" s="200"/>
      <c r="L93" s="297"/>
      <c r="M93" s="167">
        <f t="shared" ref="M93:M105" si="115">K93</f>
        <v>0</v>
      </c>
      <c r="N93" s="10"/>
      <c r="O93" s="200"/>
      <c r="P93" s="297">
        <f>O93</f>
        <v>0</v>
      </c>
      <c r="Q93" s="297"/>
      <c r="R93" s="346" t="s">
        <v>121</v>
      </c>
      <c r="S93" s="175"/>
      <c r="T93" s="10"/>
      <c r="U93" s="200"/>
      <c r="V93" s="297"/>
      <c r="W93" s="33">
        <f t="shared" si="112"/>
        <v>0</v>
      </c>
      <c r="X93" s="346" t="s">
        <v>121</v>
      </c>
      <c r="Y93" s="175"/>
      <c r="Z93" s="10"/>
      <c r="AA93" s="187">
        <v>0</v>
      </c>
      <c r="AB93" s="287"/>
      <c r="AC93" s="33">
        <f t="shared" si="113"/>
        <v>0</v>
      </c>
      <c r="AD93" s="188" t="str" cm="2">
        <f t="array" ref="AD93">_xlfn.IFS($C$6=Werkblad!$A$28,Werkblad!$A$34,$C$6="Kennisontwikkeling (KO)",Werkblad!$A$31,$C$6="Onderzoek, Ontwikkeling en innovatie (O&amp;O&amp;I)",Werkblad!$A$32,$C$6="","")</f>
        <v/>
      </c>
      <c r="AE93" s="287"/>
      <c r="AF93" s="10"/>
      <c r="AG93" s="200"/>
      <c r="AH93" s="167">
        <f t="shared" ref="AH93:AH105" si="116">AG93</f>
        <v>0</v>
      </c>
      <c r="AI93" s="297"/>
      <c r="AJ93" s="346" t="s">
        <v>121</v>
      </c>
      <c r="AK93" s="297"/>
      <c r="AL93" s="10"/>
      <c r="AM93" s="200"/>
      <c r="AN93" s="167">
        <f t="shared" ref="AN93:AN105" si="117">AM93</f>
        <v>0</v>
      </c>
      <c r="AO93" s="297"/>
      <c r="AP93" s="346" t="s">
        <v>121</v>
      </c>
      <c r="AQ93" s="287"/>
      <c r="AR93" s="10"/>
      <c r="AS93" s="200"/>
      <c r="AT93" s="167">
        <f t="shared" ref="AT93:AT105" si="118">AS93</f>
        <v>0</v>
      </c>
      <c r="AU93" s="297"/>
      <c r="AV93" s="346" t="s">
        <v>121</v>
      </c>
      <c r="AW93" s="175"/>
      <c r="AX93" s="10"/>
      <c r="AY93" s="200"/>
      <c r="AZ93" s="167">
        <f t="shared" ref="AZ93:AZ105" si="119">AY93</f>
        <v>0</v>
      </c>
      <c r="BA93" s="297"/>
      <c r="BB93" s="346" t="s">
        <v>121</v>
      </c>
      <c r="BC93" s="167"/>
      <c r="BD93" s="10"/>
      <c r="BE93" s="187">
        <v>0</v>
      </c>
      <c r="BF93" s="167">
        <f t="shared" ref="BF93:BF105" si="120">BE93</f>
        <v>0</v>
      </c>
      <c r="BG93" s="297"/>
      <c r="BH93" s="188" t="str" cm="2">
        <f t="array" ref="BH93">_xlfn.IFS($C$6=Werkblad!$A$28,Werkblad!$A$34,$C$6="Kennisontwikkeling (KO)",Werkblad!$A$31,$C$6="Onderzoek, Ontwikkeling en innovatie (O&amp;O&amp;I)",Werkblad!$A$32,$C$6="","")</f>
        <v/>
      </c>
      <c r="BI93" s="139"/>
    </row>
    <row r="94" spans="1:61" x14ac:dyDescent="0.25">
      <c r="A94" s="7"/>
      <c r="B94" s="574"/>
      <c r="C94" s="587"/>
      <c r="D94" s="587"/>
      <c r="E94" s="4"/>
      <c r="F94" s="10"/>
      <c r="G94" s="200"/>
      <c r="H94" s="4"/>
      <c r="I94" s="296">
        <f t="shared" si="114"/>
        <v>0</v>
      </c>
      <c r="J94" s="10"/>
      <c r="K94" s="200"/>
      <c r="L94" s="297"/>
      <c r="M94" s="167">
        <f t="shared" si="115"/>
        <v>0</v>
      </c>
      <c r="N94" s="10"/>
      <c r="O94" s="200"/>
      <c r="P94" s="297">
        <f>O94</f>
        <v>0</v>
      </c>
      <c r="Q94" s="297"/>
      <c r="R94" s="346" t="s">
        <v>121</v>
      </c>
      <c r="S94" s="175"/>
      <c r="T94" s="10"/>
      <c r="U94" s="200"/>
      <c r="V94" s="297"/>
      <c r="W94" s="33">
        <f t="shared" si="112"/>
        <v>0</v>
      </c>
      <c r="X94" s="346" t="s">
        <v>121</v>
      </c>
      <c r="Y94" s="175"/>
      <c r="Z94" s="10"/>
      <c r="AA94" s="187">
        <v>0</v>
      </c>
      <c r="AB94" s="287"/>
      <c r="AC94" s="33">
        <f t="shared" si="113"/>
        <v>0</v>
      </c>
      <c r="AD94" s="188" t="str" cm="2">
        <f t="array" ref="AD94">_xlfn.IFS($C$6=Werkblad!$A$28,Werkblad!$A$34,$C$6="Kennisontwikkeling (KO)",Werkblad!$A$31,$C$6="Onderzoek, Ontwikkeling en innovatie (O&amp;O&amp;I)",Werkblad!$A$32,$C$6="","")</f>
        <v/>
      </c>
      <c r="AE94" s="287"/>
      <c r="AF94" s="10"/>
      <c r="AG94" s="200"/>
      <c r="AH94" s="167">
        <f t="shared" si="116"/>
        <v>0</v>
      </c>
      <c r="AI94" s="297"/>
      <c r="AJ94" s="346" t="s">
        <v>121</v>
      </c>
      <c r="AK94" s="297"/>
      <c r="AL94" s="10"/>
      <c r="AM94" s="200"/>
      <c r="AN94" s="167">
        <f t="shared" si="117"/>
        <v>0</v>
      </c>
      <c r="AO94" s="297"/>
      <c r="AP94" s="346" t="s">
        <v>121</v>
      </c>
      <c r="AQ94" s="287"/>
      <c r="AR94" s="10"/>
      <c r="AS94" s="200"/>
      <c r="AT94" s="167">
        <f t="shared" si="118"/>
        <v>0</v>
      </c>
      <c r="AU94" s="297"/>
      <c r="AV94" s="346" t="s">
        <v>121</v>
      </c>
      <c r="AW94" s="175"/>
      <c r="AX94" s="10"/>
      <c r="AY94" s="200"/>
      <c r="AZ94" s="167">
        <f t="shared" si="119"/>
        <v>0</v>
      </c>
      <c r="BA94" s="297"/>
      <c r="BB94" s="346" t="s">
        <v>121</v>
      </c>
      <c r="BC94" s="167"/>
      <c r="BD94" s="10"/>
      <c r="BE94" s="187">
        <v>0</v>
      </c>
      <c r="BF94" s="167">
        <f t="shared" si="120"/>
        <v>0</v>
      </c>
      <c r="BG94" s="297"/>
      <c r="BH94" s="188" t="str" cm="2">
        <f t="array" ref="BH94">_xlfn.IFS($C$6=Werkblad!$A$28,Werkblad!$A$34,$C$6="Kennisontwikkeling (KO)",Werkblad!$A$31,$C$6="Onderzoek, Ontwikkeling en innovatie (O&amp;O&amp;I)",Werkblad!$A$32,$C$6="","")</f>
        <v/>
      </c>
      <c r="BI94" s="136"/>
    </row>
    <row r="95" spans="1:61" x14ac:dyDescent="0.25">
      <c r="A95" s="7"/>
      <c r="B95" s="404"/>
      <c r="C95" s="405"/>
      <c r="D95" s="406"/>
      <c r="E95" s="4"/>
      <c r="F95" s="10"/>
      <c r="G95" s="200"/>
      <c r="H95" s="4"/>
      <c r="I95" s="296"/>
      <c r="J95" s="10"/>
      <c r="K95" s="200"/>
      <c r="L95" s="297"/>
      <c r="M95" s="167"/>
      <c r="N95" s="10"/>
      <c r="O95" s="200"/>
      <c r="P95" s="297"/>
      <c r="Q95" s="297"/>
      <c r="R95" s="346" t="s">
        <v>121</v>
      </c>
      <c r="S95" s="175"/>
      <c r="T95" s="10"/>
      <c r="U95" s="200"/>
      <c r="V95" s="297"/>
      <c r="W95" s="33"/>
      <c r="X95" s="346" t="s">
        <v>121</v>
      </c>
      <c r="Y95" s="175"/>
      <c r="Z95" s="10"/>
      <c r="AA95" s="187">
        <v>0</v>
      </c>
      <c r="AB95" s="287"/>
      <c r="AC95" s="33"/>
      <c r="AD95" s="188" t="str" cm="2">
        <f t="array" ref="AD95">_xlfn.IFS($C$6=Werkblad!$A$28,Werkblad!$A$34,$C$6="Kennisontwikkeling (KO)",Werkblad!$A$31,$C$6="Onderzoek, Ontwikkeling en innovatie (O&amp;O&amp;I)",Werkblad!$A$32,$C$6="","")</f>
        <v/>
      </c>
      <c r="AE95" s="287"/>
      <c r="AF95" s="10"/>
      <c r="AG95" s="200"/>
      <c r="AH95" s="167"/>
      <c r="AI95" s="297"/>
      <c r="AJ95" s="346" t="s">
        <v>121</v>
      </c>
      <c r="AK95" s="297"/>
      <c r="AL95" s="10"/>
      <c r="AM95" s="200"/>
      <c r="AN95" s="167"/>
      <c r="AO95" s="297"/>
      <c r="AP95" s="346" t="s">
        <v>121</v>
      </c>
      <c r="AQ95" s="287"/>
      <c r="AR95" s="10"/>
      <c r="AS95" s="200"/>
      <c r="AT95" s="167"/>
      <c r="AU95" s="297"/>
      <c r="AV95" s="346" t="s">
        <v>121</v>
      </c>
      <c r="AW95" s="175"/>
      <c r="AX95" s="10"/>
      <c r="AY95" s="200"/>
      <c r="AZ95" s="167"/>
      <c r="BA95" s="297"/>
      <c r="BB95" s="346" t="s">
        <v>121</v>
      </c>
      <c r="BC95" s="167"/>
      <c r="BD95" s="10"/>
      <c r="BE95" s="187">
        <v>0</v>
      </c>
      <c r="BF95" s="167"/>
      <c r="BG95" s="297"/>
      <c r="BH95" s="188" t="str" cm="2">
        <f t="array" ref="BH95">_xlfn.IFS($C$6=Werkblad!$A$28,Werkblad!$A$34,$C$6="Kennisontwikkeling (KO)",Werkblad!$A$31,$C$6="Onderzoek, Ontwikkeling en innovatie (O&amp;O&amp;I)",Werkblad!$A$32,$C$6="","")</f>
        <v/>
      </c>
      <c r="BI95" s="136"/>
    </row>
    <row r="96" spans="1:61" x14ac:dyDescent="0.25">
      <c r="A96" s="7"/>
      <c r="B96" s="404"/>
      <c r="C96" s="405"/>
      <c r="D96" s="406"/>
      <c r="E96" s="4"/>
      <c r="F96" s="10"/>
      <c r="G96" s="200"/>
      <c r="H96" s="4"/>
      <c r="I96" s="296"/>
      <c r="J96" s="10"/>
      <c r="K96" s="200"/>
      <c r="L96" s="297"/>
      <c r="M96" s="167"/>
      <c r="N96" s="10"/>
      <c r="O96" s="200"/>
      <c r="P96" s="297"/>
      <c r="Q96" s="297"/>
      <c r="R96" s="346" t="s">
        <v>121</v>
      </c>
      <c r="S96" s="175"/>
      <c r="T96" s="10"/>
      <c r="U96" s="200"/>
      <c r="V96" s="297"/>
      <c r="W96" s="33"/>
      <c r="X96" s="346" t="s">
        <v>121</v>
      </c>
      <c r="Y96" s="175"/>
      <c r="Z96" s="10"/>
      <c r="AA96" s="187">
        <v>0</v>
      </c>
      <c r="AB96" s="287"/>
      <c r="AC96" s="33"/>
      <c r="AD96" s="188" t="str" cm="2">
        <f t="array" ref="AD96">_xlfn.IFS($C$6=Werkblad!$A$28,Werkblad!$A$34,$C$6="Kennisontwikkeling (KO)",Werkblad!$A$31,$C$6="Onderzoek, Ontwikkeling en innovatie (O&amp;O&amp;I)",Werkblad!$A$32,$C$6="","")</f>
        <v/>
      </c>
      <c r="AE96" s="287"/>
      <c r="AF96" s="10"/>
      <c r="AG96" s="200"/>
      <c r="AH96" s="167"/>
      <c r="AI96" s="297"/>
      <c r="AJ96" s="346" t="s">
        <v>121</v>
      </c>
      <c r="AK96" s="297"/>
      <c r="AL96" s="10"/>
      <c r="AM96" s="200"/>
      <c r="AN96" s="167"/>
      <c r="AO96" s="297"/>
      <c r="AP96" s="346" t="s">
        <v>121</v>
      </c>
      <c r="AQ96" s="287"/>
      <c r="AR96" s="10"/>
      <c r="AS96" s="200"/>
      <c r="AT96" s="167"/>
      <c r="AU96" s="297"/>
      <c r="AV96" s="346" t="s">
        <v>121</v>
      </c>
      <c r="AW96" s="175"/>
      <c r="AX96" s="10"/>
      <c r="AY96" s="200"/>
      <c r="AZ96" s="167"/>
      <c r="BA96" s="297"/>
      <c r="BB96" s="346" t="s">
        <v>121</v>
      </c>
      <c r="BC96" s="167"/>
      <c r="BD96" s="10"/>
      <c r="BE96" s="187">
        <v>0</v>
      </c>
      <c r="BF96" s="167"/>
      <c r="BG96" s="297"/>
      <c r="BH96" s="188" t="str" cm="2">
        <f t="array" ref="BH96">_xlfn.IFS($C$6=Werkblad!$A$28,Werkblad!$A$34,$C$6="Kennisontwikkeling (KO)",Werkblad!$A$31,$C$6="Onderzoek, Ontwikkeling en innovatie (O&amp;O&amp;I)",Werkblad!$A$32,$C$6="","")</f>
        <v/>
      </c>
      <c r="BI96" s="136"/>
    </row>
    <row r="97" spans="1:61" x14ac:dyDescent="0.25">
      <c r="A97" s="7"/>
      <c r="B97" s="578"/>
      <c r="C97" s="579"/>
      <c r="D97" s="580"/>
      <c r="E97" s="4"/>
      <c r="F97" s="10"/>
      <c r="G97" s="200"/>
      <c r="H97" s="4"/>
      <c r="I97" s="296"/>
      <c r="J97" s="10"/>
      <c r="K97" s="200"/>
      <c r="L97" s="297"/>
      <c r="M97" s="167"/>
      <c r="N97" s="10"/>
      <c r="O97" s="200"/>
      <c r="P97" s="297"/>
      <c r="Q97" s="297"/>
      <c r="R97" s="346" t="s">
        <v>121</v>
      </c>
      <c r="S97" s="175"/>
      <c r="T97" s="10"/>
      <c r="U97" s="200"/>
      <c r="V97" s="297"/>
      <c r="W97" s="33"/>
      <c r="X97" s="346" t="s">
        <v>121</v>
      </c>
      <c r="Y97" s="175"/>
      <c r="Z97" s="10"/>
      <c r="AA97" s="187">
        <v>0</v>
      </c>
      <c r="AB97" s="287"/>
      <c r="AC97" s="33"/>
      <c r="AD97" s="188" t="str" cm="2">
        <f t="array" ref="AD97">_xlfn.IFS($C$6=Werkblad!$A$28,Werkblad!$A$34,$C$6="Kennisontwikkeling (KO)",Werkblad!$A$31,$C$6="Onderzoek, Ontwikkeling en innovatie (O&amp;O&amp;I)",Werkblad!$A$32,$C$6="","")</f>
        <v/>
      </c>
      <c r="AE97" s="287"/>
      <c r="AF97" s="10"/>
      <c r="AG97" s="200"/>
      <c r="AH97" s="167"/>
      <c r="AI97" s="297"/>
      <c r="AJ97" s="346" t="s">
        <v>121</v>
      </c>
      <c r="AK97" s="297"/>
      <c r="AL97" s="10"/>
      <c r="AM97" s="200"/>
      <c r="AN97" s="167"/>
      <c r="AO97" s="297"/>
      <c r="AP97" s="346" t="s">
        <v>121</v>
      </c>
      <c r="AQ97" s="287"/>
      <c r="AR97" s="10"/>
      <c r="AS97" s="200"/>
      <c r="AT97" s="167"/>
      <c r="AU97" s="297"/>
      <c r="AV97" s="346" t="s">
        <v>121</v>
      </c>
      <c r="AW97" s="175"/>
      <c r="AX97" s="10"/>
      <c r="AY97" s="200"/>
      <c r="AZ97" s="167"/>
      <c r="BA97" s="297"/>
      <c r="BB97" s="346" t="s">
        <v>121</v>
      </c>
      <c r="BC97" s="167"/>
      <c r="BD97" s="10"/>
      <c r="BE97" s="187">
        <v>0</v>
      </c>
      <c r="BF97" s="167"/>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c r="X98" s="346" t="s">
        <v>121</v>
      </c>
      <c r="Y98" s="175"/>
      <c r="Z98" s="10"/>
      <c r="AA98" s="187">
        <v>0</v>
      </c>
      <c r="AB98" s="287"/>
      <c r="AC98" s="33"/>
      <c r="AD98" s="188" t="str" cm="2">
        <f t="array" ref="AD98">_xlfn.IFS($C$6=Werkblad!$A$28,Werkblad!$A$34,$C$6="Kennisontwikkeling (KO)",Werkblad!$A$31,$C$6="Onderzoek, Ontwikkeling en innovatie (O&amp;O&amp;I)",Werkblad!$A$32,$C$6="","")</f>
        <v/>
      </c>
      <c r="AE98" s="287"/>
      <c r="AF98" s="10"/>
      <c r="AG98" s="200"/>
      <c r="AH98" s="167"/>
      <c r="AI98" s="297"/>
      <c r="AJ98" s="346" t="s">
        <v>121</v>
      </c>
      <c r="AK98" s="297"/>
      <c r="AL98" s="10"/>
      <c r="AM98" s="200"/>
      <c r="AN98" s="167"/>
      <c r="AO98" s="297"/>
      <c r="AP98" s="346" t="s">
        <v>121</v>
      </c>
      <c r="AQ98" s="287"/>
      <c r="AR98" s="10"/>
      <c r="AS98" s="200"/>
      <c r="AT98" s="167"/>
      <c r="AU98" s="297"/>
      <c r="AV98" s="346" t="s">
        <v>121</v>
      </c>
      <c r="AW98" s="175"/>
      <c r="AX98" s="10"/>
      <c r="AY98" s="200"/>
      <c r="AZ98" s="167"/>
      <c r="BA98" s="297"/>
      <c r="BB98" s="346" t="s">
        <v>121</v>
      </c>
      <c r="BC98" s="167"/>
      <c r="BD98" s="10"/>
      <c r="BE98" s="187">
        <v>0</v>
      </c>
      <c r="BF98" s="167"/>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c r="X99" s="346" t="s">
        <v>121</v>
      </c>
      <c r="Y99" s="175"/>
      <c r="Z99" s="10"/>
      <c r="AA99" s="187">
        <v>0</v>
      </c>
      <c r="AB99" s="287"/>
      <c r="AC99" s="33"/>
      <c r="AD99" s="188" t="str" cm="2">
        <f t="array" ref="AD99">_xlfn.IFS($C$6=Werkblad!$A$28,Werkblad!$A$34,$C$6="Kennisontwikkeling (KO)",Werkblad!$A$31,$C$6="Onderzoek, Ontwikkeling en innovatie (O&amp;O&amp;I)",Werkblad!$A$32,$C$6="","")</f>
        <v/>
      </c>
      <c r="AE99" s="287"/>
      <c r="AF99" s="10"/>
      <c r="AG99" s="200"/>
      <c r="AH99" s="167"/>
      <c r="AI99" s="297"/>
      <c r="AJ99" s="346" t="s">
        <v>121</v>
      </c>
      <c r="AK99" s="297"/>
      <c r="AL99" s="10"/>
      <c r="AM99" s="200"/>
      <c r="AN99" s="167"/>
      <c r="AO99" s="297"/>
      <c r="AP99" s="346" t="s">
        <v>121</v>
      </c>
      <c r="AQ99" s="287"/>
      <c r="AR99" s="10"/>
      <c r="AS99" s="200"/>
      <c r="AT99" s="167"/>
      <c r="AU99" s="297"/>
      <c r="AV99" s="346" t="s">
        <v>121</v>
      </c>
      <c r="AW99" s="175"/>
      <c r="AX99" s="10"/>
      <c r="AY99" s="200"/>
      <c r="AZ99" s="167"/>
      <c r="BA99" s="297"/>
      <c r="BB99" s="346" t="s">
        <v>121</v>
      </c>
      <c r="BC99" s="167"/>
      <c r="BD99" s="10"/>
      <c r="BE99" s="187">
        <v>0</v>
      </c>
      <c r="BF99" s="167"/>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c r="X100" s="346" t="s">
        <v>121</v>
      </c>
      <c r="Y100" s="175"/>
      <c r="Z100" s="10"/>
      <c r="AA100" s="187">
        <v>0</v>
      </c>
      <c r="AB100" s="287"/>
      <c r="AC100" s="33"/>
      <c r="AD100" s="188" t="str" cm="2">
        <f t="array" ref="AD100">_xlfn.IFS($C$6=Werkblad!$A$28,Werkblad!$A$34,$C$6="Kennisontwikkeling (KO)",Werkblad!$A$31,$C$6="Onderzoek, Ontwikkeling en innovatie (O&amp;O&amp;I)",Werkblad!$A$32,$C$6="","")</f>
        <v/>
      </c>
      <c r="AE100" s="287"/>
      <c r="AF100" s="10"/>
      <c r="AG100" s="200"/>
      <c r="AH100" s="167"/>
      <c r="AI100" s="297"/>
      <c r="AJ100" s="346" t="s">
        <v>121</v>
      </c>
      <c r="AK100" s="297"/>
      <c r="AL100" s="10"/>
      <c r="AM100" s="200"/>
      <c r="AN100" s="167"/>
      <c r="AO100" s="297"/>
      <c r="AP100" s="346" t="s">
        <v>121</v>
      </c>
      <c r="AQ100" s="287"/>
      <c r="AR100" s="10"/>
      <c r="AS100" s="200"/>
      <c r="AT100" s="167"/>
      <c r="AU100" s="297"/>
      <c r="AV100" s="346" t="s">
        <v>121</v>
      </c>
      <c r="AW100" s="175"/>
      <c r="AX100" s="10"/>
      <c r="AY100" s="200"/>
      <c r="AZ100" s="167"/>
      <c r="BA100" s="297"/>
      <c r="BB100" s="346" t="s">
        <v>121</v>
      </c>
      <c r="BC100" s="167"/>
      <c r="BD100" s="10"/>
      <c r="BE100" s="187">
        <v>0</v>
      </c>
      <c r="BF100" s="167"/>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c r="X101" s="346" t="s">
        <v>121</v>
      </c>
      <c r="Y101" s="175"/>
      <c r="Z101" s="10"/>
      <c r="AA101" s="187">
        <v>0</v>
      </c>
      <c r="AB101" s="287"/>
      <c r="AC101" s="33"/>
      <c r="AD101" s="188" t="str" cm="2">
        <f t="array" ref="AD101">_xlfn.IFS($C$6=Werkblad!$A$28,Werkblad!$A$34,$C$6="Kennisontwikkeling (KO)",Werkblad!$A$31,$C$6="Onderzoek, Ontwikkeling en innovatie (O&amp;O&amp;I)",Werkblad!$A$32,$C$6="","")</f>
        <v/>
      </c>
      <c r="AE101" s="287"/>
      <c r="AF101" s="10"/>
      <c r="AG101" s="200"/>
      <c r="AH101" s="167"/>
      <c r="AI101" s="297"/>
      <c r="AJ101" s="346" t="s">
        <v>121</v>
      </c>
      <c r="AK101" s="297"/>
      <c r="AL101" s="10"/>
      <c r="AM101" s="200"/>
      <c r="AN101" s="167"/>
      <c r="AO101" s="297"/>
      <c r="AP101" s="346" t="s">
        <v>121</v>
      </c>
      <c r="AQ101" s="287"/>
      <c r="AR101" s="10"/>
      <c r="AS101" s="200"/>
      <c r="AT101" s="167"/>
      <c r="AU101" s="297"/>
      <c r="AV101" s="346" t="s">
        <v>121</v>
      </c>
      <c r="AW101" s="175"/>
      <c r="AX101" s="10"/>
      <c r="AY101" s="200"/>
      <c r="AZ101" s="167"/>
      <c r="BA101" s="297"/>
      <c r="BB101" s="346" t="s">
        <v>121</v>
      </c>
      <c r="BC101" s="167"/>
      <c r="BD101" s="10"/>
      <c r="BE101" s="187">
        <v>0</v>
      </c>
      <c r="BF101" s="167"/>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c r="X102" s="346" t="s">
        <v>121</v>
      </c>
      <c r="Y102" s="175"/>
      <c r="Z102" s="10"/>
      <c r="AA102" s="187">
        <v>0</v>
      </c>
      <c r="AB102" s="287"/>
      <c r="AC102" s="33"/>
      <c r="AD102" s="188" t="str" cm="2">
        <f t="array" ref="AD102">_xlfn.IFS($C$6=Werkblad!$A$28,Werkblad!$A$34,$C$6="Kennisontwikkeling (KO)",Werkblad!$A$31,$C$6="Onderzoek, Ontwikkeling en innovatie (O&amp;O&amp;I)",Werkblad!$A$32,$C$6="","")</f>
        <v/>
      </c>
      <c r="AE102" s="287"/>
      <c r="AF102" s="10"/>
      <c r="AG102" s="200"/>
      <c r="AH102" s="167"/>
      <c r="AI102" s="297"/>
      <c r="AJ102" s="346" t="s">
        <v>121</v>
      </c>
      <c r="AK102" s="297"/>
      <c r="AL102" s="10"/>
      <c r="AM102" s="200"/>
      <c r="AN102" s="167"/>
      <c r="AO102" s="297"/>
      <c r="AP102" s="346" t="s">
        <v>121</v>
      </c>
      <c r="AQ102" s="287"/>
      <c r="AR102" s="10"/>
      <c r="AS102" s="200"/>
      <c r="AT102" s="167"/>
      <c r="AU102" s="297"/>
      <c r="AV102" s="346" t="s">
        <v>121</v>
      </c>
      <c r="AW102" s="175"/>
      <c r="AX102" s="10"/>
      <c r="AY102" s="200"/>
      <c r="AZ102" s="167"/>
      <c r="BA102" s="297"/>
      <c r="BB102" s="346" t="s">
        <v>121</v>
      </c>
      <c r="BC102" s="167"/>
      <c r="BD102" s="10"/>
      <c r="BE102" s="187">
        <v>0</v>
      </c>
      <c r="BF102" s="167"/>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c r="X103" s="346" t="s">
        <v>121</v>
      </c>
      <c r="Y103" s="175"/>
      <c r="Z103" s="10"/>
      <c r="AA103" s="187">
        <v>0</v>
      </c>
      <c r="AB103" s="287"/>
      <c r="AC103" s="33"/>
      <c r="AD103" s="188" t="str" cm="2">
        <f t="array" ref="AD103">_xlfn.IFS($C$6=Werkblad!$A$28,Werkblad!$A$34,$C$6="Kennisontwikkeling (KO)",Werkblad!$A$31,$C$6="Onderzoek, Ontwikkeling en innovatie (O&amp;O&amp;I)",Werkblad!$A$32,$C$6="","")</f>
        <v/>
      </c>
      <c r="AE103" s="287"/>
      <c r="AF103" s="10"/>
      <c r="AG103" s="200"/>
      <c r="AH103" s="167"/>
      <c r="AI103" s="297"/>
      <c r="AJ103" s="346" t="s">
        <v>121</v>
      </c>
      <c r="AK103" s="297"/>
      <c r="AL103" s="10"/>
      <c r="AM103" s="200"/>
      <c r="AN103" s="167"/>
      <c r="AO103" s="297"/>
      <c r="AP103" s="346" t="s">
        <v>121</v>
      </c>
      <c r="AQ103" s="287"/>
      <c r="AR103" s="10"/>
      <c r="AS103" s="200"/>
      <c r="AT103" s="167"/>
      <c r="AU103" s="297"/>
      <c r="AV103" s="346" t="s">
        <v>121</v>
      </c>
      <c r="AW103" s="175"/>
      <c r="AX103" s="10"/>
      <c r="AY103" s="200"/>
      <c r="AZ103" s="167"/>
      <c r="BA103" s="297"/>
      <c r="BB103" s="346" t="s">
        <v>121</v>
      </c>
      <c r="BC103" s="167"/>
      <c r="BD103" s="10"/>
      <c r="BE103" s="187">
        <v>0</v>
      </c>
      <c r="BF103" s="167"/>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14"/>
        <v>0</v>
      </c>
      <c r="J104" s="10"/>
      <c r="K104" s="200"/>
      <c r="L104" s="297"/>
      <c r="M104" s="167">
        <f t="shared" si="115"/>
        <v>0</v>
      </c>
      <c r="N104" s="10"/>
      <c r="O104" s="200"/>
      <c r="P104" s="297">
        <f>O104</f>
        <v>0</v>
      </c>
      <c r="Q104" s="297"/>
      <c r="R104" s="346" t="s">
        <v>121</v>
      </c>
      <c r="S104" s="175"/>
      <c r="T104" s="10"/>
      <c r="U104" s="200"/>
      <c r="V104" s="297"/>
      <c r="W104" s="33">
        <f t="shared" si="112"/>
        <v>0</v>
      </c>
      <c r="X104" s="346" t="s">
        <v>121</v>
      </c>
      <c r="Y104" s="175"/>
      <c r="Z104" s="10"/>
      <c r="AA104" s="187">
        <v>0</v>
      </c>
      <c r="AB104" s="287"/>
      <c r="AC104" s="33">
        <f t="shared" si="113"/>
        <v>0</v>
      </c>
      <c r="AD104" s="188" t="str" cm="2">
        <f t="array" ref="AD104">_xlfn.IFS($C$6=Werkblad!$A$28,Werkblad!$A$34,$C$6="Kennisontwikkeling (KO)",Werkblad!$A$31,$C$6="Onderzoek, Ontwikkeling en innovatie (O&amp;O&amp;I)",Werkblad!$A$32,$C$6="","")</f>
        <v/>
      </c>
      <c r="AE104" s="287"/>
      <c r="AF104" s="10"/>
      <c r="AG104" s="200"/>
      <c r="AH104" s="167">
        <f t="shared" si="116"/>
        <v>0</v>
      </c>
      <c r="AI104" s="297"/>
      <c r="AJ104" s="346" t="s">
        <v>121</v>
      </c>
      <c r="AK104" s="297"/>
      <c r="AL104" s="10"/>
      <c r="AM104" s="200"/>
      <c r="AN104" s="167">
        <f t="shared" si="117"/>
        <v>0</v>
      </c>
      <c r="AO104" s="297"/>
      <c r="AP104" s="346" t="s">
        <v>121</v>
      </c>
      <c r="AQ104" s="287"/>
      <c r="AR104" s="10"/>
      <c r="AS104" s="200"/>
      <c r="AT104" s="167">
        <f t="shared" si="118"/>
        <v>0</v>
      </c>
      <c r="AU104" s="297"/>
      <c r="AV104" s="346" t="s">
        <v>121</v>
      </c>
      <c r="AW104" s="175"/>
      <c r="AX104" s="10"/>
      <c r="AY104" s="200"/>
      <c r="AZ104" s="167">
        <f t="shared" si="119"/>
        <v>0</v>
      </c>
      <c r="BA104" s="297"/>
      <c r="BB104" s="346" t="s">
        <v>121</v>
      </c>
      <c r="BC104" s="167"/>
      <c r="BD104" s="10"/>
      <c r="BE104" s="187">
        <v>0</v>
      </c>
      <c r="BF104" s="167">
        <f t="shared" si="120"/>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14"/>
        <v>0</v>
      </c>
      <c r="J105" s="10"/>
      <c r="K105" s="200"/>
      <c r="L105" s="297"/>
      <c r="M105" s="167">
        <f t="shared" si="115"/>
        <v>0</v>
      </c>
      <c r="N105" s="10"/>
      <c r="O105" s="200"/>
      <c r="P105" s="297">
        <f>O105</f>
        <v>0</v>
      </c>
      <c r="Q105" s="297"/>
      <c r="R105" s="346" t="s">
        <v>121</v>
      </c>
      <c r="S105" s="175"/>
      <c r="T105" s="10"/>
      <c r="U105" s="200"/>
      <c r="V105" s="297"/>
      <c r="W105" s="33">
        <f t="shared" si="112"/>
        <v>0</v>
      </c>
      <c r="X105" s="346" t="s">
        <v>121</v>
      </c>
      <c r="Y105" s="175"/>
      <c r="Z105" s="10"/>
      <c r="AA105" s="187">
        <v>0</v>
      </c>
      <c r="AB105" s="287"/>
      <c r="AC105" s="33">
        <f t="shared" si="113"/>
        <v>0</v>
      </c>
      <c r="AD105" s="188" t="str" cm="2">
        <f t="array" ref="AD105">_xlfn.IFS($C$6=Werkblad!$A$28,Werkblad!$A$34,$C$6="Kennisontwikkeling (KO)",Werkblad!$A$31,$C$6="Onderzoek, Ontwikkeling en innovatie (O&amp;O&amp;I)",Werkblad!$A$32,$C$6="","")</f>
        <v/>
      </c>
      <c r="AE105" s="287"/>
      <c r="AF105" s="10"/>
      <c r="AG105" s="200"/>
      <c r="AH105" s="167">
        <f t="shared" si="116"/>
        <v>0</v>
      </c>
      <c r="AI105" s="297"/>
      <c r="AJ105" s="346" t="s">
        <v>121</v>
      </c>
      <c r="AK105" s="297"/>
      <c r="AL105" s="10"/>
      <c r="AM105" s="200"/>
      <c r="AN105" s="167">
        <f t="shared" si="117"/>
        <v>0</v>
      </c>
      <c r="AO105" s="297"/>
      <c r="AP105" s="346" t="s">
        <v>121</v>
      </c>
      <c r="AQ105" s="287"/>
      <c r="AR105" s="10"/>
      <c r="AS105" s="200"/>
      <c r="AT105" s="167">
        <f t="shared" si="118"/>
        <v>0</v>
      </c>
      <c r="AU105" s="297"/>
      <c r="AV105" s="346" t="s">
        <v>121</v>
      </c>
      <c r="AW105" s="175"/>
      <c r="AX105" s="10"/>
      <c r="AY105" s="200"/>
      <c r="AZ105" s="167">
        <f t="shared" si="119"/>
        <v>0</v>
      </c>
      <c r="BA105" s="297"/>
      <c r="BB105" s="346" t="s">
        <v>121</v>
      </c>
      <c r="BC105" s="167"/>
      <c r="BD105" s="10"/>
      <c r="BE105" s="187">
        <v>0</v>
      </c>
      <c r="BF105" s="167">
        <f t="shared" si="120"/>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35"/>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80">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5"/>
      <c r="I110" s="395"/>
      <c r="J110" s="157" t="s">
        <v>7</v>
      </c>
      <c r="K110" s="157"/>
      <c r="L110" s="309"/>
      <c r="M110" s="157"/>
      <c r="N110" s="576" t="s">
        <v>8</v>
      </c>
      <c r="O110" s="576"/>
      <c r="P110" s="288"/>
      <c r="Q110" s="305"/>
      <c r="R110" s="157"/>
      <c r="S110" s="395"/>
      <c r="T110" s="576" t="str">
        <f>+T13</f>
        <v>Haalbaarheidsstudies</v>
      </c>
      <c r="U110" s="576"/>
      <c r="V110" s="305"/>
      <c r="W110" s="33"/>
      <c r="X110" s="157"/>
      <c r="Y110" s="395"/>
      <c r="Z110" s="576" t="str">
        <f>+Z13</f>
        <v>Bouw onderzoeksinfrastructuur</v>
      </c>
      <c r="AA110" s="576"/>
      <c r="AB110" s="305"/>
      <c r="AC110" s="33"/>
      <c r="AD110" s="157"/>
      <c r="AE110" s="300"/>
      <c r="AF110" s="576" t="str">
        <f>+AF13</f>
        <v>Exploitatie van innovatieclusters</v>
      </c>
      <c r="AG110" s="576"/>
      <c r="AH110" s="388"/>
      <c r="AI110" s="305"/>
      <c r="AJ110" s="157"/>
      <c r="AK110" s="305"/>
      <c r="AL110" s="576" t="str">
        <f>+AL13</f>
        <v>Innovatie kleine en middelgrote ondernemingen</v>
      </c>
      <c r="AM110" s="576"/>
      <c r="AN110" s="388"/>
      <c r="AO110" s="305"/>
      <c r="AP110" s="157"/>
      <c r="AQ110" s="305"/>
      <c r="AR110" s="576" t="str">
        <f>+AR13</f>
        <v>Proces- en organisatie innovatie</v>
      </c>
      <c r="AS110" s="576"/>
      <c r="AT110" s="388"/>
      <c r="AU110" s="305"/>
      <c r="AV110" s="157"/>
      <c r="AW110" s="395"/>
      <c r="AX110" s="576" t="str">
        <f>+AX13</f>
        <v>Opleidingssteun</v>
      </c>
      <c r="AY110" s="576"/>
      <c r="AZ110" s="388"/>
      <c r="BA110" s="305"/>
      <c r="BB110" s="157"/>
      <c r="BC110" s="388"/>
      <c r="BD110" s="576" t="str">
        <f>+BD13</f>
        <v>Niet economische activiteiten</v>
      </c>
      <c r="BE110" s="576"/>
      <c r="BF110" s="388"/>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12"/>
        <v>0</v>
      </c>
      <c r="X112" s="346" t="s">
        <v>121</v>
      </c>
      <c r="Y112" s="175"/>
      <c r="Z112" s="10"/>
      <c r="AA112" s="200"/>
      <c r="AB112" s="287"/>
      <c r="AC112" s="33">
        <f t="shared" si="113"/>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21">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22">G113</f>
        <v>0</v>
      </c>
      <c r="J113" s="10"/>
      <c r="K113" s="200"/>
      <c r="L113" s="287"/>
      <c r="M113" s="175">
        <f t="shared" ref="M113:M116" si="123">K113</f>
        <v>0</v>
      </c>
      <c r="N113" s="10"/>
      <c r="O113" s="199"/>
      <c r="P113" s="297">
        <f>O113</f>
        <v>0</v>
      </c>
      <c r="Q113" s="287"/>
      <c r="R113" s="346" t="s">
        <v>121</v>
      </c>
      <c r="S113" s="175"/>
      <c r="T113" s="10"/>
      <c r="U113" s="200"/>
      <c r="V113" s="287"/>
      <c r="W113" s="33">
        <f t="shared" si="112"/>
        <v>0</v>
      </c>
      <c r="X113" s="346" t="s">
        <v>121</v>
      </c>
      <c r="Y113" s="175"/>
      <c r="Z113" s="10"/>
      <c r="AA113" s="200"/>
      <c r="AB113" s="287"/>
      <c r="AC113" s="33">
        <f t="shared" si="113"/>
        <v>0</v>
      </c>
      <c r="AD113" s="346" t="s">
        <v>121</v>
      </c>
      <c r="AE113" s="287"/>
      <c r="AF113" s="10"/>
      <c r="AG113" s="187">
        <v>0</v>
      </c>
      <c r="AH113" s="175">
        <f t="shared" ref="AH113:AH116" si="124">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5">AM113</f>
        <v>0</v>
      </c>
      <c r="AO113" s="287"/>
      <c r="AP113" s="346" t="s">
        <v>121</v>
      </c>
      <c r="AQ113" s="287"/>
      <c r="AR113" s="10"/>
      <c r="AS113" s="200"/>
      <c r="AT113" s="175">
        <f t="shared" ref="AT113:AT116" si="126">AS113</f>
        <v>0</v>
      </c>
      <c r="AU113" s="287"/>
      <c r="AV113" s="346" t="s">
        <v>121</v>
      </c>
      <c r="AW113" s="175"/>
      <c r="AX113" s="10"/>
      <c r="AY113" s="200"/>
      <c r="AZ113" s="175">
        <f t="shared" ref="AZ113:AZ116" si="127">AY113</f>
        <v>0</v>
      </c>
      <c r="BA113" s="287"/>
      <c r="BB113" s="346" t="s">
        <v>121</v>
      </c>
      <c r="BC113" s="175"/>
      <c r="BD113" s="10"/>
      <c r="BE113" s="187">
        <v>0</v>
      </c>
      <c r="BF113" s="175">
        <f t="shared" ref="BF113:BF116" si="128">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9">G114</f>
        <v>0</v>
      </c>
      <c r="J114" s="10"/>
      <c r="K114" s="200"/>
      <c r="L114" s="287"/>
      <c r="M114" s="175">
        <f t="shared" ref="M114" si="130">K114</f>
        <v>0</v>
      </c>
      <c r="N114" s="10"/>
      <c r="O114" s="200"/>
      <c r="P114" s="297">
        <f>O114</f>
        <v>0</v>
      </c>
      <c r="Q114" s="287"/>
      <c r="R114" s="346" t="s">
        <v>121</v>
      </c>
      <c r="S114" s="175"/>
      <c r="T114" s="10"/>
      <c r="U114" s="200"/>
      <c r="V114" s="287"/>
      <c r="W114" s="33">
        <f t="shared" ref="W114" si="131">U114</f>
        <v>0</v>
      </c>
      <c r="X114" s="346" t="s">
        <v>121</v>
      </c>
      <c r="Y114" s="175"/>
      <c r="Z114" s="10"/>
      <c r="AA114" s="200"/>
      <c r="AB114" s="287"/>
      <c r="AC114" s="33">
        <f t="shared" ref="AC114" si="132">AA114</f>
        <v>0</v>
      </c>
      <c r="AD114" s="346" t="s">
        <v>121</v>
      </c>
      <c r="AE114" s="287"/>
      <c r="AF114" s="10"/>
      <c r="AG114" s="187">
        <v>0</v>
      </c>
      <c r="AH114" s="175">
        <f t="shared" ref="AH114" si="133">AG114</f>
        <v>0</v>
      </c>
      <c r="AI114" s="287"/>
      <c r="AJ114" s="188" t="str" cm="2">
        <f t="array" ref="AJ114">_xlfn.IFS($C$6=Werkblad!$A$28,Werkblad!$A$34,$C$6="Kennisontwikkeling (KO)",Werkblad!$A$31,$C$6="Onderzoek, Ontwikkeling en innovatie (O&amp;O&amp;I)",Werkblad!$A$32,$C$6="","")</f>
        <v/>
      </c>
      <c r="AK114" s="287"/>
      <c r="AL114" s="10"/>
      <c r="AM114" s="200"/>
      <c r="AN114" s="175">
        <f t="shared" si="125"/>
        <v>0</v>
      </c>
      <c r="AO114" s="287"/>
      <c r="AP114" s="346" t="s">
        <v>121</v>
      </c>
      <c r="AQ114" s="287"/>
      <c r="AR114" s="10"/>
      <c r="AS114" s="200"/>
      <c r="AT114" s="175">
        <f t="shared" si="126"/>
        <v>0</v>
      </c>
      <c r="AU114" s="287"/>
      <c r="AV114" s="346" t="s">
        <v>121</v>
      </c>
      <c r="AW114" s="175"/>
      <c r="AX114" s="10"/>
      <c r="AY114" s="200"/>
      <c r="AZ114" s="175">
        <f t="shared" ref="AZ114" si="134">AY114</f>
        <v>0</v>
      </c>
      <c r="BA114" s="287"/>
      <c r="BB114" s="346" t="s">
        <v>121</v>
      </c>
      <c r="BC114" s="175"/>
      <c r="BD114" s="10"/>
      <c r="BE114" s="187">
        <v>0</v>
      </c>
      <c r="BF114" s="175">
        <f t="shared" ref="BF114" si="135">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22"/>
        <v>0</v>
      </c>
      <c r="J115" s="10"/>
      <c r="K115" s="200"/>
      <c r="L115" s="287"/>
      <c r="M115" s="175">
        <f t="shared" si="123"/>
        <v>0</v>
      </c>
      <c r="N115" s="10"/>
      <c r="O115" s="200"/>
      <c r="P115" s="297">
        <f>O115</f>
        <v>0</v>
      </c>
      <c r="Q115" s="287"/>
      <c r="R115" s="346" t="s">
        <v>121</v>
      </c>
      <c r="S115" s="175"/>
      <c r="T115" s="10"/>
      <c r="U115" s="200"/>
      <c r="V115" s="287"/>
      <c r="W115" s="33">
        <f t="shared" si="112"/>
        <v>0</v>
      </c>
      <c r="X115" s="346" t="s">
        <v>121</v>
      </c>
      <c r="Y115" s="175"/>
      <c r="Z115" s="10"/>
      <c r="AA115" s="200"/>
      <c r="AB115" s="287"/>
      <c r="AC115" s="33">
        <f t="shared" si="113"/>
        <v>0</v>
      </c>
      <c r="AD115" s="346" t="s">
        <v>121</v>
      </c>
      <c r="AE115" s="287"/>
      <c r="AF115" s="10"/>
      <c r="AG115" s="187">
        <v>0</v>
      </c>
      <c r="AH115" s="175">
        <f t="shared" si="124"/>
        <v>0</v>
      </c>
      <c r="AI115" s="287"/>
      <c r="AJ115" s="188" t="str" cm="2">
        <f t="array" ref="AJ115">_xlfn.IFS($C$6=Werkblad!$A$28,Werkblad!$A$34,$C$6="Kennisontwikkeling (KO)",Werkblad!$A$31,$C$6="Onderzoek, Ontwikkeling en innovatie (O&amp;O&amp;I)",Werkblad!$A$32,$C$6="","")</f>
        <v/>
      </c>
      <c r="AK115" s="287"/>
      <c r="AL115" s="10"/>
      <c r="AM115" s="200"/>
      <c r="AN115" s="175">
        <f t="shared" si="125"/>
        <v>0</v>
      </c>
      <c r="AO115" s="287"/>
      <c r="AP115" s="346" t="s">
        <v>121</v>
      </c>
      <c r="AQ115" s="287"/>
      <c r="AR115" s="10"/>
      <c r="AS115" s="200"/>
      <c r="AT115" s="175">
        <f t="shared" si="126"/>
        <v>0</v>
      </c>
      <c r="AU115" s="287"/>
      <c r="AV115" s="346" t="s">
        <v>121</v>
      </c>
      <c r="AW115" s="175"/>
      <c r="AX115" s="10"/>
      <c r="AY115" s="200"/>
      <c r="AZ115" s="175">
        <f t="shared" si="127"/>
        <v>0</v>
      </c>
      <c r="BA115" s="287"/>
      <c r="BB115" s="346" t="s">
        <v>121</v>
      </c>
      <c r="BC115" s="175"/>
      <c r="BD115" s="10"/>
      <c r="BE115" s="187">
        <v>0</v>
      </c>
      <c r="BF115" s="175">
        <f t="shared" si="128"/>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135"/>
      <c r="I116" s="296">
        <f t="shared" si="122"/>
        <v>0</v>
      </c>
      <c r="J116" s="10"/>
      <c r="K116" s="200"/>
      <c r="L116" s="287"/>
      <c r="M116" s="175">
        <f t="shared" si="123"/>
        <v>0</v>
      </c>
      <c r="N116" s="10"/>
      <c r="O116" s="200"/>
      <c r="P116" s="297">
        <f>O116</f>
        <v>0</v>
      </c>
      <c r="Q116" s="287"/>
      <c r="R116" s="346" t="s">
        <v>121</v>
      </c>
      <c r="S116" s="175"/>
      <c r="T116" s="10"/>
      <c r="U116" s="200"/>
      <c r="V116" s="287"/>
      <c r="W116" s="33">
        <f t="shared" si="112"/>
        <v>0</v>
      </c>
      <c r="X116" s="346" t="s">
        <v>121</v>
      </c>
      <c r="Y116" s="175"/>
      <c r="Z116" s="10"/>
      <c r="AA116" s="200"/>
      <c r="AB116" s="287"/>
      <c r="AC116" s="33">
        <f t="shared" si="113"/>
        <v>0</v>
      </c>
      <c r="AD116" s="346" t="s">
        <v>121</v>
      </c>
      <c r="AE116" s="287"/>
      <c r="AF116" s="10"/>
      <c r="AG116" s="187">
        <v>0</v>
      </c>
      <c r="AH116" s="175">
        <f t="shared" si="124"/>
        <v>0</v>
      </c>
      <c r="AI116" s="287"/>
      <c r="AJ116" s="188" t="str" cm="2">
        <f t="array" ref="AJ116">_xlfn.IFS($C$6=Werkblad!$A$28,Werkblad!$A$34,$C$6="Kennisontwikkeling (KO)",Werkblad!$A$31,$C$6="Onderzoek, Ontwikkeling en innovatie (O&amp;O&amp;I)",Werkblad!$A$32,$C$6="","")</f>
        <v/>
      </c>
      <c r="AK116" s="287"/>
      <c r="AL116" s="10"/>
      <c r="AM116" s="200"/>
      <c r="AN116" s="175">
        <f t="shared" si="125"/>
        <v>0</v>
      </c>
      <c r="AO116" s="287"/>
      <c r="AP116" s="346" t="s">
        <v>121</v>
      </c>
      <c r="AQ116" s="287"/>
      <c r="AR116" s="10"/>
      <c r="AS116" s="200"/>
      <c r="AT116" s="175">
        <f t="shared" si="126"/>
        <v>0</v>
      </c>
      <c r="AU116" s="287"/>
      <c r="AV116" s="346" t="s">
        <v>121</v>
      </c>
      <c r="AW116" s="175"/>
      <c r="AX116" s="10"/>
      <c r="AY116" s="200"/>
      <c r="AZ116" s="175">
        <f t="shared" si="127"/>
        <v>0</v>
      </c>
      <c r="BA116" s="287"/>
      <c r="BB116" s="346" t="s">
        <v>121</v>
      </c>
      <c r="BC116" s="175"/>
      <c r="BD116" s="10"/>
      <c r="BE116" s="187">
        <v>0</v>
      </c>
      <c r="BF116" s="175">
        <f t="shared" si="128"/>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aanvraag'!$I$32&gt;80%,80%,50%+'Basisgegevens aanvraag'!$I$32)</f>
        <v>0.5</v>
      </c>
      <c r="L129" s="291"/>
      <c r="M129" s="358"/>
      <c r="N129" s="64"/>
      <c r="O129" s="70">
        <f>25%+'Basisgegevens aanvraag'!$I$32</f>
        <v>0.25</v>
      </c>
      <c r="P129" s="312"/>
      <c r="Q129" s="312"/>
      <c r="R129" s="312"/>
      <c r="S129" s="63"/>
      <c r="T129" s="64"/>
      <c r="U129" s="70">
        <f>50%+'Basisgegevens aanvraag'!$G$32</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aanvraag'!K32+'Basisgegevens aanvraag'!L32)&lt;=70%),(+AY129+'Basisgegevens aanvraag'!K32+'Basisgegevens aanvraag'!L32)*AY125,AND(C7="Niet van toepassing",AY129&gt;=50%),50%*AY125,AND(C7="Niet van toepassing",AY129&lt;50%),AY129*AY125,AND(C7="Niet van toepassing",AY129&gt;=50%),50%*AY125,AND(C7="Ja",C4="Onderzoeksorganisatie - niet economische activiteiten"),AY125*0%,AND(C7="Ja",(+AY129+'Basisgegevens aanvraag'!K32+'Basisgegevens aanvraag'!L32)&gt;70%),70%*AY125,AND(C7="",C4="Onderzoeksorganisatie - niet economische activiteiten"),+AY125*0%,(AND(C7="",C8="Niet van toepassing")),+AY125*50%,(AND(C7="",C8="Nee")),+AY125*50%,AND(C7="Ja",C4="Middelgrote onderneming",(+AY129+'Basisgegevens aanvraag'!K32+'Basisgegevens aanvraag'!L32)&lt;=70%),(+AY129+'Basisgegevens aanvraag'!K32+'Basisgegevens aanvraag'!L32)*AY125,AND(C7="Ja",C4="Onderzoeksorganisatie - economische activiteiten",AY129&lt;=50%),(+AY129+'Basisgegevens aanvraag'!K32+'Basisgegevens aanvraag'!L32)*AY125,AND(C7="Ja",C4="Grote onderneming",AY129&lt;=50%),(+AY129+'Basisgegevens aanvraag'!K32+'Basisgegevens aanvraag'!L32)*AY125,AND(C7="",AY129&lt;=50%),+AY125*AY129,(AND(C7="",C8="")),+AY125*50%,AY129&lt;50%,AY129*AY125)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gBop7Lx/EAKyJXCWooyqwu8QYYw2+VMAsv/9r/HkdzZLHECeN0MpIWQqlJ02UyLEMgDTa+UWImF5yw39la5kBw==" saltValue="vnBwONueyfSR/NzhSqyErw==" spinCount="100000" sheet="1" objects="1" scenarios="1" formatColumns="0"/>
  <customSheetViews>
    <customSheetView guid="{83BCCC09-8AC8-4304-9213-3ECE2DC16AD8}" showGridLines="0" hiddenColumns="1">
      <pane xSplit="1" ySplit="10" topLeftCell="U107"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U122"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U107"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N123:O123"/>
    <mergeCell ref="T123:U123"/>
    <mergeCell ref="Z123:AA123"/>
    <mergeCell ref="AF123:AG123"/>
    <mergeCell ref="AL123:AM123"/>
    <mergeCell ref="AR123:AS123"/>
    <mergeCell ref="AX123:AY123"/>
    <mergeCell ref="BD123:BE123"/>
    <mergeCell ref="N110:O110"/>
    <mergeCell ref="T110:U110"/>
    <mergeCell ref="Z110:AA110"/>
    <mergeCell ref="AF110:AG110"/>
    <mergeCell ref="AL110:AM110"/>
    <mergeCell ref="AR110:AS110"/>
    <mergeCell ref="AX110:AY110"/>
    <mergeCell ref="BD110:BE110"/>
    <mergeCell ref="B116:D116"/>
    <mergeCell ref="B97:D97"/>
    <mergeCell ref="B98:D98"/>
    <mergeCell ref="B99:D99"/>
    <mergeCell ref="B100:D100"/>
    <mergeCell ref="B101:D101"/>
    <mergeCell ref="B102:D102"/>
    <mergeCell ref="B103:D103"/>
    <mergeCell ref="B52:C52"/>
    <mergeCell ref="B105:D105"/>
    <mergeCell ref="B93:D93"/>
    <mergeCell ref="B74:D74"/>
    <mergeCell ref="B75:D75"/>
    <mergeCell ref="B76:D76"/>
    <mergeCell ref="B62:D62"/>
    <mergeCell ref="B63:D63"/>
    <mergeCell ref="B112:D112"/>
    <mergeCell ref="B113:D113"/>
    <mergeCell ref="B115:D115"/>
    <mergeCell ref="B114:D114"/>
    <mergeCell ref="B94:D94"/>
    <mergeCell ref="B104:D104"/>
    <mergeCell ref="B50:C50"/>
    <mergeCell ref="B51:C51"/>
    <mergeCell ref="B59:D59"/>
    <mergeCell ref="B66:D66"/>
    <mergeCell ref="B77:D77"/>
    <mergeCell ref="B78:D78"/>
    <mergeCell ref="B79:D79"/>
    <mergeCell ref="B92:D92"/>
    <mergeCell ref="F2:G5"/>
    <mergeCell ref="B83:D83"/>
    <mergeCell ref="B73:D73"/>
    <mergeCell ref="B80:D80"/>
    <mergeCell ref="B81:D81"/>
    <mergeCell ref="B82:D82"/>
    <mergeCell ref="B64:D64"/>
    <mergeCell ref="B65:D65"/>
    <mergeCell ref="B60:D60"/>
    <mergeCell ref="B61:D61"/>
    <mergeCell ref="B45:C45"/>
    <mergeCell ref="B46:C46"/>
    <mergeCell ref="B47:C47"/>
    <mergeCell ref="B40:C40"/>
    <mergeCell ref="B41:C41"/>
    <mergeCell ref="B42:C42"/>
    <mergeCell ref="B43:C43"/>
    <mergeCell ref="B44:C44"/>
    <mergeCell ref="B48:C48"/>
    <mergeCell ref="B49:C49"/>
    <mergeCell ref="B10:C10"/>
    <mergeCell ref="D10:E10"/>
    <mergeCell ref="B12:BI12"/>
    <mergeCell ref="Z13:AA13"/>
    <mergeCell ref="AF13:AG13"/>
    <mergeCell ref="AL13:AM13"/>
    <mergeCell ref="AR13:AS13"/>
    <mergeCell ref="AX13:AY13"/>
    <mergeCell ref="BD13:BE13"/>
    <mergeCell ref="AF38:AG38"/>
    <mergeCell ref="AL38:AM38"/>
    <mergeCell ref="AR38:AS38"/>
    <mergeCell ref="AX38:AY38"/>
    <mergeCell ref="BD38:BE38"/>
    <mergeCell ref="N57:O57"/>
    <mergeCell ref="T57:U57"/>
    <mergeCell ref="Z57:AA57"/>
    <mergeCell ref="AF57:AG57"/>
    <mergeCell ref="AL57:AM57"/>
    <mergeCell ref="AR57:AS57"/>
    <mergeCell ref="AX57:AY57"/>
    <mergeCell ref="BD57:BE57"/>
    <mergeCell ref="Z38:AA38"/>
    <mergeCell ref="AF71:AG71"/>
    <mergeCell ref="AL71:AM71"/>
    <mergeCell ref="AR71:AS71"/>
    <mergeCell ref="AX71:AY71"/>
    <mergeCell ref="BD71:BE71"/>
    <mergeCell ref="B85:D85"/>
    <mergeCell ref="N90:O90"/>
    <mergeCell ref="T90:U90"/>
    <mergeCell ref="Z90:AA90"/>
    <mergeCell ref="AF90:AG90"/>
    <mergeCell ref="AL90:AM90"/>
    <mergeCell ref="AR90:AS90"/>
    <mergeCell ref="AX90:AY90"/>
    <mergeCell ref="BD90:BE90"/>
    <mergeCell ref="B84:D84"/>
    <mergeCell ref="N71:O71"/>
    <mergeCell ref="T71:U71"/>
    <mergeCell ref="Z71:AA71"/>
    <mergeCell ref="E176:F176"/>
    <mergeCell ref="U176:V176"/>
    <mergeCell ref="U177:V177"/>
    <mergeCell ref="G159:H159"/>
    <mergeCell ref="G160:H160"/>
    <mergeCell ref="G165:H165"/>
    <mergeCell ref="G166:H166"/>
    <mergeCell ref="G167:H167"/>
    <mergeCell ref="G168:H168"/>
    <mergeCell ref="G169:H169"/>
    <mergeCell ref="E173:V173"/>
    <mergeCell ref="G157:AB157"/>
    <mergeCell ref="G164:AB164"/>
    <mergeCell ref="B164:E164"/>
    <mergeCell ref="C168:D168"/>
    <mergeCell ref="B165:E165"/>
    <mergeCell ref="G158:H158"/>
    <mergeCell ref="U174:V174"/>
    <mergeCell ref="E175:F175"/>
    <mergeCell ref="U175:V175"/>
  </mergeCells>
  <conditionalFormatting sqref="AZ129:BB129">
    <cfRule type="cellIs" dxfId="453" priority="36" operator="greaterThan">
      <formula>0.5</formula>
    </cfRule>
    <cfRule type="cellIs" priority="37" operator="between">
      <formula>0</formula>
      <formula>0.5</formula>
    </cfRule>
  </conditionalFormatting>
  <conditionalFormatting sqref="B12">
    <cfRule type="cellIs" dxfId="452" priority="61" stopIfTrue="1" operator="equal">
      <formula>"Kies eerst uw systematiek voor de berekening van de subsidiabele kosten"</formula>
    </cfRule>
  </conditionalFormatting>
  <conditionalFormatting sqref="F34">
    <cfRule type="cellIs" dxfId="451" priority="60" stopIfTrue="1" operator="equal">
      <formula>"Opslag algemene kosten (50%)"</formula>
    </cfRule>
  </conditionalFormatting>
  <conditionalFormatting sqref="AQ133">
    <cfRule type="cellIs" dxfId="450" priority="52" operator="greaterThan">
      <formula>20000000</formula>
    </cfRule>
  </conditionalFormatting>
  <conditionalFormatting sqref="AN129:AQ129">
    <cfRule type="cellIs" dxfId="449" priority="53" operator="greaterThan">
      <formula>0.5</formula>
    </cfRule>
    <cfRule type="cellIs" priority="54" operator="between">
      <formula>0</formula>
      <formula>0.5</formula>
    </cfRule>
  </conditionalFormatting>
  <conditionalFormatting sqref="AS133:AV133">
    <cfRule type="cellIs" dxfId="448" priority="51" operator="greaterThan">
      <formula>20000000</formula>
    </cfRule>
  </conditionalFormatting>
  <conditionalFormatting sqref="BC133">
    <cfRule type="cellIs" dxfId="447" priority="50" operator="greaterThan">
      <formula>20000000</formula>
    </cfRule>
  </conditionalFormatting>
  <conditionalFormatting sqref="AR34">
    <cfRule type="cellIs" dxfId="446" priority="43" stopIfTrue="1" operator="equal">
      <formula>"Opslag algemene kosten (50%)"</formula>
    </cfRule>
  </conditionalFormatting>
  <conditionalFormatting sqref="T34">
    <cfRule type="cellIs" dxfId="445" priority="47" stopIfTrue="1" operator="equal">
      <formula>"Opslag algemene kosten (50%)"</formula>
    </cfRule>
  </conditionalFormatting>
  <conditionalFormatting sqref="J34">
    <cfRule type="cellIs" dxfId="444" priority="49" stopIfTrue="1" operator="equal">
      <formula>"Opslag algemene kosten (50%)"</formula>
    </cfRule>
  </conditionalFormatting>
  <conditionalFormatting sqref="N34">
    <cfRule type="cellIs" dxfId="443" priority="48" stopIfTrue="1" operator="equal">
      <formula>"Opslag algemene kosten (50%)"</formula>
    </cfRule>
  </conditionalFormatting>
  <conditionalFormatting sqref="Z34">
    <cfRule type="cellIs" dxfId="442" priority="46" stopIfTrue="1" operator="equal">
      <formula>"Opslag algemene kosten (50%)"</formula>
    </cfRule>
  </conditionalFormatting>
  <conditionalFormatting sqref="AF34">
    <cfRule type="cellIs" dxfId="441" priority="45" stopIfTrue="1" operator="equal">
      <formula>"Opslag algemene kosten (50%)"</formula>
    </cfRule>
  </conditionalFormatting>
  <conditionalFormatting sqref="AL34">
    <cfRule type="cellIs" dxfId="440" priority="44" stopIfTrue="1" operator="equal">
      <formula>"Opslag algemene kosten (50%)"</formula>
    </cfRule>
  </conditionalFormatting>
  <conditionalFormatting sqref="AX34">
    <cfRule type="cellIs" dxfId="439" priority="42" stopIfTrue="1" operator="equal">
      <formula>"Opslag algemene kosten (50%)"</formula>
    </cfRule>
  </conditionalFormatting>
  <conditionalFormatting sqref="AM133:AP133">
    <cfRule type="cellIs" dxfId="438" priority="41" operator="greaterThan">
      <formula>20000000</formula>
    </cfRule>
  </conditionalFormatting>
  <conditionalFormatting sqref="AG133:AK133">
    <cfRule type="cellIs" dxfId="437" priority="40" operator="greaterThan">
      <formula>20000000</formula>
    </cfRule>
  </conditionalFormatting>
  <conditionalFormatting sqref="AA133:AD133">
    <cfRule type="cellIs" dxfId="436" priority="39" operator="greaterThan">
      <formula>20000000</formula>
    </cfRule>
  </conditionalFormatting>
  <conditionalFormatting sqref="BD34">
    <cfRule type="cellIs" dxfId="435" priority="38" stopIfTrue="1" operator="equal">
      <formula>"Opslag algemene kosten (50%)"</formula>
    </cfRule>
  </conditionalFormatting>
  <conditionalFormatting sqref="AZ133:BB133">
    <cfRule type="cellIs" dxfId="434" priority="35" operator="greaterThan">
      <formula>20000000</formula>
    </cfRule>
  </conditionalFormatting>
  <conditionalFormatting sqref="AB129:AD129">
    <cfRule type="cellIs" dxfId="433" priority="28" operator="greaterThan">
      <formula>0.5</formula>
    </cfRule>
    <cfRule type="cellIs" priority="29" operator="between">
      <formula>0</formula>
      <formula>0.5</formula>
    </cfRule>
  </conditionalFormatting>
  <conditionalFormatting sqref="AH129:AK129">
    <cfRule type="cellIs" dxfId="432" priority="26" operator="greaterThan">
      <formula>0.5</formula>
    </cfRule>
    <cfRule type="cellIs" priority="27" operator="between">
      <formula>0</formula>
      <formula>0.5</formula>
    </cfRule>
  </conditionalFormatting>
  <conditionalFormatting sqref="AM129">
    <cfRule type="cellIs" dxfId="431" priority="24" operator="greaterThan">
      <formula>0.5</formula>
    </cfRule>
    <cfRule type="cellIs" priority="25" operator="between">
      <formula>0</formula>
      <formula>0.5</formula>
    </cfRule>
  </conditionalFormatting>
  <conditionalFormatting sqref="AY133">
    <cfRule type="cellIs" dxfId="430" priority="22" operator="greaterThan">
      <formula>2000000</formula>
    </cfRule>
  </conditionalFormatting>
  <conditionalFormatting sqref="AY129">
    <cfRule type="cellIs" dxfId="429" priority="12" operator="greaterThan">
      <formula>0.5</formula>
    </cfRule>
    <cfRule type="cellIs" priority="13" operator="between">
      <formula>0</formula>
      <formula>0.5</formula>
    </cfRule>
  </conditionalFormatting>
  <conditionalFormatting sqref="AA129">
    <cfRule type="cellIs" dxfId="428" priority="8" operator="greaterThan">
      <formula>0.5</formula>
    </cfRule>
    <cfRule type="cellIs" priority="9" operator="between">
      <formula>0</formula>
      <formula>0.5</formula>
    </cfRule>
  </conditionalFormatting>
  <conditionalFormatting sqref="AG129">
    <cfRule type="cellIs" dxfId="427" priority="6" operator="greaterThan">
      <formula>0.5</formula>
    </cfRule>
    <cfRule type="cellIs" priority="7" operator="between">
      <formula>0</formula>
      <formula>0.5</formula>
    </cfRule>
  </conditionalFormatting>
  <conditionalFormatting sqref="X177">
    <cfRule type="expression" dxfId="426" priority="4" stopIfTrue="1">
      <formula>IF(T177-D136=0,"","Let op ")</formula>
    </cfRule>
    <cfRule type="expression" dxfId="425" priority="5" stopIfTrue="1">
      <formula>IF(T177-D136=0,"","Let op ")</formula>
    </cfRule>
  </conditionalFormatting>
  <conditionalFormatting sqref="C168">
    <cfRule type="containsText" dxfId="17"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5AEA6E3D-4D5B-42BB-82A5-7C317FD8A944}"/>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A1:XFD5 A162:XFD163 A155:A161 F155:XFD161 A171:XFD178 A164:A170 F165:XFD166 F169:XFD170 F167:I168 AB167:XFD168 C167:D167 A7:XFD154 A6:B6 D6:XFD6 A180:XFD180 A179:G179 I179:XFD179 A182:XFD1048576 A181:F181 I181:XFD181 F164 H164:XFD164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D99DF7F7-3D80-4C7B-AB25-E07430E8ADB7}">
          <x14:formula1>
            <xm:f>Werkblad!$A$1:$A$4</xm:f>
          </x14:formula1>
          <xm:sqref>D10:E10</xm:sqref>
        </x14:dataValidation>
        <x14:dataValidation type="list" allowBlank="1" showInputMessage="1" showErrorMessage="1" xr:uid="{EC31F108-5271-4649-858A-9B2EAFF2DB7C}">
          <x14:formula1>
            <xm:f>Werkblad!$A$14:$A$16</xm:f>
          </x14:formula1>
          <xm:sqref>C7:C8</xm:sqref>
        </x14:dataValidation>
        <x14:dataValidation type="list" allowBlank="1" showInputMessage="1" showErrorMessage="1" xr:uid="{A31A4DC6-036B-413E-8E8E-D450A4640AEB}">
          <x14:formula1>
            <xm:f>Werkblad!$A$26:$A$28</xm:f>
          </x14:formula1>
          <xm:sqref>C6</xm:sqref>
        </x14:dataValidation>
        <x14:dataValidation type="list" allowBlank="1" showInputMessage="1" showErrorMessage="1" xr:uid="{0C883229-5F3E-4C64-82C6-96E392F87AB4}">
          <x14:formula1>
            <xm:f>Werkblad!$A$31:$A$34</xm:f>
          </x14:formula1>
          <xm:sqref>R34 R40:R52 R59:R66 R73:R85 R15:R31 R92:R105 R112:R116 X34 X40:X52 X59:X66 X73:X85 X15:X31 X92:X105 X112:X116 AD34 AD40:AD52 AD59:AD66 AD73:AD85 AD15:AD31 BH112:BH116 AD112:AD116 AJ34 AJ40:AJ52 AJ59:AJ66 AJ73:AJ85 AJ15:AJ31 AJ92:AJ105 BH92:BH105 AP34 AP40:AP52 AP59:AP66 AP73:AP85 AP15:AP31 AD92:AD105 AP112:AP116 AV34 AV40:AV52 AV59:AV66 AV73:AV85 AV15:AV31 AV92:AV105 AV112:AV116 BB34 BB40:BB52 BB59:BB66 BB73:BB85 BB15:BB31 BB92:BB105 BB112:BB116 BH34 BH40:BH52 BH59:BH66 BH73:BH85 BH15:BH31 AP92:AP105 AJ112:AJ116</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97B50-73D6-4BDD-ABAE-41C1107E43B0}">
  <sheetPr codeName="Blad29"/>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28515625" style="313" hidden="1" customWidth="1"/>
    <col min="17" max="19" width="14.7109375" style="20" customWidth="1"/>
    <col min="20" max="20" width="15.5703125" style="20" customWidth="1"/>
    <col min="21" max="21" width="15.28515625" style="20" customWidth="1"/>
    <col min="22" max="22" width="14.7109375" style="20" customWidth="1"/>
    <col min="23" max="23" width="0.28515625" style="20" hidden="1" customWidth="1"/>
    <col min="24" max="27" width="14.7109375" style="20" customWidth="1"/>
    <col min="28" max="28" width="15.85546875" style="313" customWidth="1"/>
    <col min="29" max="29" width="1.7109375" style="20" hidden="1" customWidth="1"/>
    <col min="30" max="30" width="10.5703125" style="20" customWidth="1"/>
    <col min="31" max="31" width="10.5703125" style="313" customWidth="1"/>
    <col min="32" max="32" width="13.5703125" style="20" customWidth="1"/>
    <col min="33" max="33" width="15.5703125" style="20" customWidth="1"/>
    <col min="34" max="34" width="10.28515625" style="20" hidden="1" customWidth="1"/>
    <col min="35" max="35" width="10.5703125" style="313" customWidth="1"/>
    <col min="36" max="36" width="10.5703125" style="20" customWidth="1"/>
    <col min="37" max="37" width="10.5703125" style="313" customWidth="1"/>
    <col min="38" max="38" width="13.7109375" style="20" customWidth="1"/>
    <col min="39" max="39" width="14.8554687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aanvraag'!C33</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aanvraag'!D33</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158"/>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3"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3" si="88">G60</f>
        <v>0</v>
      </c>
      <c r="J60" s="10"/>
      <c r="K60" s="187">
        <v>0</v>
      </c>
      <c r="L60" s="287"/>
      <c r="M60" s="283">
        <f t="shared" ref="M60:M63"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3" si="90">AG60</f>
        <v>0</v>
      </c>
      <c r="AI60" s="287"/>
      <c r="AJ60" s="188" t="str" cm="2">
        <f t="array" ref="AJ60">_xlfn.IFS($C$6=Werkblad!$A$28,Werkblad!$A$34,$C$6="Kennisontwikkeling (KO)",Werkblad!$A$31,$C$6="Onderzoek, Ontwikkeling en innovatie (O&amp;O&amp;I)",Werkblad!$A$32,$C$6="","")</f>
        <v/>
      </c>
      <c r="AK60" s="287"/>
      <c r="AL60" s="10"/>
      <c r="AM60" s="187">
        <v>0</v>
      </c>
      <c r="AN60" s="283">
        <f t="shared" ref="AN60:AN63" si="91">AM60</f>
        <v>0</v>
      </c>
      <c r="AO60" s="287"/>
      <c r="AP60" s="188" t="str" cm="2">
        <f t="array" ref="AP60">_xlfn.IFS($C$6=Werkblad!$A$28,Werkblad!$A$34,$C$6="Kennisontwikkeling (KO)",Werkblad!$A$31,$C$6="Onderzoek, Ontwikkeling en innovatie (O&amp;O&amp;I)",Werkblad!$A$32,$C$6="","")</f>
        <v/>
      </c>
      <c r="AQ60" s="287"/>
      <c r="AR60" s="10"/>
      <c r="AS60" s="187">
        <v>0</v>
      </c>
      <c r="AT60" s="283">
        <f t="shared" ref="AT60:AT63" si="92">AS60</f>
        <v>0</v>
      </c>
      <c r="AU60" s="287"/>
      <c r="AV60" s="188" t="str" cm="2">
        <f t="array" ref="AV60">_xlfn.IFS($C$6=Werkblad!$A$28,Werkblad!$A$34,$C$6="Kennisontwikkeling (KO)",Werkblad!$A$31,$C$6="Onderzoek, Ontwikkeling en innovatie (O&amp;O&amp;I)",Werkblad!$A$32,$C$6="","")</f>
        <v/>
      </c>
      <c r="AW60" s="169"/>
      <c r="AX60" s="10"/>
      <c r="AY60" s="187">
        <v>0</v>
      </c>
      <c r="AZ60" s="283">
        <f t="shared" ref="AZ60:AZ63"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ref="I64:I66" si="95">G64</f>
        <v>0</v>
      </c>
      <c r="J64" s="10"/>
      <c r="K64" s="187">
        <v>0</v>
      </c>
      <c r="L64" s="287"/>
      <c r="M64" s="283">
        <f t="shared" ref="M64:M66" si="96">K64</f>
        <v>0</v>
      </c>
      <c r="N64" s="10"/>
      <c r="O64" s="187">
        <v>0</v>
      </c>
      <c r="P64" s="287">
        <f t="shared" ref="P64:P66" si="97">O64</f>
        <v>0</v>
      </c>
      <c r="Q64" s="287"/>
      <c r="R64" s="188" t="str" cm="2">
        <f t="array" ref="R64">_xlfn.IFS($C$6=Werkblad!$A$28,Werkblad!$A$34,$C$6="Kennisontwikkeling (KO)",Werkblad!$A$31,$C$6="Onderzoek, Ontwikkeling en innovatie (O&amp;O&amp;I)",Werkblad!$A$32,$C$6="","")</f>
        <v/>
      </c>
      <c r="S64" s="175"/>
      <c r="T64" s="10"/>
      <c r="U64" s="187">
        <v>0</v>
      </c>
      <c r="V64" s="287"/>
      <c r="W64" s="33">
        <f t="shared" ref="W64:W66" si="98">U64</f>
        <v>0</v>
      </c>
      <c r="X64" s="188" t="str" cm="2">
        <f t="array" ref="X64">_xlfn.IFS($C$6=Werkblad!$A$28,Werkblad!$A$34,$C$6="Kennisontwikkeling (KO)",Werkblad!$A$31,$C$6="Onderzoek, Ontwikkeling en innovatie (O&amp;O&amp;I)",Werkblad!$A$32,$C$6="","")</f>
        <v/>
      </c>
      <c r="Y64" s="169"/>
      <c r="Z64" s="10"/>
      <c r="AA64" s="187">
        <v>0</v>
      </c>
      <c r="AB64" s="287"/>
      <c r="AC64" s="33">
        <f t="shared" ref="AC64:AC66" si="99">AA64</f>
        <v>0</v>
      </c>
      <c r="AD64" s="188" t="str" cm="2">
        <f t="array" ref="AD64">_xlfn.IFS($C$6=Werkblad!$A$28,Werkblad!$A$34,$C$6="Kennisontwikkeling (KO)",Werkblad!$A$31,$C$6="Onderzoek, Ontwikkeling en innovatie (O&amp;O&amp;I)",Werkblad!$A$32,$C$6="","")</f>
        <v/>
      </c>
      <c r="AE64" s="326"/>
      <c r="AF64" s="10"/>
      <c r="AG64" s="187">
        <v>0</v>
      </c>
      <c r="AH64" s="175">
        <f t="shared" ref="AH64:AH66" si="100">AG64</f>
        <v>0</v>
      </c>
      <c r="AI64" s="287"/>
      <c r="AJ64" s="188" t="str" cm="2">
        <f t="array" ref="AJ64">_xlfn.IFS($C$6=Werkblad!$A$28,Werkblad!$A$34,$C$6="Kennisontwikkeling (KO)",Werkblad!$A$31,$C$6="Onderzoek, Ontwikkeling en innovatie (O&amp;O&amp;I)",Werkblad!$A$32,$C$6="","")</f>
        <v/>
      </c>
      <c r="AK64" s="287"/>
      <c r="AL64" s="10"/>
      <c r="AM64" s="187">
        <v>0</v>
      </c>
      <c r="AN64" s="283">
        <f t="shared" ref="AN64:AN66" si="101">AM64</f>
        <v>0</v>
      </c>
      <c r="AO64" s="287"/>
      <c r="AP64" s="188" t="str" cm="2">
        <f t="array" ref="AP64">_xlfn.IFS($C$6=Werkblad!$A$28,Werkblad!$A$34,$C$6="Kennisontwikkeling (KO)",Werkblad!$A$31,$C$6="Onderzoek, Ontwikkeling en innovatie (O&amp;O&amp;I)",Werkblad!$A$32,$C$6="","")</f>
        <v/>
      </c>
      <c r="AQ64" s="287"/>
      <c r="AR64" s="10"/>
      <c r="AS64" s="187">
        <v>0</v>
      </c>
      <c r="AT64" s="283">
        <f t="shared" ref="AT64:AT66" si="102">AS64</f>
        <v>0</v>
      </c>
      <c r="AU64" s="287"/>
      <c r="AV64" s="188" t="str" cm="2">
        <f t="array" ref="AV64">_xlfn.IFS($C$6=Werkblad!$A$28,Werkblad!$A$34,$C$6="Kennisontwikkeling (KO)",Werkblad!$A$31,$C$6="Onderzoek, Ontwikkeling en innovatie (O&amp;O&amp;I)",Werkblad!$A$32,$C$6="","")</f>
        <v/>
      </c>
      <c r="AW64" s="169"/>
      <c r="AX64" s="10"/>
      <c r="AY64" s="187">
        <v>0</v>
      </c>
      <c r="AZ64" s="283">
        <f t="shared" ref="AZ64:AZ66" si="103">AY64</f>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95"/>
        <v>0</v>
      </c>
      <c r="J65" s="10"/>
      <c r="K65" s="187">
        <v>0</v>
      </c>
      <c r="L65" s="287"/>
      <c r="M65" s="283">
        <f t="shared" si="96"/>
        <v>0</v>
      </c>
      <c r="N65" s="10"/>
      <c r="O65" s="187">
        <v>0</v>
      </c>
      <c r="P65" s="287">
        <f t="shared" si="97"/>
        <v>0</v>
      </c>
      <c r="Q65" s="287"/>
      <c r="R65" s="188" t="str" cm="2">
        <f t="array" ref="R65">_xlfn.IFS($C$6=Werkblad!$A$28,Werkblad!$A$34,$C$6="Kennisontwikkeling (KO)",Werkblad!$A$31,$C$6="Onderzoek, Ontwikkeling en innovatie (O&amp;O&amp;I)",Werkblad!$A$32,$C$6="","")</f>
        <v/>
      </c>
      <c r="S65" s="175"/>
      <c r="T65" s="10"/>
      <c r="U65" s="187">
        <v>0</v>
      </c>
      <c r="V65" s="287"/>
      <c r="W65" s="33">
        <f t="shared" si="98"/>
        <v>0</v>
      </c>
      <c r="X65" s="188" t="str" cm="2">
        <f t="array" ref="X65">_xlfn.IFS($C$6=Werkblad!$A$28,Werkblad!$A$34,$C$6="Kennisontwikkeling (KO)",Werkblad!$A$31,$C$6="Onderzoek, Ontwikkeling en innovatie (O&amp;O&amp;I)",Werkblad!$A$32,$C$6="","")</f>
        <v/>
      </c>
      <c r="Y65" s="169"/>
      <c r="Z65" s="10"/>
      <c r="AA65" s="187">
        <v>0</v>
      </c>
      <c r="AB65" s="287"/>
      <c r="AC65" s="33">
        <f t="shared" si="99"/>
        <v>0</v>
      </c>
      <c r="AD65" s="188" t="str" cm="2">
        <f t="array" ref="AD65">_xlfn.IFS($C$6=Werkblad!$A$28,Werkblad!$A$34,$C$6="Kennisontwikkeling (KO)",Werkblad!$A$31,$C$6="Onderzoek, Ontwikkeling en innovatie (O&amp;O&amp;I)",Werkblad!$A$32,$C$6="","")</f>
        <v/>
      </c>
      <c r="AE65" s="326"/>
      <c r="AF65" s="10"/>
      <c r="AG65" s="187">
        <v>0</v>
      </c>
      <c r="AH65" s="175">
        <f t="shared" si="100"/>
        <v>0</v>
      </c>
      <c r="AI65" s="287"/>
      <c r="AJ65" s="188" t="str" cm="2">
        <f t="array" ref="AJ65">_xlfn.IFS($C$6=Werkblad!$A$28,Werkblad!$A$34,$C$6="Kennisontwikkeling (KO)",Werkblad!$A$31,$C$6="Onderzoek, Ontwikkeling en innovatie (O&amp;O&amp;I)",Werkblad!$A$32,$C$6="","")</f>
        <v/>
      </c>
      <c r="AK65" s="287"/>
      <c r="AL65" s="10"/>
      <c r="AM65" s="187">
        <v>0</v>
      </c>
      <c r="AN65" s="283">
        <f t="shared" si="101"/>
        <v>0</v>
      </c>
      <c r="AO65" s="287"/>
      <c r="AP65" s="188" t="str" cm="2">
        <f t="array" ref="AP65">_xlfn.IFS($C$6=Werkblad!$A$28,Werkblad!$A$34,$C$6="Kennisontwikkeling (KO)",Werkblad!$A$31,$C$6="Onderzoek, Ontwikkeling en innovatie (O&amp;O&amp;I)",Werkblad!$A$32,$C$6="","")</f>
        <v/>
      </c>
      <c r="AQ65" s="287"/>
      <c r="AR65" s="10"/>
      <c r="AS65" s="187">
        <v>0</v>
      </c>
      <c r="AT65" s="283">
        <f t="shared" si="102"/>
        <v>0</v>
      </c>
      <c r="AU65" s="287"/>
      <c r="AV65" s="188" t="str" cm="2">
        <f t="array" ref="AV65">_xlfn.IFS($C$6=Werkblad!$A$28,Werkblad!$A$34,$C$6="Kennisontwikkeling (KO)",Werkblad!$A$31,$C$6="Onderzoek, Ontwikkeling en innovatie (O&amp;O&amp;I)",Werkblad!$A$32,$C$6="","")</f>
        <v/>
      </c>
      <c r="AW65" s="169"/>
      <c r="AX65" s="10"/>
      <c r="AY65" s="187">
        <v>0</v>
      </c>
      <c r="AZ65" s="283">
        <f t="shared" si="10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10"/>
      <c r="I66" s="295">
        <f t="shared" si="95"/>
        <v>0</v>
      </c>
      <c r="J66" s="10"/>
      <c r="K66" s="187">
        <v>0</v>
      </c>
      <c r="L66" s="287"/>
      <c r="M66" s="283">
        <f t="shared" si="96"/>
        <v>0</v>
      </c>
      <c r="N66" s="10"/>
      <c r="O66" s="187">
        <v>0</v>
      </c>
      <c r="P66" s="287">
        <f t="shared" si="97"/>
        <v>0</v>
      </c>
      <c r="Q66" s="287"/>
      <c r="R66" s="188" t="str" cm="2">
        <f t="array" ref="R66">_xlfn.IFS($C$6=Werkblad!$A$28,Werkblad!$A$34,$C$6="Kennisontwikkeling (KO)",Werkblad!$A$31,$C$6="Onderzoek, Ontwikkeling en innovatie (O&amp;O&amp;I)",Werkblad!$A$32,$C$6="","")</f>
        <v/>
      </c>
      <c r="S66" s="175"/>
      <c r="T66" s="10"/>
      <c r="U66" s="187">
        <v>0</v>
      </c>
      <c r="V66" s="287"/>
      <c r="W66" s="33">
        <f t="shared" si="98"/>
        <v>0</v>
      </c>
      <c r="X66" s="188" t="str" cm="2">
        <f t="array" ref="X66">_xlfn.IFS($C$6=Werkblad!$A$28,Werkblad!$A$34,$C$6="Kennisontwikkeling (KO)",Werkblad!$A$31,$C$6="Onderzoek, Ontwikkeling en innovatie (O&amp;O&amp;I)",Werkblad!$A$32,$C$6="","")</f>
        <v/>
      </c>
      <c r="Y66" s="169"/>
      <c r="Z66" s="10"/>
      <c r="AA66" s="187">
        <v>0</v>
      </c>
      <c r="AB66" s="287"/>
      <c r="AC66" s="33">
        <f t="shared" si="99"/>
        <v>0</v>
      </c>
      <c r="AD66" s="188" t="str" cm="2">
        <f t="array" ref="AD66">_xlfn.IFS($C$6=Werkblad!$A$28,Werkblad!$A$34,$C$6="Kennisontwikkeling (KO)",Werkblad!$A$31,$C$6="Onderzoek, Ontwikkeling en innovatie (O&amp;O&amp;I)",Werkblad!$A$32,$C$6="","")</f>
        <v/>
      </c>
      <c r="AE66" s="326"/>
      <c r="AF66" s="10"/>
      <c r="AG66" s="187">
        <v>0</v>
      </c>
      <c r="AH66" s="175">
        <f t="shared" si="100"/>
        <v>0</v>
      </c>
      <c r="AI66" s="287"/>
      <c r="AJ66" s="188" t="str" cm="2">
        <f t="array" ref="AJ66">_xlfn.IFS($C$6=Werkblad!$A$28,Werkblad!$A$34,$C$6="Kennisontwikkeling (KO)",Werkblad!$A$31,$C$6="Onderzoek, Ontwikkeling en innovatie (O&amp;O&amp;I)",Werkblad!$A$32,$C$6="","")</f>
        <v/>
      </c>
      <c r="AK66" s="287"/>
      <c r="AL66" s="10"/>
      <c r="AM66" s="187">
        <v>0</v>
      </c>
      <c r="AN66" s="283">
        <f t="shared" si="101"/>
        <v>0</v>
      </c>
      <c r="AO66" s="287"/>
      <c r="AP66" s="188" t="str" cm="2">
        <f t="array" ref="AP66">_xlfn.IFS($C$6=Werkblad!$A$28,Werkblad!$A$34,$C$6="Kennisontwikkeling (KO)",Werkblad!$A$31,$C$6="Onderzoek, Ontwikkeling en innovatie (O&amp;O&amp;I)",Werkblad!$A$32,$C$6="","")</f>
        <v/>
      </c>
      <c r="AQ66" s="287"/>
      <c r="AR66" s="10"/>
      <c r="AS66" s="187">
        <v>0</v>
      </c>
      <c r="AT66" s="283">
        <f t="shared" si="102"/>
        <v>0</v>
      </c>
      <c r="AU66" s="287"/>
      <c r="AV66" s="188" t="str" cm="2">
        <f t="array" ref="AV66">_xlfn.IFS($C$6=Werkblad!$A$28,Werkblad!$A$34,$C$6="Kennisontwikkeling (KO)",Werkblad!$A$31,$C$6="Onderzoek, Ontwikkeling en innovatie (O&amp;O&amp;I)",Werkblad!$A$32,$C$6="","")</f>
        <v/>
      </c>
      <c r="AW66" s="169"/>
      <c r="AX66" s="10"/>
      <c r="AY66" s="187">
        <v>0</v>
      </c>
      <c r="AZ66" s="283">
        <f t="shared" si="10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104">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105">G74</f>
        <v>0</v>
      </c>
      <c r="J74" s="10"/>
      <c r="K74" s="187">
        <v>0</v>
      </c>
      <c r="L74" s="287"/>
      <c r="M74" s="283">
        <f t="shared" ref="M74:M85" si="106">K74</f>
        <v>0</v>
      </c>
      <c r="N74" s="10"/>
      <c r="O74" s="187">
        <v>0</v>
      </c>
      <c r="P74" s="287">
        <f t="shared" si="104"/>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107">AG74</f>
        <v>0</v>
      </c>
      <c r="AI74" s="287"/>
      <c r="AJ74" s="188" t="str" cm="2">
        <f t="array" ref="AJ74">_xlfn.IFS($C$6=Werkblad!$A$28,Werkblad!$A$34,$C$6="Kennisontwikkeling (KO)",Werkblad!$A$31,$C$6="Onderzoek, Ontwikkeling en innovatie (O&amp;O&amp;I)",Werkblad!$A$32,$C$6="","")</f>
        <v/>
      </c>
      <c r="AK74" s="287"/>
      <c r="AL74" s="10"/>
      <c r="AM74" s="187">
        <v>0</v>
      </c>
      <c r="AN74" s="283">
        <f t="shared" ref="AN74:AN85" si="108">AM74</f>
        <v>0</v>
      </c>
      <c r="AO74" s="287"/>
      <c r="AP74" s="188" t="str" cm="2">
        <f t="array" ref="AP74">_xlfn.IFS($C$6=Werkblad!$A$28,Werkblad!$A$34,$C$6="Kennisontwikkeling (KO)",Werkblad!$A$31,$C$6="Onderzoek, Ontwikkeling en innovatie (O&amp;O&amp;I)",Werkblad!$A$32,$C$6="","")</f>
        <v/>
      </c>
      <c r="AQ74" s="287"/>
      <c r="AR74" s="10"/>
      <c r="AS74" s="187">
        <v>0</v>
      </c>
      <c r="AT74" s="283">
        <f t="shared" ref="AT74:AT85" si="109">AS74</f>
        <v>0</v>
      </c>
      <c r="AU74" s="287"/>
      <c r="AV74" s="188" t="str" cm="2">
        <f t="array" ref="AV74">_xlfn.IFS($C$6=Werkblad!$A$28,Werkblad!$A$34,$C$6="Kennisontwikkeling (KO)",Werkblad!$A$31,$C$6="Onderzoek, Ontwikkeling en innovatie (O&amp;O&amp;I)",Werkblad!$A$32,$C$6="","")</f>
        <v/>
      </c>
      <c r="AW74" s="175"/>
      <c r="AX74" s="10"/>
      <c r="AY74" s="187">
        <v>0</v>
      </c>
      <c r="AZ74" s="283">
        <f t="shared" ref="AZ74:AZ85" si="110">AY74</f>
        <v>0</v>
      </c>
      <c r="BA74" s="287"/>
      <c r="BB74" s="188" t="str" cm="2">
        <f t="array" ref="BB74">_xlfn.IFS($C$6=Werkblad!$A$28,Werkblad!$A$34,$C$6="Kennisontwikkeling (KO)",Werkblad!$A$31,$C$6="Onderzoek, Ontwikkeling en innovatie (O&amp;O&amp;I)",Werkblad!$A$32,$C$6="","")</f>
        <v/>
      </c>
      <c r="BC74" s="175"/>
      <c r="BD74" s="10"/>
      <c r="BE74" s="187">
        <v>0</v>
      </c>
      <c r="BF74" s="283">
        <f t="shared" ref="BF74:BF85" si="111">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105"/>
        <v>0</v>
      </c>
      <c r="J75" s="10"/>
      <c r="K75" s="187">
        <v>0</v>
      </c>
      <c r="L75" s="287"/>
      <c r="M75" s="283">
        <f t="shared" si="106"/>
        <v>0</v>
      </c>
      <c r="N75" s="10"/>
      <c r="O75" s="187">
        <v>0</v>
      </c>
      <c r="P75" s="287">
        <f t="shared" si="104"/>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107"/>
        <v>0</v>
      </c>
      <c r="AI75" s="287"/>
      <c r="AJ75" s="188" t="str" cm="2">
        <f t="array" ref="AJ75">_xlfn.IFS($C$6=Werkblad!$A$28,Werkblad!$A$34,$C$6="Kennisontwikkeling (KO)",Werkblad!$A$31,$C$6="Onderzoek, Ontwikkeling en innovatie (O&amp;O&amp;I)",Werkblad!$A$32,$C$6="","")</f>
        <v/>
      </c>
      <c r="AK75" s="287"/>
      <c r="AL75" s="10"/>
      <c r="AM75" s="187">
        <v>0</v>
      </c>
      <c r="AN75" s="283">
        <f t="shared" si="108"/>
        <v>0</v>
      </c>
      <c r="AO75" s="287"/>
      <c r="AP75" s="188" t="str" cm="2">
        <f t="array" ref="AP75">_xlfn.IFS($C$6=Werkblad!$A$28,Werkblad!$A$34,$C$6="Kennisontwikkeling (KO)",Werkblad!$A$31,$C$6="Onderzoek, Ontwikkeling en innovatie (O&amp;O&amp;I)",Werkblad!$A$32,$C$6="","")</f>
        <v/>
      </c>
      <c r="AQ75" s="287"/>
      <c r="AR75" s="10"/>
      <c r="AS75" s="187">
        <v>0</v>
      </c>
      <c r="AT75" s="283">
        <f t="shared" si="109"/>
        <v>0</v>
      </c>
      <c r="AU75" s="287"/>
      <c r="AV75" s="188" t="str" cm="2">
        <f t="array" ref="AV75">_xlfn.IFS($C$6=Werkblad!$A$28,Werkblad!$A$34,$C$6="Kennisontwikkeling (KO)",Werkblad!$A$31,$C$6="Onderzoek, Ontwikkeling en innovatie (O&amp;O&amp;I)",Werkblad!$A$32,$C$6="","")</f>
        <v/>
      </c>
      <c r="AW75" s="175"/>
      <c r="AX75" s="10"/>
      <c r="AY75" s="187">
        <v>0</v>
      </c>
      <c r="AZ75" s="283">
        <f t="shared" si="110"/>
        <v>0</v>
      </c>
      <c r="BA75" s="287"/>
      <c r="BB75" s="188" t="str" cm="2">
        <f t="array" ref="BB75">_xlfn.IFS($C$6=Werkblad!$A$28,Werkblad!$A$34,$C$6="Kennisontwikkeling (KO)",Werkblad!$A$31,$C$6="Onderzoek, Ontwikkeling en innovatie (O&amp;O&amp;I)",Werkblad!$A$32,$C$6="","")</f>
        <v/>
      </c>
      <c r="BC75" s="175"/>
      <c r="BD75" s="10"/>
      <c r="BE75" s="187">
        <v>0</v>
      </c>
      <c r="BF75" s="283">
        <f t="shared" si="111"/>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105"/>
        <v>0</v>
      </c>
      <c r="J76" s="10"/>
      <c r="K76" s="187">
        <v>0</v>
      </c>
      <c r="L76" s="287"/>
      <c r="M76" s="283">
        <f t="shared" si="106"/>
        <v>0</v>
      </c>
      <c r="N76" s="10"/>
      <c r="O76" s="187">
        <v>0</v>
      </c>
      <c r="P76" s="287">
        <f t="shared" si="104"/>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107"/>
        <v>0</v>
      </c>
      <c r="AI76" s="287"/>
      <c r="AJ76" s="188" t="str" cm="2">
        <f t="array" ref="AJ76">_xlfn.IFS($C$6=Werkblad!$A$28,Werkblad!$A$34,$C$6="Kennisontwikkeling (KO)",Werkblad!$A$31,$C$6="Onderzoek, Ontwikkeling en innovatie (O&amp;O&amp;I)",Werkblad!$A$32,$C$6="","")</f>
        <v/>
      </c>
      <c r="AK76" s="287"/>
      <c r="AL76" s="10"/>
      <c r="AM76" s="187">
        <v>0</v>
      </c>
      <c r="AN76" s="283">
        <f t="shared" si="108"/>
        <v>0</v>
      </c>
      <c r="AO76" s="287"/>
      <c r="AP76" s="188" t="str" cm="2">
        <f t="array" ref="AP76">_xlfn.IFS($C$6=Werkblad!$A$28,Werkblad!$A$34,$C$6="Kennisontwikkeling (KO)",Werkblad!$A$31,$C$6="Onderzoek, Ontwikkeling en innovatie (O&amp;O&amp;I)",Werkblad!$A$32,$C$6="","")</f>
        <v/>
      </c>
      <c r="AQ76" s="287"/>
      <c r="AR76" s="10"/>
      <c r="AS76" s="187">
        <v>0</v>
      </c>
      <c r="AT76" s="283">
        <f t="shared" si="109"/>
        <v>0</v>
      </c>
      <c r="AU76" s="287"/>
      <c r="AV76" s="188" t="str" cm="2">
        <f t="array" ref="AV76">_xlfn.IFS($C$6=Werkblad!$A$28,Werkblad!$A$34,$C$6="Kennisontwikkeling (KO)",Werkblad!$A$31,$C$6="Onderzoek, Ontwikkeling en innovatie (O&amp;O&amp;I)",Werkblad!$A$32,$C$6="","")</f>
        <v/>
      </c>
      <c r="AW76" s="175"/>
      <c r="AX76" s="10"/>
      <c r="AY76" s="187">
        <v>0</v>
      </c>
      <c r="AZ76" s="283">
        <f t="shared" si="110"/>
        <v>0</v>
      </c>
      <c r="BA76" s="287"/>
      <c r="BB76" s="188" t="str" cm="2">
        <f t="array" ref="BB76">_xlfn.IFS($C$6=Werkblad!$A$28,Werkblad!$A$34,$C$6="Kennisontwikkeling (KO)",Werkblad!$A$31,$C$6="Onderzoek, Ontwikkeling en innovatie (O&amp;O&amp;I)",Werkblad!$A$32,$C$6="","")</f>
        <v/>
      </c>
      <c r="BC76" s="175"/>
      <c r="BD76" s="10"/>
      <c r="BE76" s="187">
        <v>0</v>
      </c>
      <c r="BF76" s="283">
        <f t="shared" si="111"/>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105"/>
        <v>0</v>
      </c>
      <c r="J77" s="10"/>
      <c r="K77" s="187">
        <v>0</v>
      </c>
      <c r="L77" s="287"/>
      <c r="M77" s="283">
        <f t="shared" si="106"/>
        <v>0</v>
      </c>
      <c r="N77" s="10"/>
      <c r="O77" s="187">
        <v>0</v>
      </c>
      <c r="P77" s="287">
        <f t="shared" si="104"/>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107"/>
        <v>0</v>
      </c>
      <c r="AI77" s="287"/>
      <c r="AJ77" s="188" t="str" cm="2">
        <f t="array" ref="AJ77">_xlfn.IFS($C$6=Werkblad!$A$28,Werkblad!$A$34,$C$6="Kennisontwikkeling (KO)",Werkblad!$A$31,$C$6="Onderzoek, Ontwikkeling en innovatie (O&amp;O&amp;I)",Werkblad!$A$32,$C$6="","")</f>
        <v/>
      </c>
      <c r="AK77" s="287"/>
      <c r="AL77" s="10"/>
      <c r="AM77" s="187">
        <v>0</v>
      </c>
      <c r="AN77" s="283">
        <f t="shared" si="108"/>
        <v>0</v>
      </c>
      <c r="AO77" s="287"/>
      <c r="AP77" s="188" t="str" cm="2">
        <f t="array" ref="AP77">_xlfn.IFS($C$6=Werkblad!$A$28,Werkblad!$A$34,$C$6="Kennisontwikkeling (KO)",Werkblad!$A$31,$C$6="Onderzoek, Ontwikkeling en innovatie (O&amp;O&amp;I)",Werkblad!$A$32,$C$6="","")</f>
        <v/>
      </c>
      <c r="AQ77" s="287"/>
      <c r="AR77" s="10"/>
      <c r="AS77" s="187">
        <v>0</v>
      </c>
      <c r="AT77" s="283">
        <f t="shared" si="109"/>
        <v>0</v>
      </c>
      <c r="AU77" s="287"/>
      <c r="AV77" s="188" t="str" cm="2">
        <f t="array" ref="AV77">_xlfn.IFS($C$6=Werkblad!$A$28,Werkblad!$A$34,$C$6="Kennisontwikkeling (KO)",Werkblad!$A$31,$C$6="Onderzoek, Ontwikkeling en innovatie (O&amp;O&amp;I)",Werkblad!$A$32,$C$6="","")</f>
        <v/>
      </c>
      <c r="AW77" s="175"/>
      <c r="AX77" s="10"/>
      <c r="AY77" s="187">
        <v>0</v>
      </c>
      <c r="AZ77" s="283">
        <f t="shared" si="110"/>
        <v>0</v>
      </c>
      <c r="BA77" s="287"/>
      <c r="BB77" s="188" t="str" cm="2">
        <f t="array" ref="BB77">_xlfn.IFS($C$6=Werkblad!$A$28,Werkblad!$A$34,$C$6="Kennisontwikkeling (KO)",Werkblad!$A$31,$C$6="Onderzoek, Ontwikkeling en innovatie (O&amp;O&amp;I)",Werkblad!$A$32,$C$6="","")</f>
        <v/>
      </c>
      <c r="BC77" s="175"/>
      <c r="BD77" s="10"/>
      <c r="BE77" s="187">
        <v>0</v>
      </c>
      <c r="BF77" s="283">
        <f t="shared" si="111"/>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105"/>
        <v>0</v>
      </c>
      <c r="J78" s="10"/>
      <c r="K78" s="187">
        <v>0</v>
      </c>
      <c r="L78" s="287"/>
      <c r="M78" s="283">
        <f t="shared" si="106"/>
        <v>0</v>
      </c>
      <c r="N78" s="10"/>
      <c r="O78" s="187">
        <v>0</v>
      </c>
      <c r="P78" s="287">
        <f t="shared" si="104"/>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107"/>
        <v>0</v>
      </c>
      <c r="AI78" s="287"/>
      <c r="AJ78" s="188" t="str" cm="2">
        <f t="array" ref="AJ78">_xlfn.IFS($C$6=Werkblad!$A$28,Werkblad!$A$34,$C$6="Kennisontwikkeling (KO)",Werkblad!$A$31,$C$6="Onderzoek, Ontwikkeling en innovatie (O&amp;O&amp;I)",Werkblad!$A$32,$C$6="","")</f>
        <v/>
      </c>
      <c r="AK78" s="287"/>
      <c r="AL78" s="10"/>
      <c r="AM78" s="187">
        <v>0</v>
      </c>
      <c r="AN78" s="283">
        <f t="shared" si="108"/>
        <v>0</v>
      </c>
      <c r="AO78" s="287"/>
      <c r="AP78" s="188" t="str" cm="2">
        <f t="array" ref="AP78">_xlfn.IFS($C$6=Werkblad!$A$28,Werkblad!$A$34,$C$6="Kennisontwikkeling (KO)",Werkblad!$A$31,$C$6="Onderzoek, Ontwikkeling en innovatie (O&amp;O&amp;I)",Werkblad!$A$32,$C$6="","")</f>
        <v/>
      </c>
      <c r="AQ78" s="287"/>
      <c r="AR78" s="10"/>
      <c r="AS78" s="187">
        <v>0</v>
      </c>
      <c r="AT78" s="283">
        <f t="shared" si="109"/>
        <v>0</v>
      </c>
      <c r="AU78" s="287"/>
      <c r="AV78" s="188" t="str" cm="2">
        <f t="array" ref="AV78">_xlfn.IFS($C$6=Werkblad!$A$28,Werkblad!$A$34,$C$6="Kennisontwikkeling (KO)",Werkblad!$A$31,$C$6="Onderzoek, Ontwikkeling en innovatie (O&amp;O&amp;I)",Werkblad!$A$32,$C$6="","")</f>
        <v/>
      </c>
      <c r="AW78" s="175"/>
      <c r="AX78" s="10"/>
      <c r="AY78" s="187">
        <v>0</v>
      </c>
      <c r="AZ78" s="283">
        <f t="shared" si="110"/>
        <v>0</v>
      </c>
      <c r="BA78" s="287"/>
      <c r="BB78" s="188" t="str" cm="2">
        <f t="array" ref="BB78">_xlfn.IFS($C$6=Werkblad!$A$28,Werkblad!$A$34,$C$6="Kennisontwikkeling (KO)",Werkblad!$A$31,$C$6="Onderzoek, Ontwikkeling en innovatie (O&amp;O&amp;I)",Werkblad!$A$32,$C$6="","")</f>
        <v/>
      </c>
      <c r="BC78" s="175"/>
      <c r="BD78" s="10"/>
      <c r="BE78" s="187">
        <v>0</v>
      </c>
      <c r="BF78" s="283">
        <f t="shared" si="111"/>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105"/>
        <v>0</v>
      </c>
      <c r="J79" s="10"/>
      <c r="K79" s="187">
        <v>0</v>
      </c>
      <c r="L79" s="287"/>
      <c r="M79" s="283">
        <f t="shared" si="106"/>
        <v>0</v>
      </c>
      <c r="N79" s="10"/>
      <c r="O79" s="187">
        <v>0</v>
      </c>
      <c r="P79" s="287">
        <f t="shared" si="104"/>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107"/>
        <v>0</v>
      </c>
      <c r="AI79" s="287"/>
      <c r="AJ79" s="188" t="str" cm="2">
        <f t="array" ref="AJ79">_xlfn.IFS($C$6=Werkblad!$A$28,Werkblad!$A$34,$C$6="Kennisontwikkeling (KO)",Werkblad!$A$31,$C$6="Onderzoek, Ontwikkeling en innovatie (O&amp;O&amp;I)",Werkblad!$A$32,$C$6="","")</f>
        <v/>
      </c>
      <c r="AK79" s="287"/>
      <c r="AL79" s="10"/>
      <c r="AM79" s="187">
        <v>0</v>
      </c>
      <c r="AN79" s="283">
        <f t="shared" si="108"/>
        <v>0</v>
      </c>
      <c r="AO79" s="287"/>
      <c r="AP79" s="188" t="str" cm="2">
        <f t="array" ref="AP79">_xlfn.IFS($C$6=Werkblad!$A$28,Werkblad!$A$34,$C$6="Kennisontwikkeling (KO)",Werkblad!$A$31,$C$6="Onderzoek, Ontwikkeling en innovatie (O&amp;O&amp;I)",Werkblad!$A$32,$C$6="","")</f>
        <v/>
      </c>
      <c r="AQ79" s="287"/>
      <c r="AR79" s="10"/>
      <c r="AS79" s="187">
        <v>0</v>
      </c>
      <c r="AT79" s="283">
        <f t="shared" si="109"/>
        <v>0</v>
      </c>
      <c r="AU79" s="287"/>
      <c r="AV79" s="188" t="str" cm="2">
        <f t="array" ref="AV79">_xlfn.IFS($C$6=Werkblad!$A$28,Werkblad!$A$34,$C$6="Kennisontwikkeling (KO)",Werkblad!$A$31,$C$6="Onderzoek, Ontwikkeling en innovatie (O&amp;O&amp;I)",Werkblad!$A$32,$C$6="","")</f>
        <v/>
      </c>
      <c r="AW79" s="175"/>
      <c r="AX79" s="10"/>
      <c r="AY79" s="187">
        <v>0</v>
      </c>
      <c r="AZ79" s="283">
        <f t="shared" si="110"/>
        <v>0</v>
      </c>
      <c r="BA79" s="287"/>
      <c r="BB79" s="188" t="str" cm="2">
        <f t="array" ref="BB79">_xlfn.IFS($C$6=Werkblad!$A$28,Werkblad!$A$34,$C$6="Kennisontwikkeling (KO)",Werkblad!$A$31,$C$6="Onderzoek, Ontwikkeling en innovatie (O&amp;O&amp;I)",Werkblad!$A$32,$C$6="","")</f>
        <v/>
      </c>
      <c r="BC79" s="175"/>
      <c r="BD79" s="10"/>
      <c r="BE79" s="187">
        <v>0</v>
      </c>
      <c r="BF79" s="283">
        <f t="shared" si="111"/>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105"/>
        <v>0</v>
      </c>
      <c r="J80" s="10"/>
      <c r="K80" s="187">
        <v>0</v>
      </c>
      <c r="L80" s="287"/>
      <c r="M80" s="283">
        <f t="shared" si="106"/>
        <v>0</v>
      </c>
      <c r="N80" s="10"/>
      <c r="O80" s="187">
        <v>0</v>
      </c>
      <c r="P80" s="287">
        <f t="shared" si="104"/>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107"/>
        <v>0</v>
      </c>
      <c r="AI80" s="287"/>
      <c r="AJ80" s="188" t="str" cm="2">
        <f t="array" ref="AJ80">_xlfn.IFS($C$6=Werkblad!$A$28,Werkblad!$A$34,$C$6="Kennisontwikkeling (KO)",Werkblad!$A$31,$C$6="Onderzoek, Ontwikkeling en innovatie (O&amp;O&amp;I)",Werkblad!$A$32,$C$6="","")</f>
        <v/>
      </c>
      <c r="AK80" s="287"/>
      <c r="AL80" s="10"/>
      <c r="AM80" s="187">
        <v>0</v>
      </c>
      <c r="AN80" s="283">
        <f t="shared" si="108"/>
        <v>0</v>
      </c>
      <c r="AO80" s="287"/>
      <c r="AP80" s="188" t="str" cm="2">
        <f t="array" ref="AP80">_xlfn.IFS($C$6=Werkblad!$A$28,Werkblad!$A$34,$C$6="Kennisontwikkeling (KO)",Werkblad!$A$31,$C$6="Onderzoek, Ontwikkeling en innovatie (O&amp;O&amp;I)",Werkblad!$A$32,$C$6="","")</f>
        <v/>
      </c>
      <c r="AQ80" s="287"/>
      <c r="AR80" s="10"/>
      <c r="AS80" s="187">
        <v>0</v>
      </c>
      <c r="AT80" s="283">
        <f t="shared" si="109"/>
        <v>0</v>
      </c>
      <c r="AU80" s="287"/>
      <c r="AV80" s="188" t="str" cm="2">
        <f t="array" ref="AV80">_xlfn.IFS($C$6=Werkblad!$A$28,Werkblad!$A$34,$C$6="Kennisontwikkeling (KO)",Werkblad!$A$31,$C$6="Onderzoek, Ontwikkeling en innovatie (O&amp;O&amp;I)",Werkblad!$A$32,$C$6="","")</f>
        <v/>
      </c>
      <c r="AW80" s="175"/>
      <c r="AX80" s="10"/>
      <c r="AY80" s="187">
        <v>0</v>
      </c>
      <c r="AZ80" s="283">
        <f t="shared" si="110"/>
        <v>0</v>
      </c>
      <c r="BA80" s="287"/>
      <c r="BB80" s="188" t="str" cm="2">
        <f t="array" ref="BB80">_xlfn.IFS($C$6=Werkblad!$A$28,Werkblad!$A$34,$C$6="Kennisontwikkeling (KO)",Werkblad!$A$31,$C$6="Onderzoek, Ontwikkeling en innovatie (O&amp;O&amp;I)",Werkblad!$A$32,$C$6="","")</f>
        <v/>
      </c>
      <c r="BC80" s="175"/>
      <c r="BD80" s="10"/>
      <c r="BE80" s="187">
        <v>0</v>
      </c>
      <c r="BF80" s="283">
        <f t="shared" si="111"/>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105"/>
        <v>0</v>
      </c>
      <c r="J81" s="10"/>
      <c r="K81" s="187">
        <v>0</v>
      </c>
      <c r="L81" s="287"/>
      <c r="M81" s="283">
        <f t="shared" si="106"/>
        <v>0</v>
      </c>
      <c r="N81" s="10"/>
      <c r="O81" s="187">
        <v>0</v>
      </c>
      <c r="P81" s="287">
        <f t="shared" si="104"/>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107"/>
        <v>0</v>
      </c>
      <c r="AI81" s="287"/>
      <c r="AJ81" s="188" t="str" cm="2">
        <f t="array" ref="AJ81">_xlfn.IFS($C$6=Werkblad!$A$28,Werkblad!$A$34,$C$6="Kennisontwikkeling (KO)",Werkblad!$A$31,$C$6="Onderzoek, Ontwikkeling en innovatie (O&amp;O&amp;I)",Werkblad!$A$32,$C$6="","")</f>
        <v/>
      </c>
      <c r="AK81" s="287"/>
      <c r="AL81" s="10"/>
      <c r="AM81" s="187">
        <v>0</v>
      </c>
      <c r="AN81" s="283">
        <f t="shared" si="108"/>
        <v>0</v>
      </c>
      <c r="AO81" s="287"/>
      <c r="AP81" s="188" t="str" cm="2">
        <f t="array" ref="AP81">_xlfn.IFS($C$6=Werkblad!$A$28,Werkblad!$A$34,$C$6="Kennisontwikkeling (KO)",Werkblad!$A$31,$C$6="Onderzoek, Ontwikkeling en innovatie (O&amp;O&amp;I)",Werkblad!$A$32,$C$6="","")</f>
        <v/>
      </c>
      <c r="AQ81" s="287"/>
      <c r="AR81" s="10"/>
      <c r="AS81" s="187">
        <v>0</v>
      </c>
      <c r="AT81" s="283">
        <f t="shared" si="109"/>
        <v>0</v>
      </c>
      <c r="AU81" s="287"/>
      <c r="AV81" s="188" t="str" cm="2">
        <f t="array" ref="AV81">_xlfn.IFS($C$6=Werkblad!$A$28,Werkblad!$A$34,$C$6="Kennisontwikkeling (KO)",Werkblad!$A$31,$C$6="Onderzoek, Ontwikkeling en innovatie (O&amp;O&amp;I)",Werkblad!$A$32,$C$6="","")</f>
        <v/>
      </c>
      <c r="AW81" s="175"/>
      <c r="AX81" s="10"/>
      <c r="AY81" s="187">
        <v>0</v>
      </c>
      <c r="AZ81" s="283">
        <f t="shared" si="110"/>
        <v>0</v>
      </c>
      <c r="BA81" s="287"/>
      <c r="BB81" s="188" t="str" cm="2">
        <f t="array" ref="BB81">_xlfn.IFS($C$6=Werkblad!$A$28,Werkblad!$A$34,$C$6="Kennisontwikkeling (KO)",Werkblad!$A$31,$C$6="Onderzoek, Ontwikkeling en innovatie (O&amp;O&amp;I)",Werkblad!$A$32,$C$6="","")</f>
        <v/>
      </c>
      <c r="BC81" s="175"/>
      <c r="BD81" s="10"/>
      <c r="BE81" s="187">
        <v>0</v>
      </c>
      <c r="BF81" s="283">
        <f t="shared" si="111"/>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105"/>
        <v>0</v>
      </c>
      <c r="J82" s="10"/>
      <c r="K82" s="187">
        <v>0</v>
      </c>
      <c r="L82" s="287"/>
      <c r="M82" s="283">
        <f t="shared" si="106"/>
        <v>0</v>
      </c>
      <c r="N82" s="10"/>
      <c r="O82" s="187">
        <v>0</v>
      </c>
      <c r="P82" s="287">
        <f t="shared" si="104"/>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107"/>
        <v>0</v>
      </c>
      <c r="AI82" s="287"/>
      <c r="AJ82" s="188" t="str" cm="2">
        <f t="array" ref="AJ82">_xlfn.IFS($C$6=Werkblad!$A$28,Werkblad!$A$34,$C$6="Kennisontwikkeling (KO)",Werkblad!$A$31,$C$6="Onderzoek, Ontwikkeling en innovatie (O&amp;O&amp;I)",Werkblad!$A$32,$C$6="","")</f>
        <v/>
      </c>
      <c r="AK82" s="287"/>
      <c r="AL82" s="10"/>
      <c r="AM82" s="187">
        <v>0</v>
      </c>
      <c r="AN82" s="283">
        <f t="shared" si="108"/>
        <v>0</v>
      </c>
      <c r="AO82" s="287"/>
      <c r="AP82" s="188" t="str" cm="2">
        <f t="array" ref="AP82">_xlfn.IFS($C$6=Werkblad!$A$28,Werkblad!$A$34,$C$6="Kennisontwikkeling (KO)",Werkblad!$A$31,$C$6="Onderzoek, Ontwikkeling en innovatie (O&amp;O&amp;I)",Werkblad!$A$32,$C$6="","")</f>
        <v/>
      </c>
      <c r="AQ82" s="287"/>
      <c r="AR82" s="10"/>
      <c r="AS82" s="187">
        <v>0</v>
      </c>
      <c r="AT82" s="283">
        <f t="shared" si="109"/>
        <v>0</v>
      </c>
      <c r="AU82" s="287"/>
      <c r="AV82" s="188" t="str" cm="2">
        <f t="array" ref="AV82">_xlfn.IFS($C$6=Werkblad!$A$28,Werkblad!$A$34,$C$6="Kennisontwikkeling (KO)",Werkblad!$A$31,$C$6="Onderzoek, Ontwikkeling en innovatie (O&amp;O&amp;I)",Werkblad!$A$32,$C$6="","")</f>
        <v/>
      </c>
      <c r="AW82" s="175"/>
      <c r="AX82" s="10"/>
      <c r="AY82" s="187">
        <v>0</v>
      </c>
      <c r="AZ82" s="283">
        <f t="shared" si="110"/>
        <v>0</v>
      </c>
      <c r="BA82" s="287"/>
      <c r="BB82" s="188" t="str" cm="2">
        <f t="array" ref="BB82">_xlfn.IFS($C$6=Werkblad!$A$28,Werkblad!$A$34,$C$6="Kennisontwikkeling (KO)",Werkblad!$A$31,$C$6="Onderzoek, Ontwikkeling en innovatie (O&amp;O&amp;I)",Werkblad!$A$32,$C$6="","")</f>
        <v/>
      </c>
      <c r="BC82" s="175"/>
      <c r="BD82" s="10"/>
      <c r="BE82" s="187">
        <v>0</v>
      </c>
      <c r="BF82" s="283">
        <f t="shared" si="111"/>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105"/>
        <v>0</v>
      </c>
      <c r="J83" s="10"/>
      <c r="K83" s="187">
        <v>0</v>
      </c>
      <c r="L83" s="287"/>
      <c r="M83" s="283">
        <f t="shared" si="106"/>
        <v>0</v>
      </c>
      <c r="N83" s="10"/>
      <c r="O83" s="187">
        <v>0</v>
      </c>
      <c r="P83" s="287">
        <f t="shared" si="104"/>
        <v>0</v>
      </c>
      <c r="Q83" s="287"/>
      <c r="R83" s="188" t="str" cm="2">
        <f t="array" ref="R83">_xlfn.IFS($C$6=Werkblad!$A$28,Werkblad!$A$34,$C$6="Kennisontwikkeling (KO)",Werkblad!$A$31,$C$6="Onderzoek, Ontwikkeling en innovatie (O&amp;O&amp;I)",Werkblad!$A$32,$C$6="","")</f>
        <v/>
      </c>
      <c r="S83" s="175"/>
      <c r="T83" s="10"/>
      <c r="U83" s="187">
        <v>0</v>
      </c>
      <c r="V83" s="287"/>
      <c r="W83" s="33">
        <f t="shared" ref="W83:W116" si="112">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107"/>
        <v>0</v>
      </c>
      <c r="AI83" s="287"/>
      <c r="AJ83" s="188" t="str" cm="2">
        <f t="array" ref="AJ83">_xlfn.IFS($C$6=Werkblad!$A$28,Werkblad!$A$34,$C$6="Kennisontwikkeling (KO)",Werkblad!$A$31,$C$6="Onderzoek, Ontwikkeling en innovatie (O&amp;O&amp;I)",Werkblad!$A$32,$C$6="","")</f>
        <v/>
      </c>
      <c r="AK83" s="287"/>
      <c r="AL83" s="10"/>
      <c r="AM83" s="187">
        <v>0</v>
      </c>
      <c r="AN83" s="283">
        <f t="shared" si="108"/>
        <v>0</v>
      </c>
      <c r="AO83" s="287"/>
      <c r="AP83" s="188" t="str" cm="2">
        <f t="array" ref="AP83">_xlfn.IFS($C$6=Werkblad!$A$28,Werkblad!$A$34,$C$6="Kennisontwikkeling (KO)",Werkblad!$A$31,$C$6="Onderzoek, Ontwikkeling en innovatie (O&amp;O&amp;I)",Werkblad!$A$32,$C$6="","")</f>
        <v/>
      </c>
      <c r="AQ83" s="287"/>
      <c r="AR83" s="10"/>
      <c r="AS83" s="187">
        <v>0</v>
      </c>
      <c r="AT83" s="283">
        <f t="shared" si="109"/>
        <v>0</v>
      </c>
      <c r="AU83" s="287"/>
      <c r="AV83" s="188" t="str" cm="2">
        <f t="array" ref="AV83">_xlfn.IFS($C$6=Werkblad!$A$28,Werkblad!$A$34,$C$6="Kennisontwikkeling (KO)",Werkblad!$A$31,$C$6="Onderzoek, Ontwikkeling en innovatie (O&amp;O&amp;I)",Werkblad!$A$32,$C$6="","")</f>
        <v/>
      </c>
      <c r="AW83" s="175"/>
      <c r="AX83" s="10"/>
      <c r="AY83" s="187">
        <v>0</v>
      </c>
      <c r="AZ83" s="283">
        <f t="shared" si="110"/>
        <v>0</v>
      </c>
      <c r="BA83" s="287"/>
      <c r="BB83" s="188" t="str" cm="2">
        <f t="array" ref="BB83">_xlfn.IFS($C$6=Werkblad!$A$28,Werkblad!$A$34,$C$6="Kennisontwikkeling (KO)",Werkblad!$A$31,$C$6="Onderzoek, Ontwikkeling en innovatie (O&amp;O&amp;I)",Werkblad!$A$32,$C$6="","")</f>
        <v/>
      </c>
      <c r="BC83" s="175"/>
      <c r="BD83" s="10"/>
      <c r="BE83" s="187">
        <v>0</v>
      </c>
      <c r="BF83" s="283">
        <f t="shared" si="111"/>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105"/>
        <v>0</v>
      </c>
      <c r="J84" s="10"/>
      <c r="K84" s="187">
        <v>0</v>
      </c>
      <c r="L84" s="287"/>
      <c r="M84" s="283">
        <f t="shared" si="106"/>
        <v>0</v>
      </c>
      <c r="N84" s="10"/>
      <c r="O84" s="187">
        <v>0</v>
      </c>
      <c r="P84" s="287">
        <f t="shared" si="104"/>
        <v>0</v>
      </c>
      <c r="Q84" s="287"/>
      <c r="R84" s="188" t="str" cm="2">
        <f t="array" ref="R84">_xlfn.IFS($C$6=Werkblad!$A$28,Werkblad!$A$34,$C$6="Kennisontwikkeling (KO)",Werkblad!$A$31,$C$6="Onderzoek, Ontwikkeling en innovatie (O&amp;O&amp;I)",Werkblad!$A$32,$C$6="","")</f>
        <v/>
      </c>
      <c r="S84" s="175"/>
      <c r="T84" s="10"/>
      <c r="U84" s="187">
        <v>0</v>
      </c>
      <c r="V84" s="287"/>
      <c r="W84" s="33">
        <f t="shared" si="112"/>
        <v>0</v>
      </c>
      <c r="X84" s="188" t="str" cm="2">
        <f t="array" ref="X84">_xlfn.IFS($C$6=Werkblad!$A$28,Werkblad!$A$34,$C$6="Kennisontwikkeling (KO)",Werkblad!$A$31,$C$6="Onderzoek, Ontwikkeling en innovatie (O&amp;O&amp;I)",Werkblad!$A$32,$C$6="","")</f>
        <v/>
      </c>
      <c r="Y84" s="175"/>
      <c r="Z84" s="10"/>
      <c r="AA84" s="187">
        <v>0</v>
      </c>
      <c r="AB84" s="287"/>
      <c r="AC84" s="33">
        <f t="shared" ref="AC84:AC116" si="113">AA84</f>
        <v>0</v>
      </c>
      <c r="AD84" s="188" t="str" cm="2">
        <f t="array" ref="AD84">_xlfn.IFS($C$6=Werkblad!$A$28,Werkblad!$A$34,$C$6="Kennisontwikkeling (KO)",Werkblad!$A$31,$C$6="Onderzoek, Ontwikkeling en innovatie (O&amp;O&amp;I)",Werkblad!$A$32,$C$6="","")</f>
        <v/>
      </c>
      <c r="AE84" s="287"/>
      <c r="AF84" s="10"/>
      <c r="AG84" s="187">
        <v>0</v>
      </c>
      <c r="AH84" s="175">
        <f t="shared" si="107"/>
        <v>0</v>
      </c>
      <c r="AI84" s="287"/>
      <c r="AJ84" s="188" t="str" cm="2">
        <f t="array" ref="AJ84">_xlfn.IFS($C$6=Werkblad!$A$28,Werkblad!$A$34,$C$6="Kennisontwikkeling (KO)",Werkblad!$A$31,$C$6="Onderzoek, Ontwikkeling en innovatie (O&amp;O&amp;I)",Werkblad!$A$32,$C$6="","")</f>
        <v/>
      </c>
      <c r="AK84" s="287"/>
      <c r="AL84" s="10"/>
      <c r="AM84" s="187">
        <v>0</v>
      </c>
      <c r="AN84" s="283">
        <f t="shared" si="108"/>
        <v>0</v>
      </c>
      <c r="AO84" s="287"/>
      <c r="AP84" s="188" t="str" cm="2">
        <f t="array" ref="AP84">_xlfn.IFS($C$6=Werkblad!$A$28,Werkblad!$A$34,$C$6="Kennisontwikkeling (KO)",Werkblad!$A$31,$C$6="Onderzoek, Ontwikkeling en innovatie (O&amp;O&amp;I)",Werkblad!$A$32,$C$6="","")</f>
        <v/>
      </c>
      <c r="AQ84" s="287"/>
      <c r="AR84" s="10"/>
      <c r="AS84" s="187">
        <v>0</v>
      </c>
      <c r="AT84" s="283">
        <f t="shared" si="109"/>
        <v>0</v>
      </c>
      <c r="AU84" s="287"/>
      <c r="AV84" s="188" t="str" cm="2">
        <f t="array" ref="AV84">_xlfn.IFS($C$6=Werkblad!$A$28,Werkblad!$A$34,$C$6="Kennisontwikkeling (KO)",Werkblad!$A$31,$C$6="Onderzoek, Ontwikkeling en innovatie (O&amp;O&amp;I)",Werkblad!$A$32,$C$6="","")</f>
        <v/>
      </c>
      <c r="AW84" s="175"/>
      <c r="AX84" s="10"/>
      <c r="AY84" s="187">
        <v>0</v>
      </c>
      <c r="AZ84" s="283">
        <f t="shared" si="110"/>
        <v>0</v>
      </c>
      <c r="BA84" s="287"/>
      <c r="BB84" s="188" t="str" cm="2">
        <f t="array" ref="BB84">_xlfn.IFS($C$6=Werkblad!$A$28,Werkblad!$A$34,$C$6="Kennisontwikkeling (KO)",Werkblad!$A$31,$C$6="Onderzoek, Ontwikkeling en innovatie (O&amp;O&amp;I)",Werkblad!$A$32,$C$6="","")</f>
        <v/>
      </c>
      <c r="BC84" s="175"/>
      <c r="BD84" s="10"/>
      <c r="BE84" s="187">
        <v>0</v>
      </c>
      <c r="BF84" s="283">
        <f t="shared" si="111"/>
        <v>0</v>
      </c>
      <c r="BG84" s="287"/>
      <c r="BH84" s="188" t="str" cm="2">
        <f t="array" ref="BH84">_xlfn.IFS($C$6=Werkblad!$A$28,Werkblad!$A$34,$C$6="Kennisontwikkeling (KO)",Werkblad!$A$31,$C$6="Onderzoek, Ontwikkeling en innovatie (O&amp;O&amp;I)",Werkblad!$A$32,$C$6="","")</f>
        <v/>
      </c>
      <c r="BI84" s="139"/>
    </row>
    <row r="85" spans="1:61" x14ac:dyDescent="0.25">
      <c r="A85" s="392"/>
      <c r="B85" s="588"/>
      <c r="C85" s="575"/>
      <c r="D85" s="575"/>
      <c r="E85" s="135"/>
      <c r="F85" s="10"/>
      <c r="G85" s="187">
        <v>0</v>
      </c>
      <c r="H85" s="135"/>
      <c r="I85" s="296">
        <f t="shared" si="105"/>
        <v>0</v>
      </c>
      <c r="J85" s="10"/>
      <c r="K85" s="187">
        <v>0</v>
      </c>
      <c r="L85" s="287"/>
      <c r="M85" s="283">
        <f t="shared" si="106"/>
        <v>0</v>
      </c>
      <c r="N85" s="10"/>
      <c r="O85" s="187">
        <v>0</v>
      </c>
      <c r="P85" s="287">
        <f t="shared" si="104"/>
        <v>0</v>
      </c>
      <c r="Q85" s="287"/>
      <c r="R85" s="188" t="str" cm="2">
        <f t="array" ref="R85">_xlfn.IFS($C$6=Werkblad!$A$28,Werkblad!$A$34,$C$6="Kennisontwikkeling (KO)",Werkblad!$A$31,$C$6="Onderzoek, Ontwikkeling en innovatie (O&amp;O&amp;I)",Werkblad!$A$32,$C$6="","")</f>
        <v/>
      </c>
      <c r="S85" s="175"/>
      <c r="T85" s="10"/>
      <c r="U85" s="187">
        <v>0</v>
      </c>
      <c r="V85" s="287"/>
      <c r="W85" s="33">
        <f t="shared" si="112"/>
        <v>0</v>
      </c>
      <c r="X85" s="188" t="str" cm="2">
        <f t="array" ref="X85">_xlfn.IFS($C$6=Werkblad!$A$28,Werkblad!$A$34,$C$6="Kennisontwikkeling (KO)",Werkblad!$A$31,$C$6="Onderzoek, Ontwikkeling en innovatie (O&amp;O&amp;I)",Werkblad!$A$32,$C$6="","")</f>
        <v/>
      </c>
      <c r="Y85" s="175"/>
      <c r="Z85" s="10"/>
      <c r="AA85" s="187">
        <v>0</v>
      </c>
      <c r="AB85" s="287"/>
      <c r="AC85" s="33">
        <f t="shared" si="113"/>
        <v>0</v>
      </c>
      <c r="AD85" s="188" t="str" cm="2">
        <f t="array" ref="AD85">_xlfn.IFS($C$6=Werkblad!$A$28,Werkblad!$A$34,$C$6="Kennisontwikkeling (KO)",Werkblad!$A$31,$C$6="Onderzoek, Ontwikkeling en innovatie (O&amp;O&amp;I)",Werkblad!$A$32,$C$6="","")</f>
        <v/>
      </c>
      <c r="AE85" s="287"/>
      <c r="AF85" s="10"/>
      <c r="AG85" s="187">
        <v>0</v>
      </c>
      <c r="AH85" s="175">
        <f t="shared" si="107"/>
        <v>0</v>
      </c>
      <c r="AI85" s="287"/>
      <c r="AJ85" s="188" t="str" cm="2">
        <f t="array" ref="AJ85">_xlfn.IFS($C$6=Werkblad!$A$28,Werkblad!$A$34,$C$6="Kennisontwikkeling (KO)",Werkblad!$A$31,$C$6="Onderzoek, Ontwikkeling en innovatie (O&amp;O&amp;I)",Werkblad!$A$32,$C$6="","")</f>
        <v/>
      </c>
      <c r="AK85" s="287"/>
      <c r="AL85" s="10"/>
      <c r="AM85" s="187">
        <v>0</v>
      </c>
      <c r="AN85" s="283">
        <f t="shared" si="108"/>
        <v>0</v>
      </c>
      <c r="AO85" s="287"/>
      <c r="AP85" s="188" t="str" cm="2">
        <f t="array" ref="AP85">_xlfn.IFS($C$6=Werkblad!$A$28,Werkblad!$A$34,$C$6="Kennisontwikkeling (KO)",Werkblad!$A$31,$C$6="Onderzoek, Ontwikkeling en innovatie (O&amp;O&amp;I)",Werkblad!$A$32,$C$6="","")</f>
        <v/>
      </c>
      <c r="AQ85" s="287"/>
      <c r="AR85" s="10"/>
      <c r="AS85" s="187">
        <v>0</v>
      </c>
      <c r="AT85" s="283">
        <f t="shared" si="109"/>
        <v>0</v>
      </c>
      <c r="AU85" s="287"/>
      <c r="AV85" s="188" t="str" cm="2">
        <f t="array" ref="AV85">_xlfn.IFS($C$6=Werkblad!$A$28,Werkblad!$A$34,$C$6="Kennisontwikkeling (KO)",Werkblad!$A$31,$C$6="Onderzoek, Ontwikkeling en innovatie (O&amp;O&amp;I)",Werkblad!$A$32,$C$6="","")</f>
        <v/>
      </c>
      <c r="AW85" s="175"/>
      <c r="AX85" s="10"/>
      <c r="AY85" s="187">
        <v>0</v>
      </c>
      <c r="AZ85" s="283">
        <f t="shared" si="110"/>
        <v>0</v>
      </c>
      <c r="BA85" s="287"/>
      <c r="BB85" s="188" t="str" cm="2">
        <f t="array" ref="BB85">_xlfn.IFS($C$6=Werkblad!$A$28,Werkblad!$A$34,$C$6="Kennisontwikkeling (KO)",Werkblad!$A$31,$C$6="Onderzoek, Ontwikkeling en innovatie (O&amp;O&amp;I)",Werkblad!$A$32,$C$6="","")</f>
        <v/>
      </c>
      <c r="BC85" s="175"/>
      <c r="BD85" s="10"/>
      <c r="BE85" s="187">
        <v>0</v>
      </c>
      <c r="BF85" s="283">
        <f t="shared" si="111"/>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12"/>
        <v>0</v>
      </c>
      <c r="X92" s="346" t="s">
        <v>121</v>
      </c>
      <c r="Y92" s="175"/>
      <c r="Z92" s="10"/>
      <c r="AA92" s="187">
        <v>0</v>
      </c>
      <c r="AB92" s="287"/>
      <c r="AC92" s="33">
        <f t="shared" si="113"/>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14">G93</f>
        <v>0</v>
      </c>
      <c r="J93" s="10"/>
      <c r="K93" s="200"/>
      <c r="L93" s="297"/>
      <c r="M93" s="167">
        <f t="shared" ref="M93:M105" si="115">K93</f>
        <v>0</v>
      </c>
      <c r="N93" s="10"/>
      <c r="O93" s="200"/>
      <c r="P93" s="297">
        <f>O93</f>
        <v>0</v>
      </c>
      <c r="Q93" s="297"/>
      <c r="R93" s="346" t="s">
        <v>121</v>
      </c>
      <c r="S93" s="175"/>
      <c r="T93" s="10"/>
      <c r="U93" s="200"/>
      <c r="V93" s="297"/>
      <c r="W93" s="33">
        <f t="shared" si="112"/>
        <v>0</v>
      </c>
      <c r="X93" s="346" t="s">
        <v>121</v>
      </c>
      <c r="Y93" s="175"/>
      <c r="Z93" s="10"/>
      <c r="AA93" s="187">
        <v>0</v>
      </c>
      <c r="AB93" s="287"/>
      <c r="AC93" s="33">
        <f t="shared" si="113"/>
        <v>0</v>
      </c>
      <c r="AD93" s="188" t="str" cm="2">
        <f t="array" ref="AD93">_xlfn.IFS($C$6=Werkblad!$A$28,Werkblad!$A$34,$C$6="Kennisontwikkeling (KO)",Werkblad!$A$31,$C$6="Onderzoek, Ontwikkeling en innovatie (O&amp;O&amp;I)",Werkblad!$A$32,$C$6="","")</f>
        <v/>
      </c>
      <c r="AE93" s="287"/>
      <c r="AF93" s="10"/>
      <c r="AG93" s="200"/>
      <c r="AH93" s="167">
        <f t="shared" ref="AH93:AH105" si="116">AG93</f>
        <v>0</v>
      </c>
      <c r="AI93" s="297"/>
      <c r="AJ93" s="346" t="s">
        <v>121</v>
      </c>
      <c r="AK93" s="297"/>
      <c r="AL93" s="10"/>
      <c r="AM93" s="200"/>
      <c r="AN93" s="167">
        <f t="shared" ref="AN93:AN105" si="117">AM93</f>
        <v>0</v>
      </c>
      <c r="AO93" s="297"/>
      <c r="AP93" s="346" t="s">
        <v>121</v>
      </c>
      <c r="AQ93" s="287"/>
      <c r="AR93" s="10"/>
      <c r="AS93" s="200"/>
      <c r="AT93" s="167">
        <f t="shared" ref="AT93:AT105" si="118">AS93</f>
        <v>0</v>
      </c>
      <c r="AU93" s="297"/>
      <c r="AV93" s="346" t="s">
        <v>121</v>
      </c>
      <c r="AW93" s="175"/>
      <c r="AX93" s="10"/>
      <c r="AY93" s="200"/>
      <c r="AZ93" s="167">
        <f t="shared" ref="AZ93:AZ105" si="119">AY93</f>
        <v>0</v>
      </c>
      <c r="BA93" s="297"/>
      <c r="BB93" s="346" t="s">
        <v>121</v>
      </c>
      <c r="BC93" s="167"/>
      <c r="BD93" s="10"/>
      <c r="BE93" s="187">
        <v>0</v>
      </c>
      <c r="BF93" s="167">
        <f t="shared" ref="BF93:BF105" si="120">BE93</f>
        <v>0</v>
      </c>
      <c r="BG93" s="297"/>
      <c r="BH93" s="188" t="str" cm="2">
        <f t="array" ref="BH93">_xlfn.IFS($C$6=Werkblad!$A$28,Werkblad!$A$34,$C$6="Kennisontwikkeling (KO)",Werkblad!$A$31,$C$6="Onderzoek, Ontwikkeling en innovatie (O&amp;O&amp;I)",Werkblad!$A$32,$C$6="","")</f>
        <v/>
      </c>
      <c r="BI93" s="139"/>
    </row>
    <row r="94" spans="1:61" x14ac:dyDescent="0.25">
      <c r="A94" s="7"/>
      <c r="B94" s="574"/>
      <c r="C94" s="587"/>
      <c r="D94" s="587"/>
      <c r="E94" s="4"/>
      <c r="F94" s="10"/>
      <c r="G94" s="200"/>
      <c r="H94" s="4"/>
      <c r="I94" s="296">
        <f t="shared" si="114"/>
        <v>0</v>
      </c>
      <c r="J94" s="10"/>
      <c r="K94" s="200"/>
      <c r="L94" s="297"/>
      <c r="M94" s="167">
        <f t="shared" si="115"/>
        <v>0</v>
      </c>
      <c r="N94" s="10"/>
      <c r="O94" s="200"/>
      <c r="P94" s="297">
        <f>O94</f>
        <v>0</v>
      </c>
      <c r="Q94" s="297"/>
      <c r="R94" s="346" t="s">
        <v>121</v>
      </c>
      <c r="S94" s="175"/>
      <c r="T94" s="10"/>
      <c r="U94" s="200"/>
      <c r="V94" s="297"/>
      <c r="W94" s="33">
        <f t="shared" si="112"/>
        <v>0</v>
      </c>
      <c r="X94" s="346" t="s">
        <v>121</v>
      </c>
      <c r="Y94" s="175"/>
      <c r="Z94" s="10"/>
      <c r="AA94" s="187">
        <v>0</v>
      </c>
      <c r="AB94" s="287"/>
      <c r="AC94" s="33">
        <f t="shared" si="113"/>
        <v>0</v>
      </c>
      <c r="AD94" s="188" t="str" cm="2">
        <f t="array" ref="AD94">_xlfn.IFS($C$6=Werkblad!$A$28,Werkblad!$A$34,$C$6="Kennisontwikkeling (KO)",Werkblad!$A$31,$C$6="Onderzoek, Ontwikkeling en innovatie (O&amp;O&amp;I)",Werkblad!$A$32,$C$6="","")</f>
        <v/>
      </c>
      <c r="AE94" s="287"/>
      <c r="AF94" s="10"/>
      <c r="AG94" s="200"/>
      <c r="AH94" s="167">
        <f t="shared" si="116"/>
        <v>0</v>
      </c>
      <c r="AI94" s="297"/>
      <c r="AJ94" s="346" t="s">
        <v>121</v>
      </c>
      <c r="AK94" s="297"/>
      <c r="AL94" s="10"/>
      <c r="AM94" s="200"/>
      <c r="AN94" s="167">
        <f t="shared" si="117"/>
        <v>0</v>
      </c>
      <c r="AO94" s="297"/>
      <c r="AP94" s="346" t="s">
        <v>121</v>
      </c>
      <c r="AQ94" s="287"/>
      <c r="AR94" s="10"/>
      <c r="AS94" s="200"/>
      <c r="AT94" s="167">
        <f t="shared" si="118"/>
        <v>0</v>
      </c>
      <c r="AU94" s="297"/>
      <c r="AV94" s="346" t="s">
        <v>121</v>
      </c>
      <c r="AW94" s="175"/>
      <c r="AX94" s="10"/>
      <c r="AY94" s="200"/>
      <c r="AZ94" s="167">
        <f t="shared" si="119"/>
        <v>0</v>
      </c>
      <c r="BA94" s="297"/>
      <c r="BB94" s="346" t="s">
        <v>121</v>
      </c>
      <c r="BC94" s="167"/>
      <c r="BD94" s="10"/>
      <c r="BE94" s="187">
        <v>0</v>
      </c>
      <c r="BF94" s="167">
        <f t="shared" si="120"/>
        <v>0</v>
      </c>
      <c r="BG94" s="297"/>
      <c r="BH94" s="188" t="str" cm="2">
        <f t="array" ref="BH94">_xlfn.IFS($C$6=Werkblad!$A$28,Werkblad!$A$34,$C$6="Kennisontwikkeling (KO)",Werkblad!$A$31,$C$6="Onderzoek, Ontwikkeling en innovatie (O&amp;O&amp;I)",Werkblad!$A$32,$C$6="","")</f>
        <v/>
      </c>
      <c r="BI94" s="136"/>
    </row>
    <row r="95" spans="1:61" x14ac:dyDescent="0.25">
      <c r="A95" s="7"/>
      <c r="B95" s="404"/>
      <c r="C95" s="405"/>
      <c r="D95" s="406"/>
      <c r="E95" s="4"/>
      <c r="F95" s="10"/>
      <c r="G95" s="200"/>
      <c r="H95" s="4"/>
      <c r="I95" s="296"/>
      <c r="J95" s="10"/>
      <c r="K95" s="200"/>
      <c r="L95" s="297"/>
      <c r="M95" s="167"/>
      <c r="N95" s="10"/>
      <c r="O95" s="200"/>
      <c r="P95" s="297"/>
      <c r="Q95" s="297"/>
      <c r="R95" s="346" t="s">
        <v>121</v>
      </c>
      <c r="S95" s="175"/>
      <c r="T95" s="10"/>
      <c r="U95" s="200"/>
      <c r="V95" s="297"/>
      <c r="W95" s="33"/>
      <c r="X95" s="346" t="s">
        <v>121</v>
      </c>
      <c r="Y95" s="175"/>
      <c r="Z95" s="10"/>
      <c r="AA95" s="187">
        <v>0</v>
      </c>
      <c r="AB95" s="287"/>
      <c r="AC95" s="33"/>
      <c r="AD95" s="188" t="str" cm="2">
        <f t="array" ref="AD95">_xlfn.IFS($C$6=Werkblad!$A$28,Werkblad!$A$34,$C$6="Kennisontwikkeling (KO)",Werkblad!$A$31,$C$6="Onderzoek, Ontwikkeling en innovatie (O&amp;O&amp;I)",Werkblad!$A$32,$C$6="","")</f>
        <v/>
      </c>
      <c r="AE95" s="287"/>
      <c r="AF95" s="10"/>
      <c r="AG95" s="200"/>
      <c r="AH95" s="167"/>
      <c r="AI95" s="297"/>
      <c r="AJ95" s="346" t="s">
        <v>121</v>
      </c>
      <c r="AK95" s="297"/>
      <c r="AL95" s="10"/>
      <c r="AM95" s="200"/>
      <c r="AN95" s="167"/>
      <c r="AO95" s="297"/>
      <c r="AP95" s="346" t="s">
        <v>121</v>
      </c>
      <c r="AQ95" s="287"/>
      <c r="AR95" s="10"/>
      <c r="AS95" s="200"/>
      <c r="AT95" s="167"/>
      <c r="AU95" s="297"/>
      <c r="AV95" s="346" t="s">
        <v>121</v>
      </c>
      <c r="AW95" s="175"/>
      <c r="AX95" s="10"/>
      <c r="AY95" s="200"/>
      <c r="AZ95" s="167"/>
      <c r="BA95" s="297"/>
      <c r="BB95" s="346" t="s">
        <v>121</v>
      </c>
      <c r="BC95" s="167"/>
      <c r="BD95" s="10"/>
      <c r="BE95" s="187">
        <v>0</v>
      </c>
      <c r="BF95" s="167"/>
      <c r="BG95" s="297"/>
      <c r="BH95" s="188" t="str" cm="2">
        <f t="array" ref="BH95">_xlfn.IFS($C$6=Werkblad!$A$28,Werkblad!$A$34,$C$6="Kennisontwikkeling (KO)",Werkblad!$A$31,$C$6="Onderzoek, Ontwikkeling en innovatie (O&amp;O&amp;I)",Werkblad!$A$32,$C$6="","")</f>
        <v/>
      </c>
      <c r="BI95" s="136"/>
    </row>
    <row r="96" spans="1:61" x14ac:dyDescent="0.25">
      <c r="A96" s="7"/>
      <c r="B96" s="404"/>
      <c r="C96" s="405"/>
      <c r="D96" s="406"/>
      <c r="E96" s="4"/>
      <c r="F96" s="10"/>
      <c r="G96" s="200"/>
      <c r="H96" s="4"/>
      <c r="I96" s="296"/>
      <c r="J96" s="10"/>
      <c r="K96" s="200"/>
      <c r="L96" s="297"/>
      <c r="M96" s="167"/>
      <c r="N96" s="10"/>
      <c r="O96" s="200"/>
      <c r="P96" s="297"/>
      <c r="Q96" s="297"/>
      <c r="R96" s="346" t="s">
        <v>121</v>
      </c>
      <c r="S96" s="175"/>
      <c r="T96" s="10"/>
      <c r="U96" s="200"/>
      <c r="V96" s="297"/>
      <c r="W96" s="33"/>
      <c r="X96" s="346" t="s">
        <v>121</v>
      </c>
      <c r="Y96" s="175"/>
      <c r="Z96" s="10"/>
      <c r="AA96" s="187">
        <v>0</v>
      </c>
      <c r="AB96" s="287"/>
      <c r="AC96" s="33"/>
      <c r="AD96" s="188" t="str" cm="2">
        <f t="array" ref="AD96">_xlfn.IFS($C$6=Werkblad!$A$28,Werkblad!$A$34,$C$6="Kennisontwikkeling (KO)",Werkblad!$A$31,$C$6="Onderzoek, Ontwikkeling en innovatie (O&amp;O&amp;I)",Werkblad!$A$32,$C$6="","")</f>
        <v/>
      </c>
      <c r="AE96" s="287"/>
      <c r="AF96" s="10"/>
      <c r="AG96" s="200"/>
      <c r="AH96" s="167"/>
      <c r="AI96" s="297"/>
      <c r="AJ96" s="346" t="s">
        <v>121</v>
      </c>
      <c r="AK96" s="297"/>
      <c r="AL96" s="10"/>
      <c r="AM96" s="200"/>
      <c r="AN96" s="167"/>
      <c r="AO96" s="297"/>
      <c r="AP96" s="346" t="s">
        <v>121</v>
      </c>
      <c r="AQ96" s="287"/>
      <c r="AR96" s="10"/>
      <c r="AS96" s="200"/>
      <c r="AT96" s="167"/>
      <c r="AU96" s="297"/>
      <c r="AV96" s="346" t="s">
        <v>121</v>
      </c>
      <c r="AW96" s="175"/>
      <c r="AX96" s="10"/>
      <c r="AY96" s="200"/>
      <c r="AZ96" s="167"/>
      <c r="BA96" s="297"/>
      <c r="BB96" s="346" t="s">
        <v>121</v>
      </c>
      <c r="BC96" s="167"/>
      <c r="BD96" s="10"/>
      <c r="BE96" s="187">
        <v>0</v>
      </c>
      <c r="BF96" s="167"/>
      <c r="BG96" s="297"/>
      <c r="BH96" s="188" t="str" cm="2">
        <f t="array" ref="BH96">_xlfn.IFS($C$6=Werkblad!$A$28,Werkblad!$A$34,$C$6="Kennisontwikkeling (KO)",Werkblad!$A$31,$C$6="Onderzoek, Ontwikkeling en innovatie (O&amp;O&amp;I)",Werkblad!$A$32,$C$6="","")</f>
        <v/>
      </c>
      <c r="BI96" s="136"/>
    </row>
    <row r="97" spans="1:61" x14ac:dyDescent="0.25">
      <c r="A97" s="7"/>
      <c r="B97" s="578"/>
      <c r="C97" s="579"/>
      <c r="D97" s="580"/>
      <c r="E97" s="4"/>
      <c r="F97" s="10"/>
      <c r="G97" s="200"/>
      <c r="H97" s="4"/>
      <c r="I97" s="296"/>
      <c r="J97" s="10"/>
      <c r="K97" s="200"/>
      <c r="L97" s="297"/>
      <c r="M97" s="167"/>
      <c r="N97" s="10"/>
      <c r="O97" s="200"/>
      <c r="P97" s="297"/>
      <c r="Q97" s="297"/>
      <c r="R97" s="346" t="s">
        <v>121</v>
      </c>
      <c r="S97" s="175"/>
      <c r="T97" s="10"/>
      <c r="U97" s="200"/>
      <c r="V97" s="297"/>
      <c r="W97" s="33"/>
      <c r="X97" s="346" t="s">
        <v>121</v>
      </c>
      <c r="Y97" s="175"/>
      <c r="Z97" s="10"/>
      <c r="AA97" s="187">
        <v>0</v>
      </c>
      <c r="AB97" s="287"/>
      <c r="AC97" s="33"/>
      <c r="AD97" s="188" t="str" cm="2">
        <f t="array" ref="AD97">_xlfn.IFS($C$6=Werkblad!$A$28,Werkblad!$A$34,$C$6="Kennisontwikkeling (KO)",Werkblad!$A$31,$C$6="Onderzoek, Ontwikkeling en innovatie (O&amp;O&amp;I)",Werkblad!$A$32,$C$6="","")</f>
        <v/>
      </c>
      <c r="AE97" s="287"/>
      <c r="AF97" s="10"/>
      <c r="AG97" s="200"/>
      <c r="AH97" s="167"/>
      <c r="AI97" s="297"/>
      <c r="AJ97" s="346" t="s">
        <v>121</v>
      </c>
      <c r="AK97" s="297"/>
      <c r="AL97" s="10"/>
      <c r="AM97" s="200"/>
      <c r="AN97" s="167"/>
      <c r="AO97" s="297"/>
      <c r="AP97" s="346" t="s">
        <v>121</v>
      </c>
      <c r="AQ97" s="287"/>
      <c r="AR97" s="10"/>
      <c r="AS97" s="200"/>
      <c r="AT97" s="167"/>
      <c r="AU97" s="297"/>
      <c r="AV97" s="346" t="s">
        <v>121</v>
      </c>
      <c r="AW97" s="175"/>
      <c r="AX97" s="10"/>
      <c r="AY97" s="200"/>
      <c r="AZ97" s="167"/>
      <c r="BA97" s="297"/>
      <c r="BB97" s="346" t="s">
        <v>121</v>
      </c>
      <c r="BC97" s="167"/>
      <c r="BD97" s="10"/>
      <c r="BE97" s="187">
        <v>0</v>
      </c>
      <c r="BF97" s="167"/>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c r="X98" s="346" t="s">
        <v>121</v>
      </c>
      <c r="Y98" s="175"/>
      <c r="Z98" s="10"/>
      <c r="AA98" s="187">
        <v>0</v>
      </c>
      <c r="AB98" s="287"/>
      <c r="AC98" s="33"/>
      <c r="AD98" s="188" t="str" cm="2">
        <f t="array" ref="AD98">_xlfn.IFS($C$6=Werkblad!$A$28,Werkblad!$A$34,$C$6="Kennisontwikkeling (KO)",Werkblad!$A$31,$C$6="Onderzoek, Ontwikkeling en innovatie (O&amp;O&amp;I)",Werkblad!$A$32,$C$6="","")</f>
        <v/>
      </c>
      <c r="AE98" s="287"/>
      <c r="AF98" s="10"/>
      <c r="AG98" s="200"/>
      <c r="AH98" s="167"/>
      <c r="AI98" s="297"/>
      <c r="AJ98" s="346" t="s">
        <v>121</v>
      </c>
      <c r="AK98" s="297"/>
      <c r="AL98" s="10"/>
      <c r="AM98" s="200"/>
      <c r="AN98" s="167"/>
      <c r="AO98" s="297"/>
      <c r="AP98" s="346" t="s">
        <v>121</v>
      </c>
      <c r="AQ98" s="287"/>
      <c r="AR98" s="10"/>
      <c r="AS98" s="200"/>
      <c r="AT98" s="167"/>
      <c r="AU98" s="297"/>
      <c r="AV98" s="346" t="s">
        <v>121</v>
      </c>
      <c r="AW98" s="175"/>
      <c r="AX98" s="10"/>
      <c r="AY98" s="200"/>
      <c r="AZ98" s="167"/>
      <c r="BA98" s="297"/>
      <c r="BB98" s="346" t="s">
        <v>121</v>
      </c>
      <c r="BC98" s="167"/>
      <c r="BD98" s="10"/>
      <c r="BE98" s="187">
        <v>0</v>
      </c>
      <c r="BF98" s="167"/>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c r="X99" s="346" t="s">
        <v>121</v>
      </c>
      <c r="Y99" s="175"/>
      <c r="Z99" s="10"/>
      <c r="AA99" s="187">
        <v>0</v>
      </c>
      <c r="AB99" s="287"/>
      <c r="AC99" s="33"/>
      <c r="AD99" s="188" t="str" cm="2">
        <f t="array" ref="AD99">_xlfn.IFS($C$6=Werkblad!$A$28,Werkblad!$A$34,$C$6="Kennisontwikkeling (KO)",Werkblad!$A$31,$C$6="Onderzoek, Ontwikkeling en innovatie (O&amp;O&amp;I)",Werkblad!$A$32,$C$6="","")</f>
        <v/>
      </c>
      <c r="AE99" s="287"/>
      <c r="AF99" s="10"/>
      <c r="AG99" s="200"/>
      <c r="AH99" s="167"/>
      <c r="AI99" s="297"/>
      <c r="AJ99" s="346" t="s">
        <v>121</v>
      </c>
      <c r="AK99" s="297"/>
      <c r="AL99" s="10"/>
      <c r="AM99" s="200"/>
      <c r="AN99" s="167"/>
      <c r="AO99" s="297"/>
      <c r="AP99" s="346" t="s">
        <v>121</v>
      </c>
      <c r="AQ99" s="287"/>
      <c r="AR99" s="10"/>
      <c r="AS99" s="200"/>
      <c r="AT99" s="167"/>
      <c r="AU99" s="297"/>
      <c r="AV99" s="346" t="s">
        <v>121</v>
      </c>
      <c r="AW99" s="175"/>
      <c r="AX99" s="10"/>
      <c r="AY99" s="200"/>
      <c r="AZ99" s="167"/>
      <c r="BA99" s="297"/>
      <c r="BB99" s="346" t="s">
        <v>121</v>
      </c>
      <c r="BC99" s="167"/>
      <c r="BD99" s="10"/>
      <c r="BE99" s="187">
        <v>0</v>
      </c>
      <c r="BF99" s="167"/>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c r="X100" s="346" t="s">
        <v>121</v>
      </c>
      <c r="Y100" s="175"/>
      <c r="Z100" s="10"/>
      <c r="AA100" s="187">
        <v>0</v>
      </c>
      <c r="AB100" s="287"/>
      <c r="AC100" s="33"/>
      <c r="AD100" s="188" t="str" cm="2">
        <f t="array" ref="AD100">_xlfn.IFS($C$6=Werkblad!$A$28,Werkblad!$A$34,$C$6="Kennisontwikkeling (KO)",Werkblad!$A$31,$C$6="Onderzoek, Ontwikkeling en innovatie (O&amp;O&amp;I)",Werkblad!$A$32,$C$6="","")</f>
        <v/>
      </c>
      <c r="AE100" s="287"/>
      <c r="AF100" s="10"/>
      <c r="AG100" s="200"/>
      <c r="AH100" s="167"/>
      <c r="AI100" s="297"/>
      <c r="AJ100" s="346" t="s">
        <v>121</v>
      </c>
      <c r="AK100" s="297"/>
      <c r="AL100" s="10"/>
      <c r="AM100" s="200"/>
      <c r="AN100" s="167"/>
      <c r="AO100" s="297"/>
      <c r="AP100" s="346" t="s">
        <v>121</v>
      </c>
      <c r="AQ100" s="287"/>
      <c r="AR100" s="10"/>
      <c r="AS100" s="200"/>
      <c r="AT100" s="167"/>
      <c r="AU100" s="297"/>
      <c r="AV100" s="346" t="s">
        <v>121</v>
      </c>
      <c r="AW100" s="175"/>
      <c r="AX100" s="10"/>
      <c r="AY100" s="200"/>
      <c r="AZ100" s="167"/>
      <c r="BA100" s="297"/>
      <c r="BB100" s="346" t="s">
        <v>121</v>
      </c>
      <c r="BC100" s="167"/>
      <c r="BD100" s="10"/>
      <c r="BE100" s="187">
        <v>0</v>
      </c>
      <c r="BF100" s="167"/>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c r="X101" s="346" t="s">
        <v>121</v>
      </c>
      <c r="Y101" s="175"/>
      <c r="Z101" s="10"/>
      <c r="AA101" s="187">
        <v>0</v>
      </c>
      <c r="AB101" s="287"/>
      <c r="AC101" s="33"/>
      <c r="AD101" s="188" t="str" cm="2">
        <f t="array" ref="AD101">_xlfn.IFS($C$6=Werkblad!$A$28,Werkblad!$A$34,$C$6="Kennisontwikkeling (KO)",Werkblad!$A$31,$C$6="Onderzoek, Ontwikkeling en innovatie (O&amp;O&amp;I)",Werkblad!$A$32,$C$6="","")</f>
        <v/>
      </c>
      <c r="AE101" s="287"/>
      <c r="AF101" s="10"/>
      <c r="AG101" s="200"/>
      <c r="AH101" s="167"/>
      <c r="AI101" s="297"/>
      <c r="AJ101" s="346" t="s">
        <v>121</v>
      </c>
      <c r="AK101" s="297"/>
      <c r="AL101" s="10"/>
      <c r="AM101" s="200"/>
      <c r="AN101" s="167"/>
      <c r="AO101" s="297"/>
      <c r="AP101" s="346" t="s">
        <v>121</v>
      </c>
      <c r="AQ101" s="287"/>
      <c r="AR101" s="10"/>
      <c r="AS101" s="200"/>
      <c r="AT101" s="167"/>
      <c r="AU101" s="297"/>
      <c r="AV101" s="346" t="s">
        <v>121</v>
      </c>
      <c r="AW101" s="175"/>
      <c r="AX101" s="10"/>
      <c r="AY101" s="200"/>
      <c r="AZ101" s="167"/>
      <c r="BA101" s="297"/>
      <c r="BB101" s="346" t="s">
        <v>121</v>
      </c>
      <c r="BC101" s="167"/>
      <c r="BD101" s="10"/>
      <c r="BE101" s="187">
        <v>0</v>
      </c>
      <c r="BF101" s="167"/>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c r="X102" s="346" t="s">
        <v>121</v>
      </c>
      <c r="Y102" s="175"/>
      <c r="Z102" s="10"/>
      <c r="AA102" s="187">
        <v>0</v>
      </c>
      <c r="AB102" s="287"/>
      <c r="AC102" s="33"/>
      <c r="AD102" s="188" t="str" cm="2">
        <f t="array" ref="AD102">_xlfn.IFS($C$6=Werkblad!$A$28,Werkblad!$A$34,$C$6="Kennisontwikkeling (KO)",Werkblad!$A$31,$C$6="Onderzoek, Ontwikkeling en innovatie (O&amp;O&amp;I)",Werkblad!$A$32,$C$6="","")</f>
        <v/>
      </c>
      <c r="AE102" s="287"/>
      <c r="AF102" s="10"/>
      <c r="AG102" s="200"/>
      <c r="AH102" s="167"/>
      <c r="AI102" s="297"/>
      <c r="AJ102" s="346" t="s">
        <v>121</v>
      </c>
      <c r="AK102" s="297"/>
      <c r="AL102" s="10"/>
      <c r="AM102" s="200"/>
      <c r="AN102" s="167"/>
      <c r="AO102" s="297"/>
      <c r="AP102" s="346" t="s">
        <v>121</v>
      </c>
      <c r="AQ102" s="287"/>
      <c r="AR102" s="10"/>
      <c r="AS102" s="200"/>
      <c r="AT102" s="167"/>
      <c r="AU102" s="297"/>
      <c r="AV102" s="346" t="s">
        <v>121</v>
      </c>
      <c r="AW102" s="175"/>
      <c r="AX102" s="10"/>
      <c r="AY102" s="200"/>
      <c r="AZ102" s="167"/>
      <c r="BA102" s="297"/>
      <c r="BB102" s="346" t="s">
        <v>121</v>
      </c>
      <c r="BC102" s="167"/>
      <c r="BD102" s="10"/>
      <c r="BE102" s="187">
        <v>0</v>
      </c>
      <c r="BF102" s="167"/>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c r="X103" s="346" t="s">
        <v>121</v>
      </c>
      <c r="Y103" s="175"/>
      <c r="Z103" s="10"/>
      <c r="AA103" s="187">
        <v>0</v>
      </c>
      <c r="AB103" s="287"/>
      <c r="AC103" s="33"/>
      <c r="AD103" s="188" t="str" cm="2">
        <f t="array" ref="AD103">_xlfn.IFS($C$6=Werkblad!$A$28,Werkblad!$A$34,$C$6="Kennisontwikkeling (KO)",Werkblad!$A$31,$C$6="Onderzoek, Ontwikkeling en innovatie (O&amp;O&amp;I)",Werkblad!$A$32,$C$6="","")</f>
        <v/>
      </c>
      <c r="AE103" s="287"/>
      <c r="AF103" s="10"/>
      <c r="AG103" s="200"/>
      <c r="AH103" s="167"/>
      <c r="AI103" s="297"/>
      <c r="AJ103" s="346" t="s">
        <v>121</v>
      </c>
      <c r="AK103" s="297"/>
      <c r="AL103" s="10"/>
      <c r="AM103" s="200"/>
      <c r="AN103" s="167"/>
      <c r="AO103" s="297"/>
      <c r="AP103" s="346" t="s">
        <v>121</v>
      </c>
      <c r="AQ103" s="287"/>
      <c r="AR103" s="10"/>
      <c r="AS103" s="200"/>
      <c r="AT103" s="167"/>
      <c r="AU103" s="297"/>
      <c r="AV103" s="346" t="s">
        <v>121</v>
      </c>
      <c r="AW103" s="175"/>
      <c r="AX103" s="10"/>
      <c r="AY103" s="200"/>
      <c r="AZ103" s="167"/>
      <c r="BA103" s="297"/>
      <c r="BB103" s="346" t="s">
        <v>121</v>
      </c>
      <c r="BC103" s="167"/>
      <c r="BD103" s="10"/>
      <c r="BE103" s="187">
        <v>0</v>
      </c>
      <c r="BF103" s="167"/>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14"/>
        <v>0</v>
      </c>
      <c r="J104" s="10"/>
      <c r="K104" s="200"/>
      <c r="L104" s="297"/>
      <c r="M104" s="167">
        <f t="shared" si="115"/>
        <v>0</v>
      </c>
      <c r="N104" s="10"/>
      <c r="O104" s="200"/>
      <c r="P104" s="297">
        <f>O104</f>
        <v>0</v>
      </c>
      <c r="Q104" s="297"/>
      <c r="R104" s="346" t="s">
        <v>121</v>
      </c>
      <c r="S104" s="175"/>
      <c r="T104" s="10"/>
      <c r="U104" s="200"/>
      <c r="V104" s="297"/>
      <c r="W104" s="33">
        <f t="shared" si="112"/>
        <v>0</v>
      </c>
      <c r="X104" s="346" t="s">
        <v>121</v>
      </c>
      <c r="Y104" s="175"/>
      <c r="Z104" s="10"/>
      <c r="AA104" s="187">
        <v>0</v>
      </c>
      <c r="AB104" s="287"/>
      <c r="AC104" s="33">
        <f t="shared" si="113"/>
        <v>0</v>
      </c>
      <c r="AD104" s="188" t="str" cm="2">
        <f t="array" ref="AD104">_xlfn.IFS($C$6=Werkblad!$A$28,Werkblad!$A$34,$C$6="Kennisontwikkeling (KO)",Werkblad!$A$31,$C$6="Onderzoek, Ontwikkeling en innovatie (O&amp;O&amp;I)",Werkblad!$A$32,$C$6="","")</f>
        <v/>
      </c>
      <c r="AE104" s="287"/>
      <c r="AF104" s="10"/>
      <c r="AG104" s="200"/>
      <c r="AH104" s="167">
        <f t="shared" si="116"/>
        <v>0</v>
      </c>
      <c r="AI104" s="297"/>
      <c r="AJ104" s="346" t="s">
        <v>121</v>
      </c>
      <c r="AK104" s="297"/>
      <c r="AL104" s="10"/>
      <c r="AM104" s="200"/>
      <c r="AN104" s="167">
        <f t="shared" si="117"/>
        <v>0</v>
      </c>
      <c r="AO104" s="297"/>
      <c r="AP104" s="346" t="s">
        <v>121</v>
      </c>
      <c r="AQ104" s="287"/>
      <c r="AR104" s="10"/>
      <c r="AS104" s="200"/>
      <c r="AT104" s="167">
        <f t="shared" si="118"/>
        <v>0</v>
      </c>
      <c r="AU104" s="297"/>
      <c r="AV104" s="346" t="s">
        <v>121</v>
      </c>
      <c r="AW104" s="175"/>
      <c r="AX104" s="10"/>
      <c r="AY104" s="200"/>
      <c r="AZ104" s="167">
        <f t="shared" si="119"/>
        <v>0</v>
      </c>
      <c r="BA104" s="297"/>
      <c r="BB104" s="346" t="s">
        <v>121</v>
      </c>
      <c r="BC104" s="167"/>
      <c r="BD104" s="10"/>
      <c r="BE104" s="187">
        <v>0</v>
      </c>
      <c r="BF104" s="167">
        <f t="shared" si="120"/>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14"/>
        <v>0</v>
      </c>
      <c r="J105" s="10"/>
      <c r="K105" s="200"/>
      <c r="L105" s="297"/>
      <c r="M105" s="167">
        <f t="shared" si="115"/>
        <v>0</v>
      </c>
      <c r="N105" s="10"/>
      <c r="O105" s="200"/>
      <c r="P105" s="297">
        <f>O105</f>
        <v>0</v>
      </c>
      <c r="Q105" s="297"/>
      <c r="R105" s="346" t="s">
        <v>121</v>
      </c>
      <c r="S105" s="175"/>
      <c r="T105" s="10"/>
      <c r="U105" s="200"/>
      <c r="V105" s="297"/>
      <c r="W105" s="33">
        <f t="shared" si="112"/>
        <v>0</v>
      </c>
      <c r="X105" s="346" t="s">
        <v>121</v>
      </c>
      <c r="Y105" s="175"/>
      <c r="Z105" s="10"/>
      <c r="AA105" s="187">
        <v>0</v>
      </c>
      <c r="AB105" s="287"/>
      <c r="AC105" s="33">
        <f t="shared" si="113"/>
        <v>0</v>
      </c>
      <c r="AD105" s="188" t="str" cm="2">
        <f t="array" ref="AD105">_xlfn.IFS($C$6=Werkblad!$A$28,Werkblad!$A$34,$C$6="Kennisontwikkeling (KO)",Werkblad!$A$31,$C$6="Onderzoek, Ontwikkeling en innovatie (O&amp;O&amp;I)",Werkblad!$A$32,$C$6="","")</f>
        <v/>
      </c>
      <c r="AE105" s="287"/>
      <c r="AF105" s="10"/>
      <c r="AG105" s="200"/>
      <c r="AH105" s="167">
        <f t="shared" si="116"/>
        <v>0</v>
      </c>
      <c r="AI105" s="297"/>
      <c r="AJ105" s="346" t="s">
        <v>121</v>
      </c>
      <c r="AK105" s="297"/>
      <c r="AL105" s="10"/>
      <c r="AM105" s="200"/>
      <c r="AN105" s="167">
        <f t="shared" si="117"/>
        <v>0</v>
      </c>
      <c r="AO105" s="297"/>
      <c r="AP105" s="346" t="s">
        <v>121</v>
      </c>
      <c r="AQ105" s="287"/>
      <c r="AR105" s="10"/>
      <c r="AS105" s="200"/>
      <c r="AT105" s="167">
        <f t="shared" si="118"/>
        <v>0</v>
      </c>
      <c r="AU105" s="297"/>
      <c r="AV105" s="346" t="s">
        <v>121</v>
      </c>
      <c r="AW105" s="175"/>
      <c r="AX105" s="10"/>
      <c r="AY105" s="200"/>
      <c r="AZ105" s="167">
        <f t="shared" si="119"/>
        <v>0</v>
      </c>
      <c r="BA105" s="297"/>
      <c r="BB105" s="346" t="s">
        <v>121</v>
      </c>
      <c r="BC105" s="167"/>
      <c r="BD105" s="10"/>
      <c r="BE105" s="187">
        <v>0</v>
      </c>
      <c r="BF105" s="167">
        <f t="shared" si="120"/>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35"/>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5"/>
      <c r="I110" s="395"/>
      <c r="J110" s="157" t="s">
        <v>7</v>
      </c>
      <c r="K110" s="157"/>
      <c r="L110" s="309"/>
      <c r="M110" s="157"/>
      <c r="N110" s="576" t="s">
        <v>8</v>
      </c>
      <c r="O110" s="576"/>
      <c r="P110" s="288"/>
      <c r="Q110" s="305"/>
      <c r="R110" s="157"/>
      <c r="S110" s="395"/>
      <c r="T110" s="576" t="str">
        <f>+T13</f>
        <v>Haalbaarheidsstudies</v>
      </c>
      <c r="U110" s="576"/>
      <c r="V110" s="305"/>
      <c r="W110" s="33"/>
      <c r="X110" s="157"/>
      <c r="Y110" s="395"/>
      <c r="Z110" s="576" t="str">
        <f>+Z13</f>
        <v>Bouw onderzoeksinfrastructuur</v>
      </c>
      <c r="AA110" s="576"/>
      <c r="AB110" s="305"/>
      <c r="AC110" s="33"/>
      <c r="AD110" s="157"/>
      <c r="AE110" s="300"/>
      <c r="AF110" s="576" t="str">
        <f>+AF13</f>
        <v>Exploitatie van innovatieclusters</v>
      </c>
      <c r="AG110" s="576"/>
      <c r="AH110" s="388"/>
      <c r="AI110" s="305"/>
      <c r="AJ110" s="157"/>
      <c r="AK110" s="305"/>
      <c r="AL110" s="576" t="str">
        <f>+AL13</f>
        <v>Innovatie kleine en middelgrote ondernemingen</v>
      </c>
      <c r="AM110" s="576"/>
      <c r="AN110" s="388"/>
      <c r="AO110" s="305"/>
      <c r="AP110" s="157"/>
      <c r="AQ110" s="305"/>
      <c r="AR110" s="576" t="str">
        <f>+AR13</f>
        <v>Proces- en organisatie innovatie</v>
      </c>
      <c r="AS110" s="576"/>
      <c r="AT110" s="388"/>
      <c r="AU110" s="305"/>
      <c r="AV110" s="157"/>
      <c r="AW110" s="395"/>
      <c r="AX110" s="576" t="str">
        <f>+AX13</f>
        <v>Opleidingssteun</v>
      </c>
      <c r="AY110" s="576"/>
      <c r="AZ110" s="388"/>
      <c r="BA110" s="305"/>
      <c r="BB110" s="157"/>
      <c r="BC110" s="388"/>
      <c r="BD110" s="576" t="str">
        <f>+BD13</f>
        <v>Niet economische activiteiten</v>
      </c>
      <c r="BE110" s="576"/>
      <c r="BF110" s="388"/>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521"/>
      <c r="I112" s="522">
        <f>G112</f>
        <v>0</v>
      </c>
      <c r="J112" s="35"/>
      <c r="K112" s="200"/>
      <c r="L112" s="297"/>
      <c r="M112" s="167">
        <f>K112</f>
        <v>0</v>
      </c>
      <c r="N112" s="35"/>
      <c r="O112" s="200"/>
      <c r="P112" s="297">
        <f>O112</f>
        <v>0</v>
      </c>
      <c r="Q112" s="297"/>
      <c r="R112" s="520" t="s">
        <v>121</v>
      </c>
      <c r="S112" s="167"/>
      <c r="T112" s="35"/>
      <c r="U112" s="200"/>
      <c r="V112" s="297"/>
      <c r="W112" s="33">
        <f t="shared" si="112"/>
        <v>0</v>
      </c>
      <c r="X112" s="520" t="s">
        <v>121</v>
      </c>
      <c r="Y112" s="167"/>
      <c r="Z112" s="35"/>
      <c r="AA112" s="200"/>
      <c r="AB112" s="297"/>
      <c r="AC112" s="33">
        <f t="shared" si="113"/>
        <v>0</v>
      </c>
      <c r="AD112" s="520"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67">
        <f t="shared" ref="BF112" si="121">BE112</f>
        <v>0</v>
      </c>
      <c r="BG112" s="29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262"/>
      <c r="I113" s="522">
        <f t="shared" ref="I113:I116" si="122">G113</f>
        <v>0</v>
      </c>
      <c r="J113" s="35"/>
      <c r="K113" s="200"/>
      <c r="L113" s="297"/>
      <c r="M113" s="167">
        <f t="shared" ref="M113:M116" si="123">K113</f>
        <v>0</v>
      </c>
      <c r="N113" s="35"/>
      <c r="O113" s="200"/>
      <c r="P113" s="297">
        <f>O113</f>
        <v>0</v>
      </c>
      <c r="Q113" s="297"/>
      <c r="R113" s="520" t="s">
        <v>121</v>
      </c>
      <c r="S113" s="167"/>
      <c r="T113" s="35"/>
      <c r="U113" s="200"/>
      <c r="V113" s="297"/>
      <c r="W113" s="33">
        <f t="shared" si="112"/>
        <v>0</v>
      </c>
      <c r="X113" s="520" t="s">
        <v>121</v>
      </c>
      <c r="Y113" s="167"/>
      <c r="Z113" s="35"/>
      <c r="AA113" s="200"/>
      <c r="AB113" s="297"/>
      <c r="AC113" s="33">
        <f t="shared" si="113"/>
        <v>0</v>
      </c>
      <c r="AD113" s="520" t="s">
        <v>121</v>
      </c>
      <c r="AE113" s="287"/>
      <c r="AF113" s="10"/>
      <c r="AG113" s="187">
        <v>0</v>
      </c>
      <c r="AH113" s="175">
        <f t="shared" ref="AH113:AH116" si="124">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5">AM113</f>
        <v>0</v>
      </c>
      <c r="AO113" s="287"/>
      <c r="AP113" s="346" t="s">
        <v>121</v>
      </c>
      <c r="AQ113" s="287"/>
      <c r="AR113" s="10"/>
      <c r="AS113" s="200"/>
      <c r="AT113" s="175">
        <f t="shared" ref="AT113:AT116" si="126">AS113</f>
        <v>0</v>
      </c>
      <c r="AU113" s="287"/>
      <c r="AV113" s="346" t="s">
        <v>121</v>
      </c>
      <c r="AW113" s="175"/>
      <c r="AX113" s="10"/>
      <c r="AY113" s="200"/>
      <c r="AZ113" s="175">
        <f t="shared" ref="AZ113:AZ116" si="127">AY113</f>
        <v>0</v>
      </c>
      <c r="BA113" s="287"/>
      <c r="BB113" s="346" t="s">
        <v>121</v>
      </c>
      <c r="BC113" s="175"/>
      <c r="BD113" s="10"/>
      <c r="BE113" s="187">
        <v>0</v>
      </c>
      <c r="BF113" s="175">
        <f t="shared" ref="BF113:BF116" si="128">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262"/>
      <c r="I114" s="522">
        <f t="shared" ref="I114" si="129">G114</f>
        <v>0</v>
      </c>
      <c r="J114" s="35"/>
      <c r="K114" s="200"/>
      <c r="L114" s="297"/>
      <c r="M114" s="167">
        <f t="shared" ref="M114" si="130">K114</f>
        <v>0</v>
      </c>
      <c r="N114" s="35"/>
      <c r="O114" s="200"/>
      <c r="P114" s="297">
        <f>O114</f>
        <v>0</v>
      </c>
      <c r="Q114" s="297"/>
      <c r="R114" s="520" t="s">
        <v>121</v>
      </c>
      <c r="S114" s="167"/>
      <c r="T114" s="35"/>
      <c r="U114" s="200"/>
      <c r="V114" s="297"/>
      <c r="W114" s="33">
        <f t="shared" ref="W114" si="131">U114</f>
        <v>0</v>
      </c>
      <c r="X114" s="520" t="s">
        <v>121</v>
      </c>
      <c r="Y114" s="167"/>
      <c r="Z114" s="35"/>
      <c r="AA114" s="200"/>
      <c r="AB114" s="297"/>
      <c r="AC114" s="33">
        <f t="shared" ref="AC114" si="132">AA114</f>
        <v>0</v>
      </c>
      <c r="AD114" s="520" t="s">
        <v>121</v>
      </c>
      <c r="AE114" s="287"/>
      <c r="AF114" s="10"/>
      <c r="AG114" s="187">
        <v>0</v>
      </c>
      <c r="AH114" s="175">
        <f t="shared" ref="AH114" si="133">AG114</f>
        <v>0</v>
      </c>
      <c r="AI114" s="287"/>
      <c r="AJ114" s="188" t="str" cm="2">
        <f t="array" ref="AJ114">_xlfn.IFS($C$6=Werkblad!$A$28,Werkblad!$A$34,$C$6="Kennisontwikkeling (KO)",Werkblad!$A$31,$C$6="Onderzoek, Ontwikkeling en innovatie (O&amp;O&amp;I)",Werkblad!$A$32,$C$6="","")</f>
        <v/>
      </c>
      <c r="AK114" s="287"/>
      <c r="AL114" s="10"/>
      <c r="AM114" s="200"/>
      <c r="AN114" s="175">
        <f t="shared" si="125"/>
        <v>0</v>
      </c>
      <c r="AO114" s="287"/>
      <c r="AP114" s="346" t="s">
        <v>121</v>
      </c>
      <c r="AQ114" s="287"/>
      <c r="AR114" s="10"/>
      <c r="AS114" s="200"/>
      <c r="AT114" s="175">
        <f t="shared" si="126"/>
        <v>0</v>
      </c>
      <c r="AU114" s="287"/>
      <c r="AV114" s="346" t="s">
        <v>121</v>
      </c>
      <c r="AW114" s="175"/>
      <c r="AX114" s="10"/>
      <c r="AY114" s="200"/>
      <c r="AZ114" s="175">
        <f t="shared" ref="AZ114" si="134">AY114</f>
        <v>0</v>
      </c>
      <c r="BA114" s="287"/>
      <c r="BB114" s="346" t="s">
        <v>121</v>
      </c>
      <c r="BC114" s="175"/>
      <c r="BD114" s="10"/>
      <c r="BE114" s="187">
        <v>0</v>
      </c>
      <c r="BF114" s="175">
        <f t="shared" ref="BF114" si="135">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262"/>
      <c r="I115" s="522">
        <f t="shared" si="122"/>
        <v>0</v>
      </c>
      <c r="J115" s="35"/>
      <c r="K115" s="200"/>
      <c r="L115" s="297"/>
      <c r="M115" s="167">
        <f t="shared" si="123"/>
        <v>0</v>
      </c>
      <c r="N115" s="35"/>
      <c r="O115" s="200"/>
      <c r="P115" s="297">
        <f>O115</f>
        <v>0</v>
      </c>
      <c r="Q115" s="297"/>
      <c r="R115" s="520" t="s">
        <v>121</v>
      </c>
      <c r="S115" s="167"/>
      <c r="T115" s="35"/>
      <c r="U115" s="200"/>
      <c r="V115" s="297"/>
      <c r="W115" s="33">
        <f t="shared" si="112"/>
        <v>0</v>
      </c>
      <c r="X115" s="520" t="s">
        <v>121</v>
      </c>
      <c r="Y115" s="167"/>
      <c r="Z115" s="35"/>
      <c r="AA115" s="200"/>
      <c r="AB115" s="297"/>
      <c r="AC115" s="33">
        <f t="shared" si="113"/>
        <v>0</v>
      </c>
      <c r="AD115" s="520" t="s">
        <v>121</v>
      </c>
      <c r="AE115" s="287"/>
      <c r="AF115" s="10"/>
      <c r="AG115" s="187">
        <v>0</v>
      </c>
      <c r="AH115" s="175">
        <f t="shared" si="124"/>
        <v>0</v>
      </c>
      <c r="AI115" s="287"/>
      <c r="AJ115" s="188" t="str" cm="2">
        <f t="array" ref="AJ115">_xlfn.IFS($C$6=Werkblad!$A$28,Werkblad!$A$34,$C$6="Kennisontwikkeling (KO)",Werkblad!$A$31,$C$6="Onderzoek, Ontwikkeling en innovatie (O&amp;O&amp;I)",Werkblad!$A$32,$C$6="","")</f>
        <v/>
      </c>
      <c r="AK115" s="287"/>
      <c r="AL115" s="10"/>
      <c r="AM115" s="200"/>
      <c r="AN115" s="175">
        <f t="shared" si="125"/>
        <v>0</v>
      </c>
      <c r="AO115" s="287"/>
      <c r="AP115" s="346" t="s">
        <v>121</v>
      </c>
      <c r="AQ115" s="287"/>
      <c r="AR115" s="10"/>
      <c r="AS115" s="200"/>
      <c r="AT115" s="175">
        <f t="shared" si="126"/>
        <v>0</v>
      </c>
      <c r="AU115" s="287"/>
      <c r="AV115" s="346" t="s">
        <v>121</v>
      </c>
      <c r="AW115" s="175"/>
      <c r="AX115" s="10"/>
      <c r="AY115" s="200"/>
      <c r="AZ115" s="175">
        <f t="shared" si="127"/>
        <v>0</v>
      </c>
      <c r="BA115" s="287"/>
      <c r="BB115" s="346" t="s">
        <v>121</v>
      </c>
      <c r="BC115" s="175"/>
      <c r="BD115" s="10"/>
      <c r="BE115" s="187">
        <v>0</v>
      </c>
      <c r="BF115" s="175">
        <f t="shared" si="128"/>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521"/>
      <c r="I116" s="522">
        <f t="shared" si="122"/>
        <v>0</v>
      </c>
      <c r="J116" s="35"/>
      <c r="K116" s="200"/>
      <c r="L116" s="297"/>
      <c r="M116" s="167">
        <f t="shared" si="123"/>
        <v>0</v>
      </c>
      <c r="N116" s="35"/>
      <c r="O116" s="200"/>
      <c r="P116" s="297">
        <f>O116</f>
        <v>0</v>
      </c>
      <c r="Q116" s="297"/>
      <c r="R116" s="520" t="s">
        <v>121</v>
      </c>
      <c r="S116" s="167"/>
      <c r="T116" s="35"/>
      <c r="U116" s="200"/>
      <c r="V116" s="297"/>
      <c r="W116" s="33">
        <f t="shared" si="112"/>
        <v>0</v>
      </c>
      <c r="X116" s="520" t="s">
        <v>121</v>
      </c>
      <c r="Y116" s="167"/>
      <c r="Z116" s="35"/>
      <c r="AA116" s="200"/>
      <c r="AB116" s="297"/>
      <c r="AC116" s="33">
        <f t="shared" si="113"/>
        <v>0</v>
      </c>
      <c r="AD116" s="520" t="s">
        <v>121</v>
      </c>
      <c r="AE116" s="287"/>
      <c r="AF116" s="10"/>
      <c r="AG116" s="187">
        <v>0</v>
      </c>
      <c r="AH116" s="175">
        <f t="shared" si="124"/>
        <v>0</v>
      </c>
      <c r="AI116" s="287"/>
      <c r="AJ116" s="188" t="str" cm="2">
        <f t="array" ref="AJ116">_xlfn.IFS($C$6=Werkblad!$A$28,Werkblad!$A$34,$C$6="Kennisontwikkeling (KO)",Werkblad!$A$31,$C$6="Onderzoek, Ontwikkeling en innovatie (O&amp;O&amp;I)",Werkblad!$A$32,$C$6="","")</f>
        <v/>
      </c>
      <c r="AK116" s="287"/>
      <c r="AL116" s="10"/>
      <c r="AM116" s="200"/>
      <c r="AN116" s="175">
        <f t="shared" si="125"/>
        <v>0</v>
      </c>
      <c r="AO116" s="287"/>
      <c r="AP116" s="346" t="s">
        <v>121</v>
      </c>
      <c r="AQ116" s="287"/>
      <c r="AR116" s="10"/>
      <c r="AS116" s="200"/>
      <c r="AT116" s="175">
        <f t="shared" si="126"/>
        <v>0</v>
      </c>
      <c r="AU116" s="287"/>
      <c r="AV116" s="346" t="s">
        <v>121</v>
      </c>
      <c r="AW116" s="175"/>
      <c r="AX116" s="10"/>
      <c r="AY116" s="200"/>
      <c r="AZ116" s="175">
        <f t="shared" si="127"/>
        <v>0</v>
      </c>
      <c r="BA116" s="287"/>
      <c r="BB116" s="346" t="s">
        <v>121</v>
      </c>
      <c r="BC116" s="175"/>
      <c r="BD116" s="10"/>
      <c r="BE116" s="187">
        <v>0</v>
      </c>
      <c r="BF116" s="175">
        <f t="shared" si="128"/>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aanvraag'!I33&gt;80%,80%,50%+'Basisgegevens aanvraag'!I33)</f>
        <v>0.5</v>
      </c>
      <c r="L129" s="291"/>
      <c r="M129" s="358"/>
      <c r="N129" s="64"/>
      <c r="O129" s="70">
        <f>25%+'Basisgegevens aanvraag'!$I$33</f>
        <v>0.25</v>
      </c>
      <c r="P129" s="312"/>
      <c r="Q129" s="312"/>
      <c r="R129" s="312"/>
      <c r="S129" s="63"/>
      <c r="T129" s="64"/>
      <c r="U129" s="70">
        <f>50%+'Basisgegevens aanvraag'!$G$33</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aanvraag'!K33+'Basisgegevens aanvraag'!L33)&lt;=70%),(+AY129+'Basisgegevens aanvraag'!K33+'Basisgegevens aanvraag'!L33)*AY125,AND(C7="Niet van toepassing",AY129&gt;=50%),50%*AY125,AND(C7="Niet van toepassing",AY129&lt;50%),AY129*AY125,AND(C7="Niet van toepassing",AY129&gt;=50%),50%*AY125,AND(C7="Ja",C4="Onderzoeksorganisatie - niet economische activiteiten"),AY125*0%,AND(C7="Ja",(+AY129+'Basisgegevens aanvraag'!K33+'Basisgegevens aanvraag'!L33)&gt;70%),70%*AY125,AND(C7="",C4="Onderzoeksorganisatie - niet economische activiteiten"),+AY125*0%,(AND(C7="",C8="Niet van toepassing")),+AY125*50%,(AND(C7="",C8="Nee")),+AY125*50%,AND(C7="Ja",C4="Middelgrote onderneming",(+AY129+'Basisgegevens aanvraag'!K33+'Basisgegevens aanvraag'!L33)&lt;=70%),(+AY129+'Basisgegevens aanvraag'!K33+'Basisgegevens aanvraag'!L33)*AY125,AND(C7="Ja",C4="Onderzoeksorganisatie - economische activiteiten",AY129&lt;=50%),(+AY129+'Basisgegevens aanvraag'!K33+'Basisgegevens aanvraag'!L33)*AY125,AND(C7="Ja",C4="Grote onderneming",AY129&lt;=50%),(+AY129+'Basisgegevens aanvraag'!K33+'Basisgegevens aanvraag'!L33)*AY125,AND(C7="",AY129&lt;=50%),+AY125*AY129,(AND(C7="",C8="")),+AY125*50%,AY129&lt;50%,AY129*AY125)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386"/>
      <c r="F174" s="269"/>
      <c r="G174" s="269" t="s">
        <v>110</v>
      </c>
      <c r="H174" s="269" t="s">
        <v>111</v>
      </c>
      <c r="I174" s="337"/>
      <c r="J174" s="269" t="s">
        <v>112</v>
      </c>
      <c r="K174" s="269" t="s">
        <v>113</v>
      </c>
      <c r="L174" s="269" t="s">
        <v>123</v>
      </c>
      <c r="M174" s="337"/>
      <c r="N174" s="269" t="s">
        <v>124</v>
      </c>
      <c r="O174" s="269" t="s">
        <v>125</v>
      </c>
      <c r="P174" s="337"/>
      <c r="Q174" s="269" t="s">
        <v>126</v>
      </c>
      <c r="R174" s="269" t="s">
        <v>127</v>
      </c>
      <c r="S174" s="269" t="s">
        <v>128</v>
      </c>
      <c r="T174" s="269" t="s">
        <v>44</v>
      </c>
      <c r="U174" s="613" t="s">
        <v>114</v>
      </c>
      <c r="V174" s="613"/>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2" t="s">
        <v>130</v>
      </c>
      <c r="F175" s="563"/>
      <c r="G175" s="474">
        <f>SUMIFS(I15:I116,R15:R116,"KO")</f>
        <v>0</v>
      </c>
      <c r="H175" s="200">
        <f>SUMIFS(M15:M116,R15:R116,Werkblad!A31)</f>
        <v>0</v>
      </c>
      <c r="I175" s="200"/>
      <c r="J175" s="200">
        <f>SUMIFS(P15:P116,R15:R116,Werkblad!A31)</f>
        <v>0</v>
      </c>
      <c r="K175" s="200">
        <f>SUMIFS(W15:W116,X15:X116,Werkblad!A31)</f>
        <v>0</v>
      </c>
      <c r="L175" s="200">
        <f>SUMIFS(AC15:AC116,AD15:AD116,Werkblad!A31)</f>
        <v>0</v>
      </c>
      <c r="M175" s="200"/>
      <c r="N175" s="200">
        <f>SUMIFS(AH15:AH116,AJ15:AJ116,Werkblad!A31)</f>
        <v>0</v>
      </c>
      <c r="O175" s="200">
        <f>SUMIFS(AN15:AN116,AP15:AP116,"KO")</f>
        <v>0</v>
      </c>
      <c r="P175" s="200"/>
      <c r="Q175" s="200">
        <f>SUMIFS(AT15:AT116,AV15:AV116,"KO")</f>
        <v>0</v>
      </c>
      <c r="R175" s="200">
        <f>SUMIFS(AZ15:AZ116,BB15:BB116,"KO")</f>
        <v>0</v>
      </c>
      <c r="S175" s="200">
        <f>SUMIFS(BF15:BF116,BH15:BH116,"KO")</f>
        <v>0</v>
      </c>
      <c r="T175" s="477">
        <f>SUM(G175:S175)</f>
        <v>0</v>
      </c>
      <c r="U175" s="585">
        <f>IFERROR(T175/$T$177,0)</f>
        <v>0</v>
      </c>
      <c r="V175" s="586"/>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nL6WSKIrVFc+1cvKtZOZx1STWCMvdwO7b/oMa8yZHzwoaIfXExq/H3FdEQR9M+zBK1oRR2mQzCUbbb46JI0MvA==" saltValue="33zD3pN0o0qQc7EeFveYKg==" spinCount="100000" sheet="1" formatColumns="0"/>
  <customSheetViews>
    <customSheetView guid="{83BCCC09-8AC8-4304-9213-3ECE2DC16AD8}" showGridLines="0" hiddenColumns="1">
      <pane xSplit="1" ySplit="10" topLeftCell="T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T119"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T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C168:D168"/>
    <mergeCell ref="B165:E165"/>
    <mergeCell ref="N110:O110"/>
    <mergeCell ref="T110:U110"/>
    <mergeCell ref="Z110:AA110"/>
    <mergeCell ref="B116:D116"/>
    <mergeCell ref="N123:O123"/>
    <mergeCell ref="T123:U123"/>
    <mergeCell ref="Z123:AA123"/>
    <mergeCell ref="B97:D97"/>
    <mergeCell ref="B98:D98"/>
    <mergeCell ref="B99:D99"/>
    <mergeCell ref="B100:D100"/>
    <mergeCell ref="B101:D101"/>
    <mergeCell ref="B102:D102"/>
    <mergeCell ref="B103:D103"/>
    <mergeCell ref="B164:E164"/>
    <mergeCell ref="B83:D83"/>
    <mergeCell ref="B84:D84"/>
    <mergeCell ref="B85:D85"/>
    <mergeCell ref="B112:D112"/>
    <mergeCell ref="B113:D113"/>
    <mergeCell ref="B115:D115"/>
    <mergeCell ref="B93:D93"/>
    <mergeCell ref="B94:D94"/>
    <mergeCell ref="B104:D104"/>
    <mergeCell ref="B92:D92"/>
    <mergeCell ref="B114:D114"/>
    <mergeCell ref="B105:D105"/>
    <mergeCell ref="B82:D82"/>
    <mergeCell ref="B77:D77"/>
    <mergeCell ref="B78:D78"/>
    <mergeCell ref="B79:D79"/>
    <mergeCell ref="B80:D80"/>
    <mergeCell ref="B73:D73"/>
    <mergeCell ref="B74:D74"/>
    <mergeCell ref="B75:D75"/>
    <mergeCell ref="B76:D76"/>
    <mergeCell ref="B81:D81"/>
    <mergeCell ref="F2:G5"/>
    <mergeCell ref="B44:C44"/>
    <mergeCell ref="B40:C40"/>
    <mergeCell ref="B41:C41"/>
    <mergeCell ref="B42:C42"/>
    <mergeCell ref="B43:C43"/>
    <mergeCell ref="B45:C45"/>
    <mergeCell ref="B46:C46"/>
    <mergeCell ref="B10:C10"/>
    <mergeCell ref="D10:E10"/>
    <mergeCell ref="B12:BI12"/>
    <mergeCell ref="Z13:AA13"/>
    <mergeCell ref="AF13:AG13"/>
    <mergeCell ref="AL13:AM13"/>
    <mergeCell ref="AR13:AS13"/>
    <mergeCell ref="AX13:AY13"/>
    <mergeCell ref="BD13:BE13"/>
    <mergeCell ref="Z38:AA38"/>
    <mergeCell ref="AF38:AG38"/>
    <mergeCell ref="AL38:AM38"/>
    <mergeCell ref="AR38:AS38"/>
    <mergeCell ref="AX38:AY38"/>
    <mergeCell ref="BD38:BE38"/>
    <mergeCell ref="B52:C52"/>
    <mergeCell ref="B47:C47"/>
    <mergeCell ref="B48:C48"/>
    <mergeCell ref="B49:C49"/>
    <mergeCell ref="B50:C50"/>
    <mergeCell ref="B51:C51"/>
    <mergeCell ref="AF57:AG57"/>
    <mergeCell ref="AL57:AM57"/>
    <mergeCell ref="AR57:AS57"/>
    <mergeCell ref="AX57:AY57"/>
    <mergeCell ref="BD57:BE57"/>
    <mergeCell ref="B66:D66"/>
    <mergeCell ref="N71:O71"/>
    <mergeCell ref="T71:U71"/>
    <mergeCell ref="Z71:AA71"/>
    <mergeCell ref="AF71:AG71"/>
    <mergeCell ref="AL71:AM71"/>
    <mergeCell ref="AR71:AS71"/>
    <mergeCell ref="AX71:AY71"/>
    <mergeCell ref="BD71:BE71"/>
    <mergeCell ref="B64:D64"/>
    <mergeCell ref="B65:D65"/>
    <mergeCell ref="B60:D60"/>
    <mergeCell ref="B61:D61"/>
    <mergeCell ref="B62:D62"/>
    <mergeCell ref="B63:D63"/>
    <mergeCell ref="B59:D59"/>
    <mergeCell ref="N57:O57"/>
    <mergeCell ref="T57:U57"/>
    <mergeCell ref="Z57:AA57"/>
    <mergeCell ref="AF90:AG90"/>
    <mergeCell ref="AL90:AM90"/>
    <mergeCell ref="AR90:AS90"/>
    <mergeCell ref="AX90:AY90"/>
    <mergeCell ref="BD90:BE90"/>
    <mergeCell ref="G169:H169"/>
    <mergeCell ref="E173:V173"/>
    <mergeCell ref="U174:V174"/>
    <mergeCell ref="E175:F175"/>
    <mergeCell ref="U175:V175"/>
    <mergeCell ref="AF110:AG110"/>
    <mergeCell ref="AL110:AM110"/>
    <mergeCell ref="AR110:AS110"/>
    <mergeCell ref="AX110:AY110"/>
    <mergeCell ref="BD110:BE110"/>
    <mergeCell ref="AF123:AG123"/>
    <mergeCell ref="AL123:AM123"/>
    <mergeCell ref="AR123:AS123"/>
    <mergeCell ref="AX123:AY123"/>
    <mergeCell ref="BD123:BE123"/>
    <mergeCell ref="N90:O90"/>
    <mergeCell ref="T90:U90"/>
    <mergeCell ref="Z90:AA90"/>
    <mergeCell ref="G157:AB157"/>
    <mergeCell ref="E176:F176"/>
    <mergeCell ref="U176:V176"/>
    <mergeCell ref="U177:V177"/>
    <mergeCell ref="G158:H158"/>
    <mergeCell ref="G159:H159"/>
    <mergeCell ref="G160:H160"/>
    <mergeCell ref="G165:H165"/>
    <mergeCell ref="G166:H166"/>
    <mergeCell ref="G167:H167"/>
    <mergeCell ref="G168:H168"/>
    <mergeCell ref="G164:AB164"/>
  </mergeCells>
  <conditionalFormatting sqref="AZ129:BB129">
    <cfRule type="cellIs" dxfId="423" priority="26" operator="greaterThan">
      <formula>0.5</formula>
    </cfRule>
    <cfRule type="cellIs" priority="27" operator="between">
      <formula>0</formula>
      <formula>0.5</formula>
    </cfRule>
  </conditionalFormatting>
  <conditionalFormatting sqref="B12">
    <cfRule type="cellIs" dxfId="422" priority="51" stopIfTrue="1" operator="equal">
      <formula>"Kies eerst uw systematiek voor de berekening van de subsidiabele kosten"</formula>
    </cfRule>
  </conditionalFormatting>
  <conditionalFormatting sqref="F34">
    <cfRule type="cellIs" dxfId="421" priority="50" stopIfTrue="1" operator="equal">
      <formula>"Opslag algemene kosten (50%)"</formula>
    </cfRule>
  </conditionalFormatting>
  <conditionalFormatting sqref="AB129:AD129">
    <cfRule type="cellIs" dxfId="420" priority="48" operator="greaterThan">
      <formula>0.5</formula>
    </cfRule>
    <cfRule type="cellIs" priority="49" operator="between">
      <formula>0</formula>
      <formula>0.5</formula>
    </cfRule>
  </conditionalFormatting>
  <conditionalFormatting sqref="AA107:AB107">
    <cfRule type="cellIs" dxfId="419" priority="47" operator="greaterThan">
      <formula>40000000</formula>
    </cfRule>
  </conditionalFormatting>
  <conditionalFormatting sqref="AG129:AK129">
    <cfRule type="cellIs" dxfId="418" priority="45" operator="greaterThan">
      <formula>0.5</formula>
    </cfRule>
    <cfRule type="cellIs" priority="46" operator="between">
      <formula>0</formula>
      <formula>0.5</formula>
    </cfRule>
  </conditionalFormatting>
  <conditionalFormatting sqref="AQ133">
    <cfRule type="cellIs" dxfId="417" priority="42" operator="greaterThan">
      <formula>20000000</formula>
    </cfRule>
  </conditionalFormatting>
  <conditionalFormatting sqref="AM129:AQ129">
    <cfRule type="cellIs" dxfId="416" priority="43" operator="greaterThan">
      <formula>0.5</formula>
    </cfRule>
    <cfRule type="cellIs" priority="44" operator="between">
      <formula>0</formula>
      <formula>0.5</formula>
    </cfRule>
  </conditionalFormatting>
  <conditionalFormatting sqref="AS133:AV133">
    <cfRule type="cellIs" dxfId="415" priority="41" operator="greaterThan">
      <formula>20000000</formula>
    </cfRule>
  </conditionalFormatting>
  <conditionalFormatting sqref="BC133">
    <cfRule type="cellIs" dxfId="414" priority="40" operator="greaterThan">
      <formula>20000000</formula>
    </cfRule>
  </conditionalFormatting>
  <conditionalFormatting sqref="AR34">
    <cfRule type="cellIs" dxfId="413" priority="33" stopIfTrue="1" operator="equal">
      <formula>"Opslag algemene kosten (50%)"</formula>
    </cfRule>
  </conditionalFormatting>
  <conditionalFormatting sqref="T34">
    <cfRule type="cellIs" dxfId="412" priority="37" stopIfTrue="1" operator="equal">
      <formula>"Opslag algemene kosten (50%)"</formula>
    </cfRule>
  </conditionalFormatting>
  <conditionalFormatting sqref="J34">
    <cfRule type="cellIs" dxfId="411" priority="39" stopIfTrue="1" operator="equal">
      <formula>"Opslag algemene kosten (50%)"</formula>
    </cfRule>
  </conditionalFormatting>
  <conditionalFormatting sqref="N34">
    <cfRule type="cellIs" dxfId="410" priority="38" stopIfTrue="1" operator="equal">
      <formula>"Opslag algemene kosten (50%)"</formula>
    </cfRule>
  </conditionalFormatting>
  <conditionalFormatting sqref="Z34">
    <cfRule type="cellIs" dxfId="409" priority="36" stopIfTrue="1" operator="equal">
      <formula>"Opslag algemene kosten (50%)"</formula>
    </cfRule>
  </conditionalFormatting>
  <conditionalFormatting sqref="AF34">
    <cfRule type="cellIs" dxfId="408" priority="35" stopIfTrue="1" operator="equal">
      <formula>"Opslag algemene kosten (50%)"</formula>
    </cfRule>
  </conditionalFormatting>
  <conditionalFormatting sqref="AL34">
    <cfRule type="cellIs" dxfId="407" priority="34" stopIfTrue="1" operator="equal">
      <formula>"Opslag algemene kosten (50%)"</formula>
    </cfRule>
  </conditionalFormatting>
  <conditionalFormatting sqref="AX34">
    <cfRule type="cellIs" dxfId="406" priority="32" stopIfTrue="1" operator="equal">
      <formula>"Opslag algemene kosten (50%)"</formula>
    </cfRule>
  </conditionalFormatting>
  <conditionalFormatting sqref="AM133:AP133">
    <cfRule type="cellIs" dxfId="405" priority="31" operator="greaterThan">
      <formula>20000000</formula>
    </cfRule>
  </conditionalFormatting>
  <conditionalFormatting sqref="AG133:AK133">
    <cfRule type="cellIs" dxfId="404" priority="30" operator="greaterThan">
      <formula>20000000</formula>
    </cfRule>
  </conditionalFormatting>
  <conditionalFormatting sqref="AA133:AD133">
    <cfRule type="cellIs" dxfId="403" priority="29" operator="greaterThan">
      <formula>20000000</formula>
    </cfRule>
  </conditionalFormatting>
  <conditionalFormatting sqref="BD34">
    <cfRule type="cellIs" dxfId="402" priority="28" stopIfTrue="1" operator="equal">
      <formula>"Opslag algemene kosten (50%)"</formula>
    </cfRule>
  </conditionalFormatting>
  <conditionalFormatting sqref="AZ133:BB133">
    <cfRule type="cellIs" dxfId="401" priority="25" operator="greaterThan">
      <formula>20000000</formula>
    </cfRule>
  </conditionalFormatting>
  <conditionalFormatting sqref="AY133">
    <cfRule type="cellIs" dxfId="400" priority="20" operator="greaterThan">
      <formula>2000000</formula>
    </cfRule>
  </conditionalFormatting>
  <conditionalFormatting sqref="AY129">
    <cfRule type="cellIs" dxfId="399" priority="10" operator="greaterThan">
      <formula>0.5</formula>
    </cfRule>
    <cfRule type="cellIs" priority="11" operator="between">
      <formula>0</formula>
      <formula>0.5</formula>
    </cfRule>
  </conditionalFormatting>
  <conditionalFormatting sqref="AA129">
    <cfRule type="cellIs" dxfId="398" priority="6" operator="greaterThan">
      <formula>0.5</formula>
    </cfRule>
    <cfRule type="cellIs" priority="7" operator="between">
      <formula>0</formula>
      <formula>0.5</formula>
    </cfRule>
  </conditionalFormatting>
  <conditionalFormatting sqref="X177">
    <cfRule type="expression" dxfId="397" priority="4" stopIfTrue="1">
      <formula>IF(T177-D136=0,"","Let op ")</formula>
    </cfRule>
    <cfRule type="expression" dxfId="396" priority="5" stopIfTrue="1">
      <formula>IF(T177-D136=0,"","Let op ")</formula>
    </cfRule>
  </conditionalFormatting>
  <conditionalFormatting sqref="C168">
    <cfRule type="containsText" dxfId="18"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4424D1B6-CF97-4110-8138-CD8D39C04908}"/>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ignoredErrors>
    <ignoredError sqref="A1:XFD5 A162:XFD163 A155:A161 F155:XFD161 A171:XFD178 A164:A170 F165:XFD166 F169:XFD170 F167:I168 AB167:XFD168 C167:D167 A7:XFD154 A6:B6 D6:XFD6 A180:XFD180 A179:G179 I179:XFD179 A182:XFD1048576 A181:F181 I181:XFD181 F164 H164:XFD164 C168" unlockedFormula="1"/>
  </ignoredErrors>
  <legacyDrawing r:id="rId2"/>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8C3DF167-CD00-4F24-B61B-E239497F88D5}">
          <x14:formula1>
            <xm:f>Werkblad!$A$1:$A$4</xm:f>
          </x14:formula1>
          <xm:sqref>D10:E10</xm:sqref>
        </x14:dataValidation>
        <x14:dataValidation type="list" allowBlank="1" showInputMessage="1" showErrorMessage="1" xr:uid="{9A263190-0221-4CF6-8A1F-9C24F69C27E9}">
          <x14:formula1>
            <xm:f>Werkblad!$A$14:$A$16</xm:f>
          </x14:formula1>
          <xm:sqref>C7:C8</xm:sqref>
        </x14:dataValidation>
        <x14:dataValidation type="list" allowBlank="1" showInputMessage="1" showErrorMessage="1" xr:uid="{D3E100AC-EA3B-4F41-9F1A-2B2DEBE5A354}">
          <x14:formula1>
            <xm:f>Werkblad!$A$26:$A$28</xm:f>
          </x14:formula1>
          <xm:sqref>C6</xm:sqref>
        </x14:dataValidation>
        <x14:dataValidation type="list" allowBlank="1" showInputMessage="1" showErrorMessage="1" xr:uid="{5B853DE2-5CC2-48D8-BCEB-4E6A0684198C}">
          <x14:formula1>
            <xm:f>Werkblad!$A$31:$A$34</xm:f>
          </x14:formula1>
          <xm:sqref>R34 R40:R52 R59:R66 R73:R85 R15:R31 R92:R105 R112:R116 X34 X40:X52 X59:X66 X73:X85 X15:X31 X92:X105 X112:X116 AD34 AD40:AD52 AD59:AD66 AD73:AD85 AD15:AD31 BH92:BH105 AD112:AD116 AJ34 AJ40:AJ52 AJ59:AJ66 AJ73:AJ85 AJ15:AJ31 AJ92:AJ105 AJ112:AJ116 AP34 AP40:AP52 AP59:AP66 AP73:AP85 AP15:AP31 AD92:AD105 AP112:AP116 AV34 AV40:AV52 AV59:AV66 AV73:AV85 AV15:AV31 AV92:AV105 AV112:AV116 BB34 BB40:BB52 BB59:BB66 BB73:BB85 BB15:BB31 BB92:BB105 BB112:BB116 BH34 BH40:BH52 BH59:BH66 BH73:BH85 BH15:BH31 AP92:AP105 BH112:BH116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E1039-0A84-430E-9ECE-75EE32B0B9E9}">
  <sheetPr codeName="Blad30"/>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140625" style="313" hidden="1" customWidth="1"/>
    <col min="17" max="19" width="14.7109375" style="20" customWidth="1"/>
    <col min="20" max="20" width="15.5703125" style="20" customWidth="1"/>
    <col min="21" max="21" width="15.28515625" style="20" customWidth="1"/>
    <col min="22" max="22" width="14.7109375" style="20" customWidth="1"/>
    <col min="23" max="23" width="0.28515625" style="20" hidden="1" customWidth="1"/>
    <col min="24" max="27" width="14.7109375" style="20" customWidth="1"/>
    <col min="28" max="28" width="15.85546875" style="313" customWidth="1"/>
    <col min="29" max="29" width="1.7109375" style="20" hidden="1" customWidth="1"/>
    <col min="30" max="30" width="10.5703125" style="20" customWidth="1"/>
    <col min="31" max="31" width="10.5703125" style="313" customWidth="1"/>
    <col min="32" max="32" width="13.5703125" style="20" customWidth="1"/>
    <col min="33" max="33" width="15.5703125" style="20" customWidth="1"/>
    <col min="34" max="34" width="10.28515625" style="20" hidden="1" customWidth="1"/>
    <col min="35" max="35" width="10.5703125" style="313" customWidth="1"/>
    <col min="36" max="36" width="10.5703125" style="20" customWidth="1"/>
    <col min="37" max="37" width="10.5703125" style="313" customWidth="1"/>
    <col min="38" max="38" width="13.7109375" style="20" customWidth="1"/>
    <col min="39" max="39" width="14.8554687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aanvraag'!C34</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aanvraag'!D34</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5"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5"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6"/>
      <c r="B64" s="614"/>
      <c r="C64" s="615"/>
      <c r="D64" s="616"/>
      <c r="E64" s="8"/>
      <c r="F64" s="10"/>
      <c r="G64" s="187">
        <v>0</v>
      </c>
      <c r="H64" s="10"/>
      <c r="I64" s="295">
        <f t="shared" ref="I64:I65" si="95">G64</f>
        <v>0</v>
      </c>
      <c r="J64" s="10"/>
      <c r="K64" s="187">
        <v>0</v>
      </c>
      <c r="L64" s="287"/>
      <c r="M64" s="283">
        <f t="shared" ref="M64:M65" si="96">K64</f>
        <v>0</v>
      </c>
      <c r="N64" s="10"/>
      <c r="O64" s="187">
        <v>0</v>
      </c>
      <c r="P64" s="287">
        <f t="shared" ref="P64:P65" si="97">O64</f>
        <v>0</v>
      </c>
      <c r="Q64" s="287"/>
      <c r="R64" s="188" t="str" cm="2">
        <f t="array" ref="R64">_xlfn.IFS($C$6=Werkblad!$A$28,Werkblad!$A$34,$C$6="Kennisontwikkeling (KO)",Werkblad!$A$31,$C$6="Onderzoek, Ontwikkeling en innovatie (O&amp;O&amp;I)",Werkblad!$A$32,$C$6="","")</f>
        <v/>
      </c>
      <c r="S64" s="175"/>
      <c r="T64" s="10"/>
      <c r="U64" s="187">
        <v>0</v>
      </c>
      <c r="V64" s="287"/>
      <c r="W64" s="33">
        <f t="shared" ref="W64:W65" si="98">U64</f>
        <v>0</v>
      </c>
      <c r="X64" s="188" t="str" cm="2">
        <f t="array" ref="X64">_xlfn.IFS($C$6=Werkblad!$A$28,Werkblad!$A$34,$C$6="Kennisontwikkeling (KO)",Werkblad!$A$31,$C$6="Onderzoek, Ontwikkeling en innovatie (O&amp;O&amp;I)",Werkblad!$A$32,$C$6="","")</f>
        <v/>
      </c>
      <c r="Y64" s="169"/>
      <c r="Z64" s="10"/>
      <c r="AA64" s="187">
        <v>0</v>
      </c>
      <c r="AB64" s="287"/>
      <c r="AC64" s="33">
        <f t="shared" ref="AC64:AC65" si="99">AA64</f>
        <v>0</v>
      </c>
      <c r="AD64" s="188" t="str" cm="2">
        <f t="array" ref="AD64">_xlfn.IFS($C$6=Werkblad!$A$28,Werkblad!$A$34,$C$6="Kennisontwikkeling (KO)",Werkblad!$A$31,$C$6="Onderzoek, Ontwikkeling en innovatie (O&amp;O&amp;I)",Werkblad!$A$32,$C$6="","")</f>
        <v/>
      </c>
      <c r="AE64" s="326"/>
      <c r="AF64" s="10"/>
      <c r="AG64" s="187">
        <v>0</v>
      </c>
      <c r="AH64" s="175">
        <f t="shared" ref="AH64:AH65" si="100">AG64</f>
        <v>0</v>
      </c>
      <c r="AI64" s="287"/>
      <c r="AJ64" s="188" t="str" cm="2">
        <f t="array" ref="AJ64">_xlfn.IFS($C$6=Werkblad!$A$28,Werkblad!$A$34,$C$6="Kennisontwikkeling (KO)",Werkblad!$A$31,$C$6="Onderzoek, Ontwikkeling en innovatie (O&amp;O&amp;I)",Werkblad!$A$32,$C$6="","")</f>
        <v/>
      </c>
      <c r="AK64" s="287"/>
      <c r="AL64" s="10"/>
      <c r="AM64" s="187">
        <v>0</v>
      </c>
      <c r="AN64" s="283">
        <f t="shared" ref="AN64:AN65" si="101">AM64</f>
        <v>0</v>
      </c>
      <c r="AO64" s="287"/>
      <c r="AP64" s="188" t="str" cm="2">
        <f t="array" ref="AP64">_xlfn.IFS($C$6=Werkblad!$A$28,Werkblad!$A$34,$C$6="Kennisontwikkeling (KO)",Werkblad!$A$31,$C$6="Onderzoek, Ontwikkeling en innovatie (O&amp;O&amp;I)",Werkblad!$A$32,$C$6="","")</f>
        <v/>
      </c>
      <c r="AQ64" s="287"/>
      <c r="AR64" s="10"/>
      <c r="AS64" s="187">
        <v>0</v>
      </c>
      <c r="AT64" s="283">
        <f t="shared" ref="AT64:AT65" si="102">AS64</f>
        <v>0</v>
      </c>
      <c r="AU64" s="287"/>
      <c r="AV64" s="188" t="str" cm="2">
        <f t="array" ref="AV64">_xlfn.IFS($C$6=Werkblad!$A$28,Werkblad!$A$34,$C$6="Kennisontwikkeling (KO)",Werkblad!$A$31,$C$6="Onderzoek, Ontwikkeling en innovatie (O&amp;O&amp;I)",Werkblad!$A$32,$C$6="","")</f>
        <v/>
      </c>
      <c r="AW64" s="169"/>
      <c r="AX64" s="10"/>
      <c r="AY64" s="187">
        <v>0</v>
      </c>
      <c r="AZ64" s="283">
        <f t="shared" ref="AZ64:AZ65" si="103">AY64</f>
        <v>0</v>
      </c>
      <c r="BA64" s="287"/>
      <c r="BB64" s="188" t="str" cm="2">
        <f t="array" ref="BB64">_xlfn.IFS($C$6=Werkblad!$A$28,Werkblad!$A$34,$C$6="Kennisontwikkeling (KO)",Werkblad!$A$31,$C$6="Onderzoek, Ontwikkeling en innovatie (O&amp;O&amp;I)",Werkblad!$A$32,$C$6="","")</f>
        <v/>
      </c>
      <c r="BC64" s="175"/>
      <c r="BD64" s="10"/>
      <c r="BE64" s="187">
        <v>0</v>
      </c>
      <c r="BF64" s="283"/>
      <c r="BG64" s="287"/>
      <c r="BH64" s="188" t="str" cm="2">
        <f t="array" ref="BH64">_xlfn.IFS($C$6=Werkblad!$A$28,Werkblad!$A$34,$C$6="Kennisontwikkeling (KO)",Werkblad!$A$31,$C$6="Onderzoek, Ontwikkeling en innovatie (O&amp;O&amp;I)",Werkblad!$A$32,$C$6="","")</f>
        <v/>
      </c>
      <c r="BI64" s="12"/>
    </row>
    <row r="65" spans="1:61" x14ac:dyDescent="0.25">
      <c r="A65" s="396"/>
      <c r="B65" s="614"/>
      <c r="C65" s="615"/>
      <c r="D65" s="616"/>
      <c r="E65" s="8"/>
      <c r="F65" s="10"/>
      <c r="G65" s="187">
        <v>0</v>
      </c>
      <c r="H65" s="10"/>
      <c r="I65" s="295">
        <f t="shared" si="95"/>
        <v>0</v>
      </c>
      <c r="J65" s="10"/>
      <c r="K65" s="187">
        <v>0</v>
      </c>
      <c r="L65" s="287"/>
      <c r="M65" s="283">
        <f t="shared" si="96"/>
        <v>0</v>
      </c>
      <c r="N65" s="10"/>
      <c r="O65" s="187">
        <v>0</v>
      </c>
      <c r="P65" s="287">
        <f t="shared" si="97"/>
        <v>0</v>
      </c>
      <c r="Q65" s="287"/>
      <c r="R65" s="188" t="str" cm="2">
        <f t="array" ref="R65">_xlfn.IFS($C$6=Werkblad!$A$28,Werkblad!$A$34,$C$6="Kennisontwikkeling (KO)",Werkblad!$A$31,$C$6="Onderzoek, Ontwikkeling en innovatie (O&amp;O&amp;I)",Werkblad!$A$32,$C$6="","")</f>
        <v/>
      </c>
      <c r="S65" s="175"/>
      <c r="T65" s="10"/>
      <c r="U65" s="187">
        <v>0</v>
      </c>
      <c r="V65" s="287"/>
      <c r="W65" s="33">
        <f t="shared" si="98"/>
        <v>0</v>
      </c>
      <c r="X65" s="188" t="str" cm="2">
        <f t="array" ref="X65">_xlfn.IFS($C$6=Werkblad!$A$28,Werkblad!$A$34,$C$6="Kennisontwikkeling (KO)",Werkblad!$A$31,$C$6="Onderzoek, Ontwikkeling en innovatie (O&amp;O&amp;I)",Werkblad!$A$32,$C$6="","")</f>
        <v/>
      </c>
      <c r="Y65" s="169"/>
      <c r="Z65" s="10"/>
      <c r="AA65" s="187">
        <v>0</v>
      </c>
      <c r="AB65" s="287"/>
      <c r="AC65" s="33">
        <f t="shared" si="99"/>
        <v>0</v>
      </c>
      <c r="AD65" s="188" t="str" cm="2">
        <f t="array" ref="AD65">_xlfn.IFS($C$6=Werkblad!$A$28,Werkblad!$A$34,$C$6="Kennisontwikkeling (KO)",Werkblad!$A$31,$C$6="Onderzoek, Ontwikkeling en innovatie (O&amp;O&amp;I)",Werkblad!$A$32,$C$6="","")</f>
        <v/>
      </c>
      <c r="AE65" s="326"/>
      <c r="AF65" s="10"/>
      <c r="AG65" s="187">
        <v>0</v>
      </c>
      <c r="AH65" s="175">
        <f t="shared" si="100"/>
        <v>0</v>
      </c>
      <c r="AI65" s="287"/>
      <c r="AJ65" s="188" t="str" cm="2">
        <f t="array" ref="AJ65">_xlfn.IFS($C$6=Werkblad!$A$28,Werkblad!$A$34,$C$6="Kennisontwikkeling (KO)",Werkblad!$A$31,$C$6="Onderzoek, Ontwikkeling en innovatie (O&amp;O&amp;I)",Werkblad!$A$32,$C$6="","")</f>
        <v/>
      </c>
      <c r="AK65" s="287"/>
      <c r="AL65" s="10"/>
      <c r="AM65" s="187">
        <v>0</v>
      </c>
      <c r="AN65" s="283">
        <f t="shared" si="101"/>
        <v>0</v>
      </c>
      <c r="AO65" s="287"/>
      <c r="AP65" s="188" t="str" cm="2">
        <f t="array" ref="AP65">_xlfn.IFS($C$6=Werkblad!$A$28,Werkblad!$A$34,$C$6="Kennisontwikkeling (KO)",Werkblad!$A$31,$C$6="Onderzoek, Ontwikkeling en innovatie (O&amp;O&amp;I)",Werkblad!$A$32,$C$6="","")</f>
        <v/>
      </c>
      <c r="AQ65" s="287"/>
      <c r="AR65" s="10"/>
      <c r="AS65" s="187">
        <v>0</v>
      </c>
      <c r="AT65" s="283">
        <f t="shared" si="102"/>
        <v>0</v>
      </c>
      <c r="AU65" s="287"/>
      <c r="AV65" s="188" t="str" cm="2">
        <f t="array" ref="AV65">_xlfn.IFS($C$6=Werkblad!$A$28,Werkblad!$A$34,$C$6="Kennisontwikkeling (KO)",Werkblad!$A$31,$C$6="Onderzoek, Ontwikkeling en innovatie (O&amp;O&amp;I)",Werkblad!$A$32,$C$6="","")</f>
        <v/>
      </c>
      <c r="AW65" s="169"/>
      <c r="AX65" s="10"/>
      <c r="AY65" s="187">
        <v>0</v>
      </c>
      <c r="AZ65" s="283">
        <f t="shared" si="103"/>
        <v>0</v>
      </c>
      <c r="BA65" s="287"/>
      <c r="BB65" s="188" t="str" cm="2">
        <f t="array" ref="BB65">_xlfn.IFS($C$6=Werkblad!$A$28,Werkblad!$A$34,$C$6="Kennisontwikkeling (KO)",Werkblad!$A$31,$C$6="Onderzoek, Ontwikkeling en innovatie (O&amp;O&amp;I)",Werkblad!$A$32,$C$6="","")</f>
        <v/>
      </c>
      <c r="BC65" s="175"/>
      <c r="BD65" s="10"/>
      <c r="BE65" s="187">
        <v>0</v>
      </c>
      <c r="BF65" s="283"/>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v>0</v>
      </c>
      <c r="AN70" s="55"/>
      <c r="AO70" s="303"/>
      <c r="AP70" s="55"/>
      <c r="AQ70" s="303"/>
      <c r="AR70" s="55"/>
      <c r="AS70" s="55">
        <v>0</v>
      </c>
      <c r="AT70" s="55"/>
      <c r="AU70" s="303"/>
      <c r="AV70" s="55"/>
      <c r="AW70" s="55"/>
      <c r="AX70" s="55"/>
      <c r="AY70" s="55">
        <v>0</v>
      </c>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104">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105">G74</f>
        <v>0</v>
      </c>
      <c r="J74" s="10"/>
      <c r="K74" s="187">
        <v>0</v>
      </c>
      <c r="L74" s="287"/>
      <c r="M74" s="283">
        <f t="shared" ref="M74:M85" si="106">K74</f>
        <v>0</v>
      </c>
      <c r="N74" s="10"/>
      <c r="O74" s="187">
        <v>0</v>
      </c>
      <c r="P74" s="287">
        <f t="shared" si="104"/>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107">AG74</f>
        <v>0</v>
      </c>
      <c r="AI74" s="287"/>
      <c r="AJ74" s="188" t="str" cm="2">
        <f t="array" ref="AJ74">_xlfn.IFS($C$6=Werkblad!$A$28,Werkblad!$A$34,$C$6="Kennisontwikkeling (KO)",Werkblad!$A$31,$C$6="Onderzoek, Ontwikkeling en innovatie (O&amp;O&amp;I)",Werkblad!$A$32,$C$6="","")</f>
        <v/>
      </c>
      <c r="AK74" s="287"/>
      <c r="AL74" s="10"/>
      <c r="AM74" s="187">
        <v>0</v>
      </c>
      <c r="AN74" s="283">
        <f t="shared" ref="AN74:AN85" si="108">AM74</f>
        <v>0</v>
      </c>
      <c r="AO74" s="287"/>
      <c r="AP74" s="188" t="str" cm="2">
        <f t="array" ref="AP74">_xlfn.IFS($C$6=Werkblad!$A$28,Werkblad!$A$34,$C$6="Kennisontwikkeling (KO)",Werkblad!$A$31,$C$6="Onderzoek, Ontwikkeling en innovatie (O&amp;O&amp;I)",Werkblad!$A$32,$C$6="","")</f>
        <v/>
      </c>
      <c r="AQ74" s="287"/>
      <c r="AR74" s="10"/>
      <c r="AS74" s="187">
        <v>0</v>
      </c>
      <c r="AT74" s="283">
        <f t="shared" ref="AT74:AT85" si="109">AS74</f>
        <v>0</v>
      </c>
      <c r="AU74" s="287"/>
      <c r="AV74" s="188" t="str" cm="2">
        <f t="array" ref="AV74">_xlfn.IFS($C$6=Werkblad!$A$28,Werkblad!$A$34,$C$6="Kennisontwikkeling (KO)",Werkblad!$A$31,$C$6="Onderzoek, Ontwikkeling en innovatie (O&amp;O&amp;I)",Werkblad!$A$32,$C$6="","")</f>
        <v/>
      </c>
      <c r="AW74" s="175"/>
      <c r="AX74" s="10"/>
      <c r="AY74" s="187">
        <v>0</v>
      </c>
      <c r="AZ74" s="283">
        <f t="shared" ref="AZ74:AZ85" si="110">AY74</f>
        <v>0</v>
      </c>
      <c r="BA74" s="287"/>
      <c r="BB74" s="188" t="str" cm="2">
        <f t="array" ref="BB74">_xlfn.IFS($C$6=Werkblad!$A$28,Werkblad!$A$34,$C$6="Kennisontwikkeling (KO)",Werkblad!$A$31,$C$6="Onderzoek, Ontwikkeling en innovatie (O&amp;O&amp;I)",Werkblad!$A$32,$C$6="","")</f>
        <v/>
      </c>
      <c r="BC74" s="175"/>
      <c r="BD74" s="10"/>
      <c r="BE74" s="187">
        <v>0</v>
      </c>
      <c r="BF74" s="283">
        <f t="shared" ref="BF74:BF85" si="111">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105"/>
        <v>0</v>
      </c>
      <c r="J75" s="10"/>
      <c r="K75" s="187">
        <v>0</v>
      </c>
      <c r="L75" s="287"/>
      <c r="M75" s="283">
        <f t="shared" si="106"/>
        <v>0</v>
      </c>
      <c r="N75" s="10"/>
      <c r="O75" s="187">
        <v>0</v>
      </c>
      <c r="P75" s="287">
        <f t="shared" si="104"/>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107"/>
        <v>0</v>
      </c>
      <c r="AI75" s="287"/>
      <c r="AJ75" s="188" t="str" cm="2">
        <f t="array" ref="AJ75">_xlfn.IFS($C$6=Werkblad!$A$28,Werkblad!$A$34,$C$6="Kennisontwikkeling (KO)",Werkblad!$A$31,$C$6="Onderzoek, Ontwikkeling en innovatie (O&amp;O&amp;I)",Werkblad!$A$32,$C$6="","")</f>
        <v/>
      </c>
      <c r="AK75" s="287"/>
      <c r="AL75" s="10"/>
      <c r="AM75" s="187">
        <v>0</v>
      </c>
      <c r="AN75" s="283">
        <f t="shared" si="108"/>
        <v>0</v>
      </c>
      <c r="AO75" s="287"/>
      <c r="AP75" s="188" t="str" cm="2">
        <f t="array" ref="AP75">_xlfn.IFS($C$6=Werkblad!$A$28,Werkblad!$A$34,$C$6="Kennisontwikkeling (KO)",Werkblad!$A$31,$C$6="Onderzoek, Ontwikkeling en innovatie (O&amp;O&amp;I)",Werkblad!$A$32,$C$6="","")</f>
        <v/>
      </c>
      <c r="AQ75" s="287"/>
      <c r="AR75" s="10"/>
      <c r="AS75" s="187">
        <v>0</v>
      </c>
      <c r="AT75" s="283">
        <f t="shared" si="109"/>
        <v>0</v>
      </c>
      <c r="AU75" s="287"/>
      <c r="AV75" s="188" t="str" cm="2">
        <f t="array" ref="AV75">_xlfn.IFS($C$6=Werkblad!$A$28,Werkblad!$A$34,$C$6="Kennisontwikkeling (KO)",Werkblad!$A$31,$C$6="Onderzoek, Ontwikkeling en innovatie (O&amp;O&amp;I)",Werkblad!$A$32,$C$6="","")</f>
        <v/>
      </c>
      <c r="AW75" s="175"/>
      <c r="AX75" s="10"/>
      <c r="AY75" s="187">
        <v>0</v>
      </c>
      <c r="AZ75" s="283">
        <f t="shared" si="110"/>
        <v>0</v>
      </c>
      <c r="BA75" s="287"/>
      <c r="BB75" s="188" t="str" cm="2">
        <f t="array" ref="BB75">_xlfn.IFS($C$6=Werkblad!$A$28,Werkblad!$A$34,$C$6="Kennisontwikkeling (KO)",Werkblad!$A$31,$C$6="Onderzoek, Ontwikkeling en innovatie (O&amp;O&amp;I)",Werkblad!$A$32,$C$6="","")</f>
        <v/>
      </c>
      <c r="BC75" s="175"/>
      <c r="BD75" s="10"/>
      <c r="BE75" s="187">
        <v>0</v>
      </c>
      <c r="BF75" s="283">
        <f t="shared" si="111"/>
        <v>0</v>
      </c>
      <c r="BG75" s="287"/>
      <c r="BH75" s="188" t="str" cm="2">
        <f t="array" ref="BH75">_xlfn.IFS($C$6=Werkblad!$A$28,Werkblad!$A$34,$C$6="Kennisontwikkeling (KO)",Werkblad!$A$31,$C$6="Onderzoek, Ontwikkeling en innovatie (O&amp;O&amp;I)",Werkblad!$A$32,$C$6="","")</f>
        <v/>
      </c>
      <c r="BI75" s="136"/>
    </row>
    <row r="76" spans="1:61" x14ac:dyDescent="0.25">
      <c r="A76" s="7"/>
      <c r="B76" s="574"/>
      <c r="C76" s="575"/>
      <c r="D76" s="575"/>
      <c r="E76" s="4"/>
      <c r="F76" s="10"/>
      <c r="G76" s="187">
        <v>0</v>
      </c>
      <c r="H76" s="4"/>
      <c r="I76" s="296">
        <f t="shared" ref="I76:I78" si="112">G76</f>
        <v>0</v>
      </c>
      <c r="J76" s="10"/>
      <c r="K76" s="187">
        <v>0</v>
      </c>
      <c r="L76" s="287"/>
      <c r="M76" s="283">
        <f t="shared" ref="M76:M78" si="113">K76</f>
        <v>0</v>
      </c>
      <c r="N76" s="10"/>
      <c r="O76" s="187">
        <v>0</v>
      </c>
      <c r="P76" s="287">
        <f t="shared" ref="P76:P78" si="114">O76</f>
        <v>0</v>
      </c>
      <c r="Q76" s="287"/>
      <c r="R76" s="188" t="str" cm="2">
        <f t="array" ref="R76">_xlfn.IFS($C$6=Werkblad!$A$28,Werkblad!$A$34,$C$6="Kennisontwikkeling (KO)",Werkblad!$A$31,$C$6="Onderzoek, Ontwikkeling en innovatie (O&amp;O&amp;I)",Werkblad!$A$32,$C$6="","")</f>
        <v/>
      </c>
      <c r="S76" s="175"/>
      <c r="T76" s="10"/>
      <c r="U76" s="187">
        <v>0</v>
      </c>
      <c r="V76" s="287"/>
      <c r="W76" s="33">
        <f t="shared" ref="W76:W78" si="115">U76</f>
        <v>0</v>
      </c>
      <c r="X76" s="188" t="str" cm="2">
        <f t="array" ref="X76">_xlfn.IFS($C$6=Werkblad!$A$28,Werkblad!$A$34,$C$6="Kennisontwikkeling (KO)",Werkblad!$A$31,$C$6="Onderzoek, Ontwikkeling en innovatie (O&amp;O&amp;I)",Werkblad!$A$32,$C$6="","")</f>
        <v/>
      </c>
      <c r="Y76" s="175"/>
      <c r="Z76" s="10"/>
      <c r="AA76" s="187">
        <v>0</v>
      </c>
      <c r="AB76" s="287"/>
      <c r="AC76" s="33">
        <f t="shared" ref="AC76:AC78" si="116">AA76</f>
        <v>0</v>
      </c>
      <c r="AD76" s="188" t="str" cm="2">
        <f t="array" ref="AD76">_xlfn.IFS($C$6=Werkblad!$A$28,Werkblad!$A$34,$C$6="Kennisontwikkeling (KO)",Werkblad!$A$31,$C$6="Onderzoek, Ontwikkeling en innovatie (O&amp;O&amp;I)",Werkblad!$A$32,$C$6="","")</f>
        <v/>
      </c>
      <c r="AE76" s="287"/>
      <c r="AF76" s="10"/>
      <c r="AG76" s="187">
        <v>0</v>
      </c>
      <c r="AH76" s="175">
        <f t="shared" ref="AH76:AH78" si="117">AG76</f>
        <v>0</v>
      </c>
      <c r="AI76" s="287"/>
      <c r="AJ76" s="188" t="str" cm="2">
        <f t="array" ref="AJ76">_xlfn.IFS($C$6=Werkblad!$A$28,Werkblad!$A$34,$C$6="Kennisontwikkeling (KO)",Werkblad!$A$31,$C$6="Onderzoek, Ontwikkeling en innovatie (O&amp;O&amp;I)",Werkblad!$A$32,$C$6="","")</f>
        <v/>
      </c>
      <c r="AK76" s="287"/>
      <c r="AL76" s="10"/>
      <c r="AM76" s="187">
        <v>0</v>
      </c>
      <c r="AN76" s="283">
        <f t="shared" ref="AN76:AN78" si="118">AM76</f>
        <v>0</v>
      </c>
      <c r="AO76" s="287"/>
      <c r="AP76" s="188" t="str" cm="2">
        <f t="array" ref="AP76">_xlfn.IFS($C$6=Werkblad!$A$28,Werkblad!$A$34,$C$6="Kennisontwikkeling (KO)",Werkblad!$A$31,$C$6="Onderzoek, Ontwikkeling en innovatie (O&amp;O&amp;I)",Werkblad!$A$32,$C$6="","")</f>
        <v/>
      </c>
      <c r="AQ76" s="287"/>
      <c r="AR76" s="10"/>
      <c r="AS76" s="187">
        <v>0</v>
      </c>
      <c r="AT76" s="283">
        <f t="shared" ref="AT76:AT78" si="119">AS76</f>
        <v>0</v>
      </c>
      <c r="AU76" s="287"/>
      <c r="AV76" s="188" t="str" cm="2">
        <f t="array" ref="AV76">_xlfn.IFS($C$6=Werkblad!$A$28,Werkblad!$A$34,$C$6="Kennisontwikkeling (KO)",Werkblad!$A$31,$C$6="Onderzoek, Ontwikkeling en innovatie (O&amp;O&amp;I)",Werkblad!$A$32,$C$6="","")</f>
        <v/>
      </c>
      <c r="AW76" s="175"/>
      <c r="AX76" s="10"/>
      <c r="AY76" s="187">
        <v>0</v>
      </c>
      <c r="AZ76" s="283">
        <f t="shared" ref="AZ76:AZ78" si="120">AY76</f>
        <v>0</v>
      </c>
      <c r="BA76" s="287"/>
      <c r="BB76" s="188" t="str" cm="2">
        <f t="array" ref="BB76">_xlfn.IFS($C$6=Werkblad!$A$28,Werkblad!$A$34,$C$6="Kennisontwikkeling (KO)",Werkblad!$A$31,$C$6="Onderzoek, Ontwikkeling en innovatie (O&amp;O&amp;I)",Werkblad!$A$32,$C$6="","")</f>
        <v/>
      </c>
      <c r="BC76" s="175"/>
      <c r="BD76" s="10"/>
      <c r="BE76" s="187">
        <v>0</v>
      </c>
      <c r="BF76" s="283">
        <f t="shared" ref="BF76:BF78" si="121">BE76</f>
        <v>0</v>
      </c>
      <c r="BG76" s="287"/>
      <c r="BH76" s="188" t="str" cm="2">
        <f t="array" ref="BH76">_xlfn.IFS($C$6=Werkblad!$A$28,Werkblad!$A$34,$C$6="Kennisontwikkeling (KO)",Werkblad!$A$31,$C$6="Onderzoek, Ontwikkeling en innovatie (O&amp;O&amp;I)",Werkblad!$A$32,$C$6="","")</f>
        <v/>
      </c>
      <c r="BI76" s="136"/>
    </row>
    <row r="77" spans="1:61" x14ac:dyDescent="0.25">
      <c r="A77" s="7"/>
      <c r="B77" s="574"/>
      <c r="C77" s="575"/>
      <c r="D77" s="575"/>
      <c r="E77" s="4"/>
      <c r="F77" s="10"/>
      <c r="G77" s="187">
        <v>0</v>
      </c>
      <c r="H77" s="4"/>
      <c r="I77" s="296">
        <f t="shared" si="112"/>
        <v>0</v>
      </c>
      <c r="J77" s="10"/>
      <c r="K77" s="187">
        <v>0</v>
      </c>
      <c r="L77" s="287"/>
      <c r="M77" s="283">
        <f t="shared" si="113"/>
        <v>0</v>
      </c>
      <c r="N77" s="10"/>
      <c r="O77" s="187">
        <v>0</v>
      </c>
      <c r="P77" s="287">
        <f t="shared" si="114"/>
        <v>0</v>
      </c>
      <c r="Q77" s="287"/>
      <c r="R77" s="188" t="str" cm="2">
        <f t="array" ref="R77">_xlfn.IFS($C$6=Werkblad!$A$28,Werkblad!$A$34,$C$6="Kennisontwikkeling (KO)",Werkblad!$A$31,$C$6="Onderzoek, Ontwikkeling en innovatie (O&amp;O&amp;I)",Werkblad!$A$32,$C$6="","")</f>
        <v/>
      </c>
      <c r="S77" s="175"/>
      <c r="T77" s="10"/>
      <c r="U77" s="187">
        <v>0</v>
      </c>
      <c r="V77" s="287"/>
      <c r="W77" s="33">
        <f t="shared" si="115"/>
        <v>0</v>
      </c>
      <c r="X77" s="188" t="str" cm="2">
        <f t="array" ref="X77">_xlfn.IFS($C$6=Werkblad!$A$28,Werkblad!$A$34,$C$6="Kennisontwikkeling (KO)",Werkblad!$A$31,$C$6="Onderzoek, Ontwikkeling en innovatie (O&amp;O&amp;I)",Werkblad!$A$32,$C$6="","")</f>
        <v/>
      </c>
      <c r="Y77" s="175"/>
      <c r="Z77" s="10"/>
      <c r="AA77" s="187">
        <v>0</v>
      </c>
      <c r="AB77" s="287"/>
      <c r="AC77" s="33">
        <f t="shared" si="116"/>
        <v>0</v>
      </c>
      <c r="AD77" s="188" t="str" cm="2">
        <f t="array" ref="AD77">_xlfn.IFS($C$6=Werkblad!$A$28,Werkblad!$A$34,$C$6="Kennisontwikkeling (KO)",Werkblad!$A$31,$C$6="Onderzoek, Ontwikkeling en innovatie (O&amp;O&amp;I)",Werkblad!$A$32,$C$6="","")</f>
        <v/>
      </c>
      <c r="AE77" s="287"/>
      <c r="AF77" s="10"/>
      <c r="AG77" s="187">
        <v>0</v>
      </c>
      <c r="AH77" s="175">
        <f t="shared" si="117"/>
        <v>0</v>
      </c>
      <c r="AI77" s="287"/>
      <c r="AJ77" s="188" t="str" cm="2">
        <f t="array" ref="AJ77">_xlfn.IFS($C$6=Werkblad!$A$28,Werkblad!$A$34,$C$6="Kennisontwikkeling (KO)",Werkblad!$A$31,$C$6="Onderzoek, Ontwikkeling en innovatie (O&amp;O&amp;I)",Werkblad!$A$32,$C$6="","")</f>
        <v/>
      </c>
      <c r="AK77" s="287"/>
      <c r="AL77" s="10"/>
      <c r="AM77" s="187">
        <v>0</v>
      </c>
      <c r="AN77" s="283">
        <f t="shared" si="118"/>
        <v>0</v>
      </c>
      <c r="AO77" s="287"/>
      <c r="AP77" s="188" t="str" cm="2">
        <f t="array" ref="AP77">_xlfn.IFS($C$6=Werkblad!$A$28,Werkblad!$A$34,$C$6="Kennisontwikkeling (KO)",Werkblad!$A$31,$C$6="Onderzoek, Ontwikkeling en innovatie (O&amp;O&amp;I)",Werkblad!$A$32,$C$6="","")</f>
        <v/>
      </c>
      <c r="AQ77" s="287"/>
      <c r="AR77" s="10"/>
      <c r="AS77" s="187">
        <v>0</v>
      </c>
      <c r="AT77" s="283">
        <f t="shared" si="119"/>
        <v>0</v>
      </c>
      <c r="AU77" s="287"/>
      <c r="AV77" s="188" t="str" cm="2">
        <f t="array" ref="AV77">_xlfn.IFS($C$6=Werkblad!$A$28,Werkblad!$A$34,$C$6="Kennisontwikkeling (KO)",Werkblad!$A$31,$C$6="Onderzoek, Ontwikkeling en innovatie (O&amp;O&amp;I)",Werkblad!$A$32,$C$6="","")</f>
        <v/>
      </c>
      <c r="AW77" s="175"/>
      <c r="AX77" s="10"/>
      <c r="AY77" s="187">
        <v>0</v>
      </c>
      <c r="AZ77" s="283">
        <f t="shared" si="120"/>
        <v>0</v>
      </c>
      <c r="BA77" s="287"/>
      <c r="BB77" s="188" t="str" cm="2">
        <f t="array" ref="BB77">_xlfn.IFS($C$6=Werkblad!$A$28,Werkblad!$A$34,$C$6="Kennisontwikkeling (KO)",Werkblad!$A$31,$C$6="Onderzoek, Ontwikkeling en innovatie (O&amp;O&amp;I)",Werkblad!$A$32,$C$6="","")</f>
        <v/>
      </c>
      <c r="BC77" s="175"/>
      <c r="BD77" s="10"/>
      <c r="BE77" s="187">
        <v>0</v>
      </c>
      <c r="BF77" s="283">
        <f t="shared" si="121"/>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4"/>
      <c r="F78" s="10"/>
      <c r="G78" s="187">
        <v>0</v>
      </c>
      <c r="H78" s="4"/>
      <c r="I78" s="296">
        <f t="shared" si="112"/>
        <v>0</v>
      </c>
      <c r="J78" s="10"/>
      <c r="K78" s="187">
        <v>0</v>
      </c>
      <c r="L78" s="287"/>
      <c r="M78" s="283">
        <f t="shared" si="113"/>
        <v>0</v>
      </c>
      <c r="N78" s="10"/>
      <c r="O78" s="187">
        <v>0</v>
      </c>
      <c r="P78" s="287">
        <f t="shared" si="114"/>
        <v>0</v>
      </c>
      <c r="Q78" s="287"/>
      <c r="R78" s="188" t="str" cm="2">
        <f t="array" ref="R78">_xlfn.IFS($C$6=Werkblad!$A$28,Werkblad!$A$34,$C$6="Kennisontwikkeling (KO)",Werkblad!$A$31,$C$6="Onderzoek, Ontwikkeling en innovatie (O&amp;O&amp;I)",Werkblad!$A$32,$C$6="","")</f>
        <v/>
      </c>
      <c r="S78" s="175"/>
      <c r="T78" s="10"/>
      <c r="U78" s="187">
        <v>0</v>
      </c>
      <c r="V78" s="287"/>
      <c r="W78" s="33">
        <f t="shared" si="115"/>
        <v>0</v>
      </c>
      <c r="X78" s="188" t="str" cm="2">
        <f t="array" ref="X78">_xlfn.IFS($C$6=Werkblad!$A$28,Werkblad!$A$34,$C$6="Kennisontwikkeling (KO)",Werkblad!$A$31,$C$6="Onderzoek, Ontwikkeling en innovatie (O&amp;O&amp;I)",Werkblad!$A$32,$C$6="","")</f>
        <v/>
      </c>
      <c r="Y78" s="175"/>
      <c r="Z78" s="10"/>
      <c r="AA78" s="187">
        <v>0</v>
      </c>
      <c r="AB78" s="287"/>
      <c r="AC78" s="33">
        <f t="shared" si="116"/>
        <v>0</v>
      </c>
      <c r="AD78" s="188" t="str" cm="2">
        <f t="array" ref="AD78">_xlfn.IFS($C$6=Werkblad!$A$28,Werkblad!$A$34,$C$6="Kennisontwikkeling (KO)",Werkblad!$A$31,$C$6="Onderzoek, Ontwikkeling en innovatie (O&amp;O&amp;I)",Werkblad!$A$32,$C$6="","")</f>
        <v/>
      </c>
      <c r="AE78" s="287"/>
      <c r="AF78" s="10"/>
      <c r="AG78" s="187">
        <v>0</v>
      </c>
      <c r="AH78" s="175">
        <f t="shared" si="117"/>
        <v>0</v>
      </c>
      <c r="AI78" s="287"/>
      <c r="AJ78" s="188" t="str" cm="2">
        <f t="array" ref="AJ78">_xlfn.IFS($C$6=Werkblad!$A$28,Werkblad!$A$34,$C$6="Kennisontwikkeling (KO)",Werkblad!$A$31,$C$6="Onderzoek, Ontwikkeling en innovatie (O&amp;O&amp;I)",Werkblad!$A$32,$C$6="","")</f>
        <v/>
      </c>
      <c r="AK78" s="287"/>
      <c r="AL78" s="10"/>
      <c r="AM78" s="187">
        <v>0</v>
      </c>
      <c r="AN78" s="283">
        <f t="shared" si="118"/>
        <v>0</v>
      </c>
      <c r="AO78" s="287"/>
      <c r="AP78" s="188" t="str" cm="2">
        <f t="array" ref="AP78">_xlfn.IFS($C$6=Werkblad!$A$28,Werkblad!$A$34,$C$6="Kennisontwikkeling (KO)",Werkblad!$A$31,$C$6="Onderzoek, Ontwikkeling en innovatie (O&amp;O&amp;I)",Werkblad!$A$32,$C$6="","")</f>
        <v/>
      </c>
      <c r="AQ78" s="287"/>
      <c r="AR78" s="10"/>
      <c r="AS78" s="187">
        <v>0</v>
      </c>
      <c r="AT78" s="283">
        <f t="shared" si="119"/>
        <v>0</v>
      </c>
      <c r="AU78" s="287"/>
      <c r="AV78" s="188" t="str" cm="2">
        <f t="array" ref="AV78">_xlfn.IFS($C$6=Werkblad!$A$28,Werkblad!$A$34,$C$6="Kennisontwikkeling (KO)",Werkblad!$A$31,$C$6="Onderzoek, Ontwikkeling en innovatie (O&amp;O&amp;I)",Werkblad!$A$32,$C$6="","")</f>
        <v/>
      </c>
      <c r="AW78" s="175"/>
      <c r="AX78" s="10"/>
      <c r="AY78" s="187">
        <v>0</v>
      </c>
      <c r="AZ78" s="283">
        <f t="shared" si="120"/>
        <v>0</v>
      </c>
      <c r="BA78" s="287"/>
      <c r="BB78" s="188" t="str" cm="2">
        <f t="array" ref="BB78">_xlfn.IFS($C$6=Werkblad!$A$28,Werkblad!$A$34,$C$6="Kennisontwikkeling (KO)",Werkblad!$A$31,$C$6="Onderzoek, Ontwikkeling en innovatie (O&amp;O&amp;I)",Werkblad!$A$32,$C$6="","")</f>
        <v/>
      </c>
      <c r="BC78" s="175"/>
      <c r="BD78" s="10"/>
      <c r="BE78" s="187">
        <v>0</v>
      </c>
      <c r="BF78" s="283">
        <f t="shared" si="121"/>
        <v>0</v>
      </c>
      <c r="BG78" s="287"/>
      <c r="BH78" s="188" t="str" cm="2">
        <f t="array" ref="BH78">_xlfn.IFS($C$6=Werkblad!$A$28,Werkblad!$A$34,$C$6="Kennisontwikkeling (KO)",Werkblad!$A$31,$C$6="Onderzoek, Ontwikkeling en innovatie (O&amp;O&amp;I)",Werkblad!$A$32,$C$6="","")</f>
        <v/>
      </c>
      <c r="BI78" s="136"/>
    </row>
    <row r="79" spans="1:61" x14ac:dyDescent="0.25">
      <c r="A79" s="7"/>
      <c r="B79" s="574"/>
      <c r="C79" s="587"/>
      <c r="D79" s="587"/>
      <c r="E79" s="4"/>
      <c r="F79" s="10"/>
      <c r="G79" s="187">
        <v>0</v>
      </c>
      <c r="H79" s="4"/>
      <c r="I79" s="296">
        <f t="shared" si="105"/>
        <v>0</v>
      </c>
      <c r="J79" s="10"/>
      <c r="K79" s="187">
        <v>0</v>
      </c>
      <c r="L79" s="287"/>
      <c r="M79" s="283">
        <f t="shared" si="106"/>
        <v>0</v>
      </c>
      <c r="N79" s="10"/>
      <c r="O79" s="187">
        <v>0</v>
      </c>
      <c r="P79" s="287">
        <f t="shared" si="104"/>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107"/>
        <v>0</v>
      </c>
      <c r="AI79" s="287"/>
      <c r="AJ79" s="188" t="str" cm="2">
        <f t="array" ref="AJ79">_xlfn.IFS($C$6=Werkblad!$A$28,Werkblad!$A$34,$C$6="Kennisontwikkeling (KO)",Werkblad!$A$31,$C$6="Onderzoek, Ontwikkeling en innovatie (O&amp;O&amp;I)",Werkblad!$A$32,$C$6="","")</f>
        <v/>
      </c>
      <c r="AK79" s="287"/>
      <c r="AL79" s="10"/>
      <c r="AM79" s="187">
        <v>0</v>
      </c>
      <c r="AN79" s="283">
        <f t="shared" si="108"/>
        <v>0</v>
      </c>
      <c r="AO79" s="287"/>
      <c r="AP79" s="188" t="str" cm="2">
        <f t="array" ref="AP79">_xlfn.IFS($C$6=Werkblad!$A$28,Werkblad!$A$34,$C$6="Kennisontwikkeling (KO)",Werkblad!$A$31,$C$6="Onderzoek, Ontwikkeling en innovatie (O&amp;O&amp;I)",Werkblad!$A$32,$C$6="","")</f>
        <v/>
      </c>
      <c r="AQ79" s="287"/>
      <c r="AR79" s="10"/>
      <c r="AS79" s="187">
        <v>0</v>
      </c>
      <c r="AT79" s="283">
        <f t="shared" si="109"/>
        <v>0</v>
      </c>
      <c r="AU79" s="287"/>
      <c r="AV79" s="188" t="str" cm="2">
        <f t="array" ref="AV79">_xlfn.IFS($C$6=Werkblad!$A$28,Werkblad!$A$34,$C$6="Kennisontwikkeling (KO)",Werkblad!$A$31,$C$6="Onderzoek, Ontwikkeling en innovatie (O&amp;O&amp;I)",Werkblad!$A$32,$C$6="","")</f>
        <v/>
      </c>
      <c r="AW79" s="175"/>
      <c r="AX79" s="10"/>
      <c r="AY79" s="187">
        <v>0</v>
      </c>
      <c r="AZ79" s="283">
        <f t="shared" si="110"/>
        <v>0</v>
      </c>
      <c r="BA79" s="287"/>
      <c r="BB79" s="188" t="str" cm="2">
        <f t="array" ref="BB79">_xlfn.IFS($C$6=Werkblad!$A$28,Werkblad!$A$34,$C$6="Kennisontwikkeling (KO)",Werkblad!$A$31,$C$6="Onderzoek, Ontwikkeling en innovatie (O&amp;O&amp;I)",Werkblad!$A$32,$C$6="","")</f>
        <v/>
      </c>
      <c r="BC79" s="175"/>
      <c r="BD79" s="10"/>
      <c r="BE79" s="187">
        <v>0</v>
      </c>
      <c r="BF79" s="283">
        <f t="shared" si="111"/>
        <v>0</v>
      </c>
      <c r="BG79" s="287"/>
      <c r="BH79" s="188" t="str" cm="2">
        <f t="array" ref="BH79">_xlfn.IFS($C$6=Werkblad!$A$28,Werkblad!$A$34,$C$6="Kennisontwikkeling (KO)",Werkblad!$A$31,$C$6="Onderzoek, Ontwikkeling en innovatie (O&amp;O&amp;I)",Werkblad!$A$32,$C$6="","")</f>
        <v/>
      </c>
      <c r="BI79" s="136"/>
    </row>
    <row r="80" spans="1:61" x14ac:dyDescent="0.25">
      <c r="A80" s="7"/>
      <c r="B80" s="574"/>
      <c r="C80" s="587"/>
      <c r="D80" s="587"/>
      <c r="E80" s="4"/>
      <c r="F80" s="10"/>
      <c r="G80" s="187">
        <v>0</v>
      </c>
      <c r="H80" s="4"/>
      <c r="I80" s="296">
        <f t="shared" si="105"/>
        <v>0</v>
      </c>
      <c r="J80" s="10"/>
      <c r="K80" s="187">
        <v>0</v>
      </c>
      <c r="L80" s="287"/>
      <c r="M80" s="283">
        <f t="shared" si="106"/>
        <v>0</v>
      </c>
      <c r="N80" s="10"/>
      <c r="O80" s="187">
        <v>0</v>
      </c>
      <c r="P80" s="287">
        <f t="shared" si="104"/>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107"/>
        <v>0</v>
      </c>
      <c r="AI80" s="287"/>
      <c r="AJ80" s="188" t="str" cm="2">
        <f t="array" ref="AJ80">_xlfn.IFS($C$6=Werkblad!$A$28,Werkblad!$A$34,$C$6="Kennisontwikkeling (KO)",Werkblad!$A$31,$C$6="Onderzoek, Ontwikkeling en innovatie (O&amp;O&amp;I)",Werkblad!$A$32,$C$6="","")</f>
        <v/>
      </c>
      <c r="AK80" s="287"/>
      <c r="AL80" s="10"/>
      <c r="AM80" s="187">
        <v>0</v>
      </c>
      <c r="AN80" s="283">
        <f t="shared" si="108"/>
        <v>0</v>
      </c>
      <c r="AO80" s="287"/>
      <c r="AP80" s="188" t="str" cm="2">
        <f t="array" ref="AP80">_xlfn.IFS($C$6=Werkblad!$A$28,Werkblad!$A$34,$C$6="Kennisontwikkeling (KO)",Werkblad!$A$31,$C$6="Onderzoek, Ontwikkeling en innovatie (O&amp;O&amp;I)",Werkblad!$A$32,$C$6="","")</f>
        <v/>
      </c>
      <c r="AQ80" s="287"/>
      <c r="AR80" s="10"/>
      <c r="AS80" s="187">
        <v>0</v>
      </c>
      <c r="AT80" s="283">
        <f t="shared" si="109"/>
        <v>0</v>
      </c>
      <c r="AU80" s="287"/>
      <c r="AV80" s="188" t="str" cm="2">
        <f t="array" ref="AV80">_xlfn.IFS($C$6=Werkblad!$A$28,Werkblad!$A$34,$C$6="Kennisontwikkeling (KO)",Werkblad!$A$31,$C$6="Onderzoek, Ontwikkeling en innovatie (O&amp;O&amp;I)",Werkblad!$A$32,$C$6="","")</f>
        <v/>
      </c>
      <c r="AW80" s="175"/>
      <c r="AX80" s="10"/>
      <c r="AY80" s="187">
        <v>0</v>
      </c>
      <c r="AZ80" s="283">
        <f t="shared" si="110"/>
        <v>0</v>
      </c>
      <c r="BA80" s="287"/>
      <c r="BB80" s="188" t="str" cm="2">
        <f t="array" ref="BB80">_xlfn.IFS($C$6=Werkblad!$A$28,Werkblad!$A$34,$C$6="Kennisontwikkeling (KO)",Werkblad!$A$31,$C$6="Onderzoek, Ontwikkeling en innovatie (O&amp;O&amp;I)",Werkblad!$A$32,$C$6="","")</f>
        <v/>
      </c>
      <c r="BC80" s="175"/>
      <c r="BD80" s="10"/>
      <c r="BE80" s="187">
        <v>0</v>
      </c>
      <c r="BF80" s="283">
        <f t="shared" si="111"/>
        <v>0</v>
      </c>
      <c r="BG80" s="287"/>
      <c r="BH80" s="188" t="str" cm="2">
        <f t="array" ref="BH80">_xlfn.IFS($C$6=Werkblad!$A$28,Werkblad!$A$34,$C$6="Kennisontwikkeling (KO)",Werkblad!$A$31,$C$6="Onderzoek, Ontwikkeling en innovatie (O&amp;O&amp;I)",Werkblad!$A$32,$C$6="","")</f>
        <v/>
      </c>
      <c r="BI80" s="136"/>
    </row>
    <row r="81" spans="1:61" x14ac:dyDescent="0.25">
      <c r="A81" s="7"/>
      <c r="B81" s="574"/>
      <c r="C81" s="575"/>
      <c r="D81" s="575"/>
      <c r="E81" s="135"/>
      <c r="F81" s="10"/>
      <c r="G81" s="187">
        <v>0</v>
      </c>
      <c r="H81" s="135"/>
      <c r="I81" s="296">
        <f t="shared" si="105"/>
        <v>0</v>
      </c>
      <c r="J81" s="10"/>
      <c r="K81" s="187">
        <v>0</v>
      </c>
      <c r="L81" s="287"/>
      <c r="M81" s="283">
        <f t="shared" si="106"/>
        <v>0</v>
      </c>
      <c r="N81" s="10"/>
      <c r="O81" s="187">
        <v>0</v>
      </c>
      <c r="P81" s="287">
        <f t="shared" si="104"/>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107"/>
        <v>0</v>
      </c>
      <c r="AI81" s="287"/>
      <c r="AJ81" s="188" t="str" cm="2">
        <f t="array" ref="AJ81">_xlfn.IFS($C$6=Werkblad!$A$28,Werkblad!$A$34,$C$6="Kennisontwikkeling (KO)",Werkblad!$A$31,$C$6="Onderzoek, Ontwikkeling en innovatie (O&amp;O&amp;I)",Werkblad!$A$32,$C$6="","")</f>
        <v/>
      </c>
      <c r="AK81" s="287"/>
      <c r="AL81" s="10"/>
      <c r="AM81" s="187">
        <v>0</v>
      </c>
      <c r="AN81" s="283">
        <f t="shared" si="108"/>
        <v>0</v>
      </c>
      <c r="AO81" s="287"/>
      <c r="AP81" s="188" t="str" cm="2">
        <f t="array" ref="AP81">_xlfn.IFS($C$6=Werkblad!$A$28,Werkblad!$A$34,$C$6="Kennisontwikkeling (KO)",Werkblad!$A$31,$C$6="Onderzoek, Ontwikkeling en innovatie (O&amp;O&amp;I)",Werkblad!$A$32,$C$6="","")</f>
        <v/>
      </c>
      <c r="AQ81" s="287"/>
      <c r="AR81" s="10"/>
      <c r="AS81" s="187">
        <v>0</v>
      </c>
      <c r="AT81" s="283">
        <f t="shared" si="109"/>
        <v>0</v>
      </c>
      <c r="AU81" s="287"/>
      <c r="AV81" s="188" t="str" cm="2">
        <f t="array" ref="AV81">_xlfn.IFS($C$6=Werkblad!$A$28,Werkblad!$A$34,$C$6="Kennisontwikkeling (KO)",Werkblad!$A$31,$C$6="Onderzoek, Ontwikkeling en innovatie (O&amp;O&amp;I)",Werkblad!$A$32,$C$6="","")</f>
        <v/>
      </c>
      <c r="AW81" s="175"/>
      <c r="AX81" s="10"/>
      <c r="AY81" s="187">
        <v>0</v>
      </c>
      <c r="AZ81" s="283">
        <f t="shared" si="110"/>
        <v>0</v>
      </c>
      <c r="BA81" s="287"/>
      <c r="BB81" s="188" t="str" cm="2">
        <f t="array" ref="BB81">_xlfn.IFS($C$6=Werkblad!$A$28,Werkblad!$A$34,$C$6="Kennisontwikkeling (KO)",Werkblad!$A$31,$C$6="Onderzoek, Ontwikkeling en innovatie (O&amp;O&amp;I)",Werkblad!$A$32,$C$6="","")</f>
        <v/>
      </c>
      <c r="BC81" s="175"/>
      <c r="BD81" s="10"/>
      <c r="BE81" s="187">
        <v>0</v>
      </c>
      <c r="BF81" s="283">
        <f t="shared" si="111"/>
        <v>0</v>
      </c>
      <c r="BG81" s="287"/>
      <c r="BH81" s="188" t="str" cm="2">
        <f t="array" ref="BH81">_xlfn.IFS($C$6=Werkblad!$A$28,Werkblad!$A$34,$C$6="Kennisontwikkeling (KO)",Werkblad!$A$31,$C$6="Onderzoek, Ontwikkeling en innovatie (O&amp;O&amp;I)",Werkblad!$A$32,$C$6="","")</f>
        <v/>
      </c>
      <c r="BI81" s="139"/>
    </row>
    <row r="82" spans="1:61" x14ac:dyDescent="0.25">
      <c r="A82" s="7"/>
      <c r="B82" s="574"/>
      <c r="C82" s="575"/>
      <c r="D82" s="575"/>
      <c r="E82" s="135"/>
      <c r="F82" s="10"/>
      <c r="G82" s="187">
        <v>0</v>
      </c>
      <c r="H82" s="135"/>
      <c r="I82" s="296">
        <f t="shared" si="105"/>
        <v>0</v>
      </c>
      <c r="J82" s="10"/>
      <c r="K82" s="187">
        <v>0</v>
      </c>
      <c r="L82" s="287"/>
      <c r="M82" s="283">
        <f t="shared" si="106"/>
        <v>0</v>
      </c>
      <c r="N82" s="10"/>
      <c r="O82" s="187">
        <v>0</v>
      </c>
      <c r="P82" s="287">
        <f t="shared" si="104"/>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107"/>
        <v>0</v>
      </c>
      <c r="AI82" s="287"/>
      <c r="AJ82" s="188" t="str" cm="2">
        <f t="array" ref="AJ82">_xlfn.IFS($C$6=Werkblad!$A$28,Werkblad!$A$34,$C$6="Kennisontwikkeling (KO)",Werkblad!$A$31,$C$6="Onderzoek, Ontwikkeling en innovatie (O&amp;O&amp;I)",Werkblad!$A$32,$C$6="","")</f>
        <v/>
      </c>
      <c r="AK82" s="287"/>
      <c r="AL82" s="10"/>
      <c r="AM82" s="187">
        <v>0</v>
      </c>
      <c r="AN82" s="283">
        <f t="shared" si="108"/>
        <v>0</v>
      </c>
      <c r="AO82" s="287"/>
      <c r="AP82" s="188" t="str" cm="2">
        <f t="array" ref="AP82">_xlfn.IFS($C$6=Werkblad!$A$28,Werkblad!$A$34,$C$6="Kennisontwikkeling (KO)",Werkblad!$A$31,$C$6="Onderzoek, Ontwikkeling en innovatie (O&amp;O&amp;I)",Werkblad!$A$32,$C$6="","")</f>
        <v/>
      </c>
      <c r="AQ82" s="287"/>
      <c r="AR82" s="10"/>
      <c r="AS82" s="187">
        <v>0</v>
      </c>
      <c r="AT82" s="283">
        <f t="shared" si="109"/>
        <v>0</v>
      </c>
      <c r="AU82" s="287"/>
      <c r="AV82" s="188" t="str" cm="2">
        <f t="array" ref="AV82">_xlfn.IFS($C$6=Werkblad!$A$28,Werkblad!$A$34,$C$6="Kennisontwikkeling (KO)",Werkblad!$A$31,$C$6="Onderzoek, Ontwikkeling en innovatie (O&amp;O&amp;I)",Werkblad!$A$32,$C$6="","")</f>
        <v/>
      </c>
      <c r="AW82" s="175"/>
      <c r="AX82" s="10"/>
      <c r="AY82" s="187">
        <v>0</v>
      </c>
      <c r="AZ82" s="283">
        <f t="shared" si="110"/>
        <v>0</v>
      </c>
      <c r="BA82" s="287"/>
      <c r="BB82" s="188" t="str" cm="2">
        <f t="array" ref="BB82">_xlfn.IFS($C$6=Werkblad!$A$28,Werkblad!$A$34,$C$6="Kennisontwikkeling (KO)",Werkblad!$A$31,$C$6="Onderzoek, Ontwikkeling en innovatie (O&amp;O&amp;I)",Werkblad!$A$32,$C$6="","")</f>
        <v/>
      </c>
      <c r="BC82" s="175"/>
      <c r="BD82" s="10"/>
      <c r="BE82" s="187">
        <v>0</v>
      </c>
      <c r="BF82" s="283">
        <f t="shared" si="111"/>
        <v>0</v>
      </c>
      <c r="BG82" s="287"/>
      <c r="BH82" s="188" t="str" cm="2">
        <f t="array" ref="BH82">_xlfn.IFS($C$6=Werkblad!$A$28,Werkblad!$A$34,$C$6="Kennisontwikkeling (KO)",Werkblad!$A$31,$C$6="Onderzoek, Ontwikkeling en innovatie (O&amp;O&amp;I)",Werkblad!$A$32,$C$6="","")</f>
        <v/>
      </c>
      <c r="BI82" s="139"/>
    </row>
    <row r="83" spans="1:61" x14ac:dyDescent="0.25">
      <c r="A83" s="7"/>
      <c r="B83" s="574"/>
      <c r="C83" s="587"/>
      <c r="D83" s="587"/>
      <c r="E83" s="4"/>
      <c r="F83" s="10"/>
      <c r="G83" s="187">
        <v>0</v>
      </c>
      <c r="H83" s="4"/>
      <c r="I83" s="296">
        <f t="shared" si="105"/>
        <v>0</v>
      </c>
      <c r="J83" s="10"/>
      <c r="K83" s="187">
        <v>0</v>
      </c>
      <c r="L83" s="287"/>
      <c r="M83" s="283">
        <f t="shared" si="106"/>
        <v>0</v>
      </c>
      <c r="N83" s="10"/>
      <c r="O83" s="187">
        <v>0</v>
      </c>
      <c r="P83" s="287">
        <f t="shared" si="104"/>
        <v>0</v>
      </c>
      <c r="Q83" s="287"/>
      <c r="R83" s="188" t="str" cm="2">
        <f t="array" ref="R83">_xlfn.IFS($C$6=Werkblad!$A$28,Werkblad!$A$34,$C$6="Kennisontwikkeling (KO)",Werkblad!$A$31,$C$6="Onderzoek, Ontwikkeling en innovatie (O&amp;O&amp;I)",Werkblad!$A$32,$C$6="","")</f>
        <v/>
      </c>
      <c r="S83" s="175"/>
      <c r="T83" s="10"/>
      <c r="U83" s="187">
        <v>0</v>
      </c>
      <c r="V83" s="287"/>
      <c r="W83" s="33">
        <f t="shared" si="7"/>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107"/>
        <v>0</v>
      </c>
      <c r="AI83" s="287"/>
      <c r="AJ83" s="188" t="str" cm="2">
        <f t="array" ref="AJ83">_xlfn.IFS($C$6=Werkblad!$A$28,Werkblad!$A$34,$C$6="Kennisontwikkeling (KO)",Werkblad!$A$31,$C$6="Onderzoek, Ontwikkeling en innovatie (O&amp;O&amp;I)",Werkblad!$A$32,$C$6="","")</f>
        <v/>
      </c>
      <c r="AK83" s="287"/>
      <c r="AL83" s="10"/>
      <c r="AM83" s="187">
        <v>0</v>
      </c>
      <c r="AN83" s="283">
        <f t="shared" si="108"/>
        <v>0</v>
      </c>
      <c r="AO83" s="287"/>
      <c r="AP83" s="188" t="str" cm="2">
        <f t="array" ref="AP83">_xlfn.IFS($C$6=Werkblad!$A$28,Werkblad!$A$34,$C$6="Kennisontwikkeling (KO)",Werkblad!$A$31,$C$6="Onderzoek, Ontwikkeling en innovatie (O&amp;O&amp;I)",Werkblad!$A$32,$C$6="","")</f>
        <v/>
      </c>
      <c r="AQ83" s="287"/>
      <c r="AR83" s="10"/>
      <c r="AS83" s="187">
        <v>0</v>
      </c>
      <c r="AT83" s="283">
        <f t="shared" si="109"/>
        <v>0</v>
      </c>
      <c r="AU83" s="287"/>
      <c r="AV83" s="188" t="str" cm="2">
        <f t="array" ref="AV83">_xlfn.IFS($C$6=Werkblad!$A$28,Werkblad!$A$34,$C$6="Kennisontwikkeling (KO)",Werkblad!$A$31,$C$6="Onderzoek, Ontwikkeling en innovatie (O&amp;O&amp;I)",Werkblad!$A$32,$C$6="","")</f>
        <v/>
      </c>
      <c r="AW83" s="175"/>
      <c r="AX83" s="10"/>
      <c r="AY83" s="187">
        <v>0</v>
      </c>
      <c r="AZ83" s="283">
        <f t="shared" si="110"/>
        <v>0</v>
      </c>
      <c r="BA83" s="287"/>
      <c r="BB83" s="188" t="str" cm="2">
        <f t="array" ref="BB83">_xlfn.IFS($C$6=Werkblad!$A$28,Werkblad!$A$34,$C$6="Kennisontwikkeling (KO)",Werkblad!$A$31,$C$6="Onderzoek, Ontwikkeling en innovatie (O&amp;O&amp;I)",Werkblad!$A$32,$C$6="","")</f>
        <v/>
      </c>
      <c r="BC83" s="175"/>
      <c r="BD83" s="10"/>
      <c r="BE83" s="187">
        <v>0</v>
      </c>
      <c r="BF83" s="283">
        <f t="shared" si="111"/>
        <v>0</v>
      </c>
      <c r="BG83" s="287"/>
      <c r="BH83" s="188" t="str" cm="2">
        <f t="array" ref="BH83">_xlfn.IFS($C$6=Werkblad!$A$28,Werkblad!$A$34,$C$6="Kennisontwikkeling (KO)",Werkblad!$A$31,$C$6="Onderzoek, Ontwikkeling en innovatie (O&amp;O&amp;I)",Werkblad!$A$32,$C$6="","")</f>
        <v/>
      </c>
      <c r="BI83" s="136"/>
    </row>
    <row r="84" spans="1:61" x14ac:dyDescent="0.25">
      <c r="A84" s="7"/>
      <c r="B84" s="574"/>
      <c r="C84" s="587"/>
      <c r="D84" s="587"/>
      <c r="E84" s="4"/>
      <c r="F84" s="10"/>
      <c r="G84" s="187">
        <v>0</v>
      </c>
      <c r="H84" s="4"/>
      <c r="I84" s="296">
        <f t="shared" si="105"/>
        <v>0</v>
      </c>
      <c r="J84" s="10"/>
      <c r="K84" s="187">
        <v>0</v>
      </c>
      <c r="L84" s="287"/>
      <c r="M84" s="283">
        <f t="shared" si="106"/>
        <v>0</v>
      </c>
      <c r="N84" s="10"/>
      <c r="O84" s="187">
        <v>0</v>
      </c>
      <c r="P84" s="287">
        <f t="shared" si="104"/>
        <v>0</v>
      </c>
      <c r="Q84" s="287"/>
      <c r="R84" s="188" t="str" cm="2">
        <f t="array" ref="R84">_xlfn.IFS($C$6=Werkblad!$A$28,Werkblad!$A$34,$C$6="Kennisontwikkeling (KO)",Werkblad!$A$31,$C$6="Onderzoek, Ontwikkeling en innovatie (O&amp;O&amp;I)",Werkblad!$A$32,$C$6="","")</f>
        <v/>
      </c>
      <c r="S84" s="175"/>
      <c r="T84" s="10"/>
      <c r="U84" s="187">
        <v>0</v>
      </c>
      <c r="V84" s="287"/>
      <c r="W84" s="33">
        <f t="shared" si="7"/>
        <v>0</v>
      </c>
      <c r="X84" s="188" t="str" cm="2">
        <f t="array" ref="X84">_xlfn.IFS($C$6=Werkblad!$A$28,Werkblad!$A$34,$C$6="Kennisontwikkeling (KO)",Werkblad!$A$31,$C$6="Onderzoek, Ontwikkeling en innovatie (O&amp;O&amp;I)",Werkblad!$A$32,$C$6="","")</f>
        <v/>
      </c>
      <c r="Y84" s="175"/>
      <c r="Z84" s="10"/>
      <c r="AA84" s="187">
        <v>0</v>
      </c>
      <c r="AB84" s="287"/>
      <c r="AC84" s="33">
        <f t="shared" si="19"/>
        <v>0</v>
      </c>
      <c r="AD84" s="188" t="str" cm="2">
        <f t="array" ref="AD84">_xlfn.IFS($C$6=Werkblad!$A$28,Werkblad!$A$34,$C$6="Kennisontwikkeling (KO)",Werkblad!$A$31,$C$6="Onderzoek, Ontwikkeling en innovatie (O&amp;O&amp;I)",Werkblad!$A$32,$C$6="","")</f>
        <v/>
      </c>
      <c r="AE84" s="287"/>
      <c r="AF84" s="10"/>
      <c r="AG84" s="187">
        <v>0</v>
      </c>
      <c r="AH84" s="175">
        <f t="shared" si="107"/>
        <v>0</v>
      </c>
      <c r="AI84" s="287"/>
      <c r="AJ84" s="188" t="str" cm="2">
        <f t="array" ref="AJ84">_xlfn.IFS($C$6=Werkblad!$A$28,Werkblad!$A$34,$C$6="Kennisontwikkeling (KO)",Werkblad!$A$31,$C$6="Onderzoek, Ontwikkeling en innovatie (O&amp;O&amp;I)",Werkblad!$A$32,$C$6="","")</f>
        <v/>
      </c>
      <c r="AK84" s="287"/>
      <c r="AL84" s="10"/>
      <c r="AM84" s="187">
        <v>0</v>
      </c>
      <c r="AN84" s="283">
        <f t="shared" si="108"/>
        <v>0</v>
      </c>
      <c r="AO84" s="287"/>
      <c r="AP84" s="188" t="str" cm="2">
        <f t="array" ref="AP84">_xlfn.IFS($C$6=Werkblad!$A$28,Werkblad!$A$34,$C$6="Kennisontwikkeling (KO)",Werkblad!$A$31,$C$6="Onderzoek, Ontwikkeling en innovatie (O&amp;O&amp;I)",Werkblad!$A$32,$C$6="","")</f>
        <v/>
      </c>
      <c r="AQ84" s="287"/>
      <c r="AR84" s="10"/>
      <c r="AS84" s="187">
        <v>0</v>
      </c>
      <c r="AT84" s="283">
        <f t="shared" si="109"/>
        <v>0</v>
      </c>
      <c r="AU84" s="287"/>
      <c r="AV84" s="188" t="str" cm="2">
        <f t="array" ref="AV84">_xlfn.IFS($C$6=Werkblad!$A$28,Werkblad!$A$34,$C$6="Kennisontwikkeling (KO)",Werkblad!$A$31,$C$6="Onderzoek, Ontwikkeling en innovatie (O&amp;O&amp;I)",Werkblad!$A$32,$C$6="","")</f>
        <v/>
      </c>
      <c r="AW84" s="175"/>
      <c r="AX84" s="10"/>
      <c r="AY84" s="187">
        <v>0</v>
      </c>
      <c r="AZ84" s="283">
        <f t="shared" si="110"/>
        <v>0</v>
      </c>
      <c r="BA84" s="287"/>
      <c r="BB84" s="188" t="str" cm="2">
        <f t="array" ref="BB84">_xlfn.IFS($C$6=Werkblad!$A$28,Werkblad!$A$34,$C$6="Kennisontwikkeling (KO)",Werkblad!$A$31,$C$6="Onderzoek, Ontwikkeling en innovatie (O&amp;O&amp;I)",Werkblad!$A$32,$C$6="","")</f>
        <v/>
      </c>
      <c r="BC84" s="175"/>
      <c r="BD84" s="10"/>
      <c r="BE84" s="187">
        <v>0</v>
      </c>
      <c r="BF84" s="283">
        <f t="shared" si="111"/>
        <v>0</v>
      </c>
      <c r="BG84" s="287"/>
      <c r="BH84" s="188" t="str" cm="2">
        <f t="array" ref="BH84">_xlfn.IFS($C$6=Werkblad!$A$28,Werkblad!$A$34,$C$6="Kennisontwikkeling (KO)",Werkblad!$A$31,$C$6="Onderzoek, Ontwikkeling en innovatie (O&amp;O&amp;I)",Werkblad!$A$32,$C$6="","")</f>
        <v/>
      </c>
      <c r="BI84" s="136"/>
    </row>
    <row r="85" spans="1:61" x14ac:dyDescent="0.25">
      <c r="A85" s="7"/>
      <c r="B85" s="574"/>
      <c r="C85" s="587"/>
      <c r="D85" s="587"/>
      <c r="E85" s="4"/>
      <c r="F85" s="10"/>
      <c r="G85" s="187">
        <v>0</v>
      </c>
      <c r="H85" s="4"/>
      <c r="I85" s="296">
        <f t="shared" si="105"/>
        <v>0</v>
      </c>
      <c r="J85" s="10"/>
      <c r="K85" s="187">
        <v>0</v>
      </c>
      <c r="L85" s="287"/>
      <c r="M85" s="283">
        <f t="shared" si="106"/>
        <v>0</v>
      </c>
      <c r="N85" s="10"/>
      <c r="O85" s="187">
        <v>0</v>
      </c>
      <c r="P85" s="287">
        <f t="shared" si="104"/>
        <v>0</v>
      </c>
      <c r="Q85" s="287"/>
      <c r="R85" s="188" t="str" cm="2">
        <f t="array" ref="R85">_xlfn.IFS($C$6=Werkblad!$A$28,Werkblad!$A$34,$C$6="Kennisontwikkeling (KO)",Werkblad!$A$31,$C$6="Onderzoek, Ontwikkeling en innovatie (O&amp;O&amp;I)",Werkblad!$A$32,$C$6="","")</f>
        <v/>
      </c>
      <c r="S85" s="175"/>
      <c r="T85" s="10"/>
      <c r="U85" s="187">
        <v>0</v>
      </c>
      <c r="V85" s="287"/>
      <c r="W85" s="33">
        <f t="shared" si="7"/>
        <v>0</v>
      </c>
      <c r="X85" s="188" t="str" cm="2">
        <f t="array" ref="X85">_xlfn.IFS($C$6=Werkblad!$A$28,Werkblad!$A$34,$C$6="Kennisontwikkeling (KO)",Werkblad!$A$31,$C$6="Onderzoek, Ontwikkeling en innovatie (O&amp;O&amp;I)",Werkblad!$A$32,$C$6="","")</f>
        <v/>
      </c>
      <c r="Y85" s="175"/>
      <c r="Z85" s="10"/>
      <c r="AA85" s="187">
        <v>0</v>
      </c>
      <c r="AB85" s="287"/>
      <c r="AC85" s="33">
        <f t="shared" si="19"/>
        <v>0</v>
      </c>
      <c r="AD85" s="188" t="str" cm="2">
        <f t="array" ref="AD85">_xlfn.IFS($C$6=Werkblad!$A$28,Werkblad!$A$34,$C$6="Kennisontwikkeling (KO)",Werkblad!$A$31,$C$6="Onderzoek, Ontwikkeling en innovatie (O&amp;O&amp;I)",Werkblad!$A$32,$C$6="","")</f>
        <v/>
      </c>
      <c r="AE85" s="287"/>
      <c r="AF85" s="10"/>
      <c r="AG85" s="187">
        <v>0</v>
      </c>
      <c r="AH85" s="175">
        <f t="shared" si="107"/>
        <v>0</v>
      </c>
      <c r="AI85" s="287"/>
      <c r="AJ85" s="188" t="str" cm="2">
        <f t="array" ref="AJ85">_xlfn.IFS($C$6=Werkblad!$A$28,Werkblad!$A$34,$C$6="Kennisontwikkeling (KO)",Werkblad!$A$31,$C$6="Onderzoek, Ontwikkeling en innovatie (O&amp;O&amp;I)",Werkblad!$A$32,$C$6="","")</f>
        <v/>
      </c>
      <c r="AK85" s="287"/>
      <c r="AL85" s="10"/>
      <c r="AM85" s="187">
        <v>0</v>
      </c>
      <c r="AN85" s="283">
        <f t="shared" si="108"/>
        <v>0</v>
      </c>
      <c r="AO85" s="287"/>
      <c r="AP85" s="188" t="str" cm="2">
        <f t="array" ref="AP85">_xlfn.IFS($C$6=Werkblad!$A$28,Werkblad!$A$34,$C$6="Kennisontwikkeling (KO)",Werkblad!$A$31,$C$6="Onderzoek, Ontwikkeling en innovatie (O&amp;O&amp;I)",Werkblad!$A$32,$C$6="","")</f>
        <v/>
      </c>
      <c r="AQ85" s="287"/>
      <c r="AR85" s="10"/>
      <c r="AS85" s="187">
        <v>0</v>
      </c>
      <c r="AT85" s="283">
        <f t="shared" si="109"/>
        <v>0</v>
      </c>
      <c r="AU85" s="287"/>
      <c r="AV85" s="188" t="str" cm="2">
        <f t="array" ref="AV85">_xlfn.IFS($C$6=Werkblad!$A$28,Werkblad!$A$34,$C$6="Kennisontwikkeling (KO)",Werkblad!$A$31,$C$6="Onderzoek, Ontwikkeling en innovatie (O&amp;O&amp;I)",Werkblad!$A$32,$C$6="","")</f>
        <v/>
      </c>
      <c r="AW85" s="175"/>
      <c r="AX85" s="10"/>
      <c r="AY85" s="187">
        <v>0</v>
      </c>
      <c r="AZ85" s="283">
        <f t="shared" si="110"/>
        <v>0</v>
      </c>
      <c r="BA85" s="287"/>
      <c r="BB85" s="188" t="str" cm="2">
        <f t="array" ref="BB85">_xlfn.IFS($C$6=Werkblad!$A$28,Werkblad!$A$34,$C$6="Kennisontwikkeling (KO)",Werkblad!$A$31,$C$6="Onderzoek, Ontwikkeling en innovatie (O&amp;O&amp;I)",Werkblad!$A$32,$C$6="","")</f>
        <v/>
      </c>
      <c r="BC85" s="175"/>
      <c r="BD85" s="10"/>
      <c r="BE85" s="187">
        <v>0</v>
      </c>
      <c r="BF85" s="283">
        <f t="shared" si="111"/>
        <v>0</v>
      </c>
      <c r="BG85" s="287"/>
      <c r="BH85" s="188" t="str" cm="2">
        <f t="array" ref="BH85">_xlfn.IFS($C$6=Werkblad!$A$28,Werkblad!$A$34,$C$6="Kennisontwikkeling (KO)",Werkblad!$A$31,$C$6="Onderzoek, Ontwikkeling en innovatie (O&amp;O&amp;I)",Werkblad!$A$32,$C$6="","")</f>
        <v/>
      </c>
      <c r="BI85" s="136"/>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55"/>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27"/>
      <c r="B92" s="574"/>
      <c r="C92" s="575"/>
      <c r="D92" s="575"/>
      <c r="E92" s="31"/>
      <c r="F92" s="30"/>
      <c r="G92" s="200"/>
      <c r="H92" s="135"/>
      <c r="I92" s="296">
        <f t="shared" ref="I92:I99" si="122">G92</f>
        <v>0</v>
      </c>
      <c r="J92" s="10"/>
      <c r="K92" s="200"/>
      <c r="L92" s="297"/>
      <c r="M92" s="167">
        <f t="shared" ref="M92:M99" si="123">K92</f>
        <v>0</v>
      </c>
      <c r="N92" s="10"/>
      <c r="O92" s="200"/>
      <c r="P92" s="297">
        <f t="shared" ref="P92:P105" si="124">O92</f>
        <v>0</v>
      </c>
      <c r="Q92" s="297"/>
      <c r="R92" s="346" t="s">
        <v>121</v>
      </c>
      <c r="S92" s="175"/>
      <c r="T92" s="10"/>
      <c r="U92" s="200"/>
      <c r="V92" s="297"/>
      <c r="W92" s="33">
        <f t="shared" ref="W92:W98" si="125">U92</f>
        <v>0</v>
      </c>
      <c r="X92" s="346" t="s">
        <v>121</v>
      </c>
      <c r="Y92" s="175"/>
      <c r="Z92" s="10"/>
      <c r="AA92" s="187">
        <v>0</v>
      </c>
      <c r="AB92" s="287"/>
      <c r="AC92" s="33">
        <f t="shared" ref="AC92:AC98" si="126">AA92</f>
        <v>0</v>
      </c>
      <c r="AD92" s="188" t="str" cm="2">
        <f t="array" ref="AD92">_xlfn.IFS($C$6=Werkblad!$A$28,Werkblad!$A$34,$C$6="Kennisontwikkeling (KO)",Werkblad!$A$31,$C$6="Onderzoek, Ontwikkeling en innovatie (O&amp;O&amp;I)",Werkblad!$A$32,$C$6="","")</f>
        <v/>
      </c>
      <c r="AE92" s="287"/>
      <c r="AF92" s="10"/>
      <c r="AG92" s="200"/>
      <c r="AH92" s="167">
        <f t="shared" ref="AH92:AH99" si="127">AG92</f>
        <v>0</v>
      </c>
      <c r="AI92" s="297"/>
      <c r="AJ92" s="346" t="s">
        <v>121</v>
      </c>
      <c r="AK92" s="297"/>
      <c r="AL92" s="10"/>
      <c r="AM92" s="200"/>
      <c r="AN92" s="167">
        <f t="shared" ref="AN92:AN99" si="128">AM92</f>
        <v>0</v>
      </c>
      <c r="AO92" s="297"/>
      <c r="AP92" s="346" t="s">
        <v>121</v>
      </c>
      <c r="AQ92" s="287"/>
      <c r="AR92" s="10"/>
      <c r="AS92" s="200"/>
      <c r="AT92" s="167">
        <f t="shared" ref="AT92:AT99" si="129">AS92</f>
        <v>0</v>
      </c>
      <c r="AU92" s="297"/>
      <c r="AV92" s="346" t="s">
        <v>121</v>
      </c>
      <c r="AW92" s="175"/>
      <c r="AX92" s="10"/>
      <c r="AY92" s="200"/>
      <c r="AZ92" s="167">
        <f t="shared" ref="AZ92:AZ99" si="130">AY92</f>
        <v>0</v>
      </c>
      <c r="BA92" s="297"/>
      <c r="BB92" s="346" t="s">
        <v>121</v>
      </c>
      <c r="BC92" s="167"/>
      <c r="BD92" s="10"/>
      <c r="BE92" s="187">
        <v>0</v>
      </c>
      <c r="BF92" s="167">
        <f t="shared" ref="BF92:BF99" si="131">BE92</f>
        <v>0</v>
      </c>
      <c r="BG92" s="297"/>
      <c r="BH92" s="188" t="str" cm="2">
        <f t="array" ref="BH92">_xlfn.IFS($C$6=Werkblad!$A$28,Werkblad!$A$34,$C$6="Kennisontwikkeling (KO)",Werkblad!$A$31,$C$6="Onderzoek, Ontwikkeling en innovatie (O&amp;O&amp;I)",Werkblad!$A$32,$C$6="","")</f>
        <v/>
      </c>
      <c r="BI92" s="60"/>
    </row>
    <row r="93" spans="1:61" x14ac:dyDescent="0.25">
      <c r="A93" s="27"/>
      <c r="B93" s="574"/>
      <c r="C93" s="575"/>
      <c r="D93" s="575"/>
      <c r="E93" s="31"/>
      <c r="F93" s="30"/>
      <c r="G93" s="200"/>
      <c r="H93" s="135"/>
      <c r="I93" s="296">
        <f t="shared" si="122"/>
        <v>0</v>
      </c>
      <c r="J93" s="10"/>
      <c r="K93" s="200"/>
      <c r="L93" s="297"/>
      <c r="M93" s="167">
        <f t="shared" si="123"/>
        <v>0</v>
      </c>
      <c r="N93" s="10"/>
      <c r="O93" s="200"/>
      <c r="P93" s="297">
        <f t="shared" si="124"/>
        <v>0</v>
      </c>
      <c r="Q93" s="297"/>
      <c r="R93" s="346" t="s">
        <v>121</v>
      </c>
      <c r="S93" s="175"/>
      <c r="T93" s="10"/>
      <c r="U93" s="200"/>
      <c r="V93" s="297"/>
      <c r="W93" s="33">
        <f t="shared" si="125"/>
        <v>0</v>
      </c>
      <c r="X93" s="346" t="s">
        <v>121</v>
      </c>
      <c r="Y93" s="175"/>
      <c r="Z93" s="10"/>
      <c r="AA93" s="187">
        <v>0</v>
      </c>
      <c r="AB93" s="287"/>
      <c r="AC93" s="33">
        <f t="shared" si="126"/>
        <v>0</v>
      </c>
      <c r="AD93" s="188" t="str" cm="2">
        <f t="array" ref="AD93">_xlfn.IFS($C$6=Werkblad!$A$28,Werkblad!$A$34,$C$6="Kennisontwikkeling (KO)",Werkblad!$A$31,$C$6="Onderzoek, Ontwikkeling en innovatie (O&amp;O&amp;I)",Werkblad!$A$32,$C$6="","")</f>
        <v/>
      </c>
      <c r="AE93" s="287"/>
      <c r="AF93" s="10"/>
      <c r="AG93" s="200"/>
      <c r="AH93" s="167">
        <f t="shared" si="127"/>
        <v>0</v>
      </c>
      <c r="AI93" s="297"/>
      <c r="AJ93" s="346" t="s">
        <v>121</v>
      </c>
      <c r="AK93" s="297"/>
      <c r="AL93" s="10"/>
      <c r="AM93" s="200"/>
      <c r="AN93" s="167">
        <f t="shared" si="128"/>
        <v>0</v>
      </c>
      <c r="AO93" s="297"/>
      <c r="AP93" s="346" t="s">
        <v>121</v>
      </c>
      <c r="AQ93" s="287"/>
      <c r="AR93" s="10"/>
      <c r="AS93" s="200"/>
      <c r="AT93" s="167">
        <f t="shared" si="129"/>
        <v>0</v>
      </c>
      <c r="AU93" s="297"/>
      <c r="AV93" s="346" t="s">
        <v>121</v>
      </c>
      <c r="AW93" s="175"/>
      <c r="AX93" s="10"/>
      <c r="AY93" s="200"/>
      <c r="AZ93" s="167">
        <f t="shared" si="130"/>
        <v>0</v>
      </c>
      <c r="BA93" s="297"/>
      <c r="BB93" s="346" t="s">
        <v>121</v>
      </c>
      <c r="BC93" s="167"/>
      <c r="BD93" s="10"/>
      <c r="BE93" s="187">
        <v>0</v>
      </c>
      <c r="BF93" s="167">
        <f t="shared" si="131"/>
        <v>0</v>
      </c>
      <c r="BG93" s="297"/>
      <c r="BH93" s="188" t="str" cm="2">
        <f t="array" ref="BH93">_xlfn.IFS($C$6=Werkblad!$A$28,Werkblad!$A$34,$C$6="Kennisontwikkeling (KO)",Werkblad!$A$31,$C$6="Onderzoek, Ontwikkeling en innovatie (O&amp;O&amp;I)",Werkblad!$A$32,$C$6="","")</f>
        <v/>
      </c>
      <c r="BI93" s="60"/>
    </row>
    <row r="94" spans="1:61" x14ac:dyDescent="0.25">
      <c r="A94" s="27"/>
      <c r="B94" s="574"/>
      <c r="C94" s="587"/>
      <c r="D94" s="587"/>
      <c r="E94" s="31"/>
      <c r="F94" s="30"/>
      <c r="G94" s="200"/>
      <c r="H94" s="135"/>
      <c r="I94" s="296">
        <f t="shared" si="122"/>
        <v>0</v>
      </c>
      <c r="J94" s="10"/>
      <c r="K94" s="200"/>
      <c r="L94" s="297"/>
      <c r="M94" s="167">
        <f t="shared" si="123"/>
        <v>0</v>
      </c>
      <c r="N94" s="10"/>
      <c r="O94" s="200"/>
      <c r="P94" s="297">
        <f t="shared" si="124"/>
        <v>0</v>
      </c>
      <c r="Q94" s="297"/>
      <c r="R94" s="346" t="s">
        <v>121</v>
      </c>
      <c r="S94" s="175"/>
      <c r="T94" s="10"/>
      <c r="U94" s="200"/>
      <c r="V94" s="297"/>
      <c r="W94" s="33">
        <f t="shared" si="125"/>
        <v>0</v>
      </c>
      <c r="X94" s="346" t="s">
        <v>121</v>
      </c>
      <c r="Y94" s="175"/>
      <c r="Z94" s="10"/>
      <c r="AA94" s="187">
        <v>0</v>
      </c>
      <c r="AB94" s="287"/>
      <c r="AC94" s="33">
        <f t="shared" si="126"/>
        <v>0</v>
      </c>
      <c r="AD94" s="188" t="str" cm="2">
        <f t="array" ref="AD94">_xlfn.IFS($C$6=Werkblad!$A$28,Werkblad!$A$34,$C$6="Kennisontwikkeling (KO)",Werkblad!$A$31,$C$6="Onderzoek, Ontwikkeling en innovatie (O&amp;O&amp;I)",Werkblad!$A$32,$C$6="","")</f>
        <v/>
      </c>
      <c r="AE94" s="287"/>
      <c r="AF94" s="10"/>
      <c r="AG94" s="200"/>
      <c r="AH94" s="167">
        <f t="shared" si="127"/>
        <v>0</v>
      </c>
      <c r="AI94" s="297"/>
      <c r="AJ94" s="346" t="s">
        <v>121</v>
      </c>
      <c r="AK94" s="297"/>
      <c r="AL94" s="10"/>
      <c r="AM94" s="200"/>
      <c r="AN94" s="167">
        <f t="shared" si="128"/>
        <v>0</v>
      </c>
      <c r="AO94" s="297"/>
      <c r="AP94" s="346" t="s">
        <v>121</v>
      </c>
      <c r="AQ94" s="287"/>
      <c r="AR94" s="10"/>
      <c r="AS94" s="200"/>
      <c r="AT94" s="167">
        <f t="shared" si="129"/>
        <v>0</v>
      </c>
      <c r="AU94" s="297"/>
      <c r="AV94" s="346" t="s">
        <v>121</v>
      </c>
      <c r="AW94" s="175"/>
      <c r="AX94" s="10"/>
      <c r="AY94" s="200"/>
      <c r="AZ94" s="167">
        <f t="shared" si="130"/>
        <v>0</v>
      </c>
      <c r="BA94" s="297"/>
      <c r="BB94" s="346" t="s">
        <v>121</v>
      </c>
      <c r="BC94" s="167"/>
      <c r="BD94" s="10"/>
      <c r="BE94" s="187">
        <v>0</v>
      </c>
      <c r="BF94" s="167">
        <f t="shared" si="131"/>
        <v>0</v>
      </c>
      <c r="BG94" s="297"/>
      <c r="BH94" s="188" t="str" cm="2">
        <f t="array" ref="BH94">_xlfn.IFS($C$6=Werkblad!$A$28,Werkblad!$A$34,$C$6="Kennisontwikkeling (KO)",Werkblad!$A$31,$C$6="Onderzoek, Ontwikkeling en innovatie (O&amp;O&amp;I)",Werkblad!$A$32,$C$6="","")</f>
        <v/>
      </c>
      <c r="BI94" s="60"/>
    </row>
    <row r="95" spans="1:61" x14ac:dyDescent="0.25">
      <c r="A95" s="27"/>
      <c r="B95" s="574"/>
      <c r="C95" s="587"/>
      <c r="D95" s="587"/>
      <c r="E95" s="31"/>
      <c r="F95" s="30"/>
      <c r="G95" s="200"/>
      <c r="H95" s="135"/>
      <c r="I95" s="296">
        <f t="shared" si="122"/>
        <v>0</v>
      </c>
      <c r="J95" s="10"/>
      <c r="K95" s="200"/>
      <c r="L95" s="297"/>
      <c r="M95" s="167">
        <f t="shared" si="123"/>
        <v>0</v>
      </c>
      <c r="N95" s="10"/>
      <c r="O95" s="200"/>
      <c r="P95" s="297">
        <f t="shared" si="124"/>
        <v>0</v>
      </c>
      <c r="Q95" s="297"/>
      <c r="R95" s="346" t="s">
        <v>121</v>
      </c>
      <c r="S95" s="175"/>
      <c r="T95" s="10"/>
      <c r="U95" s="200"/>
      <c r="V95" s="297"/>
      <c r="W95" s="33">
        <f t="shared" si="125"/>
        <v>0</v>
      </c>
      <c r="X95" s="346" t="s">
        <v>121</v>
      </c>
      <c r="Y95" s="175"/>
      <c r="Z95" s="10"/>
      <c r="AA95" s="187">
        <v>0</v>
      </c>
      <c r="AB95" s="287"/>
      <c r="AC95" s="33">
        <f t="shared" si="126"/>
        <v>0</v>
      </c>
      <c r="AD95" s="188" t="str" cm="2">
        <f t="array" ref="AD95">_xlfn.IFS($C$6=Werkblad!$A$28,Werkblad!$A$34,$C$6="Kennisontwikkeling (KO)",Werkblad!$A$31,$C$6="Onderzoek, Ontwikkeling en innovatie (O&amp;O&amp;I)",Werkblad!$A$32,$C$6="","")</f>
        <v/>
      </c>
      <c r="AE95" s="287"/>
      <c r="AF95" s="10"/>
      <c r="AG95" s="200"/>
      <c r="AH95" s="167">
        <f t="shared" si="127"/>
        <v>0</v>
      </c>
      <c r="AI95" s="297"/>
      <c r="AJ95" s="346" t="s">
        <v>121</v>
      </c>
      <c r="AK95" s="297"/>
      <c r="AL95" s="10"/>
      <c r="AM95" s="200"/>
      <c r="AN95" s="167">
        <f t="shared" si="128"/>
        <v>0</v>
      </c>
      <c r="AO95" s="297"/>
      <c r="AP95" s="346" t="s">
        <v>121</v>
      </c>
      <c r="AQ95" s="287"/>
      <c r="AR95" s="10"/>
      <c r="AS95" s="200"/>
      <c r="AT95" s="167">
        <f t="shared" si="129"/>
        <v>0</v>
      </c>
      <c r="AU95" s="297"/>
      <c r="AV95" s="346" t="s">
        <v>121</v>
      </c>
      <c r="AW95" s="175"/>
      <c r="AX95" s="10"/>
      <c r="AY95" s="200"/>
      <c r="AZ95" s="167">
        <f t="shared" si="130"/>
        <v>0</v>
      </c>
      <c r="BA95" s="297"/>
      <c r="BB95" s="346" t="s">
        <v>121</v>
      </c>
      <c r="BC95" s="167"/>
      <c r="BD95" s="10"/>
      <c r="BE95" s="187">
        <v>0</v>
      </c>
      <c r="BF95" s="167">
        <f t="shared" si="131"/>
        <v>0</v>
      </c>
      <c r="BG95" s="297"/>
      <c r="BH95" s="188" t="str" cm="2">
        <f t="array" ref="BH95">_xlfn.IFS($C$6=Werkblad!$A$28,Werkblad!$A$34,$C$6="Kennisontwikkeling (KO)",Werkblad!$A$31,$C$6="Onderzoek, Ontwikkeling en innovatie (O&amp;O&amp;I)",Werkblad!$A$32,$C$6="","")</f>
        <v/>
      </c>
      <c r="BI95" s="60"/>
    </row>
    <row r="96" spans="1:61" x14ac:dyDescent="0.25">
      <c r="A96" s="27"/>
      <c r="B96" s="588"/>
      <c r="C96" s="575"/>
      <c r="D96" s="575"/>
      <c r="E96" s="31"/>
      <c r="F96" s="30"/>
      <c r="G96" s="200"/>
      <c r="H96" s="135"/>
      <c r="I96" s="296">
        <f t="shared" si="122"/>
        <v>0</v>
      </c>
      <c r="J96" s="10"/>
      <c r="K96" s="200"/>
      <c r="L96" s="297"/>
      <c r="M96" s="167">
        <f t="shared" si="123"/>
        <v>0</v>
      </c>
      <c r="N96" s="10"/>
      <c r="O96" s="200"/>
      <c r="P96" s="297">
        <f t="shared" si="124"/>
        <v>0</v>
      </c>
      <c r="Q96" s="297"/>
      <c r="R96" s="346" t="s">
        <v>121</v>
      </c>
      <c r="S96" s="175"/>
      <c r="T96" s="10"/>
      <c r="U96" s="200"/>
      <c r="V96" s="297"/>
      <c r="W96" s="33">
        <f t="shared" si="125"/>
        <v>0</v>
      </c>
      <c r="X96" s="346" t="s">
        <v>121</v>
      </c>
      <c r="Y96" s="175"/>
      <c r="Z96" s="10"/>
      <c r="AA96" s="187">
        <v>0</v>
      </c>
      <c r="AB96" s="287"/>
      <c r="AC96" s="33">
        <f t="shared" si="126"/>
        <v>0</v>
      </c>
      <c r="AD96" s="188" t="str" cm="2">
        <f t="array" ref="AD96">_xlfn.IFS($C$6=Werkblad!$A$28,Werkblad!$A$34,$C$6="Kennisontwikkeling (KO)",Werkblad!$A$31,$C$6="Onderzoek, Ontwikkeling en innovatie (O&amp;O&amp;I)",Werkblad!$A$32,$C$6="","")</f>
        <v/>
      </c>
      <c r="AE96" s="287"/>
      <c r="AF96" s="10"/>
      <c r="AG96" s="200"/>
      <c r="AH96" s="167">
        <f t="shared" si="127"/>
        <v>0</v>
      </c>
      <c r="AI96" s="297"/>
      <c r="AJ96" s="346" t="s">
        <v>121</v>
      </c>
      <c r="AK96" s="297"/>
      <c r="AL96" s="10"/>
      <c r="AM96" s="200"/>
      <c r="AN96" s="167">
        <f t="shared" si="128"/>
        <v>0</v>
      </c>
      <c r="AO96" s="297"/>
      <c r="AP96" s="346" t="s">
        <v>121</v>
      </c>
      <c r="AQ96" s="287"/>
      <c r="AR96" s="10"/>
      <c r="AS96" s="200"/>
      <c r="AT96" s="167">
        <f t="shared" si="129"/>
        <v>0</v>
      </c>
      <c r="AU96" s="297"/>
      <c r="AV96" s="346" t="s">
        <v>121</v>
      </c>
      <c r="AW96" s="175"/>
      <c r="AX96" s="10"/>
      <c r="AY96" s="200"/>
      <c r="AZ96" s="167">
        <f t="shared" si="130"/>
        <v>0</v>
      </c>
      <c r="BA96" s="297"/>
      <c r="BB96" s="346" t="s">
        <v>121</v>
      </c>
      <c r="BC96" s="167"/>
      <c r="BD96" s="10"/>
      <c r="BE96" s="187">
        <v>0</v>
      </c>
      <c r="BF96" s="167">
        <f t="shared" si="131"/>
        <v>0</v>
      </c>
      <c r="BG96" s="297"/>
      <c r="BH96" s="188" t="str" cm="2">
        <f t="array" ref="BH96">_xlfn.IFS($C$6=Werkblad!$A$28,Werkblad!$A$34,$C$6="Kennisontwikkeling (KO)",Werkblad!$A$31,$C$6="Onderzoek, Ontwikkeling en innovatie (O&amp;O&amp;I)",Werkblad!$A$32,$C$6="","")</f>
        <v/>
      </c>
      <c r="BI96" s="60"/>
    </row>
    <row r="97" spans="1:61" x14ac:dyDescent="0.25">
      <c r="A97" s="27"/>
      <c r="B97" s="588"/>
      <c r="C97" s="575"/>
      <c r="D97" s="575"/>
      <c r="E97" s="31"/>
      <c r="F97" s="30"/>
      <c r="G97" s="200"/>
      <c r="H97" s="135"/>
      <c r="I97" s="296">
        <f t="shared" si="122"/>
        <v>0</v>
      </c>
      <c r="J97" s="10"/>
      <c r="K97" s="200"/>
      <c r="L97" s="297"/>
      <c r="M97" s="167">
        <f t="shared" si="123"/>
        <v>0</v>
      </c>
      <c r="N97" s="10"/>
      <c r="O97" s="200"/>
      <c r="P97" s="297">
        <f t="shared" si="124"/>
        <v>0</v>
      </c>
      <c r="Q97" s="297"/>
      <c r="R97" s="346" t="s">
        <v>121</v>
      </c>
      <c r="S97" s="175"/>
      <c r="T97" s="10"/>
      <c r="U97" s="200"/>
      <c r="V97" s="297"/>
      <c r="W97" s="33">
        <f t="shared" si="125"/>
        <v>0</v>
      </c>
      <c r="X97" s="346" t="s">
        <v>121</v>
      </c>
      <c r="Y97" s="175"/>
      <c r="Z97" s="10"/>
      <c r="AA97" s="187">
        <v>0</v>
      </c>
      <c r="AB97" s="287"/>
      <c r="AC97" s="33">
        <f t="shared" si="126"/>
        <v>0</v>
      </c>
      <c r="AD97" s="188" t="str" cm="2">
        <f t="array" ref="AD97">_xlfn.IFS($C$6=Werkblad!$A$28,Werkblad!$A$34,$C$6="Kennisontwikkeling (KO)",Werkblad!$A$31,$C$6="Onderzoek, Ontwikkeling en innovatie (O&amp;O&amp;I)",Werkblad!$A$32,$C$6="","")</f>
        <v/>
      </c>
      <c r="AE97" s="287"/>
      <c r="AF97" s="10"/>
      <c r="AG97" s="200"/>
      <c r="AH97" s="167">
        <f t="shared" si="127"/>
        <v>0</v>
      </c>
      <c r="AI97" s="297"/>
      <c r="AJ97" s="346" t="s">
        <v>121</v>
      </c>
      <c r="AK97" s="297"/>
      <c r="AL97" s="10"/>
      <c r="AM97" s="200"/>
      <c r="AN97" s="167">
        <f t="shared" si="128"/>
        <v>0</v>
      </c>
      <c r="AO97" s="297"/>
      <c r="AP97" s="346" t="s">
        <v>121</v>
      </c>
      <c r="AQ97" s="287"/>
      <c r="AR97" s="10"/>
      <c r="AS97" s="200"/>
      <c r="AT97" s="167">
        <f t="shared" si="129"/>
        <v>0</v>
      </c>
      <c r="AU97" s="297"/>
      <c r="AV97" s="346" t="s">
        <v>121</v>
      </c>
      <c r="AW97" s="175"/>
      <c r="AX97" s="10"/>
      <c r="AY97" s="200"/>
      <c r="AZ97" s="167">
        <f t="shared" si="130"/>
        <v>0</v>
      </c>
      <c r="BA97" s="297"/>
      <c r="BB97" s="346" t="s">
        <v>121</v>
      </c>
      <c r="BC97" s="167"/>
      <c r="BD97" s="10"/>
      <c r="BE97" s="187">
        <v>0</v>
      </c>
      <c r="BF97" s="167">
        <f t="shared" si="131"/>
        <v>0</v>
      </c>
      <c r="BG97" s="297"/>
      <c r="BH97" s="188" t="str" cm="2">
        <f t="array" ref="BH97">_xlfn.IFS($C$6=Werkblad!$A$28,Werkblad!$A$34,$C$6="Kennisontwikkeling (KO)",Werkblad!$A$31,$C$6="Onderzoek, Ontwikkeling en innovatie (O&amp;O&amp;I)",Werkblad!$A$32,$C$6="","")</f>
        <v/>
      </c>
      <c r="BI97" s="60"/>
    </row>
    <row r="98" spans="1:61" x14ac:dyDescent="0.25">
      <c r="A98" s="27"/>
      <c r="B98" s="588"/>
      <c r="C98" s="575"/>
      <c r="D98" s="575"/>
      <c r="E98" s="31"/>
      <c r="F98" s="30"/>
      <c r="G98" s="200"/>
      <c r="H98" s="135"/>
      <c r="I98" s="296">
        <f t="shared" si="122"/>
        <v>0</v>
      </c>
      <c r="J98" s="10"/>
      <c r="K98" s="200"/>
      <c r="L98" s="297"/>
      <c r="M98" s="167">
        <f t="shared" si="123"/>
        <v>0</v>
      </c>
      <c r="N98" s="10"/>
      <c r="O98" s="200"/>
      <c r="P98" s="297">
        <f t="shared" si="124"/>
        <v>0</v>
      </c>
      <c r="Q98" s="297"/>
      <c r="R98" s="346" t="s">
        <v>121</v>
      </c>
      <c r="S98" s="175"/>
      <c r="T98" s="10"/>
      <c r="U98" s="200"/>
      <c r="V98" s="297"/>
      <c r="W98" s="33">
        <f t="shared" si="125"/>
        <v>0</v>
      </c>
      <c r="X98" s="346" t="s">
        <v>121</v>
      </c>
      <c r="Y98" s="175"/>
      <c r="Z98" s="10"/>
      <c r="AA98" s="187">
        <v>0</v>
      </c>
      <c r="AB98" s="287"/>
      <c r="AC98" s="33">
        <f t="shared" si="126"/>
        <v>0</v>
      </c>
      <c r="AD98" s="188" t="str" cm="2">
        <f t="array" ref="AD98">_xlfn.IFS($C$6=Werkblad!$A$28,Werkblad!$A$34,$C$6="Kennisontwikkeling (KO)",Werkblad!$A$31,$C$6="Onderzoek, Ontwikkeling en innovatie (O&amp;O&amp;I)",Werkblad!$A$32,$C$6="","")</f>
        <v/>
      </c>
      <c r="AE98" s="287"/>
      <c r="AF98" s="10"/>
      <c r="AG98" s="200"/>
      <c r="AH98" s="167">
        <f t="shared" si="127"/>
        <v>0</v>
      </c>
      <c r="AI98" s="297"/>
      <c r="AJ98" s="346" t="s">
        <v>121</v>
      </c>
      <c r="AK98" s="297"/>
      <c r="AL98" s="10"/>
      <c r="AM98" s="200"/>
      <c r="AN98" s="167">
        <f t="shared" si="128"/>
        <v>0</v>
      </c>
      <c r="AO98" s="297"/>
      <c r="AP98" s="346" t="s">
        <v>121</v>
      </c>
      <c r="AQ98" s="287"/>
      <c r="AR98" s="10"/>
      <c r="AS98" s="200"/>
      <c r="AT98" s="167">
        <f t="shared" si="129"/>
        <v>0</v>
      </c>
      <c r="AU98" s="297"/>
      <c r="AV98" s="346" t="s">
        <v>121</v>
      </c>
      <c r="AW98" s="175"/>
      <c r="AX98" s="10"/>
      <c r="AY98" s="200"/>
      <c r="AZ98" s="167">
        <f t="shared" si="130"/>
        <v>0</v>
      </c>
      <c r="BA98" s="297"/>
      <c r="BB98" s="346" t="s">
        <v>121</v>
      </c>
      <c r="BC98" s="167"/>
      <c r="BD98" s="10"/>
      <c r="BE98" s="187">
        <v>0</v>
      </c>
      <c r="BF98" s="167">
        <f t="shared" si="131"/>
        <v>0</v>
      </c>
      <c r="BG98" s="297"/>
      <c r="BH98" s="188" t="str" cm="2">
        <f t="array" ref="BH98">_xlfn.IFS($C$6=Werkblad!$A$28,Werkblad!$A$34,$C$6="Kennisontwikkeling (KO)",Werkblad!$A$31,$C$6="Onderzoek, Ontwikkeling en innovatie (O&amp;O&amp;I)",Werkblad!$A$32,$C$6="","")</f>
        <v/>
      </c>
      <c r="BI98" s="60"/>
    </row>
    <row r="99" spans="1:61" x14ac:dyDescent="0.25">
      <c r="A99" s="7"/>
      <c r="B99" s="588"/>
      <c r="C99" s="575"/>
      <c r="D99" s="575"/>
      <c r="E99" s="135"/>
      <c r="F99" s="10"/>
      <c r="G99" s="200"/>
      <c r="H99" s="135"/>
      <c r="I99" s="296">
        <f t="shared" si="122"/>
        <v>0</v>
      </c>
      <c r="J99" s="10"/>
      <c r="K99" s="200"/>
      <c r="L99" s="297"/>
      <c r="M99" s="167">
        <f t="shared" si="123"/>
        <v>0</v>
      </c>
      <c r="N99" s="10"/>
      <c r="O99" s="200"/>
      <c r="P99" s="297">
        <f t="shared" si="124"/>
        <v>0</v>
      </c>
      <c r="Q99" s="297"/>
      <c r="R99" s="346" t="s">
        <v>121</v>
      </c>
      <c r="S99" s="175"/>
      <c r="T99" s="10"/>
      <c r="U99" s="200"/>
      <c r="V99" s="297"/>
      <c r="W99" s="33">
        <f t="shared" ref="W99:W116" si="132">U99</f>
        <v>0</v>
      </c>
      <c r="X99" s="346" t="s">
        <v>121</v>
      </c>
      <c r="Y99" s="175"/>
      <c r="Z99" s="10"/>
      <c r="AA99" s="187">
        <v>0</v>
      </c>
      <c r="AB99" s="287"/>
      <c r="AC99" s="33">
        <f t="shared" ref="AC99:AC116" si="133">AA99</f>
        <v>0</v>
      </c>
      <c r="AD99" s="188" t="str" cm="2">
        <f t="array" ref="AD99">_xlfn.IFS($C$6=Werkblad!$A$28,Werkblad!$A$34,$C$6="Kennisontwikkeling (KO)",Werkblad!$A$31,$C$6="Onderzoek, Ontwikkeling en innovatie (O&amp;O&amp;I)",Werkblad!$A$32,$C$6="","")</f>
        <v/>
      </c>
      <c r="AE99" s="287"/>
      <c r="AF99" s="10"/>
      <c r="AG99" s="200"/>
      <c r="AH99" s="167">
        <f t="shared" si="127"/>
        <v>0</v>
      </c>
      <c r="AI99" s="297"/>
      <c r="AJ99" s="346" t="s">
        <v>121</v>
      </c>
      <c r="AK99" s="297"/>
      <c r="AL99" s="10"/>
      <c r="AM99" s="200"/>
      <c r="AN99" s="167">
        <f t="shared" si="128"/>
        <v>0</v>
      </c>
      <c r="AO99" s="297"/>
      <c r="AP99" s="346" t="s">
        <v>121</v>
      </c>
      <c r="AQ99" s="287"/>
      <c r="AR99" s="10"/>
      <c r="AS99" s="200"/>
      <c r="AT99" s="167">
        <f t="shared" si="129"/>
        <v>0</v>
      </c>
      <c r="AU99" s="297"/>
      <c r="AV99" s="346" t="s">
        <v>121</v>
      </c>
      <c r="AW99" s="175"/>
      <c r="AX99" s="10"/>
      <c r="AY99" s="200"/>
      <c r="AZ99" s="167">
        <f t="shared" si="130"/>
        <v>0</v>
      </c>
      <c r="BA99" s="297"/>
      <c r="BB99" s="346" t="s">
        <v>121</v>
      </c>
      <c r="BC99" s="167"/>
      <c r="BD99" s="10"/>
      <c r="BE99" s="187">
        <v>0</v>
      </c>
      <c r="BF99" s="167">
        <f t="shared" si="131"/>
        <v>0</v>
      </c>
      <c r="BG99" s="297"/>
      <c r="BH99" s="188" t="str" cm="2">
        <f t="array" ref="BH99">_xlfn.IFS($C$6=Werkblad!$A$28,Werkblad!$A$34,$C$6="Kennisontwikkeling (KO)",Werkblad!$A$31,$C$6="Onderzoek, Ontwikkeling en innovatie (O&amp;O&amp;I)",Werkblad!$A$32,$C$6="","")</f>
        <v/>
      </c>
      <c r="BI99" s="139"/>
    </row>
    <row r="100" spans="1:61" x14ac:dyDescent="0.25">
      <c r="A100" s="7"/>
      <c r="B100" s="588"/>
      <c r="C100" s="575"/>
      <c r="D100" s="575"/>
      <c r="E100" s="135"/>
      <c r="F100" s="10"/>
      <c r="G100" s="200"/>
      <c r="H100" s="135"/>
      <c r="I100" s="296">
        <f t="shared" ref="I100:I101" si="134">G100</f>
        <v>0</v>
      </c>
      <c r="J100" s="10"/>
      <c r="K100" s="200"/>
      <c r="L100" s="297"/>
      <c r="M100" s="167">
        <f t="shared" ref="M100:M101" si="135">K100</f>
        <v>0</v>
      </c>
      <c r="N100" s="10"/>
      <c r="O100" s="200"/>
      <c r="P100" s="297">
        <f t="shared" ref="P100:P101" si="136">O100</f>
        <v>0</v>
      </c>
      <c r="Q100" s="297"/>
      <c r="R100" s="346" t="s">
        <v>121</v>
      </c>
      <c r="S100" s="175"/>
      <c r="T100" s="10"/>
      <c r="U100" s="200"/>
      <c r="V100" s="297"/>
      <c r="W100" s="33">
        <f t="shared" ref="W100:W101" si="137">U100</f>
        <v>0</v>
      </c>
      <c r="X100" s="346" t="s">
        <v>121</v>
      </c>
      <c r="Y100" s="175"/>
      <c r="Z100" s="10"/>
      <c r="AA100" s="187">
        <v>0</v>
      </c>
      <c r="AB100" s="287"/>
      <c r="AC100" s="33">
        <f t="shared" ref="AC100:AC101" si="138">AA100</f>
        <v>0</v>
      </c>
      <c r="AD100" s="188" t="str" cm="2">
        <f t="array" ref="AD100">_xlfn.IFS($C$6=Werkblad!$A$28,Werkblad!$A$34,$C$6="Kennisontwikkeling (KO)",Werkblad!$A$31,$C$6="Onderzoek, Ontwikkeling en innovatie (O&amp;O&amp;I)",Werkblad!$A$32,$C$6="","")</f>
        <v/>
      </c>
      <c r="AE100" s="287"/>
      <c r="AF100" s="10"/>
      <c r="AG100" s="200"/>
      <c r="AH100" s="167">
        <f t="shared" ref="AH100:AH101" si="139">AG100</f>
        <v>0</v>
      </c>
      <c r="AI100" s="297"/>
      <c r="AJ100" s="346" t="s">
        <v>121</v>
      </c>
      <c r="AK100" s="297"/>
      <c r="AL100" s="10"/>
      <c r="AM100" s="200"/>
      <c r="AN100" s="167">
        <f t="shared" ref="AN100:AN101" si="140">AM100</f>
        <v>0</v>
      </c>
      <c r="AO100" s="297"/>
      <c r="AP100" s="346" t="s">
        <v>121</v>
      </c>
      <c r="AQ100" s="287"/>
      <c r="AR100" s="10"/>
      <c r="AS100" s="200"/>
      <c r="AT100" s="167">
        <f t="shared" ref="AT100:AT101" si="141">AS100</f>
        <v>0</v>
      </c>
      <c r="AU100" s="297"/>
      <c r="AV100" s="346" t="s">
        <v>121</v>
      </c>
      <c r="AW100" s="175"/>
      <c r="AX100" s="10"/>
      <c r="AY100" s="200"/>
      <c r="AZ100" s="167">
        <f t="shared" ref="AZ100:AZ101" si="142">AY100</f>
        <v>0</v>
      </c>
      <c r="BA100" s="297"/>
      <c r="BB100" s="346" t="s">
        <v>121</v>
      </c>
      <c r="BC100" s="167"/>
      <c r="BD100" s="10"/>
      <c r="BE100" s="187">
        <v>0</v>
      </c>
      <c r="BF100" s="167">
        <f t="shared" ref="BF100:BF101" si="143">BE100</f>
        <v>0</v>
      </c>
      <c r="BG100" s="297"/>
      <c r="BH100" s="188" t="str" cm="2">
        <f t="array" ref="BH100">_xlfn.IFS($C$6=Werkblad!$A$28,Werkblad!$A$34,$C$6="Kennisontwikkeling (KO)",Werkblad!$A$31,$C$6="Onderzoek, Ontwikkeling en innovatie (O&amp;O&amp;I)",Werkblad!$A$32,$C$6="","")</f>
        <v/>
      </c>
      <c r="BI100" s="139"/>
    </row>
    <row r="101" spans="1:61" x14ac:dyDescent="0.25">
      <c r="A101" s="7"/>
      <c r="B101" s="588"/>
      <c r="C101" s="575"/>
      <c r="D101" s="575"/>
      <c r="E101" s="135"/>
      <c r="F101" s="10"/>
      <c r="G101" s="200"/>
      <c r="H101" s="135"/>
      <c r="I101" s="296">
        <f t="shared" si="134"/>
        <v>0</v>
      </c>
      <c r="J101" s="10"/>
      <c r="K101" s="200"/>
      <c r="L101" s="297"/>
      <c r="M101" s="167">
        <f t="shared" si="135"/>
        <v>0</v>
      </c>
      <c r="N101" s="10"/>
      <c r="O101" s="200"/>
      <c r="P101" s="297">
        <f t="shared" si="136"/>
        <v>0</v>
      </c>
      <c r="Q101" s="297"/>
      <c r="R101" s="346" t="s">
        <v>121</v>
      </c>
      <c r="S101" s="175"/>
      <c r="T101" s="10"/>
      <c r="U101" s="200"/>
      <c r="V101" s="297"/>
      <c r="W101" s="33">
        <f t="shared" si="137"/>
        <v>0</v>
      </c>
      <c r="X101" s="346" t="s">
        <v>121</v>
      </c>
      <c r="Y101" s="175"/>
      <c r="Z101" s="10"/>
      <c r="AA101" s="187">
        <v>0</v>
      </c>
      <c r="AB101" s="287"/>
      <c r="AC101" s="33">
        <f t="shared" si="138"/>
        <v>0</v>
      </c>
      <c r="AD101" s="188" t="str" cm="2">
        <f t="array" ref="AD101">_xlfn.IFS($C$6=Werkblad!$A$28,Werkblad!$A$34,$C$6="Kennisontwikkeling (KO)",Werkblad!$A$31,$C$6="Onderzoek, Ontwikkeling en innovatie (O&amp;O&amp;I)",Werkblad!$A$32,$C$6="","")</f>
        <v/>
      </c>
      <c r="AE101" s="287"/>
      <c r="AF101" s="10"/>
      <c r="AG101" s="200"/>
      <c r="AH101" s="167">
        <f t="shared" si="139"/>
        <v>0</v>
      </c>
      <c r="AI101" s="297"/>
      <c r="AJ101" s="346" t="s">
        <v>121</v>
      </c>
      <c r="AK101" s="297"/>
      <c r="AL101" s="10"/>
      <c r="AM101" s="200"/>
      <c r="AN101" s="167">
        <f t="shared" si="140"/>
        <v>0</v>
      </c>
      <c r="AO101" s="297"/>
      <c r="AP101" s="346" t="s">
        <v>121</v>
      </c>
      <c r="AQ101" s="287"/>
      <c r="AR101" s="10"/>
      <c r="AS101" s="200"/>
      <c r="AT101" s="167">
        <f t="shared" si="141"/>
        <v>0</v>
      </c>
      <c r="AU101" s="297"/>
      <c r="AV101" s="346" t="s">
        <v>121</v>
      </c>
      <c r="AW101" s="175"/>
      <c r="AX101" s="10"/>
      <c r="AY101" s="200"/>
      <c r="AZ101" s="167">
        <f t="shared" si="142"/>
        <v>0</v>
      </c>
      <c r="BA101" s="297"/>
      <c r="BB101" s="346" t="s">
        <v>121</v>
      </c>
      <c r="BC101" s="167"/>
      <c r="BD101" s="10"/>
      <c r="BE101" s="187">
        <v>0</v>
      </c>
      <c r="BF101" s="167">
        <f t="shared" si="143"/>
        <v>0</v>
      </c>
      <c r="BG101" s="297"/>
      <c r="BH101" s="188" t="str" cm="2">
        <f t="array" ref="BH101">_xlfn.IFS($C$6=Werkblad!$A$28,Werkblad!$A$34,$C$6="Kennisontwikkeling (KO)",Werkblad!$A$31,$C$6="Onderzoek, Ontwikkeling en innovatie (O&amp;O&amp;I)",Werkblad!$A$32,$C$6="","")</f>
        <v/>
      </c>
      <c r="BI101" s="139"/>
    </row>
    <row r="102" spans="1:61" x14ac:dyDescent="0.25">
      <c r="A102" s="7"/>
      <c r="B102" s="588"/>
      <c r="C102" s="575"/>
      <c r="D102" s="575"/>
      <c r="E102" s="135"/>
      <c r="F102" s="10"/>
      <c r="G102" s="200"/>
      <c r="H102" s="135"/>
      <c r="I102" s="296">
        <f t="shared" ref="I102" si="144">G102</f>
        <v>0</v>
      </c>
      <c r="J102" s="10"/>
      <c r="K102" s="200"/>
      <c r="L102" s="297"/>
      <c r="M102" s="167">
        <f t="shared" ref="M102" si="145">K102</f>
        <v>0</v>
      </c>
      <c r="N102" s="10"/>
      <c r="O102" s="200"/>
      <c r="P102" s="297">
        <f t="shared" ref="P102" si="146">O102</f>
        <v>0</v>
      </c>
      <c r="Q102" s="297"/>
      <c r="R102" s="346" t="s">
        <v>121</v>
      </c>
      <c r="S102" s="175"/>
      <c r="T102" s="10"/>
      <c r="U102" s="200"/>
      <c r="V102" s="297"/>
      <c r="W102" s="33">
        <f t="shared" ref="W102" si="147">U102</f>
        <v>0</v>
      </c>
      <c r="X102" s="346" t="s">
        <v>121</v>
      </c>
      <c r="Y102" s="175"/>
      <c r="Z102" s="10"/>
      <c r="AA102" s="187">
        <v>0</v>
      </c>
      <c r="AB102" s="287"/>
      <c r="AC102" s="33">
        <f t="shared" ref="AC102" si="148">AA102</f>
        <v>0</v>
      </c>
      <c r="AD102" s="188" t="str" cm="2">
        <f t="array" ref="AD102">_xlfn.IFS($C$6=Werkblad!$A$28,Werkblad!$A$34,$C$6="Kennisontwikkeling (KO)",Werkblad!$A$31,$C$6="Onderzoek, Ontwikkeling en innovatie (O&amp;O&amp;I)",Werkblad!$A$32,$C$6="","")</f>
        <v/>
      </c>
      <c r="AE102" s="287"/>
      <c r="AF102" s="10"/>
      <c r="AG102" s="200"/>
      <c r="AH102" s="167">
        <f t="shared" ref="AH102" si="149">AG102</f>
        <v>0</v>
      </c>
      <c r="AI102" s="297"/>
      <c r="AJ102" s="346" t="s">
        <v>121</v>
      </c>
      <c r="AK102" s="297"/>
      <c r="AL102" s="10"/>
      <c r="AM102" s="200"/>
      <c r="AN102" s="167">
        <f t="shared" ref="AN102" si="150">AM102</f>
        <v>0</v>
      </c>
      <c r="AO102" s="297"/>
      <c r="AP102" s="346" t="s">
        <v>121</v>
      </c>
      <c r="AQ102" s="287"/>
      <c r="AR102" s="10"/>
      <c r="AS102" s="200"/>
      <c r="AT102" s="167">
        <f t="shared" ref="AT102" si="151">AS102</f>
        <v>0</v>
      </c>
      <c r="AU102" s="297"/>
      <c r="AV102" s="346" t="s">
        <v>121</v>
      </c>
      <c r="AW102" s="175"/>
      <c r="AX102" s="10"/>
      <c r="AY102" s="200"/>
      <c r="AZ102" s="167">
        <f t="shared" ref="AZ102" si="152">AY102</f>
        <v>0</v>
      </c>
      <c r="BA102" s="297"/>
      <c r="BB102" s="346" t="s">
        <v>121</v>
      </c>
      <c r="BC102" s="167"/>
      <c r="BD102" s="10"/>
      <c r="BE102" s="187">
        <v>0</v>
      </c>
      <c r="BF102" s="167">
        <f t="shared" ref="BF102" si="153">BE102</f>
        <v>0</v>
      </c>
      <c r="BG102" s="297"/>
      <c r="BH102" s="188" t="str" cm="2">
        <f t="array" ref="BH102">_xlfn.IFS($C$6=Werkblad!$A$28,Werkblad!$A$34,$C$6="Kennisontwikkeling (KO)",Werkblad!$A$31,$C$6="Onderzoek, Ontwikkeling en innovatie (O&amp;O&amp;I)",Werkblad!$A$32,$C$6="","")</f>
        <v/>
      </c>
      <c r="BI102" s="139"/>
    </row>
    <row r="103" spans="1:61" x14ac:dyDescent="0.25">
      <c r="A103" s="7"/>
      <c r="B103" s="588"/>
      <c r="C103" s="575"/>
      <c r="D103" s="575"/>
      <c r="E103" s="4"/>
      <c r="F103" s="10"/>
      <c r="G103" s="200"/>
      <c r="H103" s="4"/>
      <c r="I103" s="296">
        <f t="shared" ref="I103:I105" si="154">G103</f>
        <v>0</v>
      </c>
      <c r="J103" s="10"/>
      <c r="K103" s="200"/>
      <c r="L103" s="297"/>
      <c r="M103" s="167">
        <f t="shared" ref="M103:M105" si="155">K103</f>
        <v>0</v>
      </c>
      <c r="N103" s="10"/>
      <c r="O103" s="200"/>
      <c r="P103" s="297">
        <f t="shared" si="124"/>
        <v>0</v>
      </c>
      <c r="Q103" s="297"/>
      <c r="R103" s="346" t="s">
        <v>121</v>
      </c>
      <c r="S103" s="175"/>
      <c r="T103" s="10"/>
      <c r="U103" s="200"/>
      <c r="V103" s="297"/>
      <c r="W103" s="33">
        <f t="shared" si="132"/>
        <v>0</v>
      </c>
      <c r="X103" s="346" t="s">
        <v>121</v>
      </c>
      <c r="Y103" s="175"/>
      <c r="Z103" s="10"/>
      <c r="AA103" s="187">
        <v>0</v>
      </c>
      <c r="AB103" s="287"/>
      <c r="AC103" s="33">
        <f t="shared" si="133"/>
        <v>0</v>
      </c>
      <c r="AD103" s="188" t="str" cm="2">
        <f t="array" ref="AD103">_xlfn.IFS($C$6=Werkblad!$A$28,Werkblad!$A$34,$C$6="Kennisontwikkeling (KO)",Werkblad!$A$31,$C$6="Onderzoek, Ontwikkeling en innovatie (O&amp;O&amp;I)",Werkblad!$A$32,$C$6="","")</f>
        <v/>
      </c>
      <c r="AE103" s="287"/>
      <c r="AF103" s="10"/>
      <c r="AG103" s="200"/>
      <c r="AH103" s="167">
        <f t="shared" ref="AH103:AH105" si="156">AG103</f>
        <v>0</v>
      </c>
      <c r="AI103" s="297"/>
      <c r="AJ103" s="346" t="s">
        <v>121</v>
      </c>
      <c r="AK103" s="297"/>
      <c r="AL103" s="10"/>
      <c r="AM103" s="200"/>
      <c r="AN103" s="167">
        <f t="shared" ref="AN103:AN105" si="157">AM103</f>
        <v>0</v>
      </c>
      <c r="AO103" s="297"/>
      <c r="AP103" s="346" t="s">
        <v>121</v>
      </c>
      <c r="AQ103" s="287"/>
      <c r="AR103" s="10"/>
      <c r="AS103" s="200"/>
      <c r="AT103" s="167">
        <f t="shared" ref="AT103:AT105" si="158">AS103</f>
        <v>0</v>
      </c>
      <c r="AU103" s="297"/>
      <c r="AV103" s="346" t="s">
        <v>121</v>
      </c>
      <c r="AW103" s="175"/>
      <c r="AX103" s="10"/>
      <c r="AY103" s="200"/>
      <c r="AZ103" s="167">
        <f t="shared" ref="AZ103:AZ105" si="159">AY103</f>
        <v>0</v>
      </c>
      <c r="BA103" s="297"/>
      <c r="BB103" s="346" t="s">
        <v>121</v>
      </c>
      <c r="BC103" s="167"/>
      <c r="BD103" s="10"/>
      <c r="BE103" s="187">
        <v>0</v>
      </c>
      <c r="BF103" s="167">
        <f t="shared" ref="BF103:BF105" si="160">BE103</f>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54"/>
        <v>0</v>
      </c>
      <c r="J104" s="10"/>
      <c r="K104" s="200"/>
      <c r="L104" s="297"/>
      <c r="M104" s="167">
        <f t="shared" si="155"/>
        <v>0</v>
      </c>
      <c r="N104" s="10"/>
      <c r="O104" s="200"/>
      <c r="P104" s="297">
        <f t="shared" si="124"/>
        <v>0</v>
      </c>
      <c r="Q104" s="297"/>
      <c r="R104" s="346" t="s">
        <v>121</v>
      </c>
      <c r="S104" s="175"/>
      <c r="T104" s="10"/>
      <c r="U104" s="200"/>
      <c r="V104" s="297"/>
      <c r="W104" s="33">
        <f t="shared" si="132"/>
        <v>0</v>
      </c>
      <c r="X104" s="346" t="s">
        <v>121</v>
      </c>
      <c r="Y104" s="175"/>
      <c r="Z104" s="10"/>
      <c r="AA104" s="187">
        <v>0</v>
      </c>
      <c r="AB104" s="287"/>
      <c r="AC104" s="33">
        <f t="shared" si="133"/>
        <v>0</v>
      </c>
      <c r="AD104" s="188" t="str" cm="2">
        <f t="array" ref="AD104">_xlfn.IFS($C$6=Werkblad!$A$28,Werkblad!$A$34,$C$6="Kennisontwikkeling (KO)",Werkblad!$A$31,$C$6="Onderzoek, Ontwikkeling en innovatie (O&amp;O&amp;I)",Werkblad!$A$32,$C$6="","")</f>
        <v/>
      </c>
      <c r="AE104" s="287"/>
      <c r="AF104" s="10"/>
      <c r="AG104" s="200"/>
      <c r="AH104" s="167">
        <f t="shared" si="156"/>
        <v>0</v>
      </c>
      <c r="AI104" s="297"/>
      <c r="AJ104" s="346" t="s">
        <v>121</v>
      </c>
      <c r="AK104" s="297"/>
      <c r="AL104" s="10"/>
      <c r="AM104" s="200"/>
      <c r="AN104" s="167">
        <f t="shared" si="157"/>
        <v>0</v>
      </c>
      <c r="AO104" s="297"/>
      <c r="AP104" s="346" t="s">
        <v>121</v>
      </c>
      <c r="AQ104" s="287"/>
      <c r="AR104" s="10"/>
      <c r="AS104" s="200"/>
      <c r="AT104" s="167">
        <f t="shared" si="158"/>
        <v>0</v>
      </c>
      <c r="AU104" s="297"/>
      <c r="AV104" s="346" t="s">
        <v>121</v>
      </c>
      <c r="AW104" s="175"/>
      <c r="AX104" s="10"/>
      <c r="AY104" s="200"/>
      <c r="AZ104" s="167">
        <f t="shared" si="159"/>
        <v>0</v>
      </c>
      <c r="BA104" s="297"/>
      <c r="BB104" s="346" t="s">
        <v>121</v>
      </c>
      <c r="BC104" s="167"/>
      <c r="BD104" s="10"/>
      <c r="BE104" s="187">
        <v>0</v>
      </c>
      <c r="BF104" s="167">
        <f t="shared" si="160"/>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54"/>
        <v>0</v>
      </c>
      <c r="J105" s="10"/>
      <c r="K105" s="200"/>
      <c r="L105" s="297"/>
      <c r="M105" s="167">
        <f t="shared" si="155"/>
        <v>0</v>
      </c>
      <c r="N105" s="10"/>
      <c r="O105" s="200"/>
      <c r="P105" s="297">
        <f t="shared" si="124"/>
        <v>0</v>
      </c>
      <c r="Q105" s="297"/>
      <c r="R105" s="346" t="s">
        <v>121</v>
      </c>
      <c r="S105" s="175"/>
      <c r="T105" s="10"/>
      <c r="U105" s="200"/>
      <c r="V105" s="297"/>
      <c r="W105" s="33">
        <f t="shared" si="132"/>
        <v>0</v>
      </c>
      <c r="X105" s="346" t="s">
        <v>121</v>
      </c>
      <c r="Y105" s="175"/>
      <c r="Z105" s="10"/>
      <c r="AA105" s="187">
        <v>0</v>
      </c>
      <c r="AB105" s="287"/>
      <c r="AC105" s="33">
        <f t="shared" si="133"/>
        <v>0</v>
      </c>
      <c r="AD105" s="188" t="str" cm="2">
        <f t="array" ref="AD105">_xlfn.IFS($C$6=Werkblad!$A$28,Werkblad!$A$34,$C$6="Kennisontwikkeling (KO)",Werkblad!$A$31,$C$6="Onderzoek, Ontwikkeling en innovatie (O&amp;O&amp;I)",Werkblad!$A$32,$C$6="","")</f>
        <v/>
      </c>
      <c r="AE105" s="287"/>
      <c r="AF105" s="10"/>
      <c r="AG105" s="200"/>
      <c r="AH105" s="167">
        <f t="shared" si="156"/>
        <v>0</v>
      </c>
      <c r="AI105" s="297"/>
      <c r="AJ105" s="346" t="s">
        <v>121</v>
      </c>
      <c r="AK105" s="297"/>
      <c r="AL105" s="10"/>
      <c r="AM105" s="200"/>
      <c r="AN105" s="167">
        <f t="shared" si="157"/>
        <v>0</v>
      </c>
      <c r="AO105" s="297"/>
      <c r="AP105" s="346" t="s">
        <v>121</v>
      </c>
      <c r="AQ105" s="287"/>
      <c r="AR105" s="10"/>
      <c r="AS105" s="200"/>
      <c r="AT105" s="167">
        <f t="shared" si="158"/>
        <v>0</v>
      </c>
      <c r="AU105" s="297"/>
      <c r="AV105" s="346" t="s">
        <v>121</v>
      </c>
      <c r="AW105" s="175"/>
      <c r="AX105" s="10"/>
      <c r="AY105" s="200"/>
      <c r="AZ105" s="167">
        <f t="shared" si="159"/>
        <v>0</v>
      </c>
      <c r="BA105" s="297"/>
      <c r="BB105" s="346" t="s">
        <v>121</v>
      </c>
      <c r="BC105" s="167"/>
      <c r="BD105" s="10"/>
      <c r="BE105" s="187">
        <v>0</v>
      </c>
      <c r="BF105" s="167">
        <f t="shared" si="160"/>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SUM(BE92:BF105)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8"/>
      <c r="I110" s="398"/>
      <c r="J110" s="157" t="s">
        <v>7</v>
      </c>
      <c r="K110" s="157"/>
      <c r="L110" s="309"/>
      <c r="M110" s="157"/>
      <c r="N110" s="576" t="s">
        <v>8</v>
      </c>
      <c r="O110" s="576"/>
      <c r="P110" s="288"/>
      <c r="Q110" s="305"/>
      <c r="R110" s="157"/>
      <c r="S110" s="398"/>
      <c r="T110" s="576" t="str">
        <f>+T14</f>
        <v>Uren</v>
      </c>
      <c r="U110" s="576"/>
      <c r="V110" s="305"/>
      <c r="W110" s="33"/>
      <c r="X110" s="157"/>
      <c r="Y110" s="398"/>
      <c r="Z110" s="576" t="str">
        <f>+Z14</f>
        <v>Uren</v>
      </c>
      <c r="AA110" s="576"/>
      <c r="AB110" s="305"/>
      <c r="AC110" s="33"/>
      <c r="AD110" s="157"/>
      <c r="AE110" s="300"/>
      <c r="AF110" s="576" t="str">
        <f>+AF14</f>
        <v>Uren</v>
      </c>
      <c r="AG110" s="576"/>
      <c r="AH110" s="397"/>
      <c r="AI110" s="305"/>
      <c r="AJ110" s="157"/>
      <c r="AK110" s="305"/>
      <c r="AL110" s="576" t="str">
        <f>+AL14</f>
        <v>Uren</v>
      </c>
      <c r="AM110" s="576"/>
      <c r="AN110" s="397"/>
      <c r="AO110" s="305"/>
      <c r="AP110" s="157"/>
      <c r="AQ110" s="305"/>
      <c r="AR110" s="576" t="str">
        <f>+AR14</f>
        <v>Uren</v>
      </c>
      <c r="AS110" s="576"/>
      <c r="AT110" s="397"/>
      <c r="AU110" s="305"/>
      <c r="AV110" s="157"/>
      <c r="AW110" s="398"/>
      <c r="AX110" s="576" t="str">
        <f>+AX14</f>
        <v>Uren</v>
      </c>
      <c r="AY110" s="576"/>
      <c r="AZ110" s="397"/>
      <c r="BA110" s="305"/>
      <c r="BB110" s="157"/>
      <c r="BC110" s="397"/>
      <c r="BD110" s="576" t="str">
        <f>+BD14</f>
        <v>Uren</v>
      </c>
      <c r="BE110" s="576"/>
      <c r="BF110" s="397"/>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521"/>
      <c r="I112" s="522">
        <f>G112</f>
        <v>0</v>
      </c>
      <c r="J112" s="35"/>
      <c r="K112" s="200"/>
      <c r="L112" s="297"/>
      <c r="M112" s="167">
        <f>K112</f>
        <v>0</v>
      </c>
      <c r="N112" s="35"/>
      <c r="O112" s="200"/>
      <c r="P112" s="297">
        <f>O112</f>
        <v>0</v>
      </c>
      <c r="Q112" s="297"/>
      <c r="R112" s="520" t="s">
        <v>121</v>
      </c>
      <c r="S112" s="167"/>
      <c r="T112" s="35"/>
      <c r="U112" s="200"/>
      <c r="V112" s="297"/>
      <c r="W112" s="33">
        <f t="shared" si="132"/>
        <v>0</v>
      </c>
      <c r="X112" s="520" t="s">
        <v>121</v>
      </c>
      <c r="Y112" s="167"/>
      <c r="Z112" s="35"/>
      <c r="AA112" s="200"/>
      <c r="AB112" s="297"/>
      <c r="AC112" s="33">
        <f t="shared" si="133"/>
        <v>0</v>
      </c>
      <c r="AD112" s="520"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8"/>
      <c r="AL112" s="30"/>
      <c r="AM112" s="200"/>
      <c r="AN112" s="31"/>
      <c r="AO112" s="288"/>
      <c r="AP112" s="346" t="s">
        <v>121</v>
      </c>
      <c r="AQ112" s="288"/>
      <c r="AR112" s="30"/>
      <c r="AS112" s="200"/>
      <c r="AT112" s="31"/>
      <c r="AU112" s="288"/>
      <c r="AV112" s="346" t="s">
        <v>121</v>
      </c>
      <c r="AW112" s="175"/>
      <c r="AX112" s="10"/>
      <c r="AY112" s="200"/>
      <c r="AZ112" s="175">
        <f>AY112</f>
        <v>0</v>
      </c>
      <c r="BA112" s="287"/>
      <c r="BB112" s="346" t="s">
        <v>121</v>
      </c>
      <c r="BC112" s="175"/>
      <c r="BD112" s="10"/>
      <c r="BE112" s="187">
        <v>0</v>
      </c>
      <c r="BF112" s="175">
        <f>BE112</f>
        <v>0</v>
      </c>
      <c r="BG112" s="287"/>
      <c r="BH112" s="188" t="str" cm="2">
        <f t="array" ref="BH112">_xlfn.IFS($C$6=Werkblad!$A$28,Werkblad!$A$34,$C$6="Kennisontwikkeling (KO)",Werkblad!$A$31,$C$6="Onderzoek, Ontwikkeling en innovatie (O&amp;O&amp;I)",Werkblad!$A$32,$C$6="","")</f>
        <v/>
      </c>
      <c r="BI112" s="139"/>
    </row>
    <row r="113" spans="1:61" x14ac:dyDescent="0.25">
      <c r="A113" s="7"/>
      <c r="B113" s="574"/>
      <c r="C113" s="575"/>
      <c r="D113" s="575"/>
      <c r="E113" s="135"/>
      <c r="F113" s="10"/>
      <c r="G113" s="200"/>
      <c r="H113" s="521"/>
      <c r="I113" s="522">
        <f>G113</f>
        <v>0</v>
      </c>
      <c r="J113" s="35"/>
      <c r="K113" s="200"/>
      <c r="L113" s="297"/>
      <c r="M113" s="167">
        <f>K113</f>
        <v>0</v>
      </c>
      <c r="N113" s="35"/>
      <c r="O113" s="200"/>
      <c r="P113" s="297">
        <f>O113</f>
        <v>0</v>
      </c>
      <c r="Q113" s="297"/>
      <c r="R113" s="520" t="s">
        <v>121</v>
      </c>
      <c r="S113" s="167"/>
      <c r="T113" s="35"/>
      <c r="U113" s="200"/>
      <c r="V113" s="297"/>
      <c r="W113" s="33">
        <f t="shared" ref="W113" si="161">U113</f>
        <v>0</v>
      </c>
      <c r="X113" s="520" t="s">
        <v>121</v>
      </c>
      <c r="Y113" s="167"/>
      <c r="Z113" s="35"/>
      <c r="AA113" s="200"/>
      <c r="AB113" s="297"/>
      <c r="AC113" s="33">
        <f t="shared" ref="AC113" si="162">AA113</f>
        <v>0</v>
      </c>
      <c r="AD113" s="520" t="s">
        <v>121</v>
      </c>
      <c r="AE113" s="287"/>
      <c r="AF113" s="10"/>
      <c r="AG113" s="187">
        <v>0</v>
      </c>
      <c r="AH113" s="175">
        <f>AG113</f>
        <v>0</v>
      </c>
      <c r="AI113" s="287"/>
      <c r="AJ113" s="188" t="str" cm="2">
        <f t="array" ref="AJ113">_xlfn.IFS($C$6=Werkblad!$A$28,Werkblad!$A$34,$C$6="Kennisontwikkeling (KO)",Werkblad!$A$31,$C$6="Onderzoek, Ontwikkeling en innovatie (O&amp;O&amp;I)",Werkblad!$A$32,$C$6="","")</f>
        <v/>
      </c>
      <c r="AK113" s="288"/>
      <c r="AL113" s="30"/>
      <c r="AM113" s="200"/>
      <c r="AN113" s="31"/>
      <c r="AO113" s="288"/>
      <c r="AP113" s="346" t="s">
        <v>121</v>
      </c>
      <c r="AQ113" s="288"/>
      <c r="AR113" s="30"/>
      <c r="AS113" s="200"/>
      <c r="AT113" s="31"/>
      <c r="AU113" s="288"/>
      <c r="AV113" s="346" t="s">
        <v>121</v>
      </c>
      <c r="AW113" s="175"/>
      <c r="AX113" s="10"/>
      <c r="AY113" s="200"/>
      <c r="AZ113" s="175">
        <f>AY113</f>
        <v>0</v>
      </c>
      <c r="BA113" s="287"/>
      <c r="BB113" s="346" t="s">
        <v>121</v>
      </c>
      <c r="BC113" s="175"/>
      <c r="BD113" s="10"/>
      <c r="BE113" s="187">
        <v>0</v>
      </c>
      <c r="BF113" s="175">
        <f>BE113</f>
        <v>0</v>
      </c>
      <c r="BG113" s="287"/>
      <c r="BH113" s="188" t="str" cm="2">
        <f t="array" ref="BH113">_xlfn.IFS($C$6=Werkblad!$A$28,Werkblad!$A$34,$C$6="Kennisontwikkeling (KO)",Werkblad!$A$31,$C$6="Onderzoek, Ontwikkeling en innovatie (O&amp;O&amp;I)",Werkblad!$A$32,$C$6="","")</f>
        <v/>
      </c>
      <c r="BI113" s="139"/>
    </row>
    <row r="114" spans="1:61" x14ac:dyDescent="0.25">
      <c r="A114" s="7"/>
      <c r="B114" s="574"/>
      <c r="C114" s="587"/>
      <c r="D114" s="587"/>
      <c r="E114" s="4"/>
      <c r="F114" s="10"/>
      <c r="G114" s="200"/>
      <c r="H114" s="262"/>
      <c r="I114" s="522">
        <f t="shared" ref="I114:I116" si="163">G114</f>
        <v>0</v>
      </c>
      <c r="J114" s="35"/>
      <c r="K114" s="200"/>
      <c r="L114" s="297"/>
      <c r="M114" s="167">
        <f t="shared" ref="M114:M116" si="164">K114</f>
        <v>0</v>
      </c>
      <c r="N114" s="35"/>
      <c r="O114" s="200"/>
      <c r="P114" s="297">
        <f>O114</f>
        <v>0</v>
      </c>
      <c r="Q114" s="297"/>
      <c r="R114" s="520" t="s">
        <v>121</v>
      </c>
      <c r="S114" s="167"/>
      <c r="T114" s="35"/>
      <c r="U114" s="200"/>
      <c r="V114" s="297"/>
      <c r="W114" s="33">
        <f t="shared" si="132"/>
        <v>0</v>
      </c>
      <c r="X114" s="520" t="s">
        <v>121</v>
      </c>
      <c r="Y114" s="167"/>
      <c r="Z114" s="35"/>
      <c r="AA114" s="200"/>
      <c r="AB114" s="297"/>
      <c r="AC114" s="33">
        <f t="shared" si="133"/>
        <v>0</v>
      </c>
      <c r="AD114" s="520" t="s">
        <v>121</v>
      </c>
      <c r="AE114" s="287"/>
      <c r="AF114" s="10"/>
      <c r="AG114" s="187">
        <v>0</v>
      </c>
      <c r="AH114" s="175">
        <f t="shared" ref="AH114:AH116" si="165">AG114</f>
        <v>0</v>
      </c>
      <c r="AI114" s="287"/>
      <c r="AJ114" s="188" t="str" cm="2">
        <f t="array" ref="AJ114">_xlfn.IFS($C$6=Werkblad!$A$28,Werkblad!$A$34,$C$6="Kennisontwikkeling (KO)",Werkblad!$A$31,$C$6="Onderzoek, Ontwikkeling en innovatie (O&amp;O&amp;I)",Werkblad!$A$32,$C$6="","")</f>
        <v/>
      </c>
      <c r="AK114" s="288"/>
      <c r="AL114" s="30"/>
      <c r="AM114" s="200"/>
      <c r="AN114" s="31"/>
      <c r="AO114" s="288"/>
      <c r="AP114" s="346" t="s">
        <v>121</v>
      </c>
      <c r="AQ114" s="288"/>
      <c r="AR114" s="30"/>
      <c r="AS114" s="200"/>
      <c r="AT114" s="31"/>
      <c r="AU114" s="288"/>
      <c r="AV114" s="346" t="s">
        <v>121</v>
      </c>
      <c r="AW114" s="175"/>
      <c r="AX114" s="10"/>
      <c r="AY114" s="200"/>
      <c r="AZ114" s="175">
        <f t="shared" ref="AZ114:AZ116" si="166">AY114</f>
        <v>0</v>
      </c>
      <c r="BA114" s="287"/>
      <c r="BB114" s="346" t="s">
        <v>121</v>
      </c>
      <c r="BC114" s="175"/>
      <c r="BD114" s="10"/>
      <c r="BE114" s="187">
        <v>0</v>
      </c>
      <c r="BF114" s="175">
        <f t="shared" ref="BF114:BF116" si="167">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262"/>
      <c r="I115" s="522">
        <f t="shared" si="163"/>
        <v>0</v>
      </c>
      <c r="J115" s="35"/>
      <c r="K115" s="200"/>
      <c r="L115" s="297"/>
      <c r="M115" s="167">
        <f t="shared" si="164"/>
        <v>0</v>
      </c>
      <c r="N115" s="35"/>
      <c r="O115" s="200"/>
      <c r="P115" s="297">
        <f>O115</f>
        <v>0</v>
      </c>
      <c r="Q115" s="297"/>
      <c r="R115" s="520" t="s">
        <v>121</v>
      </c>
      <c r="S115" s="167"/>
      <c r="T115" s="35"/>
      <c r="U115" s="200"/>
      <c r="V115" s="297"/>
      <c r="W115" s="33">
        <f t="shared" si="132"/>
        <v>0</v>
      </c>
      <c r="X115" s="520" t="s">
        <v>121</v>
      </c>
      <c r="Y115" s="167"/>
      <c r="Z115" s="35"/>
      <c r="AA115" s="200"/>
      <c r="AB115" s="297"/>
      <c r="AC115" s="33">
        <f t="shared" si="133"/>
        <v>0</v>
      </c>
      <c r="AD115" s="520" t="s">
        <v>121</v>
      </c>
      <c r="AE115" s="287"/>
      <c r="AF115" s="10"/>
      <c r="AG115" s="187">
        <v>0</v>
      </c>
      <c r="AH115" s="175">
        <f t="shared" si="165"/>
        <v>0</v>
      </c>
      <c r="AI115" s="287"/>
      <c r="AJ115" s="188" t="str" cm="2">
        <f t="array" ref="AJ115">_xlfn.IFS($C$6=Werkblad!$A$28,Werkblad!$A$34,$C$6="Kennisontwikkeling (KO)",Werkblad!$A$31,$C$6="Onderzoek, Ontwikkeling en innovatie (O&amp;O&amp;I)",Werkblad!$A$32,$C$6="","")</f>
        <v/>
      </c>
      <c r="AK115" s="288"/>
      <c r="AL115" s="30"/>
      <c r="AM115" s="200"/>
      <c r="AN115" s="31"/>
      <c r="AO115" s="288"/>
      <c r="AP115" s="346" t="s">
        <v>121</v>
      </c>
      <c r="AQ115" s="288"/>
      <c r="AR115" s="30"/>
      <c r="AS115" s="200"/>
      <c r="AT115" s="31"/>
      <c r="AU115" s="288"/>
      <c r="AV115" s="346" t="s">
        <v>121</v>
      </c>
      <c r="AW115" s="175"/>
      <c r="AX115" s="10"/>
      <c r="AY115" s="200"/>
      <c r="AZ115" s="175">
        <f t="shared" si="166"/>
        <v>0</v>
      </c>
      <c r="BA115" s="287"/>
      <c r="BB115" s="346" t="s">
        <v>121</v>
      </c>
      <c r="BC115" s="175"/>
      <c r="BD115" s="10"/>
      <c r="BE115" s="187">
        <v>0</v>
      </c>
      <c r="BF115" s="175">
        <f t="shared" si="167"/>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521"/>
      <c r="I116" s="522">
        <f t="shared" si="163"/>
        <v>0</v>
      </c>
      <c r="J116" s="35"/>
      <c r="K116" s="200"/>
      <c r="L116" s="297"/>
      <c r="M116" s="167">
        <f t="shared" si="164"/>
        <v>0</v>
      </c>
      <c r="N116" s="35"/>
      <c r="O116" s="200"/>
      <c r="P116" s="297">
        <f>O116</f>
        <v>0</v>
      </c>
      <c r="Q116" s="297"/>
      <c r="R116" s="520" t="s">
        <v>121</v>
      </c>
      <c r="S116" s="167"/>
      <c r="T116" s="35"/>
      <c r="U116" s="200"/>
      <c r="V116" s="297"/>
      <c r="W116" s="33">
        <f t="shared" si="132"/>
        <v>0</v>
      </c>
      <c r="X116" s="520" t="s">
        <v>121</v>
      </c>
      <c r="Y116" s="167"/>
      <c r="Z116" s="35"/>
      <c r="AA116" s="200"/>
      <c r="AB116" s="297"/>
      <c r="AC116" s="33">
        <f t="shared" si="133"/>
        <v>0</v>
      </c>
      <c r="AD116" s="520" t="s">
        <v>121</v>
      </c>
      <c r="AE116" s="287"/>
      <c r="AF116" s="10"/>
      <c r="AG116" s="187">
        <v>0</v>
      </c>
      <c r="AH116" s="175">
        <f t="shared" si="165"/>
        <v>0</v>
      </c>
      <c r="AI116" s="287"/>
      <c r="AJ116" s="188" t="str" cm="2">
        <f t="array" ref="AJ116">_xlfn.IFS($C$6=Werkblad!$A$28,Werkblad!$A$34,$C$6="Kennisontwikkeling (KO)",Werkblad!$A$31,$C$6="Onderzoek, Ontwikkeling en innovatie (O&amp;O&amp;I)",Werkblad!$A$32,$C$6="","")</f>
        <v/>
      </c>
      <c r="AK116" s="288"/>
      <c r="AL116" s="30"/>
      <c r="AM116" s="200"/>
      <c r="AN116" s="31"/>
      <c r="AO116" s="288"/>
      <c r="AP116" s="346" t="s">
        <v>121</v>
      </c>
      <c r="AQ116" s="288"/>
      <c r="AR116" s="30"/>
      <c r="AS116" s="200"/>
      <c r="AT116" s="31"/>
      <c r="AU116" s="288"/>
      <c r="AV116" s="346" t="s">
        <v>121</v>
      </c>
      <c r="AW116" s="175"/>
      <c r="AX116" s="10"/>
      <c r="AY116" s="200"/>
      <c r="AZ116" s="175">
        <f t="shared" si="166"/>
        <v>0</v>
      </c>
      <c r="BA116" s="287"/>
      <c r="BB116" s="346" t="s">
        <v>121</v>
      </c>
      <c r="BC116" s="175"/>
      <c r="BD116" s="10"/>
      <c r="BE116" s="187">
        <v>0</v>
      </c>
      <c r="BF116" s="175">
        <f t="shared" si="167"/>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aanvraag'!$I$34&gt;80%,80%,50%+'Basisgegevens aanvraag'!$I$34)</f>
        <v>0.5</v>
      </c>
      <c r="L129" s="291"/>
      <c r="M129" s="358"/>
      <c r="N129" s="64"/>
      <c r="O129" s="70">
        <f>25%+'Basisgegevens aanvraag'!$I$34</f>
        <v>0.25</v>
      </c>
      <c r="P129" s="312"/>
      <c r="Q129" s="312"/>
      <c r="R129" s="312"/>
      <c r="S129" s="63"/>
      <c r="T129" s="64"/>
      <c r="U129" s="70">
        <f>50%+'Basisgegevens aanvraag'!$G$34</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6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aanvraag'!K34+'Basisgegevens aanvraag'!L34)&lt;=70%),(+AY129+'Basisgegevens aanvraag'!K34+'Basisgegevens aanvraag'!L34)*AY125,AND(C7="Niet van toepassing",AY129&gt;=50%),50%*AY125,AND(C7="Niet van toepassing",AY129&lt;50%),AY129*AY125,AND(C7="Niet van toepassing",AY129&gt;=50%),50%*AY125,AND(C7="Ja",C4="Onderzoeksorganisatie - niet economische activiteiten"),AY125*0%,AND(C7="Ja",(+AY129+'Basisgegevens aanvraag'!K34+'Basisgegevens aanvraag'!L34)&gt;70%),70%*AY125,AND(C7="",C4="Onderzoeksorganisatie - niet economische activiteiten"),+AY125*0%,(AND(C7="",C8="Niet van toepassing")),+AY125*50%,(AND(C7="",C8="Nee")),+AY125*50%,AND(C7="Ja",C4="Middelgrote onderneming",(+AY129+'Basisgegevens aanvraag'!K34+'Basisgegevens aanvraag'!L34)&lt;=70%),(+AY129+'Basisgegevens aanvraag'!K34+'Basisgegevens aanvraag'!L34)*AY125,AND(C7="Ja",C4="Onderzoeksorganisatie - economische activiteiten",AY129&lt;=50%),(+AY129+'Basisgegevens aanvraag'!K34+'Basisgegevens aanvraag'!L34)*AY125,AND(C7="Ja",C4="Grote onderneming",AY129&lt;=50%),(+AY129+'Basisgegevens aanvraag'!K34+'Basisgegevens aanvraag'!L34)*AY125,AND(C7="",AY129&lt;=50%),+AY125*AY129,(AND(C7="",C8="")),+AY125*50%,AY129&lt;50%,AY129*AY125)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386"/>
      <c r="F174" s="269"/>
      <c r="G174" s="269" t="s">
        <v>110</v>
      </c>
      <c r="H174" s="269" t="s">
        <v>111</v>
      </c>
      <c r="I174" s="337"/>
      <c r="J174" s="269" t="s">
        <v>112</v>
      </c>
      <c r="K174" s="269" t="s">
        <v>113</v>
      </c>
      <c r="L174" s="269" t="s">
        <v>123</v>
      </c>
      <c r="M174" s="337"/>
      <c r="N174" s="269" t="s">
        <v>124</v>
      </c>
      <c r="O174" s="269" t="s">
        <v>125</v>
      </c>
      <c r="P174" s="337"/>
      <c r="Q174" s="269" t="s">
        <v>126</v>
      </c>
      <c r="R174" s="269" t="s">
        <v>127</v>
      </c>
      <c r="S174" s="269" t="s">
        <v>128</v>
      </c>
      <c r="T174" s="269" t="s">
        <v>44</v>
      </c>
      <c r="U174" s="613" t="s">
        <v>114</v>
      </c>
      <c r="V174" s="613"/>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2" t="s">
        <v>130</v>
      </c>
      <c r="F175" s="563"/>
      <c r="G175" s="474">
        <f>SUMIFS(I15:I116,R15:R116,"KO")</f>
        <v>0</v>
      </c>
      <c r="H175" s="200">
        <f>SUMIFS(M15:M116,R15:R116,Werkblad!A31)</f>
        <v>0</v>
      </c>
      <c r="I175" s="200"/>
      <c r="J175" s="200">
        <f>SUMIFS(P15:P116,R15:R116,Werkblad!A31)</f>
        <v>0</v>
      </c>
      <c r="K175" s="200">
        <f>SUMIFS(W15:W116,X15:X116,Werkblad!A31)</f>
        <v>0</v>
      </c>
      <c r="L175" s="200">
        <f>SUMIFS(AC15:AC116,AD15:AD116,Werkblad!A31)</f>
        <v>0</v>
      </c>
      <c r="M175" s="200"/>
      <c r="N175" s="200">
        <f>SUMIFS(AH15:AH116,AJ15:AJ116,Werkblad!A31)</f>
        <v>0</v>
      </c>
      <c r="O175" s="200">
        <f>SUMIFS(AN15:AN116,AP15:AP116,"KO")</f>
        <v>0</v>
      </c>
      <c r="P175" s="200"/>
      <c r="Q175" s="200">
        <f>SUMIFS(AT15:AT116,AV15:AV116,"KO")</f>
        <v>0</v>
      </c>
      <c r="R175" s="200">
        <f>SUMIFS(AZ15:AZ116,BB15:BB116,"KO")</f>
        <v>0</v>
      </c>
      <c r="S175" s="200">
        <f>SUMIFS(BF15:BF116,BH15:BH116,"KO")</f>
        <v>0</v>
      </c>
      <c r="T175" s="477">
        <f>SUM(G175:S175)</f>
        <v>0</v>
      </c>
      <c r="U175" s="585">
        <f>IFERROR(T175/$T$177,0)</f>
        <v>0</v>
      </c>
      <c r="V175" s="586"/>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agHXw5piojZCqV5/WCs73Ra74JulDd/uhUOkPUEQOeJlyLkdI6Y6n7salXIezwr+ed8qR+X2O+xYE8W44/wwAA==" saltValue="IDpofE98uZewPnvZEb4VDQ==" spinCount="100000" sheet="1" objects="1" scenarios="1" formatColumns="0"/>
  <customSheetViews>
    <customSheetView guid="{83BCCC09-8AC8-4304-9213-3ECE2DC16AD8}" showGridLines="0" hiddenColumns="1">
      <pane xSplit="1" ySplit="10" topLeftCell="U103"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U115"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U103"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9">
    <mergeCell ref="AR123:AS123"/>
    <mergeCell ref="B82:D82"/>
    <mergeCell ref="B84:D84"/>
    <mergeCell ref="AX123:AY123"/>
    <mergeCell ref="BD123:BE123"/>
    <mergeCell ref="AF90:AG90"/>
    <mergeCell ref="AL90:AM90"/>
    <mergeCell ref="AR90:AS90"/>
    <mergeCell ref="AX90:AY90"/>
    <mergeCell ref="BD90:BE90"/>
    <mergeCell ref="B105:D105"/>
    <mergeCell ref="B104:D104"/>
    <mergeCell ref="B112:D112"/>
    <mergeCell ref="AL110:AM110"/>
    <mergeCell ref="AR110:AS110"/>
    <mergeCell ref="AX110:AY110"/>
    <mergeCell ref="B116:D116"/>
    <mergeCell ref="N123:O123"/>
    <mergeCell ref="T123:U123"/>
    <mergeCell ref="Z123:AA123"/>
    <mergeCell ref="BD110:BE110"/>
    <mergeCell ref="B99:D99"/>
    <mergeCell ref="B100:D100"/>
    <mergeCell ref="B103:D103"/>
    <mergeCell ref="B102:D102"/>
    <mergeCell ref="B98:D98"/>
    <mergeCell ref="B74:D74"/>
    <mergeCell ref="N90:O90"/>
    <mergeCell ref="B83:D83"/>
    <mergeCell ref="B75:D75"/>
    <mergeCell ref="B79:D79"/>
    <mergeCell ref="B85:D85"/>
    <mergeCell ref="B101:D101"/>
    <mergeCell ref="B80:D80"/>
    <mergeCell ref="B81:D81"/>
    <mergeCell ref="B65:D65"/>
    <mergeCell ref="B92:D92"/>
    <mergeCell ref="B93:D93"/>
    <mergeCell ref="B94:D94"/>
    <mergeCell ref="B95:D95"/>
    <mergeCell ref="B96:D96"/>
    <mergeCell ref="B97:D97"/>
    <mergeCell ref="B76:D76"/>
    <mergeCell ref="B77:D77"/>
    <mergeCell ref="B78:D78"/>
    <mergeCell ref="B66:D66"/>
    <mergeCell ref="B73:D73"/>
    <mergeCell ref="T90:U90"/>
    <mergeCell ref="Z90:AA90"/>
    <mergeCell ref="N57:O57"/>
    <mergeCell ref="T57:U57"/>
    <mergeCell ref="Z57:AA57"/>
    <mergeCell ref="AF57:AG57"/>
    <mergeCell ref="AL57:AM57"/>
    <mergeCell ref="AR57:AS57"/>
    <mergeCell ref="AX57:AY57"/>
    <mergeCell ref="N71:O71"/>
    <mergeCell ref="T71:U71"/>
    <mergeCell ref="Z71:AA71"/>
    <mergeCell ref="AF71:AG71"/>
    <mergeCell ref="AL71:AM71"/>
    <mergeCell ref="AR71:AS71"/>
    <mergeCell ref="AX71:AY71"/>
    <mergeCell ref="B64:D64"/>
    <mergeCell ref="AX13:AY13"/>
    <mergeCell ref="BD13:BE13"/>
    <mergeCell ref="Z38:AA38"/>
    <mergeCell ref="AF38:AG38"/>
    <mergeCell ref="AL38:AM38"/>
    <mergeCell ref="AR38:AS38"/>
    <mergeCell ref="AX38:AY38"/>
    <mergeCell ref="BD38:BE38"/>
    <mergeCell ref="B52:C52"/>
    <mergeCell ref="B61:D61"/>
    <mergeCell ref="B62:D62"/>
    <mergeCell ref="B63:D63"/>
    <mergeCell ref="BD71:BE71"/>
    <mergeCell ref="F2:G5"/>
    <mergeCell ref="B45:C45"/>
    <mergeCell ref="B46:C46"/>
    <mergeCell ref="B47:C47"/>
    <mergeCell ref="B48:C48"/>
    <mergeCell ref="B49:C49"/>
    <mergeCell ref="B50:C50"/>
    <mergeCell ref="B51:C51"/>
    <mergeCell ref="B44:C44"/>
    <mergeCell ref="B40:C40"/>
    <mergeCell ref="B41:C41"/>
    <mergeCell ref="B42:C42"/>
    <mergeCell ref="B43:C43"/>
    <mergeCell ref="B60:D60"/>
    <mergeCell ref="B59:D59"/>
    <mergeCell ref="B10:C10"/>
    <mergeCell ref="D10:E10"/>
    <mergeCell ref="B12:BI12"/>
    <mergeCell ref="Z13:AA13"/>
    <mergeCell ref="AF13:AG13"/>
    <mergeCell ref="BD57:BE57"/>
    <mergeCell ref="AL13:AM13"/>
    <mergeCell ref="AR13:AS13"/>
    <mergeCell ref="U177:V177"/>
    <mergeCell ref="G159:H159"/>
    <mergeCell ref="G160:H160"/>
    <mergeCell ref="G165:H165"/>
    <mergeCell ref="G166:H166"/>
    <mergeCell ref="G167:H167"/>
    <mergeCell ref="G168:H168"/>
    <mergeCell ref="G169:H169"/>
    <mergeCell ref="E173:V173"/>
    <mergeCell ref="G164:AB164"/>
    <mergeCell ref="U174:V174"/>
    <mergeCell ref="B164:E164"/>
    <mergeCell ref="C168:D168"/>
    <mergeCell ref="AF123:AG123"/>
    <mergeCell ref="T110:U110"/>
    <mergeCell ref="Z110:AA110"/>
    <mergeCell ref="AF110:AG110"/>
    <mergeCell ref="AL123:AM123"/>
    <mergeCell ref="G157:AB157"/>
    <mergeCell ref="E175:F175"/>
    <mergeCell ref="U175:V175"/>
    <mergeCell ref="E176:F176"/>
    <mergeCell ref="U176:V176"/>
    <mergeCell ref="B165:E165"/>
    <mergeCell ref="G158:H158"/>
    <mergeCell ref="B114:D114"/>
    <mergeCell ref="B115:D115"/>
    <mergeCell ref="B113:D113"/>
    <mergeCell ref="N110:O110"/>
  </mergeCells>
  <conditionalFormatting sqref="AZ129:BB129">
    <cfRule type="cellIs" dxfId="394" priority="35" operator="greaterThan">
      <formula>0.5</formula>
    </cfRule>
    <cfRule type="cellIs" priority="36" operator="between">
      <formula>0</formula>
      <formula>0.5</formula>
    </cfRule>
  </conditionalFormatting>
  <conditionalFormatting sqref="B12">
    <cfRule type="cellIs" dxfId="393" priority="60" stopIfTrue="1" operator="equal">
      <formula>"Kies eerst uw systematiek voor de berekening van de subsidiabele kosten"</formula>
    </cfRule>
  </conditionalFormatting>
  <conditionalFormatting sqref="F34">
    <cfRule type="cellIs" dxfId="392" priority="59" stopIfTrue="1" operator="equal">
      <formula>"Opslag algemene kosten (50%)"</formula>
    </cfRule>
  </conditionalFormatting>
  <conditionalFormatting sqref="AB129:AD129">
    <cfRule type="cellIs" dxfId="391" priority="57" operator="greaterThan">
      <formula>0.5</formula>
    </cfRule>
    <cfRule type="cellIs" priority="58" operator="between">
      <formula>0</formula>
      <formula>0.5</formula>
    </cfRule>
  </conditionalFormatting>
  <conditionalFormatting sqref="AB107">
    <cfRule type="cellIs" dxfId="390" priority="56" operator="greaterThan">
      <formula>40000000</formula>
    </cfRule>
  </conditionalFormatting>
  <conditionalFormatting sqref="AH129:AK129">
    <cfRule type="cellIs" dxfId="389" priority="54" operator="greaterThan">
      <formula>0.5</formula>
    </cfRule>
    <cfRule type="cellIs" priority="55" operator="between">
      <formula>0</formula>
      <formula>0.5</formula>
    </cfRule>
  </conditionalFormatting>
  <conditionalFormatting sqref="AQ133">
    <cfRule type="cellIs" dxfId="388" priority="51" operator="greaterThan">
      <formula>20000000</formula>
    </cfRule>
  </conditionalFormatting>
  <conditionalFormatting sqref="AN129:AQ129">
    <cfRule type="cellIs" dxfId="387" priority="52" operator="greaterThan">
      <formula>0.5</formula>
    </cfRule>
    <cfRule type="cellIs" priority="53" operator="between">
      <formula>0</formula>
      <formula>0.5</formula>
    </cfRule>
  </conditionalFormatting>
  <conditionalFormatting sqref="AS133:AV133">
    <cfRule type="cellIs" dxfId="386" priority="50" operator="greaterThan">
      <formula>20000000</formula>
    </cfRule>
  </conditionalFormatting>
  <conditionalFormatting sqref="BC133">
    <cfRule type="cellIs" dxfId="385" priority="49" operator="greaterThan">
      <formula>20000000</formula>
    </cfRule>
  </conditionalFormatting>
  <conditionalFormatting sqref="AR34">
    <cfRule type="cellIs" dxfId="384" priority="42" stopIfTrue="1" operator="equal">
      <formula>"Opslag algemene kosten (50%)"</formula>
    </cfRule>
  </conditionalFormatting>
  <conditionalFormatting sqref="T34">
    <cfRule type="cellIs" dxfId="383" priority="46" stopIfTrue="1" operator="equal">
      <formula>"Opslag algemene kosten (50%)"</formula>
    </cfRule>
  </conditionalFormatting>
  <conditionalFormatting sqref="J34">
    <cfRule type="cellIs" dxfId="382" priority="48" stopIfTrue="1" operator="equal">
      <formula>"Opslag algemene kosten (50%)"</formula>
    </cfRule>
  </conditionalFormatting>
  <conditionalFormatting sqref="N34">
    <cfRule type="cellIs" dxfId="381" priority="47" stopIfTrue="1" operator="equal">
      <formula>"Opslag algemene kosten (50%)"</formula>
    </cfRule>
  </conditionalFormatting>
  <conditionalFormatting sqref="Z34">
    <cfRule type="cellIs" dxfId="380" priority="45" stopIfTrue="1" operator="equal">
      <formula>"Opslag algemene kosten (50%)"</formula>
    </cfRule>
  </conditionalFormatting>
  <conditionalFormatting sqref="AF34">
    <cfRule type="cellIs" dxfId="379" priority="44" stopIfTrue="1" operator="equal">
      <formula>"Opslag algemene kosten (50%)"</formula>
    </cfRule>
  </conditionalFormatting>
  <conditionalFormatting sqref="AL34">
    <cfRule type="cellIs" dxfId="378" priority="43" stopIfTrue="1" operator="equal">
      <formula>"Opslag algemene kosten (50%)"</formula>
    </cfRule>
  </conditionalFormatting>
  <conditionalFormatting sqref="AX34">
    <cfRule type="cellIs" dxfId="377" priority="41" stopIfTrue="1" operator="equal">
      <formula>"Opslag algemene kosten (50%)"</formula>
    </cfRule>
  </conditionalFormatting>
  <conditionalFormatting sqref="AM133:AP133">
    <cfRule type="cellIs" dxfId="376" priority="40" operator="greaterThan">
      <formula>20000000</formula>
    </cfRule>
  </conditionalFormatting>
  <conditionalFormatting sqref="AG133:AK133">
    <cfRule type="cellIs" dxfId="375" priority="39" operator="greaterThan">
      <formula>20000000</formula>
    </cfRule>
  </conditionalFormatting>
  <conditionalFormatting sqref="AA133:AD133">
    <cfRule type="cellIs" dxfId="374" priority="38" operator="greaterThan">
      <formula>20000000</formula>
    </cfRule>
  </conditionalFormatting>
  <conditionalFormatting sqref="BD34">
    <cfRule type="cellIs" dxfId="373" priority="37" stopIfTrue="1" operator="equal">
      <formula>"Opslag algemene kosten (50%)"</formula>
    </cfRule>
  </conditionalFormatting>
  <conditionalFormatting sqref="AZ133:BB133">
    <cfRule type="cellIs" dxfId="372" priority="34" operator="greaterThan">
      <formula>20000000</formula>
    </cfRule>
  </conditionalFormatting>
  <conditionalFormatting sqref="AG129">
    <cfRule type="cellIs" dxfId="371" priority="26" operator="greaterThan">
      <formula>0.5</formula>
    </cfRule>
    <cfRule type="cellIs" priority="27" operator="between">
      <formula>0</formula>
      <formula>0.5</formula>
    </cfRule>
  </conditionalFormatting>
  <conditionalFormatting sqref="AM129">
    <cfRule type="cellIs" dxfId="370" priority="24" operator="greaterThan">
      <formula>0.5</formula>
    </cfRule>
    <cfRule type="cellIs" priority="25" operator="between">
      <formula>0</formula>
      <formula>0.5</formula>
    </cfRule>
  </conditionalFormatting>
  <conditionalFormatting sqref="AY133">
    <cfRule type="cellIs" dxfId="369" priority="20" operator="greaterThan">
      <formula>2000000</formula>
    </cfRule>
  </conditionalFormatting>
  <conditionalFormatting sqref="AY129">
    <cfRule type="cellIs" dxfId="368" priority="10" operator="greaterThan">
      <formula>0.5</formula>
    </cfRule>
    <cfRule type="cellIs" priority="11" operator="between">
      <formula>0</formula>
      <formula>0.5</formula>
    </cfRule>
  </conditionalFormatting>
  <conditionalFormatting sqref="AA129">
    <cfRule type="cellIs" dxfId="367" priority="6" operator="greaterThan">
      <formula>0.5</formula>
    </cfRule>
    <cfRule type="cellIs" priority="7" operator="between">
      <formula>0</formula>
      <formula>0.5</formula>
    </cfRule>
  </conditionalFormatting>
  <conditionalFormatting sqref="X177">
    <cfRule type="expression" dxfId="366" priority="4" stopIfTrue="1">
      <formula>IF(T177-D136=0,"","Let op ")</formula>
    </cfRule>
    <cfRule type="expression" dxfId="365" priority="5" stopIfTrue="1">
      <formula>IF(T177-D136=0,"","Let op ")</formula>
    </cfRule>
  </conditionalFormatting>
  <conditionalFormatting sqref="C168">
    <cfRule type="containsText" dxfId="19"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C59:D63 B59:B65 B66:D66" xr:uid="{776F7305-E25E-46E7-8989-D5E4E1CA1B49}"/>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ignoredErrors>
    <ignoredError sqref="A1:XFD154 A162:XFD163 A155:A161 F155:XFD161 A171:XFD178 A164:A170 F165:XFD166 F169:XFD170 F167:I168 AB167:XFD168 C167:D167 A180:XFD180 A179:G179 I179:XFD179 A182:XFD1048576 A181:F181 I181:XFD181 F164 H164:XFD164 C168" unlockedFormula="1"/>
  </ignoredErrors>
  <legacyDrawing r:id="rId2"/>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8BF16FBC-9CFF-4FD3-B57F-07957E5B6AAD}">
          <x14:formula1>
            <xm:f>Werkblad!$A$1:$A$4</xm:f>
          </x14:formula1>
          <xm:sqref>D10:E10</xm:sqref>
        </x14:dataValidation>
        <x14:dataValidation type="list" allowBlank="1" showInputMessage="1" showErrorMessage="1" xr:uid="{63995425-16ED-4347-AB3A-23554E80FEAA}">
          <x14:formula1>
            <xm:f>Werkblad!$A$14:$A$16</xm:f>
          </x14:formula1>
          <xm:sqref>C7:C8</xm:sqref>
        </x14:dataValidation>
        <x14:dataValidation type="list" allowBlank="1" showInputMessage="1" showErrorMessage="1" xr:uid="{6DBF7F89-D953-441E-B785-1553536043C9}">
          <x14:formula1>
            <xm:f>Werkblad!$A$26:$A$28</xm:f>
          </x14:formula1>
          <xm:sqref>C6</xm:sqref>
        </x14:dataValidation>
        <x14:dataValidation type="list" allowBlank="1" showInputMessage="1" showErrorMessage="1" xr:uid="{4DE3CBAD-DB76-44DD-884C-65ED7CD5D210}">
          <x14:formula1>
            <xm:f>Werkblad!$A$31:$A$34</xm:f>
          </x14:formula1>
          <xm:sqref>BB34 R34 BB40:BB52 AV34 R40:R52 R59:R66 R73:R85 AJ34 AJ40:AJ52 AJ59:AJ66 AJ73:AJ85 X34 X40:X52 X59:X66 X73:X85 AD34 AD40:AD52 AD59:AD66 AD73:AD85 AP34 AP40:AP52 AP59:AP66 AP73:AP85 AV40:AV52 AV59:AV66 AV73:AV85 BB59:BB66 BB73:BB85 AV15:AV31 AP15:AP31 AJ15:AJ31 R15:R31 BB15:BB31 X15:X31 AD15:AD31 BH34 BH40:BH52 BH59:BH66 BB92:BB105 BH73:BH85 BH15:BH31 R112:R116 AJ112:AJ116 BB112:BB116 AV112:AV116 AP112:AP116 AD112:AD116 X112:X116 AP92:AP105 AD92:AD105 BH92:BH105 X92:X105 R92:R105 AJ92:AJ105 AV92:AV105 BH112:BH116</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6FC5F-D0DB-4F9F-8E50-0BF754523B80}">
  <sheetPr codeName="Blad31"/>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140625" style="313" hidden="1" customWidth="1"/>
    <col min="17" max="19" width="14.7109375" style="20" customWidth="1"/>
    <col min="20" max="20" width="15.5703125" style="20" customWidth="1"/>
    <col min="21" max="21" width="15.28515625" style="20" customWidth="1"/>
    <col min="22" max="22" width="14.7109375" style="20" customWidth="1"/>
    <col min="23" max="23" width="0.28515625" style="20" hidden="1" customWidth="1"/>
    <col min="24" max="27" width="14.7109375" style="20" customWidth="1"/>
    <col min="28" max="28" width="15.85546875" style="313" customWidth="1"/>
    <col min="29" max="29" width="1.7109375" style="20" hidden="1" customWidth="1"/>
    <col min="30" max="30" width="10.5703125" style="20" customWidth="1"/>
    <col min="31" max="31" width="10.5703125" style="313" customWidth="1"/>
    <col min="32" max="32" width="13.5703125" style="20" customWidth="1"/>
    <col min="33" max="33" width="15.5703125" style="20" customWidth="1"/>
    <col min="34" max="34" width="10.28515625" style="20" hidden="1" customWidth="1"/>
    <col min="35" max="35" width="10.5703125" style="313" customWidth="1"/>
    <col min="36" max="36" width="10.5703125" style="20" customWidth="1"/>
    <col min="37" max="37" width="10.5703125" style="313" customWidth="1"/>
    <col min="38" max="38" width="13.7109375" style="20" customWidth="1"/>
    <col min="39" max="39" width="14.8554687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aanvraag'!C35</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aanvraag'!D35</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5"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5"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v>0</v>
      </c>
      <c r="AN70" s="55"/>
      <c r="AO70" s="303"/>
      <c r="AP70" s="55"/>
      <c r="AQ70" s="303"/>
      <c r="AR70" s="55"/>
      <c r="AS70" s="55">
        <v>0</v>
      </c>
      <c r="AT70" s="55"/>
      <c r="AU70" s="303"/>
      <c r="AV70" s="55"/>
      <c r="AW70" s="55"/>
      <c r="AX70" s="55"/>
      <c r="AY70" s="55">
        <v>0</v>
      </c>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135"/>
      <c r="F75" s="10"/>
      <c r="G75" s="187">
        <v>0</v>
      </c>
      <c r="H75" s="135"/>
      <c r="I75" s="296">
        <f t="shared" ref="I75:I77" si="103">G75</f>
        <v>0</v>
      </c>
      <c r="J75" s="10"/>
      <c r="K75" s="187">
        <v>0</v>
      </c>
      <c r="L75" s="287"/>
      <c r="M75" s="283">
        <f t="shared" ref="M75:M77" si="104">K75</f>
        <v>0</v>
      </c>
      <c r="N75" s="10"/>
      <c r="O75" s="187">
        <v>0</v>
      </c>
      <c r="P75" s="287">
        <f t="shared" ref="P75:P77" si="105">O75</f>
        <v>0</v>
      </c>
      <c r="Q75" s="287"/>
      <c r="R75" s="188" t="str" cm="2">
        <f t="array" ref="R75">_xlfn.IFS($C$6=Werkblad!$A$28,Werkblad!$A$34,$C$6="Kennisontwikkeling (KO)",Werkblad!$A$31,$C$6="Onderzoek, Ontwikkeling en innovatie (O&amp;O&amp;I)",Werkblad!$A$32,$C$6="","")</f>
        <v/>
      </c>
      <c r="S75" s="175"/>
      <c r="T75" s="10"/>
      <c r="U75" s="187">
        <v>0</v>
      </c>
      <c r="V75" s="287"/>
      <c r="W75" s="33">
        <f t="shared" ref="W75:W77" si="106">U75</f>
        <v>0</v>
      </c>
      <c r="X75" s="188" t="str" cm="2">
        <f t="array" ref="X75">_xlfn.IFS($C$6=Werkblad!$A$28,Werkblad!$A$34,$C$6="Kennisontwikkeling (KO)",Werkblad!$A$31,$C$6="Onderzoek, Ontwikkeling en innovatie (O&amp;O&amp;I)",Werkblad!$A$32,$C$6="","")</f>
        <v/>
      </c>
      <c r="Y75" s="175"/>
      <c r="Z75" s="10"/>
      <c r="AA75" s="187">
        <v>0</v>
      </c>
      <c r="AB75" s="287"/>
      <c r="AC75" s="33">
        <f t="shared" ref="AC75:AC77" si="107">AA75</f>
        <v>0</v>
      </c>
      <c r="AD75" s="188" t="str" cm="2">
        <f t="array" ref="AD75">_xlfn.IFS($C$6=Werkblad!$A$28,Werkblad!$A$34,$C$6="Kennisontwikkeling (KO)",Werkblad!$A$31,$C$6="Onderzoek, Ontwikkeling en innovatie (O&amp;O&amp;I)",Werkblad!$A$32,$C$6="","")</f>
        <v/>
      </c>
      <c r="AE75" s="287"/>
      <c r="AF75" s="10"/>
      <c r="AG75" s="187">
        <v>0</v>
      </c>
      <c r="AH75" s="175">
        <f t="shared" ref="AH75:AH77" si="108">AG75</f>
        <v>0</v>
      </c>
      <c r="AI75" s="287"/>
      <c r="AJ75" s="188" t="str" cm="2">
        <f t="array" ref="AJ75">_xlfn.IFS($C$6=Werkblad!$A$28,Werkblad!$A$34,$C$6="Kennisontwikkeling (KO)",Werkblad!$A$31,$C$6="Onderzoek, Ontwikkeling en innovatie (O&amp;O&amp;I)",Werkblad!$A$32,$C$6="","")</f>
        <v/>
      </c>
      <c r="AK75" s="287"/>
      <c r="AL75" s="10"/>
      <c r="AM75" s="187">
        <v>0</v>
      </c>
      <c r="AN75" s="283">
        <f t="shared" ref="AN75:AN77" si="109">AM75</f>
        <v>0</v>
      </c>
      <c r="AO75" s="287"/>
      <c r="AP75" s="188" t="str" cm="2">
        <f t="array" ref="AP75">_xlfn.IFS($C$6=Werkblad!$A$28,Werkblad!$A$34,$C$6="Kennisontwikkeling (KO)",Werkblad!$A$31,$C$6="Onderzoek, Ontwikkeling en innovatie (O&amp;O&amp;I)",Werkblad!$A$32,$C$6="","")</f>
        <v/>
      </c>
      <c r="AQ75" s="287"/>
      <c r="AR75" s="10"/>
      <c r="AS75" s="187">
        <v>0</v>
      </c>
      <c r="AT75" s="283">
        <f t="shared" ref="AT75:AT77" si="110">AS75</f>
        <v>0</v>
      </c>
      <c r="AU75" s="287"/>
      <c r="AV75" s="188" t="str" cm="2">
        <f t="array" ref="AV75">_xlfn.IFS($C$6=Werkblad!$A$28,Werkblad!$A$34,$C$6="Kennisontwikkeling (KO)",Werkblad!$A$31,$C$6="Onderzoek, Ontwikkeling en innovatie (O&amp;O&amp;I)",Werkblad!$A$32,$C$6="","")</f>
        <v/>
      </c>
      <c r="AW75" s="175"/>
      <c r="AX75" s="10"/>
      <c r="AY75" s="187">
        <v>0</v>
      </c>
      <c r="AZ75" s="283">
        <f t="shared" ref="AZ75:AZ77" si="111">AY75</f>
        <v>0</v>
      </c>
      <c r="BA75" s="287"/>
      <c r="BB75" s="188" t="str" cm="2">
        <f t="array" ref="BB75">_xlfn.IFS($C$6=Werkblad!$A$28,Werkblad!$A$34,$C$6="Kennisontwikkeling (KO)",Werkblad!$A$31,$C$6="Onderzoek, Ontwikkeling en innovatie (O&amp;O&amp;I)",Werkblad!$A$32,$C$6="","")</f>
        <v/>
      </c>
      <c r="BC75" s="175"/>
      <c r="BD75" s="10"/>
      <c r="BE75" s="187">
        <v>0</v>
      </c>
      <c r="BF75" s="283">
        <f t="shared" ref="BF75:BF77" si="112">BE75</f>
        <v>0</v>
      </c>
      <c r="BG75" s="287"/>
      <c r="BH75" s="188" t="str" cm="2">
        <f t="array" ref="BH75">_xlfn.IFS($C$6=Werkblad!$A$28,Werkblad!$A$34,$C$6="Kennisontwikkeling (KO)",Werkblad!$A$31,$C$6="Onderzoek, Ontwikkeling en innovatie (O&amp;O&amp;I)",Werkblad!$A$32,$C$6="","")</f>
        <v/>
      </c>
      <c r="BI75" s="139"/>
    </row>
    <row r="76" spans="1:61" x14ac:dyDescent="0.25">
      <c r="A76" s="7"/>
      <c r="B76" s="574"/>
      <c r="C76" s="575"/>
      <c r="D76" s="575"/>
      <c r="E76" s="135"/>
      <c r="F76" s="10"/>
      <c r="G76" s="187">
        <v>0</v>
      </c>
      <c r="H76" s="135"/>
      <c r="I76" s="296">
        <f t="shared" si="103"/>
        <v>0</v>
      </c>
      <c r="J76" s="10"/>
      <c r="K76" s="187">
        <v>0</v>
      </c>
      <c r="L76" s="287"/>
      <c r="M76" s="283">
        <f t="shared" si="104"/>
        <v>0</v>
      </c>
      <c r="N76" s="10"/>
      <c r="O76" s="187">
        <v>0</v>
      </c>
      <c r="P76" s="287">
        <f t="shared" si="105"/>
        <v>0</v>
      </c>
      <c r="Q76" s="287"/>
      <c r="R76" s="188" t="str" cm="2">
        <f t="array" ref="R76">_xlfn.IFS($C$6=Werkblad!$A$28,Werkblad!$A$34,$C$6="Kennisontwikkeling (KO)",Werkblad!$A$31,$C$6="Onderzoek, Ontwikkeling en innovatie (O&amp;O&amp;I)",Werkblad!$A$32,$C$6="","")</f>
        <v/>
      </c>
      <c r="S76" s="175"/>
      <c r="T76" s="10"/>
      <c r="U76" s="187">
        <v>0</v>
      </c>
      <c r="V76" s="287"/>
      <c r="W76" s="33">
        <f t="shared" si="106"/>
        <v>0</v>
      </c>
      <c r="X76" s="188" t="str" cm="2">
        <f t="array" ref="X76">_xlfn.IFS($C$6=Werkblad!$A$28,Werkblad!$A$34,$C$6="Kennisontwikkeling (KO)",Werkblad!$A$31,$C$6="Onderzoek, Ontwikkeling en innovatie (O&amp;O&amp;I)",Werkblad!$A$32,$C$6="","")</f>
        <v/>
      </c>
      <c r="Y76" s="175"/>
      <c r="Z76" s="10"/>
      <c r="AA76" s="187">
        <v>0</v>
      </c>
      <c r="AB76" s="287"/>
      <c r="AC76" s="33">
        <f t="shared" si="107"/>
        <v>0</v>
      </c>
      <c r="AD76" s="188" t="str" cm="2">
        <f t="array" ref="AD76">_xlfn.IFS($C$6=Werkblad!$A$28,Werkblad!$A$34,$C$6="Kennisontwikkeling (KO)",Werkblad!$A$31,$C$6="Onderzoek, Ontwikkeling en innovatie (O&amp;O&amp;I)",Werkblad!$A$32,$C$6="","")</f>
        <v/>
      </c>
      <c r="AE76" s="287"/>
      <c r="AF76" s="10"/>
      <c r="AG76" s="187">
        <v>0</v>
      </c>
      <c r="AH76" s="175">
        <f t="shared" si="108"/>
        <v>0</v>
      </c>
      <c r="AI76" s="287"/>
      <c r="AJ76" s="188" t="str" cm="2">
        <f t="array" ref="AJ76">_xlfn.IFS($C$6=Werkblad!$A$28,Werkblad!$A$34,$C$6="Kennisontwikkeling (KO)",Werkblad!$A$31,$C$6="Onderzoek, Ontwikkeling en innovatie (O&amp;O&amp;I)",Werkblad!$A$32,$C$6="","")</f>
        <v/>
      </c>
      <c r="AK76" s="287"/>
      <c r="AL76" s="10"/>
      <c r="AM76" s="187">
        <v>0</v>
      </c>
      <c r="AN76" s="283">
        <f t="shared" si="109"/>
        <v>0</v>
      </c>
      <c r="AO76" s="287"/>
      <c r="AP76" s="188" t="str" cm="2">
        <f t="array" ref="AP76">_xlfn.IFS($C$6=Werkblad!$A$28,Werkblad!$A$34,$C$6="Kennisontwikkeling (KO)",Werkblad!$A$31,$C$6="Onderzoek, Ontwikkeling en innovatie (O&amp;O&amp;I)",Werkblad!$A$32,$C$6="","")</f>
        <v/>
      </c>
      <c r="AQ76" s="287"/>
      <c r="AR76" s="10"/>
      <c r="AS76" s="187">
        <v>0</v>
      </c>
      <c r="AT76" s="283">
        <f t="shared" si="110"/>
        <v>0</v>
      </c>
      <c r="AU76" s="287"/>
      <c r="AV76" s="188" t="str" cm="2">
        <f t="array" ref="AV76">_xlfn.IFS($C$6=Werkblad!$A$28,Werkblad!$A$34,$C$6="Kennisontwikkeling (KO)",Werkblad!$A$31,$C$6="Onderzoek, Ontwikkeling en innovatie (O&amp;O&amp;I)",Werkblad!$A$32,$C$6="","")</f>
        <v/>
      </c>
      <c r="AW76" s="175"/>
      <c r="AX76" s="10"/>
      <c r="AY76" s="187">
        <v>0</v>
      </c>
      <c r="AZ76" s="283">
        <f t="shared" si="111"/>
        <v>0</v>
      </c>
      <c r="BA76" s="287"/>
      <c r="BB76" s="188" t="str" cm="2">
        <f t="array" ref="BB76">_xlfn.IFS($C$6=Werkblad!$A$28,Werkblad!$A$34,$C$6="Kennisontwikkeling (KO)",Werkblad!$A$31,$C$6="Onderzoek, Ontwikkeling en innovatie (O&amp;O&amp;I)",Werkblad!$A$32,$C$6="","")</f>
        <v/>
      </c>
      <c r="BC76" s="175"/>
      <c r="BD76" s="10"/>
      <c r="BE76" s="187">
        <v>0</v>
      </c>
      <c r="BF76" s="283">
        <f t="shared" si="112"/>
        <v>0</v>
      </c>
      <c r="BG76" s="287"/>
      <c r="BH76" s="188" t="str" cm="2">
        <f t="array" ref="BH76">_xlfn.IFS($C$6=Werkblad!$A$28,Werkblad!$A$34,$C$6="Kennisontwikkeling (KO)",Werkblad!$A$31,$C$6="Onderzoek, Ontwikkeling en innovatie (O&amp;O&amp;I)",Werkblad!$A$32,$C$6="","")</f>
        <v/>
      </c>
      <c r="BI76" s="139"/>
    </row>
    <row r="77" spans="1:61" x14ac:dyDescent="0.25">
      <c r="A77" s="7"/>
      <c r="B77" s="574"/>
      <c r="C77" s="575"/>
      <c r="D77" s="575"/>
      <c r="E77" s="135"/>
      <c r="F77" s="10"/>
      <c r="G77" s="187">
        <v>0</v>
      </c>
      <c r="H77" s="135"/>
      <c r="I77" s="296">
        <f t="shared" si="103"/>
        <v>0</v>
      </c>
      <c r="J77" s="10"/>
      <c r="K77" s="187">
        <v>0</v>
      </c>
      <c r="L77" s="287"/>
      <c r="M77" s="283">
        <f t="shared" si="104"/>
        <v>0</v>
      </c>
      <c r="N77" s="10"/>
      <c r="O77" s="187">
        <v>0</v>
      </c>
      <c r="P77" s="287">
        <f t="shared" si="105"/>
        <v>0</v>
      </c>
      <c r="Q77" s="287"/>
      <c r="R77" s="188" t="str" cm="2">
        <f t="array" ref="R77">_xlfn.IFS($C$6=Werkblad!$A$28,Werkblad!$A$34,$C$6="Kennisontwikkeling (KO)",Werkblad!$A$31,$C$6="Onderzoek, Ontwikkeling en innovatie (O&amp;O&amp;I)",Werkblad!$A$32,$C$6="","")</f>
        <v/>
      </c>
      <c r="S77" s="175"/>
      <c r="T77" s="10"/>
      <c r="U77" s="187">
        <v>0</v>
      </c>
      <c r="V77" s="287"/>
      <c r="W77" s="33">
        <f t="shared" si="106"/>
        <v>0</v>
      </c>
      <c r="X77" s="188" t="str" cm="2">
        <f t="array" ref="X77">_xlfn.IFS($C$6=Werkblad!$A$28,Werkblad!$A$34,$C$6="Kennisontwikkeling (KO)",Werkblad!$A$31,$C$6="Onderzoek, Ontwikkeling en innovatie (O&amp;O&amp;I)",Werkblad!$A$32,$C$6="","")</f>
        <v/>
      </c>
      <c r="Y77" s="175"/>
      <c r="Z77" s="10"/>
      <c r="AA77" s="187">
        <v>0</v>
      </c>
      <c r="AB77" s="287"/>
      <c r="AC77" s="33">
        <f t="shared" si="107"/>
        <v>0</v>
      </c>
      <c r="AD77" s="188" t="str" cm="2">
        <f t="array" ref="AD77">_xlfn.IFS($C$6=Werkblad!$A$28,Werkblad!$A$34,$C$6="Kennisontwikkeling (KO)",Werkblad!$A$31,$C$6="Onderzoek, Ontwikkeling en innovatie (O&amp;O&amp;I)",Werkblad!$A$32,$C$6="","")</f>
        <v/>
      </c>
      <c r="AE77" s="287"/>
      <c r="AF77" s="10"/>
      <c r="AG77" s="187">
        <v>0</v>
      </c>
      <c r="AH77" s="175">
        <f t="shared" si="108"/>
        <v>0</v>
      </c>
      <c r="AI77" s="287"/>
      <c r="AJ77" s="188" t="str" cm="2">
        <f t="array" ref="AJ77">_xlfn.IFS($C$6=Werkblad!$A$28,Werkblad!$A$34,$C$6="Kennisontwikkeling (KO)",Werkblad!$A$31,$C$6="Onderzoek, Ontwikkeling en innovatie (O&amp;O&amp;I)",Werkblad!$A$32,$C$6="","")</f>
        <v/>
      </c>
      <c r="AK77" s="287"/>
      <c r="AL77" s="10"/>
      <c r="AM77" s="187">
        <v>0</v>
      </c>
      <c r="AN77" s="283">
        <f t="shared" si="109"/>
        <v>0</v>
      </c>
      <c r="AO77" s="287"/>
      <c r="AP77" s="188" t="str" cm="2">
        <f t="array" ref="AP77">_xlfn.IFS($C$6=Werkblad!$A$28,Werkblad!$A$34,$C$6="Kennisontwikkeling (KO)",Werkblad!$A$31,$C$6="Onderzoek, Ontwikkeling en innovatie (O&amp;O&amp;I)",Werkblad!$A$32,$C$6="","")</f>
        <v/>
      </c>
      <c r="AQ77" s="287"/>
      <c r="AR77" s="10"/>
      <c r="AS77" s="187">
        <v>0</v>
      </c>
      <c r="AT77" s="283">
        <f t="shared" si="110"/>
        <v>0</v>
      </c>
      <c r="AU77" s="287"/>
      <c r="AV77" s="188" t="str" cm="2">
        <f t="array" ref="AV77">_xlfn.IFS($C$6=Werkblad!$A$28,Werkblad!$A$34,$C$6="Kennisontwikkeling (KO)",Werkblad!$A$31,$C$6="Onderzoek, Ontwikkeling en innovatie (O&amp;O&amp;I)",Werkblad!$A$32,$C$6="","")</f>
        <v/>
      </c>
      <c r="AW77" s="175"/>
      <c r="AX77" s="10"/>
      <c r="AY77" s="187">
        <v>0</v>
      </c>
      <c r="AZ77" s="283">
        <f t="shared" si="111"/>
        <v>0</v>
      </c>
      <c r="BA77" s="287"/>
      <c r="BB77" s="188" t="str" cm="2">
        <f t="array" ref="BB77">_xlfn.IFS($C$6=Werkblad!$A$28,Werkblad!$A$34,$C$6="Kennisontwikkeling (KO)",Werkblad!$A$31,$C$6="Onderzoek, Ontwikkeling en innovatie (O&amp;O&amp;I)",Werkblad!$A$32,$C$6="","")</f>
        <v/>
      </c>
      <c r="BC77" s="175"/>
      <c r="BD77" s="10"/>
      <c r="BE77" s="187">
        <v>0</v>
      </c>
      <c r="BF77" s="283">
        <f t="shared" si="112"/>
        <v>0</v>
      </c>
      <c r="BG77" s="287"/>
      <c r="BH77" s="188" t="str" cm="2">
        <f t="array" ref="BH77">_xlfn.IFS($C$6=Werkblad!$A$28,Werkblad!$A$34,$C$6="Kennisontwikkeling (KO)",Werkblad!$A$31,$C$6="Onderzoek, Ontwikkeling en innovatie (O&amp;O&amp;I)",Werkblad!$A$32,$C$6="","")</f>
        <v/>
      </c>
      <c r="BI77" s="139"/>
    </row>
    <row r="78" spans="1:61" x14ac:dyDescent="0.25">
      <c r="A78" s="7"/>
      <c r="B78" s="574"/>
      <c r="C78" s="575"/>
      <c r="D78" s="575"/>
      <c r="E78" s="4"/>
      <c r="F78" s="10"/>
      <c r="G78" s="187">
        <v>0</v>
      </c>
      <c r="H78" s="4"/>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6"/>
    </row>
    <row r="79" spans="1:61" x14ac:dyDescent="0.25">
      <c r="A79" s="7"/>
      <c r="B79" s="574"/>
      <c r="C79" s="587"/>
      <c r="D79" s="587"/>
      <c r="E79" s="4"/>
      <c r="F79" s="10"/>
      <c r="G79" s="187">
        <v>0</v>
      </c>
      <c r="H79" s="4"/>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6"/>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75"/>
      <c r="D81" s="575"/>
      <c r="E81" s="135"/>
      <c r="F81" s="10"/>
      <c r="G81" s="187">
        <v>0</v>
      </c>
      <c r="H81" s="135"/>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9"/>
    </row>
    <row r="82" spans="1:61" x14ac:dyDescent="0.25">
      <c r="A82" s="7"/>
      <c r="B82" s="574"/>
      <c r="C82" s="575"/>
      <c r="D82" s="575"/>
      <c r="E82" s="135"/>
      <c r="F82" s="10"/>
      <c r="G82" s="187">
        <v>0</v>
      </c>
      <c r="H82" s="135"/>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9"/>
    </row>
    <row r="83" spans="1:61" x14ac:dyDescent="0.25">
      <c r="A83" s="7"/>
      <c r="B83" s="574"/>
      <c r="C83" s="587"/>
      <c r="D83" s="587"/>
      <c r="E83" s="4"/>
      <c r="F83" s="10"/>
      <c r="G83" s="187">
        <v>0</v>
      </c>
      <c r="H83" s="4"/>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si="7"/>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6"/>
    </row>
    <row r="84" spans="1:61" x14ac:dyDescent="0.25">
      <c r="A84" s="7"/>
      <c r="B84" s="574"/>
      <c r="C84" s="587"/>
      <c r="D84" s="587"/>
      <c r="E84" s="4"/>
      <c r="F84" s="10"/>
      <c r="G84" s="187">
        <v>0</v>
      </c>
      <c r="H84" s="4"/>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7"/>
        <v>0</v>
      </c>
      <c r="X84" s="188" t="str" cm="2">
        <f t="array" ref="X84">_xlfn.IFS($C$6=Werkblad!$A$28,Werkblad!$A$34,$C$6="Kennisontwikkeling (KO)",Werkblad!$A$31,$C$6="Onderzoek, Ontwikkeling en innovatie (O&amp;O&amp;I)",Werkblad!$A$32,$C$6="","")</f>
        <v/>
      </c>
      <c r="Y84" s="175"/>
      <c r="Z84" s="10"/>
      <c r="AA84" s="187">
        <v>0</v>
      </c>
      <c r="AB84" s="287"/>
      <c r="AC84" s="33">
        <f t="shared" si="19"/>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6"/>
    </row>
    <row r="85" spans="1:61" x14ac:dyDescent="0.25">
      <c r="A85" s="7"/>
      <c r="B85" s="574"/>
      <c r="C85" s="587"/>
      <c r="D85" s="587"/>
      <c r="E85" s="4"/>
      <c r="F85" s="10"/>
      <c r="G85" s="187">
        <v>0</v>
      </c>
      <c r="H85" s="4"/>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7"/>
        <v>0</v>
      </c>
      <c r="X85" s="188" t="str" cm="2">
        <f t="array" ref="X85">_xlfn.IFS($C$6=Werkblad!$A$28,Werkblad!$A$34,$C$6="Kennisontwikkeling (KO)",Werkblad!$A$31,$C$6="Onderzoek, Ontwikkeling en innovatie (O&amp;O&amp;I)",Werkblad!$A$32,$C$6="","")</f>
        <v/>
      </c>
      <c r="Y85" s="175"/>
      <c r="Z85" s="10"/>
      <c r="AA85" s="187">
        <v>0</v>
      </c>
      <c r="AB85" s="287"/>
      <c r="AC85" s="33">
        <f t="shared" si="19"/>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6"/>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55"/>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27"/>
      <c r="B92" s="574"/>
      <c r="C92" s="575"/>
      <c r="D92" s="575"/>
      <c r="E92" s="31"/>
      <c r="F92" s="30"/>
      <c r="G92" s="200"/>
      <c r="H92" s="135"/>
      <c r="I92" s="296">
        <f t="shared" ref="I92:I101" si="113">G92</f>
        <v>0</v>
      </c>
      <c r="J92" s="10"/>
      <c r="K92" s="200"/>
      <c r="L92" s="297"/>
      <c r="M92" s="167">
        <f t="shared" ref="M92:M101" si="114">K92</f>
        <v>0</v>
      </c>
      <c r="N92" s="10"/>
      <c r="O92" s="200"/>
      <c r="P92" s="297">
        <f t="shared" ref="P92:P105" si="115">O92</f>
        <v>0</v>
      </c>
      <c r="Q92" s="297"/>
      <c r="R92" s="346" t="s">
        <v>121</v>
      </c>
      <c r="S92" s="175"/>
      <c r="T92" s="10"/>
      <c r="U92" s="200"/>
      <c r="V92" s="297"/>
      <c r="W92" s="33">
        <f t="shared" ref="W92:W100" si="116">U92</f>
        <v>0</v>
      </c>
      <c r="X92" s="346" t="s">
        <v>121</v>
      </c>
      <c r="Y92" s="175"/>
      <c r="Z92" s="10"/>
      <c r="AA92" s="187">
        <v>0</v>
      </c>
      <c r="AB92" s="287"/>
      <c r="AC92" s="33">
        <f t="shared" ref="AC92:AC100" si="117">AA92</f>
        <v>0</v>
      </c>
      <c r="AD92" s="188" t="str" cm="2">
        <f t="array" ref="AD92">_xlfn.IFS($C$6=Werkblad!$A$28,Werkblad!$A$34,$C$6="Kennisontwikkeling (KO)",Werkblad!$A$31,$C$6="Onderzoek, Ontwikkeling en innovatie (O&amp;O&amp;I)",Werkblad!$A$32,$C$6="","")</f>
        <v/>
      </c>
      <c r="AE92" s="287"/>
      <c r="AF92" s="10"/>
      <c r="AG92" s="200"/>
      <c r="AH92" s="167">
        <f t="shared" ref="AH92:AH101" si="118">AG92</f>
        <v>0</v>
      </c>
      <c r="AI92" s="297"/>
      <c r="AJ92" s="346" t="s">
        <v>121</v>
      </c>
      <c r="AK92" s="297"/>
      <c r="AL92" s="10"/>
      <c r="AM92" s="200"/>
      <c r="AN92" s="167">
        <f t="shared" ref="AN92:AN101" si="119">AM92</f>
        <v>0</v>
      </c>
      <c r="AO92" s="297"/>
      <c r="AP92" s="346" t="s">
        <v>121</v>
      </c>
      <c r="AQ92" s="287"/>
      <c r="AR92" s="10"/>
      <c r="AS92" s="200"/>
      <c r="AT92" s="167">
        <f t="shared" ref="AT92:AT101" si="120">AS92</f>
        <v>0</v>
      </c>
      <c r="AU92" s="297"/>
      <c r="AV92" s="346" t="s">
        <v>121</v>
      </c>
      <c r="AW92" s="175"/>
      <c r="AX92" s="10"/>
      <c r="AY92" s="200"/>
      <c r="AZ92" s="167">
        <f t="shared" ref="AZ92:AZ101" si="121">AY92</f>
        <v>0</v>
      </c>
      <c r="BA92" s="297"/>
      <c r="BB92" s="346" t="s">
        <v>121</v>
      </c>
      <c r="BC92" s="167"/>
      <c r="BD92" s="10"/>
      <c r="BE92" s="187">
        <v>0</v>
      </c>
      <c r="BF92" s="167">
        <f t="shared" ref="BF92:BF101" si="122">BE92</f>
        <v>0</v>
      </c>
      <c r="BG92" s="297"/>
      <c r="BH92" s="188" t="str" cm="2">
        <f t="array" ref="BH92">_xlfn.IFS($C$6=Werkblad!$A$28,Werkblad!$A$34,$C$6="Kennisontwikkeling (KO)",Werkblad!$A$31,$C$6="Onderzoek, Ontwikkeling en innovatie (O&amp;O&amp;I)",Werkblad!$A$32,$C$6="","")</f>
        <v/>
      </c>
      <c r="BI92" s="60"/>
    </row>
    <row r="93" spans="1:61" x14ac:dyDescent="0.25">
      <c r="A93" s="27"/>
      <c r="B93" s="574"/>
      <c r="C93" s="575"/>
      <c r="D93" s="575"/>
      <c r="E93" s="31"/>
      <c r="F93" s="30"/>
      <c r="G93" s="200"/>
      <c r="H93" s="135"/>
      <c r="I93" s="296">
        <f t="shared" si="113"/>
        <v>0</v>
      </c>
      <c r="J93" s="10"/>
      <c r="K93" s="200"/>
      <c r="L93" s="297"/>
      <c r="M93" s="167">
        <f t="shared" si="114"/>
        <v>0</v>
      </c>
      <c r="N93" s="10"/>
      <c r="O93" s="200"/>
      <c r="P93" s="297">
        <f t="shared" si="115"/>
        <v>0</v>
      </c>
      <c r="Q93" s="297"/>
      <c r="R93" s="346" t="s">
        <v>121</v>
      </c>
      <c r="S93" s="175"/>
      <c r="T93" s="10"/>
      <c r="U93" s="200"/>
      <c r="V93" s="297"/>
      <c r="W93" s="33">
        <f t="shared" si="116"/>
        <v>0</v>
      </c>
      <c r="X93" s="346" t="s">
        <v>121</v>
      </c>
      <c r="Y93" s="175"/>
      <c r="Z93" s="10"/>
      <c r="AA93" s="187">
        <v>0</v>
      </c>
      <c r="AB93" s="287"/>
      <c r="AC93" s="33">
        <f t="shared" si="117"/>
        <v>0</v>
      </c>
      <c r="AD93" s="188" t="str" cm="2">
        <f t="array" ref="AD93">_xlfn.IFS($C$6=Werkblad!$A$28,Werkblad!$A$34,$C$6="Kennisontwikkeling (KO)",Werkblad!$A$31,$C$6="Onderzoek, Ontwikkeling en innovatie (O&amp;O&amp;I)",Werkblad!$A$32,$C$6="","")</f>
        <v/>
      </c>
      <c r="AE93" s="287"/>
      <c r="AF93" s="10"/>
      <c r="AG93" s="200"/>
      <c r="AH93" s="167">
        <f t="shared" si="118"/>
        <v>0</v>
      </c>
      <c r="AI93" s="297"/>
      <c r="AJ93" s="346" t="s">
        <v>121</v>
      </c>
      <c r="AK93" s="297"/>
      <c r="AL93" s="10"/>
      <c r="AM93" s="200"/>
      <c r="AN93" s="167">
        <f t="shared" si="119"/>
        <v>0</v>
      </c>
      <c r="AO93" s="297"/>
      <c r="AP93" s="346" t="s">
        <v>121</v>
      </c>
      <c r="AQ93" s="287"/>
      <c r="AR93" s="10"/>
      <c r="AS93" s="200"/>
      <c r="AT93" s="167">
        <f t="shared" si="120"/>
        <v>0</v>
      </c>
      <c r="AU93" s="297"/>
      <c r="AV93" s="346" t="s">
        <v>121</v>
      </c>
      <c r="AW93" s="175"/>
      <c r="AX93" s="10"/>
      <c r="AY93" s="200"/>
      <c r="AZ93" s="167">
        <f t="shared" si="121"/>
        <v>0</v>
      </c>
      <c r="BA93" s="297"/>
      <c r="BB93" s="346" t="s">
        <v>121</v>
      </c>
      <c r="BC93" s="167"/>
      <c r="BD93" s="10"/>
      <c r="BE93" s="187">
        <v>0</v>
      </c>
      <c r="BF93" s="167">
        <f t="shared" si="122"/>
        <v>0</v>
      </c>
      <c r="BG93" s="297"/>
      <c r="BH93" s="188" t="str" cm="2">
        <f t="array" ref="BH93">_xlfn.IFS($C$6=Werkblad!$A$28,Werkblad!$A$34,$C$6="Kennisontwikkeling (KO)",Werkblad!$A$31,$C$6="Onderzoek, Ontwikkeling en innovatie (O&amp;O&amp;I)",Werkblad!$A$32,$C$6="","")</f>
        <v/>
      </c>
      <c r="BI93" s="60"/>
    </row>
    <row r="94" spans="1:61" x14ac:dyDescent="0.25">
      <c r="A94" s="27"/>
      <c r="B94" s="574"/>
      <c r="C94" s="575"/>
      <c r="D94" s="575"/>
      <c r="E94" s="31"/>
      <c r="F94" s="30"/>
      <c r="G94" s="200"/>
      <c r="H94" s="135"/>
      <c r="I94" s="296">
        <f t="shared" si="113"/>
        <v>0</v>
      </c>
      <c r="J94" s="10"/>
      <c r="K94" s="200"/>
      <c r="L94" s="297"/>
      <c r="M94" s="167">
        <f t="shared" si="114"/>
        <v>0</v>
      </c>
      <c r="N94" s="10"/>
      <c r="O94" s="200"/>
      <c r="P94" s="297">
        <f t="shared" si="115"/>
        <v>0</v>
      </c>
      <c r="Q94" s="297"/>
      <c r="R94" s="346" t="s">
        <v>121</v>
      </c>
      <c r="S94" s="175"/>
      <c r="T94" s="10"/>
      <c r="U94" s="200"/>
      <c r="V94" s="297"/>
      <c r="W94" s="33">
        <f t="shared" si="116"/>
        <v>0</v>
      </c>
      <c r="X94" s="346" t="s">
        <v>121</v>
      </c>
      <c r="Y94" s="175"/>
      <c r="Z94" s="10"/>
      <c r="AA94" s="187">
        <v>0</v>
      </c>
      <c r="AB94" s="287"/>
      <c r="AC94" s="33">
        <f t="shared" si="117"/>
        <v>0</v>
      </c>
      <c r="AD94" s="188" t="str" cm="2">
        <f t="array" ref="AD94">_xlfn.IFS($C$6=Werkblad!$A$28,Werkblad!$A$34,$C$6="Kennisontwikkeling (KO)",Werkblad!$A$31,$C$6="Onderzoek, Ontwikkeling en innovatie (O&amp;O&amp;I)",Werkblad!$A$32,$C$6="","")</f>
        <v/>
      </c>
      <c r="AE94" s="287"/>
      <c r="AF94" s="10"/>
      <c r="AG94" s="200"/>
      <c r="AH94" s="167">
        <f t="shared" si="118"/>
        <v>0</v>
      </c>
      <c r="AI94" s="297"/>
      <c r="AJ94" s="346" t="s">
        <v>121</v>
      </c>
      <c r="AK94" s="297"/>
      <c r="AL94" s="10"/>
      <c r="AM94" s="200"/>
      <c r="AN94" s="167">
        <f t="shared" si="119"/>
        <v>0</v>
      </c>
      <c r="AO94" s="297"/>
      <c r="AP94" s="346" t="s">
        <v>121</v>
      </c>
      <c r="AQ94" s="287"/>
      <c r="AR94" s="10"/>
      <c r="AS94" s="200"/>
      <c r="AT94" s="167">
        <f t="shared" si="120"/>
        <v>0</v>
      </c>
      <c r="AU94" s="297"/>
      <c r="AV94" s="346" t="s">
        <v>121</v>
      </c>
      <c r="AW94" s="175"/>
      <c r="AX94" s="10"/>
      <c r="AY94" s="200"/>
      <c r="AZ94" s="167">
        <f t="shared" si="121"/>
        <v>0</v>
      </c>
      <c r="BA94" s="297"/>
      <c r="BB94" s="346" t="s">
        <v>121</v>
      </c>
      <c r="BC94" s="167"/>
      <c r="BD94" s="10"/>
      <c r="BE94" s="187">
        <v>0</v>
      </c>
      <c r="BF94" s="167">
        <f t="shared" si="122"/>
        <v>0</v>
      </c>
      <c r="BG94" s="297"/>
      <c r="BH94" s="188" t="str" cm="2">
        <f t="array" ref="BH94">_xlfn.IFS($C$6=Werkblad!$A$28,Werkblad!$A$34,$C$6="Kennisontwikkeling (KO)",Werkblad!$A$31,$C$6="Onderzoek, Ontwikkeling en innovatie (O&amp;O&amp;I)",Werkblad!$A$32,$C$6="","")</f>
        <v/>
      </c>
      <c r="BI94" s="60"/>
    </row>
    <row r="95" spans="1:61" x14ac:dyDescent="0.25">
      <c r="A95" s="27"/>
      <c r="B95" s="574"/>
      <c r="C95" s="575"/>
      <c r="D95" s="575"/>
      <c r="E95" s="31"/>
      <c r="F95" s="30"/>
      <c r="G95" s="200"/>
      <c r="H95" s="135"/>
      <c r="I95" s="296">
        <f t="shared" si="113"/>
        <v>0</v>
      </c>
      <c r="J95" s="10"/>
      <c r="K95" s="200"/>
      <c r="L95" s="297"/>
      <c r="M95" s="167">
        <f t="shared" si="114"/>
        <v>0</v>
      </c>
      <c r="N95" s="10"/>
      <c r="O95" s="200"/>
      <c r="P95" s="297">
        <f t="shared" si="115"/>
        <v>0</v>
      </c>
      <c r="Q95" s="297"/>
      <c r="R95" s="346" t="s">
        <v>121</v>
      </c>
      <c r="S95" s="175"/>
      <c r="T95" s="10"/>
      <c r="U95" s="200"/>
      <c r="V95" s="297"/>
      <c r="W95" s="33">
        <f t="shared" si="116"/>
        <v>0</v>
      </c>
      <c r="X95" s="346" t="s">
        <v>121</v>
      </c>
      <c r="Y95" s="175"/>
      <c r="Z95" s="10"/>
      <c r="AA95" s="187">
        <v>0</v>
      </c>
      <c r="AB95" s="287"/>
      <c r="AC95" s="33">
        <f t="shared" si="117"/>
        <v>0</v>
      </c>
      <c r="AD95" s="188" t="str" cm="2">
        <f t="array" ref="AD95">_xlfn.IFS($C$6=Werkblad!$A$28,Werkblad!$A$34,$C$6="Kennisontwikkeling (KO)",Werkblad!$A$31,$C$6="Onderzoek, Ontwikkeling en innovatie (O&amp;O&amp;I)",Werkblad!$A$32,$C$6="","")</f>
        <v/>
      </c>
      <c r="AE95" s="287"/>
      <c r="AF95" s="10"/>
      <c r="AG95" s="200"/>
      <c r="AH95" s="167">
        <f t="shared" si="118"/>
        <v>0</v>
      </c>
      <c r="AI95" s="297"/>
      <c r="AJ95" s="346" t="s">
        <v>121</v>
      </c>
      <c r="AK95" s="297"/>
      <c r="AL95" s="10"/>
      <c r="AM95" s="200"/>
      <c r="AN95" s="167">
        <f t="shared" si="119"/>
        <v>0</v>
      </c>
      <c r="AO95" s="297"/>
      <c r="AP95" s="346" t="s">
        <v>121</v>
      </c>
      <c r="AQ95" s="287"/>
      <c r="AR95" s="10"/>
      <c r="AS95" s="200"/>
      <c r="AT95" s="167">
        <f t="shared" si="120"/>
        <v>0</v>
      </c>
      <c r="AU95" s="297"/>
      <c r="AV95" s="346" t="s">
        <v>121</v>
      </c>
      <c r="AW95" s="175"/>
      <c r="AX95" s="10"/>
      <c r="AY95" s="200"/>
      <c r="AZ95" s="167">
        <f t="shared" si="121"/>
        <v>0</v>
      </c>
      <c r="BA95" s="297"/>
      <c r="BB95" s="346" t="s">
        <v>121</v>
      </c>
      <c r="BC95" s="167"/>
      <c r="BD95" s="10"/>
      <c r="BE95" s="187">
        <v>0</v>
      </c>
      <c r="BF95" s="167">
        <f t="shared" si="122"/>
        <v>0</v>
      </c>
      <c r="BG95" s="297"/>
      <c r="BH95" s="188" t="str" cm="2">
        <f t="array" ref="BH95">_xlfn.IFS($C$6=Werkblad!$A$28,Werkblad!$A$34,$C$6="Kennisontwikkeling (KO)",Werkblad!$A$31,$C$6="Onderzoek, Ontwikkeling en innovatie (O&amp;O&amp;I)",Werkblad!$A$32,$C$6="","")</f>
        <v/>
      </c>
      <c r="BI95" s="60"/>
    </row>
    <row r="96" spans="1:61" x14ac:dyDescent="0.25">
      <c r="A96" s="27"/>
      <c r="B96" s="574"/>
      <c r="C96" s="575"/>
      <c r="D96" s="575"/>
      <c r="E96" s="31"/>
      <c r="F96" s="30"/>
      <c r="G96" s="200"/>
      <c r="H96" s="135"/>
      <c r="I96" s="296">
        <f t="shared" ref="I96:I98" si="123">G96</f>
        <v>0</v>
      </c>
      <c r="J96" s="10"/>
      <c r="K96" s="200"/>
      <c r="L96" s="297"/>
      <c r="M96" s="167">
        <f t="shared" ref="M96:M98" si="124">K96</f>
        <v>0</v>
      </c>
      <c r="N96" s="10"/>
      <c r="O96" s="200"/>
      <c r="P96" s="297">
        <f t="shared" ref="P96:P98" si="125">O96</f>
        <v>0</v>
      </c>
      <c r="Q96" s="297"/>
      <c r="R96" s="346" t="s">
        <v>121</v>
      </c>
      <c r="S96" s="175"/>
      <c r="T96" s="10"/>
      <c r="U96" s="200"/>
      <c r="V96" s="297"/>
      <c r="W96" s="33">
        <f t="shared" ref="W96:W98" si="126">U96</f>
        <v>0</v>
      </c>
      <c r="X96" s="346" t="s">
        <v>121</v>
      </c>
      <c r="Y96" s="175"/>
      <c r="Z96" s="10"/>
      <c r="AA96" s="187">
        <v>0</v>
      </c>
      <c r="AB96" s="287"/>
      <c r="AC96" s="33">
        <f t="shared" ref="AC96:AC98" si="127">AA96</f>
        <v>0</v>
      </c>
      <c r="AD96" s="188" t="str" cm="2">
        <f t="array" ref="AD96">_xlfn.IFS($C$6=Werkblad!$A$28,Werkblad!$A$34,$C$6="Kennisontwikkeling (KO)",Werkblad!$A$31,$C$6="Onderzoek, Ontwikkeling en innovatie (O&amp;O&amp;I)",Werkblad!$A$32,$C$6="","")</f>
        <v/>
      </c>
      <c r="AE96" s="287"/>
      <c r="AF96" s="10"/>
      <c r="AG96" s="200"/>
      <c r="AH96" s="167">
        <f t="shared" ref="AH96:AH98" si="128">AG96</f>
        <v>0</v>
      </c>
      <c r="AI96" s="297"/>
      <c r="AJ96" s="346" t="s">
        <v>121</v>
      </c>
      <c r="AK96" s="297"/>
      <c r="AL96" s="10"/>
      <c r="AM96" s="200"/>
      <c r="AN96" s="167">
        <f t="shared" ref="AN96:AN98" si="129">AM96</f>
        <v>0</v>
      </c>
      <c r="AO96" s="297"/>
      <c r="AP96" s="346" t="s">
        <v>121</v>
      </c>
      <c r="AQ96" s="287"/>
      <c r="AR96" s="10"/>
      <c r="AS96" s="200"/>
      <c r="AT96" s="167">
        <f t="shared" ref="AT96:AT98" si="130">AS96</f>
        <v>0</v>
      </c>
      <c r="AU96" s="297"/>
      <c r="AV96" s="346" t="s">
        <v>121</v>
      </c>
      <c r="AW96" s="175"/>
      <c r="AX96" s="10"/>
      <c r="AY96" s="200"/>
      <c r="AZ96" s="167">
        <f t="shared" ref="AZ96:AZ98" si="131">AY96</f>
        <v>0</v>
      </c>
      <c r="BA96" s="297"/>
      <c r="BB96" s="346" t="s">
        <v>121</v>
      </c>
      <c r="BC96" s="167"/>
      <c r="BD96" s="10"/>
      <c r="BE96" s="187">
        <v>0</v>
      </c>
      <c r="BF96" s="167">
        <f t="shared" ref="BF96:BF98" si="132">BE96</f>
        <v>0</v>
      </c>
      <c r="BG96" s="297"/>
      <c r="BH96" s="188" t="str" cm="2">
        <f t="array" ref="BH96">_xlfn.IFS($C$6=Werkblad!$A$28,Werkblad!$A$34,$C$6="Kennisontwikkeling (KO)",Werkblad!$A$31,$C$6="Onderzoek, Ontwikkeling en innovatie (O&amp;O&amp;I)",Werkblad!$A$32,$C$6="","")</f>
        <v/>
      </c>
      <c r="BI96" s="60"/>
    </row>
    <row r="97" spans="1:61" x14ac:dyDescent="0.25">
      <c r="A97" s="27"/>
      <c r="B97" s="574"/>
      <c r="C97" s="575"/>
      <c r="D97" s="575"/>
      <c r="E97" s="31"/>
      <c r="F97" s="30"/>
      <c r="G97" s="200"/>
      <c r="H97" s="135"/>
      <c r="I97" s="296">
        <f t="shared" si="123"/>
        <v>0</v>
      </c>
      <c r="J97" s="10"/>
      <c r="K97" s="200"/>
      <c r="L97" s="297"/>
      <c r="M97" s="167">
        <f t="shared" si="124"/>
        <v>0</v>
      </c>
      <c r="N97" s="10"/>
      <c r="O97" s="200"/>
      <c r="P97" s="297">
        <f t="shared" si="125"/>
        <v>0</v>
      </c>
      <c r="Q97" s="297"/>
      <c r="R97" s="346" t="s">
        <v>121</v>
      </c>
      <c r="S97" s="175"/>
      <c r="T97" s="10"/>
      <c r="U97" s="200"/>
      <c r="V97" s="297"/>
      <c r="W97" s="33">
        <f t="shared" si="126"/>
        <v>0</v>
      </c>
      <c r="X97" s="346" t="s">
        <v>121</v>
      </c>
      <c r="Y97" s="175"/>
      <c r="Z97" s="10"/>
      <c r="AA97" s="187">
        <v>0</v>
      </c>
      <c r="AB97" s="287"/>
      <c r="AC97" s="33">
        <f t="shared" si="127"/>
        <v>0</v>
      </c>
      <c r="AD97" s="188" t="str" cm="2">
        <f t="array" ref="AD97">_xlfn.IFS($C$6=Werkblad!$A$28,Werkblad!$A$34,$C$6="Kennisontwikkeling (KO)",Werkblad!$A$31,$C$6="Onderzoek, Ontwikkeling en innovatie (O&amp;O&amp;I)",Werkblad!$A$32,$C$6="","")</f>
        <v/>
      </c>
      <c r="AE97" s="287"/>
      <c r="AF97" s="10"/>
      <c r="AG97" s="200"/>
      <c r="AH97" s="167">
        <f t="shared" si="128"/>
        <v>0</v>
      </c>
      <c r="AI97" s="297"/>
      <c r="AJ97" s="346" t="s">
        <v>121</v>
      </c>
      <c r="AK97" s="297"/>
      <c r="AL97" s="10"/>
      <c r="AM97" s="200"/>
      <c r="AN97" s="167">
        <f t="shared" si="129"/>
        <v>0</v>
      </c>
      <c r="AO97" s="297"/>
      <c r="AP97" s="346" t="s">
        <v>121</v>
      </c>
      <c r="AQ97" s="287"/>
      <c r="AR97" s="10"/>
      <c r="AS97" s="200"/>
      <c r="AT97" s="167">
        <f t="shared" si="130"/>
        <v>0</v>
      </c>
      <c r="AU97" s="297"/>
      <c r="AV97" s="346" t="s">
        <v>121</v>
      </c>
      <c r="AW97" s="175"/>
      <c r="AX97" s="10"/>
      <c r="AY97" s="200"/>
      <c r="AZ97" s="167">
        <f t="shared" si="131"/>
        <v>0</v>
      </c>
      <c r="BA97" s="297"/>
      <c r="BB97" s="346" t="s">
        <v>121</v>
      </c>
      <c r="BC97" s="167"/>
      <c r="BD97" s="10"/>
      <c r="BE97" s="187">
        <v>0</v>
      </c>
      <c r="BF97" s="167">
        <f t="shared" si="132"/>
        <v>0</v>
      </c>
      <c r="BG97" s="297"/>
      <c r="BH97" s="188" t="str" cm="2">
        <f t="array" ref="BH97">_xlfn.IFS($C$6=Werkblad!$A$28,Werkblad!$A$34,$C$6="Kennisontwikkeling (KO)",Werkblad!$A$31,$C$6="Onderzoek, Ontwikkeling en innovatie (O&amp;O&amp;I)",Werkblad!$A$32,$C$6="","")</f>
        <v/>
      </c>
      <c r="BI97" s="60"/>
    </row>
    <row r="98" spans="1:61" x14ac:dyDescent="0.25">
      <c r="A98" s="27"/>
      <c r="B98" s="574"/>
      <c r="C98" s="575"/>
      <c r="D98" s="575"/>
      <c r="E98" s="31"/>
      <c r="F98" s="30"/>
      <c r="G98" s="200"/>
      <c r="H98" s="135"/>
      <c r="I98" s="296">
        <f t="shared" si="123"/>
        <v>0</v>
      </c>
      <c r="J98" s="10"/>
      <c r="K98" s="200"/>
      <c r="L98" s="297"/>
      <c r="M98" s="167">
        <f t="shared" si="124"/>
        <v>0</v>
      </c>
      <c r="N98" s="10"/>
      <c r="O98" s="200"/>
      <c r="P98" s="297">
        <f t="shared" si="125"/>
        <v>0</v>
      </c>
      <c r="Q98" s="297"/>
      <c r="R98" s="346" t="s">
        <v>121</v>
      </c>
      <c r="S98" s="175"/>
      <c r="T98" s="10"/>
      <c r="U98" s="200"/>
      <c r="V98" s="297"/>
      <c r="W98" s="33">
        <f t="shared" si="126"/>
        <v>0</v>
      </c>
      <c r="X98" s="346" t="s">
        <v>121</v>
      </c>
      <c r="Y98" s="175"/>
      <c r="Z98" s="10"/>
      <c r="AA98" s="187">
        <v>0</v>
      </c>
      <c r="AB98" s="287"/>
      <c r="AC98" s="33">
        <f t="shared" si="127"/>
        <v>0</v>
      </c>
      <c r="AD98" s="188" t="str" cm="2">
        <f t="array" ref="AD98">_xlfn.IFS($C$6=Werkblad!$A$28,Werkblad!$A$34,$C$6="Kennisontwikkeling (KO)",Werkblad!$A$31,$C$6="Onderzoek, Ontwikkeling en innovatie (O&amp;O&amp;I)",Werkblad!$A$32,$C$6="","")</f>
        <v/>
      </c>
      <c r="AE98" s="287"/>
      <c r="AF98" s="10"/>
      <c r="AG98" s="200"/>
      <c r="AH98" s="167">
        <f t="shared" si="128"/>
        <v>0</v>
      </c>
      <c r="AI98" s="297"/>
      <c r="AJ98" s="346" t="s">
        <v>121</v>
      </c>
      <c r="AK98" s="297"/>
      <c r="AL98" s="10"/>
      <c r="AM98" s="200"/>
      <c r="AN98" s="167">
        <f t="shared" si="129"/>
        <v>0</v>
      </c>
      <c r="AO98" s="297"/>
      <c r="AP98" s="346" t="s">
        <v>121</v>
      </c>
      <c r="AQ98" s="287"/>
      <c r="AR98" s="10"/>
      <c r="AS98" s="200"/>
      <c r="AT98" s="167">
        <f t="shared" si="130"/>
        <v>0</v>
      </c>
      <c r="AU98" s="297"/>
      <c r="AV98" s="346" t="s">
        <v>121</v>
      </c>
      <c r="AW98" s="175"/>
      <c r="AX98" s="10"/>
      <c r="AY98" s="200"/>
      <c r="AZ98" s="167">
        <f t="shared" si="131"/>
        <v>0</v>
      </c>
      <c r="BA98" s="297"/>
      <c r="BB98" s="346" t="s">
        <v>121</v>
      </c>
      <c r="BC98" s="167"/>
      <c r="BD98" s="10"/>
      <c r="BE98" s="187">
        <v>0</v>
      </c>
      <c r="BF98" s="167">
        <f t="shared" si="132"/>
        <v>0</v>
      </c>
      <c r="BG98" s="297"/>
      <c r="BH98" s="188" t="str" cm="2">
        <f t="array" ref="BH98">_xlfn.IFS($C$6=Werkblad!$A$28,Werkblad!$A$34,$C$6="Kennisontwikkeling (KO)",Werkblad!$A$31,$C$6="Onderzoek, Ontwikkeling en innovatie (O&amp;O&amp;I)",Werkblad!$A$32,$C$6="","")</f>
        <v/>
      </c>
      <c r="BI98" s="60"/>
    </row>
    <row r="99" spans="1:61" x14ac:dyDescent="0.25">
      <c r="A99" s="27"/>
      <c r="B99" s="574"/>
      <c r="C99" s="575"/>
      <c r="D99" s="575"/>
      <c r="E99" s="31"/>
      <c r="F99" s="30"/>
      <c r="G99" s="200"/>
      <c r="H99" s="135"/>
      <c r="I99" s="296">
        <f t="shared" si="113"/>
        <v>0</v>
      </c>
      <c r="J99" s="10"/>
      <c r="K99" s="200"/>
      <c r="L99" s="297"/>
      <c r="M99" s="167">
        <f t="shared" si="114"/>
        <v>0</v>
      </c>
      <c r="N99" s="10"/>
      <c r="O99" s="200"/>
      <c r="P99" s="297">
        <f t="shared" si="115"/>
        <v>0</v>
      </c>
      <c r="Q99" s="297"/>
      <c r="R99" s="346" t="s">
        <v>121</v>
      </c>
      <c r="S99" s="175"/>
      <c r="T99" s="10"/>
      <c r="U99" s="200"/>
      <c r="V99" s="297"/>
      <c r="W99" s="33">
        <f t="shared" si="116"/>
        <v>0</v>
      </c>
      <c r="X99" s="346" t="s">
        <v>121</v>
      </c>
      <c r="Y99" s="175"/>
      <c r="Z99" s="10"/>
      <c r="AA99" s="187">
        <v>0</v>
      </c>
      <c r="AB99" s="287"/>
      <c r="AC99" s="33">
        <f t="shared" si="117"/>
        <v>0</v>
      </c>
      <c r="AD99" s="188" t="str" cm="2">
        <f t="array" ref="AD99">_xlfn.IFS($C$6=Werkblad!$A$28,Werkblad!$A$34,$C$6="Kennisontwikkeling (KO)",Werkblad!$A$31,$C$6="Onderzoek, Ontwikkeling en innovatie (O&amp;O&amp;I)",Werkblad!$A$32,$C$6="","")</f>
        <v/>
      </c>
      <c r="AE99" s="287"/>
      <c r="AF99" s="10"/>
      <c r="AG99" s="200"/>
      <c r="AH99" s="167">
        <f t="shared" si="118"/>
        <v>0</v>
      </c>
      <c r="AI99" s="297"/>
      <c r="AJ99" s="346" t="s">
        <v>121</v>
      </c>
      <c r="AK99" s="297"/>
      <c r="AL99" s="10"/>
      <c r="AM99" s="200"/>
      <c r="AN99" s="167">
        <f t="shared" si="119"/>
        <v>0</v>
      </c>
      <c r="AO99" s="297"/>
      <c r="AP99" s="346" t="s">
        <v>121</v>
      </c>
      <c r="AQ99" s="287"/>
      <c r="AR99" s="10"/>
      <c r="AS99" s="200"/>
      <c r="AT99" s="167">
        <f t="shared" si="120"/>
        <v>0</v>
      </c>
      <c r="AU99" s="297"/>
      <c r="AV99" s="346" t="s">
        <v>121</v>
      </c>
      <c r="AW99" s="175"/>
      <c r="AX99" s="10"/>
      <c r="AY99" s="200"/>
      <c r="AZ99" s="167">
        <f t="shared" si="121"/>
        <v>0</v>
      </c>
      <c r="BA99" s="297"/>
      <c r="BB99" s="346" t="s">
        <v>121</v>
      </c>
      <c r="BC99" s="167"/>
      <c r="BD99" s="10"/>
      <c r="BE99" s="187">
        <v>0</v>
      </c>
      <c r="BF99" s="167">
        <f t="shared" si="122"/>
        <v>0</v>
      </c>
      <c r="BG99" s="297"/>
      <c r="BH99" s="188" t="str" cm="2">
        <f t="array" ref="BH99">_xlfn.IFS($C$6=Werkblad!$A$28,Werkblad!$A$34,$C$6="Kennisontwikkeling (KO)",Werkblad!$A$31,$C$6="Onderzoek, Ontwikkeling en innovatie (O&amp;O&amp;I)",Werkblad!$A$32,$C$6="","")</f>
        <v/>
      </c>
      <c r="BI99" s="60"/>
    </row>
    <row r="100" spans="1:61" x14ac:dyDescent="0.25">
      <c r="A100" s="27"/>
      <c r="B100" s="574"/>
      <c r="C100" s="575"/>
      <c r="D100" s="575"/>
      <c r="E100" s="31"/>
      <c r="F100" s="30"/>
      <c r="G100" s="200"/>
      <c r="H100" s="135"/>
      <c r="I100" s="296">
        <f t="shared" si="113"/>
        <v>0</v>
      </c>
      <c r="J100" s="10"/>
      <c r="K100" s="200"/>
      <c r="L100" s="297"/>
      <c r="M100" s="167">
        <f t="shared" si="114"/>
        <v>0</v>
      </c>
      <c r="N100" s="10"/>
      <c r="O100" s="200"/>
      <c r="P100" s="297">
        <f t="shared" si="115"/>
        <v>0</v>
      </c>
      <c r="Q100" s="297"/>
      <c r="R100" s="346" t="s">
        <v>121</v>
      </c>
      <c r="S100" s="175"/>
      <c r="T100" s="10"/>
      <c r="U100" s="200"/>
      <c r="V100" s="297"/>
      <c r="W100" s="33">
        <f t="shared" si="116"/>
        <v>0</v>
      </c>
      <c r="X100" s="346" t="s">
        <v>121</v>
      </c>
      <c r="Y100" s="175"/>
      <c r="Z100" s="10"/>
      <c r="AA100" s="187">
        <v>0</v>
      </c>
      <c r="AB100" s="287"/>
      <c r="AC100" s="33">
        <f t="shared" si="117"/>
        <v>0</v>
      </c>
      <c r="AD100" s="188" t="str" cm="2">
        <f t="array" ref="AD100">_xlfn.IFS($C$6=Werkblad!$A$28,Werkblad!$A$34,$C$6="Kennisontwikkeling (KO)",Werkblad!$A$31,$C$6="Onderzoek, Ontwikkeling en innovatie (O&amp;O&amp;I)",Werkblad!$A$32,$C$6="","")</f>
        <v/>
      </c>
      <c r="AE100" s="287"/>
      <c r="AF100" s="10"/>
      <c r="AG100" s="200"/>
      <c r="AH100" s="167">
        <f t="shared" si="118"/>
        <v>0</v>
      </c>
      <c r="AI100" s="297"/>
      <c r="AJ100" s="346" t="s">
        <v>121</v>
      </c>
      <c r="AK100" s="297"/>
      <c r="AL100" s="10"/>
      <c r="AM100" s="200"/>
      <c r="AN100" s="167">
        <f t="shared" si="119"/>
        <v>0</v>
      </c>
      <c r="AO100" s="297"/>
      <c r="AP100" s="346" t="s">
        <v>121</v>
      </c>
      <c r="AQ100" s="287"/>
      <c r="AR100" s="10"/>
      <c r="AS100" s="200"/>
      <c r="AT100" s="167">
        <f t="shared" si="120"/>
        <v>0</v>
      </c>
      <c r="AU100" s="297"/>
      <c r="AV100" s="346" t="s">
        <v>121</v>
      </c>
      <c r="AW100" s="175"/>
      <c r="AX100" s="10"/>
      <c r="AY100" s="200"/>
      <c r="AZ100" s="167">
        <f t="shared" si="121"/>
        <v>0</v>
      </c>
      <c r="BA100" s="297"/>
      <c r="BB100" s="346" t="s">
        <v>121</v>
      </c>
      <c r="BC100" s="167"/>
      <c r="BD100" s="10"/>
      <c r="BE100" s="187">
        <v>0</v>
      </c>
      <c r="BF100" s="167">
        <f t="shared" si="122"/>
        <v>0</v>
      </c>
      <c r="BG100" s="297"/>
      <c r="BH100" s="188" t="str" cm="2">
        <f t="array" ref="BH100">_xlfn.IFS($C$6=Werkblad!$A$28,Werkblad!$A$34,$C$6="Kennisontwikkeling (KO)",Werkblad!$A$31,$C$6="Onderzoek, Ontwikkeling en innovatie (O&amp;O&amp;I)",Werkblad!$A$32,$C$6="","")</f>
        <v/>
      </c>
      <c r="BI100" s="60"/>
    </row>
    <row r="101" spans="1:61" x14ac:dyDescent="0.25">
      <c r="A101" s="7"/>
      <c r="B101" s="574"/>
      <c r="C101" s="575"/>
      <c r="D101" s="575"/>
      <c r="E101" s="135"/>
      <c r="F101" s="10"/>
      <c r="G101" s="200"/>
      <c r="H101" s="135"/>
      <c r="I101" s="296">
        <f t="shared" si="113"/>
        <v>0</v>
      </c>
      <c r="J101" s="10"/>
      <c r="K101" s="200"/>
      <c r="L101" s="297"/>
      <c r="M101" s="167">
        <f t="shared" si="114"/>
        <v>0</v>
      </c>
      <c r="N101" s="10"/>
      <c r="O101" s="200"/>
      <c r="P101" s="297">
        <f t="shared" si="115"/>
        <v>0</v>
      </c>
      <c r="Q101" s="297"/>
      <c r="R101" s="346" t="s">
        <v>121</v>
      </c>
      <c r="S101" s="175"/>
      <c r="T101" s="10"/>
      <c r="U101" s="200"/>
      <c r="V101" s="297"/>
      <c r="W101" s="33">
        <f t="shared" ref="W101:W116" si="133">U101</f>
        <v>0</v>
      </c>
      <c r="X101" s="346" t="s">
        <v>121</v>
      </c>
      <c r="Y101" s="175"/>
      <c r="Z101" s="10"/>
      <c r="AA101" s="187">
        <v>0</v>
      </c>
      <c r="AB101" s="287"/>
      <c r="AC101" s="33">
        <f t="shared" ref="AC101:AC116" si="134">AA101</f>
        <v>0</v>
      </c>
      <c r="AD101" s="188" t="str" cm="2">
        <f t="array" ref="AD101">_xlfn.IFS($C$6=Werkblad!$A$28,Werkblad!$A$34,$C$6="Kennisontwikkeling (KO)",Werkblad!$A$31,$C$6="Onderzoek, Ontwikkeling en innovatie (O&amp;O&amp;I)",Werkblad!$A$32,$C$6="","")</f>
        <v/>
      </c>
      <c r="AE101" s="287"/>
      <c r="AF101" s="10"/>
      <c r="AG101" s="200"/>
      <c r="AH101" s="167">
        <f t="shared" si="118"/>
        <v>0</v>
      </c>
      <c r="AI101" s="297"/>
      <c r="AJ101" s="346" t="s">
        <v>121</v>
      </c>
      <c r="AK101" s="297"/>
      <c r="AL101" s="10"/>
      <c r="AM101" s="200"/>
      <c r="AN101" s="167">
        <f t="shared" si="119"/>
        <v>0</v>
      </c>
      <c r="AO101" s="297"/>
      <c r="AP101" s="346" t="s">
        <v>121</v>
      </c>
      <c r="AQ101" s="287"/>
      <c r="AR101" s="10"/>
      <c r="AS101" s="200"/>
      <c r="AT101" s="167">
        <f t="shared" si="120"/>
        <v>0</v>
      </c>
      <c r="AU101" s="297"/>
      <c r="AV101" s="346" t="s">
        <v>121</v>
      </c>
      <c r="AW101" s="175"/>
      <c r="AX101" s="10"/>
      <c r="AY101" s="200"/>
      <c r="AZ101" s="167">
        <f t="shared" si="121"/>
        <v>0</v>
      </c>
      <c r="BA101" s="297"/>
      <c r="BB101" s="346" t="s">
        <v>121</v>
      </c>
      <c r="BC101" s="167"/>
      <c r="BD101" s="10"/>
      <c r="BE101" s="187">
        <v>0</v>
      </c>
      <c r="BF101" s="167">
        <f t="shared" si="122"/>
        <v>0</v>
      </c>
      <c r="BG101" s="297"/>
      <c r="BH101" s="188" t="str" cm="2">
        <f t="array" ref="BH101">_xlfn.IFS($C$6=Werkblad!$A$28,Werkblad!$A$34,$C$6="Kennisontwikkeling (KO)",Werkblad!$A$31,$C$6="Onderzoek, Ontwikkeling en innovatie (O&amp;O&amp;I)",Werkblad!$A$32,$C$6="","")</f>
        <v/>
      </c>
      <c r="BI101" s="139"/>
    </row>
    <row r="102" spans="1:61" x14ac:dyDescent="0.25">
      <c r="A102" s="7"/>
      <c r="B102" s="574"/>
      <c r="C102" s="575"/>
      <c r="D102" s="575"/>
      <c r="E102" s="135"/>
      <c r="F102" s="10"/>
      <c r="G102" s="200"/>
      <c r="H102" s="135"/>
      <c r="I102" s="296">
        <f t="shared" ref="I102:I105" si="135">G102</f>
        <v>0</v>
      </c>
      <c r="J102" s="10"/>
      <c r="K102" s="200"/>
      <c r="L102" s="297"/>
      <c r="M102" s="167">
        <f t="shared" ref="M102:M105" si="136">K102</f>
        <v>0</v>
      </c>
      <c r="N102" s="10"/>
      <c r="O102" s="200"/>
      <c r="P102" s="297">
        <f t="shared" si="115"/>
        <v>0</v>
      </c>
      <c r="Q102" s="297"/>
      <c r="R102" s="346" t="s">
        <v>121</v>
      </c>
      <c r="S102" s="175"/>
      <c r="T102" s="10"/>
      <c r="U102" s="200"/>
      <c r="V102" s="297"/>
      <c r="W102" s="33">
        <f t="shared" si="133"/>
        <v>0</v>
      </c>
      <c r="X102" s="346" t="s">
        <v>121</v>
      </c>
      <c r="Y102" s="175"/>
      <c r="Z102" s="10"/>
      <c r="AA102" s="187">
        <v>0</v>
      </c>
      <c r="AB102" s="287"/>
      <c r="AC102" s="33">
        <f t="shared" si="134"/>
        <v>0</v>
      </c>
      <c r="AD102" s="188" t="str" cm="2">
        <f t="array" ref="AD102">_xlfn.IFS($C$6=Werkblad!$A$28,Werkblad!$A$34,$C$6="Kennisontwikkeling (KO)",Werkblad!$A$31,$C$6="Onderzoek, Ontwikkeling en innovatie (O&amp;O&amp;I)",Werkblad!$A$32,$C$6="","")</f>
        <v/>
      </c>
      <c r="AE102" s="287"/>
      <c r="AF102" s="10"/>
      <c r="AG102" s="200"/>
      <c r="AH102" s="167">
        <f t="shared" ref="AH102:AH105" si="137">AG102</f>
        <v>0</v>
      </c>
      <c r="AI102" s="297"/>
      <c r="AJ102" s="346" t="s">
        <v>121</v>
      </c>
      <c r="AK102" s="297"/>
      <c r="AL102" s="10"/>
      <c r="AM102" s="200"/>
      <c r="AN102" s="167">
        <f t="shared" ref="AN102:AN105" si="138">AM102</f>
        <v>0</v>
      </c>
      <c r="AO102" s="297"/>
      <c r="AP102" s="346" t="s">
        <v>121</v>
      </c>
      <c r="AQ102" s="287"/>
      <c r="AR102" s="10"/>
      <c r="AS102" s="200"/>
      <c r="AT102" s="167">
        <f t="shared" ref="AT102:AT105" si="139">AS102</f>
        <v>0</v>
      </c>
      <c r="AU102" s="297"/>
      <c r="AV102" s="346" t="s">
        <v>121</v>
      </c>
      <c r="AW102" s="175"/>
      <c r="AX102" s="10"/>
      <c r="AY102" s="200"/>
      <c r="AZ102" s="167">
        <f t="shared" ref="AZ102:AZ105" si="140">AY102</f>
        <v>0</v>
      </c>
      <c r="BA102" s="297"/>
      <c r="BB102" s="346" t="s">
        <v>121</v>
      </c>
      <c r="BC102" s="167"/>
      <c r="BD102" s="10"/>
      <c r="BE102" s="187">
        <v>0</v>
      </c>
      <c r="BF102" s="167">
        <f t="shared" ref="BF102:BF105" si="141">BE102</f>
        <v>0</v>
      </c>
      <c r="BG102" s="297"/>
      <c r="BH102" s="188" t="str" cm="2">
        <f t="array" ref="BH102">_xlfn.IFS($C$6=Werkblad!$A$28,Werkblad!$A$34,$C$6="Kennisontwikkeling (KO)",Werkblad!$A$31,$C$6="Onderzoek, Ontwikkeling en innovatie (O&amp;O&amp;I)",Werkblad!$A$32,$C$6="","")</f>
        <v/>
      </c>
      <c r="BI102" s="139"/>
    </row>
    <row r="103" spans="1:61" x14ac:dyDescent="0.25">
      <c r="A103" s="7"/>
      <c r="B103" s="574"/>
      <c r="C103" s="587"/>
      <c r="D103" s="587"/>
      <c r="E103" s="4"/>
      <c r="F103" s="10"/>
      <c r="G103" s="200"/>
      <c r="H103" s="4"/>
      <c r="I103" s="296">
        <f t="shared" si="135"/>
        <v>0</v>
      </c>
      <c r="J103" s="10"/>
      <c r="K103" s="200"/>
      <c r="L103" s="297"/>
      <c r="M103" s="167">
        <f t="shared" si="136"/>
        <v>0</v>
      </c>
      <c r="N103" s="10"/>
      <c r="O103" s="200"/>
      <c r="P103" s="297">
        <f t="shared" si="115"/>
        <v>0</v>
      </c>
      <c r="Q103" s="297"/>
      <c r="R103" s="346" t="s">
        <v>121</v>
      </c>
      <c r="S103" s="175"/>
      <c r="T103" s="10"/>
      <c r="U103" s="200"/>
      <c r="V103" s="297"/>
      <c r="W103" s="33">
        <f t="shared" si="133"/>
        <v>0</v>
      </c>
      <c r="X103" s="346" t="s">
        <v>121</v>
      </c>
      <c r="Y103" s="175"/>
      <c r="Z103" s="10"/>
      <c r="AA103" s="187">
        <v>0</v>
      </c>
      <c r="AB103" s="287"/>
      <c r="AC103" s="33">
        <f t="shared" si="134"/>
        <v>0</v>
      </c>
      <c r="AD103" s="188" t="str" cm="2">
        <f t="array" ref="AD103">_xlfn.IFS($C$6=Werkblad!$A$28,Werkblad!$A$34,$C$6="Kennisontwikkeling (KO)",Werkblad!$A$31,$C$6="Onderzoek, Ontwikkeling en innovatie (O&amp;O&amp;I)",Werkblad!$A$32,$C$6="","")</f>
        <v/>
      </c>
      <c r="AE103" s="287"/>
      <c r="AF103" s="10"/>
      <c r="AG103" s="200"/>
      <c r="AH103" s="167">
        <f t="shared" si="137"/>
        <v>0</v>
      </c>
      <c r="AI103" s="297"/>
      <c r="AJ103" s="346" t="s">
        <v>121</v>
      </c>
      <c r="AK103" s="297"/>
      <c r="AL103" s="10"/>
      <c r="AM103" s="200"/>
      <c r="AN103" s="167">
        <f t="shared" si="138"/>
        <v>0</v>
      </c>
      <c r="AO103" s="297"/>
      <c r="AP103" s="346" t="s">
        <v>121</v>
      </c>
      <c r="AQ103" s="287"/>
      <c r="AR103" s="10"/>
      <c r="AS103" s="200"/>
      <c r="AT103" s="167">
        <f t="shared" si="139"/>
        <v>0</v>
      </c>
      <c r="AU103" s="297"/>
      <c r="AV103" s="346" t="s">
        <v>121</v>
      </c>
      <c r="AW103" s="175"/>
      <c r="AX103" s="10"/>
      <c r="AY103" s="200"/>
      <c r="AZ103" s="167">
        <f t="shared" si="140"/>
        <v>0</v>
      </c>
      <c r="BA103" s="297"/>
      <c r="BB103" s="346" t="s">
        <v>121</v>
      </c>
      <c r="BC103" s="167"/>
      <c r="BD103" s="10"/>
      <c r="BE103" s="187">
        <v>0</v>
      </c>
      <c r="BF103" s="167">
        <f t="shared" si="141"/>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35"/>
        <v>0</v>
      </c>
      <c r="J104" s="10"/>
      <c r="K104" s="200"/>
      <c r="L104" s="297"/>
      <c r="M104" s="167">
        <f t="shared" si="136"/>
        <v>0</v>
      </c>
      <c r="N104" s="10"/>
      <c r="O104" s="200"/>
      <c r="P104" s="297">
        <f t="shared" si="115"/>
        <v>0</v>
      </c>
      <c r="Q104" s="297"/>
      <c r="R104" s="346" t="s">
        <v>121</v>
      </c>
      <c r="S104" s="175"/>
      <c r="T104" s="10"/>
      <c r="U104" s="200"/>
      <c r="V104" s="297"/>
      <c r="W104" s="33">
        <f t="shared" si="133"/>
        <v>0</v>
      </c>
      <c r="X104" s="346" t="s">
        <v>121</v>
      </c>
      <c r="Y104" s="175"/>
      <c r="Z104" s="10"/>
      <c r="AA104" s="187">
        <v>0</v>
      </c>
      <c r="AB104" s="287"/>
      <c r="AC104" s="33">
        <f t="shared" si="134"/>
        <v>0</v>
      </c>
      <c r="AD104" s="188" t="str" cm="2">
        <f t="array" ref="AD104">_xlfn.IFS($C$6=Werkblad!$A$28,Werkblad!$A$34,$C$6="Kennisontwikkeling (KO)",Werkblad!$A$31,$C$6="Onderzoek, Ontwikkeling en innovatie (O&amp;O&amp;I)",Werkblad!$A$32,$C$6="","")</f>
        <v/>
      </c>
      <c r="AE104" s="287"/>
      <c r="AF104" s="10"/>
      <c r="AG104" s="200"/>
      <c r="AH104" s="167">
        <f t="shared" si="137"/>
        <v>0</v>
      </c>
      <c r="AI104" s="297"/>
      <c r="AJ104" s="346" t="s">
        <v>121</v>
      </c>
      <c r="AK104" s="297"/>
      <c r="AL104" s="10"/>
      <c r="AM104" s="200"/>
      <c r="AN104" s="167">
        <f t="shared" si="138"/>
        <v>0</v>
      </c>
      <c r="AO104" s="297"/>
      <c r="AP104" s="346" t="s">
        <v>121</v>
      </c>
      <c r="AQ104" s="287"/>
      <c r="AR104" s="10"/>
      <c r="AS104" s="200"/>
      <c r="AT104" s="167">
        <f t="shared" si="139"/>
        <v>0</v>
      </c>
      <c r="AU104" s="297"/>
      <c r="AV104" s="346" t="s">
        <v>121</v>
      </c>
      <c r="AW104" s="175"/>
      <c r="AX104" s="10"/>
      <c r="AY104" s="200"/>
      <c r="AZ104" s="167">
        <f t="shared" si="140"/>
        <v>0</v>
      </c>
      <c r="BA104" s="297"/>
      <c r="BB104" s="346" t="s">
        <v>121</v>
      </c>
      <c r="BC104" s="167"/>
      <c r="BD104" s="10"/>
      <c r="BE104" s="187">
        <v>0</v>
      </c>
      <c r="BF104" s="167">
        <f t="shared" si="141"/>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35"/>
        <v>0</v>
      </c>
      <c r="J105" s="10"/>
      <c r="K105" s="200"/>
      <c r="L105" s="297"/>
      <c r="M105" s="167">
        <f t="shared" si="136"/>
        <v>0</v>
      </c>
      <c r="N105" s="10"/>
      <c r="O105" s="200"/>
      <c r="P105" s="297">
        <f t="shared" si="115"/>
        <v>0</v>
      </c>
      <c r="Q105" s="297"/>
      <c r="R105" s="346" t="s">
        <v>121</v>
      </c>
      <c r="S105" s="175"/>
      <c r="T105" s="10"/>
      <c r="U105" s="200"/>
      <c r="V105" s="297"/>
      <c r="W105" s="33">
        <f t="shared" si="133"/>
        <v>0</v>
      </c>
      <c r="X105" s="346" t="s">
        <v>121</v>
      </c>
      <c r="Y105" s="175"/>
      <c r="Z105" s="10"/>
      <c r="AA105" s="187">
        <v>0</v>
      </c>
      <c r="AB105" s="287"/>
      <c r="AC105" s="33">
        <f t="shared" si="134"/>
        <v>0</v>
      </c>
      <c r="AD105" s="188" t="str" cm="2">
        <f t="array" ref="AD105">_xlfn.IFS($C$6=Werkblad!$A$28,Werkblad!$A$34,$C$6="Kennisontwikkeling (KO)",Werkblad!$A$31,$C$6="Onderzoek, Ontwikkeling en innovatie (O&amp;O&amp;I)",Werkblad!$A$32,$C$6="","")</f>
        <v/>
      </c>
      <c r="AE105" s="287"/>
      <c r="AF105" s="10"/>
      <c r="AG105" s="200"/>
      <c r="AH105" s="167">
        <f t="shared" si="137"/>
        <v>0</v>
      </c>
      <c r="AI105" s="297"/>
      <c r="AJ105" s="346" t="s">
        <v>121</v>
      </c>
      <c r="AK105" s="297"/>
      <c r="AL105" s="10"/>
      <c r="AM105" s="200"/>
      <c r="AN105" s="167">
        <f t="shared" si="138"/>
        <v>0</v>
      </c>
      <c r="AO105" s="297"/>
      <c r="AP105" s="346" t="s">
        <v>121</v>
      </c>
      <c r="AQ105" s="287"/>
      <c r="AR105" s="10"/>
      <c r="AS105" s="200"/>
      <c r="AT105" s="167">
        <f t="shared" si="139"/>
        <v>0</v>
      </c>
      <c r="AU105" s="297"/>
      <c r="AV105" s="346" t="s">
        <v>121</v>
      </c>
      <c r="AW105" s="175"/>
      <c r="AX105" s="10"/>
      <c r="AY105" s="200"/>
      <c r="AZ105" s="167">
        <f t="shared" si="140"/>
        <v>0</v>
      </c>
      <c r="BA105" s="297"/>
      <c r="BB105" s="346" t="s">
        <v>121</v>
      </c>
      <c r="BC105" s="167"/>
      <c r="BD105" s="10"/>
      <c r="BE105" s="187">
        <v>0</v>
      </c>
      <c r="BF105" s="167">
        <f t="shared" si="14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55"/>
      <c r="AQ108" s="290"/>
      <c r="AR108" s="61"/>
      <c r="AS108" s="67"/>
      <c r="AT108" s="67"/>
      <c r="AU108" s="290"/>
      <c r="AV108" s="55"/>
      <c r="AW108" s="67"/>
      <c r="AX108" s="61"/>
      <c r="AY108" s="67"/>
      <c r="AZ108" s="67"/>
      <c r="BA108" s="290"/>
      <c r="BB108" s="55"/>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8"/>
      <c r="I110" s="398"/>
      <c r="J110" s="157" t="s">
        <v>7</v>
      </c>
      <c r="K110" s="157"/>
      <c r="L110" s="309"/>
      <c r="M110" s="157"/>
      <c r="N110" s="576" t="s">
        <v>8</v>
      </c>
      <c r="O110" s="576"/>
      <c r="P110" s="288"/>
      <c r="Q110" s="305"/>
      <c r="R110" s="157"/>
      <c r="S110" s="398"/>
      <c r="T110" s="576" t="str">
        <f>+T14</f>
        <v>Uren</v>
      </c>
      <c r="U110" s="576"/>
      <c r="V110" s="305"/>
      <c r="W110" s="33"/>
      <c r="X110" s="157"/>
      <c r="Y110" s="398"/>
      <c r="Z110" s="576" t="str">
        <f>+Z14</f>
        <v>Uren</v>
      </c>
      <c r="AA110" s="576"/>
      <c r="AB110" s="305"/>
      <c r="AC110" s="33"/>
      <c r="AD110" s="157"/>
      <c r="AE110" s="300"/>
      <c r="AF110" s="576" t="str">
        <f>+AF14</f>
        <v>Uren</v>
      </c>
      <c r="AG110" s="576"/>
      <c r="AH110" s="397"/>
      <c r="AI110" s="305"/>
      <c r="AJ110" s="157"/>
      <c r="AK110" s="305"/>
      <c r="AL110" s="576" t="str">
        <f>+AL14</f>
        <v>Uren</v>
      </c>
      <c r="AM110" s="576"/>
      <c r="AN110" s="397"/>
      <c r="AO110" s="305"/>
      <c r="AP110" s="157"/>
      <c r="AQ110" s="305"/>
      <c r="AR110" s="576" t="str">
        <f>+AR14</f>
        <v>Uren</v>
      </c>
      <c r="AS110" s="576"/>
      <c r="AT110" s="397"/>
      <c r="AU110" s="305"/>
      <c r="AV110" s="157"/>
      <c r="AW110" s="398"/>
      <c r="AX110" s="576" t="str">
        <f>+AX14</f>
        <v>Uren</v>
      </c>
      <c r="AY110" s="576"/>
      <c r="AZ110" s="397"/>
      <c r="BA110" s="305"/>
      <c r="BB110" s="157"/>
      <c r="BC110" s="397"/>
      <c r="BD110" s="576" t="str">
        <f>+BD14</f>
        <v>Uren</v>
      </c>
      <c r="BE110" s="576"/>
      <c r="BF110" s="397"/>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521"/>
      <c r="I112" s="522">
        <f>G112</f>
        <v>0</v>
      </c>
      <c r="J112" s="35"/>
      <c r="K112" s="200"/>
      <c r="L112" s="297"/>
      <c r="M112" s="167">
        <f>K112</f>
        <v>0</v>
      </c>
      <c r="N112" s="35"/>
      <c r="O112" s="200"/>
      <c r="P112" s="297">
        <f>O112</f>
        <v>0</v>
      </c>
      <c r="Q112" s="297"/>
      <c r="R112" s="520" t="s">
        <v>121</v>
      </c>
      <c r="S112" s="167"/>
      <c r="T112" s="35"/>
      <c r="U112" s="200"/>
      <c r="V112" s="297"/>
      <c r="W112" s="33">
        <f t="shared" si="133"/>
        <v>0</v>
      </c>
      <c r="X112" s="520" t="s">
        <v>121</v>
      </c>
      <c r="Y112" s="167"/>
      <c r="Z112" s="35"/>
      <c r="AA112" s="200"/>
      <c r="AB112" s="297"/>
      <c r="AC112" s="33">
        <f t="shared" si="134"/>
        <v>0</v>
      </c>
      <c r="AD112" s="520"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8"/>
      <c r="AL112" s="30"/>
      <c r="AM112" s="200"/>
      <c r="AN112" s="31"/>
      <c r="AO112" s="288"/>
      <c r="AP112" s="346" t="s">
        <v>121</v>
      </c>
      <c r="AQ112" s="288"/>
      <c r="AR112" s="30"/>
      <c r="AS112" s="200"/>
      <c r="AT112" s="31"/>
      <c r="AU112" s="288"/>
      <c r="AV112" s="346" t="s">
        <v>121</v>
      </c>
      <c r="AW112" s="175"/>
      <c r="AX112" s="10"/>
      <c r="AY112" s="200"/>
      <c r="AZ112" s="175">
        <f>AY112</f>
        <v>0</v>
      </c>
      <c r="BA112" s="287"/>
      <c r="BB112" s="346" t="s">
        <v>121</v>
      </c>
      <c r="BC112" s="175"/>
      <c r="BD112" s="10"/>
      <c r="BE112" s="187">
        <v>0</v>
      </c>
      <c r="BF112" s="175">
        <f>BE112</f>
        <v>0</v>
      </c>
      <c r="BG112" s="287"/>
      <c r="BH112" s="188" t="str" cm="2">
        <f t="array" ref="BH112">_xlfn.IFS($C$6=Werkblad!$A$28,Werkblad!$A$34,$C$6="Kennisontwikkeling (KO)",Werkblad!$A$31,$C$6="Onderzoek, Ontwikkeling en innovatie (O&amp;O&amp;I)",Werkblad!$A$32,$C$6="","")</f>
        <v/>
      </c>
      <c r="BI112" s="139"/>
    </row>
    <row r="113" spans="1:61" x14ac:dyDescent="0.25">
      <c r="A113" s="7"/>
      <c r="B113" s="574"/>
      <c r="C113" s="575"/>
      <c r="D113" s="575"/>
      <c r="E113" s="135"/>
      <c r="F113" s="10"/>
      <c r="G113" s="200"/>
      <c r="H113" s="521"/>
      <c r="I113" s="522">
        <f>G113</f>
        <v>0</v>
      </c>
      <c r="J113" s="35"/>
      <c r="K113" s="200"/>
      <c r="L113" s="297"/>
      <c r="M113" s="167">
        <f>K113</f>
        <v>0</v>
      </c>
      <c r="N113" s="35"/>
      <c r="O113" s="200"/>
      <c r="P113" s="297">
        <f>O113</f>
        <v>0</v>
      </c>
      <c r="Q113" s="297"/>
      <c r="R113" s="520" t="s">
        <v>121</v>
      </c>
      <c r="S113" s="167"/>
      <c r="T113" s="35"/>
      <c r="U113" s="200"/>
      <c r="V113" s="297"/>
      <c r="W113" s="33">
        <f t="shared" ref="W113" si="142">U113</f>
        <v>0</v>
      </c>
      <c r="X113" s="520" t="s">
        <v>121</v>
      </c>
      <c r="Y113" s="167"/>
      <c r="Z113" s="35"/>
      <c r="AA113" s="200"/>
      <c r="AB113" s="297"/>
      <c r="AC113" s="33">
        <f t="shared" ref="AC113" si="143">AA113</f>
        <v>0</v>
      </c>
      <c r="AD113" s="520" t="s">
        <v>121</v>
      </c>
      <c r="AE113" s="287"/>
      <c r="AF113" s="10"/>
      <c r="AG113" s="187">
        <v>0</v>
      </c>
      <c r="AH113" s="175">
        <f>AG113</f>
        <v>0</v>
      </c>
      <c r="AI113" s="287"/>
      <c r="AJ113" s="188" t="str" cm="2">
        <f t="array" ref="AJ113">_xlfn.IFS($C$6=Werkblad!$A$28,Werkblad!$A$34,$C$6="Kennisontwikkeling (KO)",Werkblad!$A$31,$C$6="Onderzoek, Ontwikkeling en innovatie (O&amp;O&amp;I)",Werkblad!$A$32,$C$6="","")</f>
        <v/>
      </c>
      <c r="AK113" s="288"/>
      <c r="AL113" s="30"/>
      <c r="AM113" s="200"/>
      <c r="AN113" s="31"/>
      <c r="AO113" s="288"/>
      <c r="AP113" s="346" t="s">
        <v>121</v>
      </c>
      <c r="AQ113" s="288"/>
      <c r="AR113" s="30"/>
      <c r="AS113" s="200"/>
      <c r="AT113" s="31"/>
      <c r="AU113" s="288"/>
      <c r="AV113" s="346" t="s">
        <v>121</v>
      </c>
      <c r="AW113" s="175"/>
      <c r="AX113" s="10"/>
      <c r="AY113" s="200"/>
      <c r="AZ113" s="175">
        <f>AY113</f>
        <v>0</v>
      </c>
      <c r="BA113" s="287"/>
      <c r="BB113" s="346" t="s">
        <v>121</v>
      </c>
      <c r="BC113" s="175"/>
      <c r="BD113" s="10"/>
      <c r="BE113" s="187">
        <v>0</v>
      </c>
      <c r="BF113" s="175">
        <f>BE113</f>
        <v>0</v>
      </c>
      <c r="BG113" s="287"/>
      <c r="BH113" s="188" t="str" cm="2">
        <f t="array" ref="BH113">_xlfn.IFS($C$6=Werkblad!$A$28,Werkblad!$A$34,$C$6="Kennisontwikkeling (KO)",Werkblad!$A$31,$C$6="Onderzoek, Ontwikkeling en innovatie (O&amp;O&amp;I)",Werkblad!$A$32,$C$6="","")</f>
        <v/>
      </c>
      <c r="BI113" s="139"/>
    </row>
    <row r="114" spans="1:61" x14ac:dyDescent="0.25">
      <c r="A114" s="7"/>
      <c r="B114" s="574"/>
      <c r="C114" s="587"/>
      <c r="D114" s="587"/>
      <c r="E114" s="4"/>
      <c r="F114" s="10"/>
      <c r="G114" s="200"/>
      <c r="H114" s="262"/>
      <c r="I114" s="522">
        <f t="shared" ref="I114:I116" si="144">G114</f>
        <v>0</v>
      </c>
      <c r="J114" s="35"/>
      <c r="K114" s="200"/>
      <c r="L114" s="297"/>
      <c r="M114" s="167">
        <f t="shared" ref="M114:M116" si="145">K114</f>
        <v>0</v>
      </c>
      <c r="N114" s="35"/>
      <c r="O114" s="200"/>
      <c r="P114" s="297">
        <f>O114</f>
        <v>0</v>
      </c>
      <c r="Q114" s="297"/>
      <c r="R114" s="520" t="s">
        <v>121</v>
      </c>
      <c r="S114" s="167"/>
      <c r="T114" s="35"/>
      <c r="U114" s="200"/>
      <c r="V114" s="297"/>
      <c r="W114" s="33">
        <f t="shared" si="133"/>
        <v>0</v>
      </c>
      <c r="X114" s="520" t="s">
        <v>121</v>
      </c>
      <c r="Y114" s="167"/>
      <c r="Z114" s="35"/>
      <c r="AA114" s="200"/>
      <c r="AB114" s="297"/>
      <c r="AC114" s="33">
        <f t="shared" si="134"/>
        <v>0</v>
      </c>
      <c r="AD114" s="520" t="s">
        <v>121</v>
      </c>
      <c r="AE114" s="287"/>
      <c r="AF114" s="10"/>
      <c r="AG114" s="187">
        <v>0</v>
      </c>
      <c r="AH114" s="175">
        <f t="shared" ref="AH114:AH116" si="146">AG114</f>
        <v>0</v>
      </c>
      <c r="AI114" s="287"/>
      <c r="AJ114" s="188" t="str" cm="2">
        <f t="array" ref="AJ114">_xlfn.IFS($C$6=Werkblad!$A$28,Werkblad!$A$34,$C$6="Kennisontwikkeling (KO)",Werkblad!$A$31,$C$6="Onderzoek, Ontwikkeling en innovatie (O&amp;O&amp;I)",Werkblad!$A$32,$C$6="","")</f>
        <v/>
      </c>
      <c r="AK114" s="288"/>
      <c r="AL114" s="30"/>
      <c r="AM114" s="200"/>
      <c r="AN114" s="31"/>
      <c r="AO114" s="288"/>
      <c r="AP114" s="346" t="s">
        <v>121</v>
      </c>
      <c r="AQ114" s="288"/>
      <c r="AR114" s="30"/>
      <c r="AS114" s="200"/>
      <c r="AT114" s="31"/>
      <c r="AU114" s="288"/>
      <c r="AV114" s="346" t="s">
        <v>121</v>
      </c>
      <c r="AW114" s="175"/>
      <c r="AX114" s="10"/>
      <c r="AY114" s="200"/>
      <c r="AZ114" s="175">
        <f t="shared" ref="AZ114:AZ116" si="147">AY114</f>
        <v>0</v>
      </c>
      <c r="BA114" s="287"/>
      <c r="BB114" s="346" t="s">
        <v>121</v>
      </c>
      <c r="BC114" s="175"/>
      <c r="BD114" s="10"/>
      <c r="BE114" s="187">
        <v>0</v>
      </c>
      <c r="BF114" s="175">
        <f t="shared" ref="BF114:BF116" si="148">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262"/>
      <c r="I115" s="522">
        <f t="shared" si="144"/>
        <v>0</v>
      </c>
      <c r="J115" s="35"/>
      <c r="K115" s="200"/>
      <c r="L115" s="297"/>
      <c r="M115" s="167">
        <f t="shared" si="145"/>
        <v>0</v>
      </c>
      <c r="N115" s="35"/>
      <c r="O115" s="200"/>
      <c r="P115" s="297">
        <f>O115</f>
        <v>0</v>
      </c>
      <c r="Q115" s="297"/>
      <c r="R115" s="520" t="s">
        <v>121</v>
      </c>
      <c r="S115" s="167"/>
      <c r="T115" s="35"/>
      <c r="U115" s="200"/>
      <c r="V115" s="297"/>
      <c r="W115" s="33">
        <f t="shared" si="133"/>
        <v>0</v>
      </c>
      <c r="X115" s="520" t="s">
        <v>121</v>
      </c>
      <c r="Y115" s="167"/>
      <c r="Z115" s="35"/>
      <c r="AA115" s="200"/>
      <c r="AB115" s="297"/>
      <c r="AC115" s="33">
        <f t="shared" si="134"/>
        <v>0</v>
      </c>
      <c r="AD115" s="520" t="s">
        <v>121</v>
      </c>
      <c r="AE115" s="287"/>
      <c r="AF115" s="10"/>
      <c r="AG115" s="187">
        <v>0</v>
      </c>
      <c r="AH115" s="175">
        <f t="shared" si="146"/>
        <v>0</v>
      </c>
      <c r="AI115" s="287"/>
      <c r="AJ115" s="188" t="str" cm="2">
        <f t="array" ref="AJ115">_xlfn.IFS($C$6=Werkblad!$A$28,Werkblad!$A$34,$C$6="Kennisontwikkeling (KO)",Werkblad!$A$31,$C$6="Onderzoek, Ontwikkeling en innovatie (O&amp;O&amp;I)",Werkblad!$A$32,$C$6="","")</f>
        <v/>
      </c>
      <c r="AK115" s="288"/>
      <c r="AL115" s="30"/>
      <c r="AM115" s="200"/>
      <c r="AN115" s="31"/>
      <c r="AO115" s="288"/>
      <c r="AP115" s="346" t="s">
        <v>121</v>
      </c>
      <c r="AQ115" s="288"/>
      <c r="AR115" s="30"/>
      <c r="AS115" s="200"/>
      <c r="AT115" s="31"/>
      <c r="AU115" s="288"/>
      <c r="AV115" s="346" t="s">
        <v>121</v>
      </c>
      <c r="AW115" s="175"/>
      <c r="AX115" s="10"/>
      <c r="AY115" s="200"/>
      <c r="AZ115" s="175">
        <f t="shared" si="147"/>
        <v>0</v>
      </c>
      <c r="BA115" s="287"/>
      <c r="BB115" s="346" t="s">
        <v>121</v>
      </c>
      <c r="BC115" s="175"/>
      <c r="BD115" s="10"/>
      <c r="BE115" s="187">
        <v>0</v>
      </c>
      <c r="BF115" s="175">
        <f t="shared" si="148"/>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521"/>
      <c r="I116" s="522">
        <f t="shared" si="144"/>
        <v>0</v>
      </c>
      <c r="J116" s="35"/>
      <c r="K116" s="200"/>
      <c r="L116" s="297"/>
      <c r="M116" s="167">
        <f t="shared" si="145"/>
        <v>0</v>
      </c>
      <c r="N116" s="35"/>
      <c r="O116" s="200"/>
      <c r="P116" s="297">
        <f>O116</f>
        <v>0</v>
      </c>
      <c r="Q116" s="297"/>
      <c r="R116" s="520" t="s">
        <v>121</v>
      </c>
      <c r="S116" s="167"/>
      <c r="T116" s="35"/>
      <c r="U116" s="200"/>
      <c r="V116" s="297"/>
      <c r="W116" s="33">
        <f t="shared" si="133"/>
        <v>0</v>
      </c>
      <c r="X116" s="520" t="s">
        <v>121</v>
      </c>
      <c r="Y116" s="167"/>
      <c r="Z116" s="35"/>
      <c r="AA116" s="200"/>
      <c r="AB116" s="297"/>
      <c r="AC116" s="33">
        <f t="shared" si="134"/>
        <v>0</v>
      </c>
      <c r="AD116" s="520" t="s">
        <v>121</v>
      </c>
      <c r="AE116" s="287"/>
      <c r="AF116" s="10"/>
      <c r="AG116" s="187">
        <v>0</v>
      </c>
      <c r="AH116" s="175">
        <f t="shared" si="146"/>
        <v>0</v>
      </c>
      <c r="AI116" s="287"/>
      <c r="AJ116" s="188" t="str" cm="2">
        <f t="array" ref="AJ116">_xlfn.IFS($C$6=Werkblad!$A$28,Werkblad!$A$34,$C$6="Kennisontwikkeling (KO)",Werkblad!$A$31,$C$6="Onderzoek, Ontwikkeling en innovatie (O&amp;O&amp;I)",Werkblad!$A$32,$C$6="","")</f>
        <v/>
      </c>
      <c r="AK116" s="288"/>
      <c r="AL116" s="30"/>
      <c r="AM116" s="200"/>
      <c r="AN116" s="31"/>
      <c r="AO116" s="288"/>
      <c r="AP116" s="346" t="s">
        <v>121</v>
      </c>
      <c r="AQ116" s="288"/>
      <c r="AR116" s="30"/>
      <c r="AS116" s="200"/>
      <c r="AT116" s="31"/>
      <c r="AU116" s="288"/>
      <c r="AV116" s="346" t="s">
        <v>121</v>
      </c>
      <c r="AW116" s="175"/>
      <c r="AX116" s="10"/>
      <c r="AY116" s="200"/>
      <c r="AZ116" s="175">
        <f t="shared" si="147"/>
        <v>0</v>
      </c>
      <c r="BA116" s="287"/>
      <c r="BB116" s="346" t="s">
        <v>121</v>
      </c>
      <c r="BC116" s="175"/>
      <c r="BD116" s="10"/>
      <c r="BE116" s="187">
        <v>0</v>
      </c>
      <c r="BF116" s="175">
        <f t="shared" si="148"/>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302"/>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aanvraag'!$I$35&gt;80%,80%,50%+'Basisgegevens aanvraag'!$I$35)</f>
        <v>0.5</v>
      </c>
      <c r="L129" s="291"/>
      <c r="M129" s="358"/>
      <c r="N129" s="64"/>
      <c r="O129" s="70">
        <f>25%+'Basisgegevens aanvraag'!$I$35</f>
        <v>0.25</v>
      </c>
      <c r="P129" s="312"/>
      <c r="Q129" s="312"/>
      <c r="R129" s="312"/>
      <c r="S129" s="63"/>
      <c r="T129" s="64"/>
      <c r="U129" s="70">
        <f>50%+'Basisgegevens aanvraag'!$G$35</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2">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aanvraag'!K35+'Basisgegevens aanvraag'!L35)&lt;=70%),(+AY129+'Basisgegevens aanvraag'!K35+'Basisgegevens aanvraag'!L35)*AY125,AND(C7="Niet van toepassing",AY129&gt;=50%),50%*AY125,AND(C7="Niet van toepassing",AY129&lt;50%),AY129*AY125,AND(C7="Niet van toepassing",AY129&gt;=50%),50%*AY125,AND(C7="Ja",C4="Onderzoeksorganisatie - niet economische activiteiten"),AY125*0%,AND(C7="Ja",(+AY129+'Basisgegevens aanvraag'!K35+'Basisgegevens aanvraag'!L35)&gt;70%),70%*AY125,AND(C7="",C4="Onderzoeksorganisatie - niet economische activiteiten"),+AY125*0%,(AND(C7="",C8="Niet van toepassing")),+AY125*50%,(AND(C7="",C8="Nee")),+AY125*50%,AND(C7="Ja",C4="Middelgrote onderneming",(+AY129+'Basisgegevens aanvraag'!K35+'Basisgegevens aanvraag'!L35)&lt;=70%),(+AY129+'Basisgegevens aanvraag'!K35+'Basisgegevens aanvraag'!L35)*AY125,AND(C7="Ja",C4="Onderzoeksorganisatie - economische activiteiten",AY129&lt;=50%),(+AY129+'Basisgegevens aanvraag'!K35+'Basisgegevens aanvraag'!L35)*AY125,AND(C7="Ja",C4="Grote onderneming",AY129&lt;=50%),(+AY129+'Basisgegevens aanvraag'!K35+'Basisgegevens aanvraag'!L35)*AY125,AND(C7="",AY129&lt;=50%),+AY125*AY129,(AND(C7="",C8="")),+AY125*50%,AY129&lt;50%,AY129*AY125)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D156" s="19"/>
      <c r="E156" s="19"/>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D157" s="19"/>
      <c r="E157" s="19"/>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D158" s="19"/>
      <c r="E158" s="19"/>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D159" s="19"/>
      <c r="E159" s="19"/>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386"/>
      <c r="F174" s="269"/>
      <c r="G174" s="269" t="s">
        <v>110</v>
      </c>
      <c r="H174" s="269" t="s">
        <v>111</v>
      </c>
      <c r="I174" s="337"/>
      <c r="J174" s="269" t="s">
        <v>112</v>
      </c>
      <c r="K174" s="269" t="s">
        <v>113</v>
      </c>
      <c r="L174" s="269" t="s">
        <v>123</v>
      </c>
      <c r="M174" s="337"/>
      <c r="N174" s="269" t="s">
        <v>124</v>
      </c>
      <c r="O174" s="269" t="s">
        <v>125</v>
      </c>
      <c r="P174" s="337"/>
      <c r="Q174" s="269" t="s">
        <v>126</v>
      </c>
      <c r="R174" s="269" t="s">
        <v>127</v>
      </c>
      <c r="S174" s="269" t="s">
        <v>128</v>
      </c>
      <c r="T174" s="269" t="s">
        <v>44</v>
      </c>
      <c r="U174" s="613" t="s">
        <v>114</v>
      </c>
      <c r="V174" s="613"/>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2" t="s">
        <v>130</v>
      </c>
      <c r="F175" s="563"/>
      <c r="G175" s="474">
        <f>SUMIFS(I15:I116,R15:R116,"KO")</f>
        <v>0</v>
      </c>
      <c r="H175" s="200">
        <f>SUMIFS(M15:M116,R15:R116,Werkblad!A31)</f>
        <v>0</v>
      </c>
      <c r="I175" s="200"/>
      <c r="J175" s="200">
        <f>SUMIFS(P15:P116,R15:R116,Werkblad!A31)</f>
        <v>0</v>
      </c>
      <c r="K175" s="200">
        <f>SUMIFS(W15:W116,X15:X116,Werkblad!A31)</f>
        <v>0</v>
      </c>
      <c r="L175" s="200">
        <f>SUMIFS(AC15:AC116,AD15:AD116,Werkblad!A31)</f>
        <v>0</v>
      </c>
      <c r="M175" s="200"/>
      <c r="N175" s="200">
        <f>SUMIFS(AH15:AH116,AJ15:AJ116,Werkblad!A31)</f>
        <v>0</v>
      </c>
      <c r="O175" s="200">
        <f>SUMIFS(AN15:AN116,AP15:AP116,"KO")</f>
        <v>0</v>
      </c>
      <c r="P175" s="200"/>
      <c r="Q175" s="200">
        <f>SUMIFS(AT15:AT116,AV15:AV116,"KO")</f>
        <v>0</v>
      </c>
      <c r="R175" s="200">
        <f>SUMIFS(AZ15:AZ116,BB15:BB116,"KO")</f>
        <v>0</v>
      </c>
      <c r="S175" s="200">
        <f>SUMIFS(BF15:BF116,BH15:BH116,"KO")</f>
        <v>0</v>
      </c>
      <c r="T175" s="477">
        <f>SUM(G175:S175)</f>
        <v>0</v>
      </c>
      <c r="U175" s="585">
        <f>IFERROR(T175/$T$177,0)</f>
        <v>0</v>
      </c>
      <c r="V175" s="586"/>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JrssH1QmZjvFye+DbCeyIatatiPsc3FZ7Uofi1J+I2j41eTfjWcdgr2qHk/MMjjR5pij+C4mqtYQf70ZEBHErQ==" saltValue="se9RxE4+Ifs1jFpPS1kXkA==" spinCount="100000" sheet="1" objects="1" scenarios="1"/>
  <customSheetViews>
    <customSheetView guid="{83BCCC09-8AC8-4304-9213-3ECE2DC16AD8}" showGridLines="0" hiddenColumns="1">
      <pane xSplit="1" ySplit="10" topLeftCell="AK110" activePane="bottomRight" state="frozen"/>
      <selection pane="bottomRight" activeCell="AY130" sqref="AY130"/>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AK119" activePane="bottomRight" state="frozen"/>
      <selection pane="bottomRight" activeCell="AY130" sqref="AY130"/>
      <pageMargins left="0.7" right="0.7" top="0.75" bottom="0.75" header="0.3" footer="0.3"/>
      <pageSetup paperSize="9" orientation="portrait" r:id="rId2"/>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AK110" activePane="bottomRight" state="frozen"/>
      <selection pane="bottomRight" activeCell="AY130" sqref="AY130"/>
      <pageMargins left="0.7" right="0.7" top="0.75" bottom="0.75" header="0.3" footer="0.3"/>
      <pageSetup paperSize="9" orientation="portrait" r:id="rId3"/>
      <headerFooter>
        <oddHeader>&amp;L&amp;"Calibri"&amp;10&amp;K000000 Intern gebruik&amp;1#_x000D_</oddHeader>
        <oddFooter>&amp;L_x000D_&amp;1#&amp;"Calibri"&amp;10&amp;K000000 Intern gebruik</oddFooter>
      </headerFooter>
    </customSheetView>
  </customSheetViews>
  <mergeCells count="129">
    <mergeCell ref="T110:U110"/>
    <mergeCell ref="Z110:AA110"/>
    <mergeCell ref="AF110:AG110"/>
    <mergeCell ref="B74:D74"/>
    <mergeCell ref="N90:O90"/>
    <mergeCell ref="T90:U90"/>
    <mergeCell ref="Z90:AA90"/>
    <mergeCell ref="B85:D85"/>
    <mergeCell ref="BD71:BE71"/>
    <mergeCell ref="B93:D93"/>
    <mergeCell ref="B94:D94"/>
    <mergeCell ref="B95:D95"/>
    <mergeCell ref="B99:D99"/>
    <mergeCell ref="B100:D100"/>
    <mergeCell ref="B75:D75"/>
    <mergeCell ref="B76:D76"/>
    <mergeCell ref="B77:D77"/>
    <mergeCell ref="B96:D96"/>
    <mergeCell ref="B97:D97"/>
    <mergeCell ref="B98:D98"/>
    <mergeCell ref="AR123:AS123"/>
    <mergeCell ref="B82:D82"/>
    <mergeCell ref="B84:D84"/>
    <mergeCell ref="AX123:AY123"/>
    <mergeCell ref="BD123:BE123"/>
    <mergeCell ref="AF90:AG90"/>
    <mergeCell ref="AL90:AM90"/>
    <mergeCell ref="AR90:AS90"/>
    <mergeCell ref="AX90:AY90"/>
    <mergeCell ref="BD90:BE90"/>
    <mergeCell ref="B105:D105"/>
    <mergeCell ref="B104:D104"/>
    <mergeCell ref="B112:D112"/>
    <mergeCell ref="AL110:AM110"/>
    <mergeCell ref="AR110:AS110"/>
    <mergeCell ref="AX110:AY110"/>
    <mergeCell ref="BD110:BE110"/>
    <mergeCell ref="B114:D114"/>
    <mergeCell ref="B115:D115"/>
    <mergeCell ref="B101:D101"/>
    <mergeCell ref="B102:D102"/>
    <mergeCell ref="B103:D103"/>
    <mergeCell ref="N110:O110"/>
    <mergeCell ref="B92:D92"/>
    <mergeCell ref="B52:C52"/>
    <mergeCell ref="N57:O57"/>
    <mergeCell ref="T57:U57"/>
    <mergeCell ref="Z57:AA57"/>
    <mergeCell ref="AF57:AG57"/>
    <mergeCell ref="AL57:AM57"/>
    <mergeCell ref="AR57:AS57"/>
    <mergeCell ref="AX57:AY57"/>
    <mergeCell ref="B83:D83"/>
    <mergeCell ref="B78:D78"/>
    <mergeCell ref="B79:D79"/>
    <mergeCell ref="B66:D66"/>
    <mergeCell ref="N71:O71"/>
    <mergeCell ref="T71:U71"/>
    <mergeCell ref="Z71:AA71"/>
    <mergeCell ref="AF71:AG71"/>
    <mergeCell ref="AL71:AM71"/>
    <mergeCell ref="AR71:AS71"/>
    <mergeCell ref="AX71:AY71"/>
    <mergeCell ref="B61:D61"/>
    <mergeCell ref="B62:D62"/>
    <mergeCell ref="B63:D63"/>
    <mergeCell ref="B80:D80"/>
    <mergeCell ref="B81:D81"/>
    <mergeCell ref="AL13:AM13"/>
    <mergeCell ref="AR13:AS13"/>
    <mergeCell ref="AX13:AY13"/>
    <mergeCell ref="BD13:BE13"/>
    <mergeCell ref="Z38:AA38"/>
    <mergeCell ref="AF38:AG38"/>
    <mergeCell ref="AL38:AM38"/>
    <mergeCell ref="AR38:AS38"/>
    <mergeCell ref="AX38:AY38"/>
    <mergeCell ref="BD38:BE38"/>
    <mergeCell ref="F2:G5"/>
    <mergeCell ref="B45:C45"/>
    <mergeCell ref="B46:C46"/>
    <mergeCell ref="B47:C47"/>
    <mergeCell ref="B48:C48"/>
    <mergeCell ref="B49:C49"/>
    <mergeCell ref="B50:C50"/>
    <mergeCell ref="B51:C51"/>
    <mergeCell ref="B73:D73"/>
    <mergeCell ref="B64:D64"/>
    <mergeCell ref="B65:D65"/>
    <mergeCell ref="B44:C44"/>
    <mergeCell ref="B40:C40"/>
    <mergeCell ref="B41:C41"/>
    <mergeCell ref="B42:C42"/>
    <mergeCell ref="B43:C43"/>
    <mergeCell ref="B60:D60"/>
    <mergeCell ref="B59:D59"/>
    <mergeCell ref="B10:C10"/>
    <mergeCell ref="D10:E10"/>
    <mergeCell ref="B12:BI12"/>
    <mergeCell ref="Z13:AA13"/>
    <mergeCell ref="AF13:AG13"/>
    <mergeCell ref="BD57:BE57"/>
    <mergeCell ref="E175:F175"/>
    <mergeCell ref="U175:V175"/>
    <mergeCell ref="E176:F176"/>
    <mergeCell ref="U176:V176"/>
    <mergeCell ref="U177:V177"/>
    <mergeCell ref="G159:H159"/>
    <mergeCell ref="G160:H160"/>
    <mergeCell ref="G165:H165"/>
    <mergeCell ref="G166:H166"/>
    <mergeCell ref="G167:H167"/>
    <mergeCell ref="G168:H168"/>
    <mergeCell ref="G169:H169"/>
    <mergeCell ref="E173:V173"/>
    <mergeCell ref="G164:AB164"/>
    <mergeCell ref="U174:V174"/>
    <mergeCell ref="B164:E164"/>
    <mergeCell ref="C168:D168"/>
    <mergeCell ref="B113:D113"/>
    <mergeCell ref="B165:E165"/>
    <mergeCell ref="G158:H158"/>
    <mergeCell ref="B116:D116"/>
    <mergeCell ref="N123:O123"/>
    <mergeCell ref="T123:U123"/>
    <mergeCell ref="Z123:AA123"/>
    <mergeCell ref="AF123:AG123"/>
    <mergeCell ref="AL123:AM123"/>
    <mergeCell ref="G157:AB157"/>
  </mergeCells>
  <conditionalFormatting sqref="AZ129:BB129">
    <cfRule type="cellIs" dxfId="363" priority="50" operator="greaterThan">
      <formula>0.5</formula>
    </cfRule>
    <cfRule type="cellIs" priority="51" operator="between">
      <formula>0</formula>
      <formula>0.5</formula>
    </cfRule>
  </conditionalFormatting>
  <conditionalFormatting sqref="B12">
    <cfRule type="cellIs" dxfId="362" priority="75" stopIfTrue="1" operator="equal">
      <formula>"Kies eerst uw systematiek voor de berekening van de subsidiabele kosten"</formula>
    </cfRule>
  </conditionalFormatting>
  <conditionalFormatting sqref="F34">
    <cfRule type="cellIs" dxfId="361" priority="74" stopIfTrue="1" operator="equal">
      <formula>"Opslag algemene kosten (50%)"</formula>
    </cfRule>
  </conditionalFormatting>
  <conditionalFormatting sqref="AB107">
    <cfRule type="cellIs" dxfId="360" priority="71" operator="greaterThan">
      <formula>40000000</formula>
    </cfRule>
  </conditionalFormatting>
  <conditionalFormatting sqref="AQ133">
    <cfRule type="cellIs" dxfId="359" priority="66" operator="greaterThan">
      <formula>20000000</formula>
    </cfRule>
  </conditionalFormatting>
  <conditionalFormatting sqref="AN129:AQ129">
    <cfRule type="cellIs" dxfId="358" priority="67" operator="greaterThan">
      <formula>0.5</formula>
    </cfRule>
    <cfRule type="cellIs" priority="68" operator="between">
      <formula>0</formula>
      <formula>0.5</formula>
    </cfRule>
  </conditionalFormatting>
  <conditionalFormatting sqref="AS133:AV133">
    <cfRule type="cellIs" dxfId="357" priority="65" operator="greaterThan">
      <formula>20000000</formula>
    </cfRule>
  </conditionalFormatting>
  <conditionalFormatting sqref="BC133">
    <cfRule type="cellIs" dxfId="356" priority="64" operator="greaterThan">
      <formula>20000000</formula>
    </cfRule>
  </conditionalFormatting>
  <conditionalFormatting sqref="AR34">
    <cfRule type="cellIs" dxfId="355" priority="57" stopIfTrue="1" operator="equal">
      <formula>"Opslag algemene kosten (50%)"</formula>
    </cfRule>
  </conditionalFormatting>
  <conditionalFormatting sqref="T34">
    <cfRule type="cellIs" dxfId="354" priority="61" stopIfTrue="1" operator="equal">
      <formula>"Opslag algemene kosten (50%)"</formula>
    </cfRule>
  </conditionalFormatting>
  <conditionalFormatting sqref="J34">
    <cfRule type="cellIs" dxfId="353" priority="63" stopIfTrue="1" operator="equal">
      <formula>"Opslag algemene kosten (50%)"</formula>
    </cfRule>
  </conditionalFormatting>
  <conditionalFormatting sqref="N34">
    <cfRule type="cellIs" dxfId="352" priority="62" stopIfTrue="1" operator="equal">
      <formula>"Opslag algemene kosten (50%)"</formula>
    </cfRule>
  </conditionalFormatting>
  <conditionalFormatting sqref="Z34">
    <cfRule type="cellIs" dxfId="351" priority="60" stopIfTrue="1" operator="equal">
      <formula>"Opslag algemene kosten (50%)"</formula>
    </cfRule>
  </conditionalFormatting>
  <conditionalFormatting sqref="AF34">
    <cfRule type="cellIs" dxfId="350" priority="59" stopIfTrue="1" operator="equal">
      <formula>"Opslag algemene kosten (50%)"</formula>
    </cfRule>
  </conditionalFormatting>
  <conditionalFormatting sqref="AL34">
    <cfRule type="cellIs" dxfId="349" priority="58" stopIfTrue="1" operator="equal">
      <formula>"Opslag algemene kosten (50%)"</formula>
    </cfRule>
  </conditionalFormatting>
  <conditionalFormatting sqref="AX34">
    <cfRule type="cellIs" dxfId="348" priority="56" stopIfTrue="1" operator="equal">
      <formula>"Opslag algemene kosten (50%)"</formula>
    </cfRule>
  </conditionalFormatting>
  <conditionalFormatting sqref="AM133:AP133">
    <cfRule type="cellIs" dxfId="347" priority="55" operator="greaterThan">
      <formula>20000000</formula>
    </cfRule>
  </conditionalFormatting>
  <conditionalFormatting sqref="AH133:AK133">
    <cfRule type="cellIs" dxfId="346" priority="54" operator="greaterThan">
      <formula>20000000</formula>
    </cfRule>
  </conditionalFormatting>
  <conditionalFormatting sqref="AB133:AD133">
    <cfRule type="cellIs" dxfId="345" priority="53" operator="greaterThan">
      <formula>20000000</formula>
    </cfRule>
  </conditionalFormatting>
  <conditionalFormatting sqref="BD34">
    <cfRule type="cellIs" dxfId="344" priority="52" stopIfTrue="1" operator="equal">
      <formula>"Opslag algemene kosten (50%)"</formula>
    </cfRule>
  </conditionalFormatting>
  <conditionalFormatting sqref="AZ133:BB133">
    <cfRule type="cellIs" dxfId="343" priority="49" operator="greaterThan">
      <formula>20000000</formula>
    </cfRule>
  </conditionalFormatting>
  <conditionalFormatting sqref="AG133">
    <cfRule type="cellIs" dxfId="342" priority="33" operator="greaterThan">
      <formula>20000000</formula>
    </cfRule>
  </conditionalFormatting>
  <conditionalFormatting sqref="AA133">
    <cfRule type="cellIs" dxfId="341" priority="32" operator="greaterThan">
      <formula>20000000</formula>
    </cfRule>
  </conditionalFormatting>
  <conditionalFormatting sqref="AB129:AD129">
    <cfRule type="cellIs" dxfId="340" priority="30" operator="greaterThan">
      <formula>0.5</formula>
    </cfRule>
    <cfRule type="cellIs" priority="31" operator="between">
      <formula>0</formula>
      <formula>0.5</formula>
    </cfRule>
  </conditionalFormatting>
  <conditionalFormatting sqref="AH129:AK129">
    <cfRule type="cellIs" dxfId="339" priority="28" operator="greaterThan">
      <formula>0.5</formula>
    </cfRule>
    <cfRule type="cellIs" priority="29" operator="between">
      <formula>0</formula>
      <formula>0.5</formula>
    </cfRule>
  </conditionalFormatting>
  <conditionalFormatting sqref="AM129">
    <cfRule type="cellIs" dxfId="338" priority="26" operator="greaterThan">
      <formula>0.5</formula>
    </cfRule>
    <cfRule type="cellIs" priority="27" operator="between">
      <formula>0</formula>
      <formula>0.5</formula>
    </cfRule>
  </conditionalFormatting>
  <conditionalFormatting sqref="AY133">
    <cfRule type="cellIs" dxfId="337" priority="24" operator="greaterThan">
      <formula>2000000</formula>
    </cfRule>
  </conditionalFormatting>
  <conditionalFormatting sqref="AY129">
    <cfRule type="cellIs" dxfId="336" priority="12" operator="greaterThan">
      <formula>0.5</formula>
    </cfRule>
    <cfRule type="cellIs" priority="13" operator="between">
      <formula>0</formula>
      <formula>0.5</formula>
    </cfRule>
  </conditionalFormatting>
  <conditionalFormatting sqref="AA129">
    <cfRule type="cellIs" dxfId="335" priority="8" operator="greaterThan">
      <formula>0.5</formula>
    </cfRule>
    <cfRule type="cellIs" priority="9" operator="between">
      <formula>0</formula>
      <formula>0.5</formula>
    </cfRule>
  </conditionalFormatting>
  <conditionalFormatting sqref="AG129">
    <cfRule type="cellIs" dxfId="334" priority="6" operator="greaterThan">
      <formula>0.5</formula>
    </cfRule>
    <cfRule type="cellIs" priority="7" operator="between">
      <formula>0</formula>
      <formula>0.5</formula>
    </cfRule>
  </conditionalFormatting>
  <conditionalFormatting sqref="X177">
    <cfRule type="expression" dxfId="333" priority="4" stopIfTrue="1">
      <formula>IF(T177-D136=0,"","Let op ")</formula>
    </cfRule>
    <cfRule type="expression" dxfId="332" priority="5" stopIfTrue="1">
      <formula>IF(T177-D136=0,"","Let op ")</formula>
    </cfRule>
  </conditionalFormatting>
  <conditionalFormatting sqref="C168">
    <cfRule type="containsText" dxfId="20"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F37FF83B-D29D-4464-AA8F-F9EF71A99A37}"/>
  </dataValidations>
  <pageMargins left="0.7" right="0.7" top="0.75" bottom="0.75" header="0.3" footer="0.3"/>
  <pageSetup paperSize="9" orientation="portrait" r:id="rId4"/>
  <headerFooter>
    <oddHeader>&amp;L&amp;"Calibri"&amp;10&amp;K000000 Intern gebruik&amp;1#_x000D_</oddHeader>
    <oddFooter>&amp;L_x000D_&amp;1#&amp;"Calibri"&amp;10&amp;K000000 Intern gebruik</oddFooter>
  </headerFooter>
  <ignoredErrors>
    <ignoredError sqref="S114:W116 AB85:AC85 Y105:AC105 AB40:AC52 Y85:Z85 Y53:AC58 Y40:Z52 Y35:AC39 Y15:AC34 Y78:AC84 BI25:BJ28 Y114:AC116 Y70:AC72 S99:W104 AB99:AC104 Y99:Z104 Y59:AC69 Y73:AC74 Y92:Z95 AB92:AC95 S92:W95 Y112:AC112 S112:W112 D15:D31 S73:W74 S59:W69 S70:W72 S78:W85 S16:W39 V40:W52 S40:T52 S53:W58 U15:W15 S15 R16:R39 R15 T15 X15 R59:R69 R53:R58 X53:X58 R40:R52 U40:U52 X40:X52 X16:X39 R78:R85 X78:X85 R75:X77 R70:R72 X70:X72 X59:X69 R73:R74 X73:X74 AK112:AO112 AW112:BA112 AE112:AI112 AQ112:AU112 BC92:BD95 AK92:AO95 AW92:BA95 AE92:AI95 AQ92:AU95 AE73:AI74 AK73:AO74 AQ29:AQ74 AW74:BA74 AW64:BA72 AK59:AO69 AE59:AI69 AQ99:AU105 AE99:AI104 AW99:BA105 AK99:AO105 BC99:BD104 AE70:AI72 AK70:AO72 AW40:BA63 AQ114:AU116 AW78:BA85 AQ78:AQ85 AQ25:AU28 AQ15:AQ24 AK78:AO85 AK15:AO34 AK35:AO39 AK53:AO58 AK40:AL52 AE78:AI85 AE15:AI34 AE35:AI39 AE53:AI58 AE40:AF52 AE114:AI116 AW114:BA116 AW106:BA111 AW86:BA91 AW15:BA32 BC25:BG28 AN40:AO52 AH40:AI52 AK114:AO116 AD15:AD24 AD117:BH128 AD114:AD116 AP114:AP116 AD64:AD69 AD40:AD52 AJ40:AJ52 AP40:AP52 AD33:AD34 AD25:AD28 BH25:BH28 BB15:BH24 AD29:AD32 BB29:BH32 BB25:BB28 AD96:BH98 AD86:AV91 BB86:BH91 AD113:BH113 AD106:AV111 BB106:BH111 BB114:BH116 AJ114:AJ116 AG40:AG52 AD53:AD58 AJ53:AJ58 AD35:AD39 AJ35:AJ39 AJ15:AJ24 AJ33:AJ34 AJ25:AJ28 AJ29:AJ32 AD78:AD85 AJ78:AJ85 AM40:AM52 AP53:AP58 AP35:AP39 AP15:AP24 AP33:AP34 AP25:AP28 AP29:AP32 AP78:AP85 AR15:AV24 AV25:AV28 AR78:AV85 BB78:BH85 AV114:AV116 AD59:AD63 BB59:BH63 BB40:BH52 BB53:BH58 AD75:BH77 AD70:AD72 AP70:AP72 AJ70:AJ72 AD105:AJ105 AD99:AD104 BE99:BH104 AP105 AP99:AP104 BB105:BH105 BB99:BB104 AJ99:AJ104 AV105 AV99:AV104 AJ64:AJ69 AJ59:AJ63 AP64:AP69 AP59:AP63 BB70:BH72 BB64:BH69 AD73:AD74 BB73:BH74 AR40:AV52 AR53:AV58 AR35:BH39 AR33:BH34 AR29:AV32 AR70:AV72 AR64:AV69 AR59:AV63 AR73:AV74 AP73:AP74 AJ73:AJ74 AD92:AD95 AV92:AV95 AJ92:AJ95 BB92:BB95 AP92:AP95 BE92:BH95 AD112 AV112 AJ112 BB112:BH112 AP112 AW73:AX73 AZ73:BA73 AD130:BH140 AD129:AX129 AZ129:BH129 X177 C167:D167 C168" unlockedFormula="1"/>
  </ignoredErrors>
  <legacyDrawing r:id="rId5"/>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8ADDEC30-8420-4605-8388-97C4CBA26866}">
          <x14:formula1>
            <xm:f>Werkblad!$A$1:$A$4</xm:f>
          </x14:formula1>
          <xm:sqref>D10:E10</xm:sqref>
        </x14:dataValidation>
        <x14:dataValidation type="list" allowBlank="1" showInputMessage="1" showErrorMessage="1" xr:uid="{E348351F-4050-44C8-92DC-9916B326D8E4}">
          <x14:formula1>
            <xm:f>Werkblad!$A$14:$A$16</xm:f>
          </x14:formula1>
          <xm:sqref>C7:C8</xm:sqref>
        </x14:dataValidation>
        <x14:dataValidation type="list" allowBlank="1" showInputMessage="1" showErrorMessage="1" xr:uid="{BB56A1DC-AF03-4309-9731-64A31D8822F4}">
          <x14:formula1>
            <xm:f>Werkblad!$A$26:$A$28</xm:f>
          </x14:formula1>
          <xm:sqref>C6</xm:sqref>
        </x14:dataValidation>
        <x14:dataValidation type="list" allowBlank="1" showInputMessage="1" showErrorMessage="1" xr:uid="{4A0400A8-2DD1-42CB-AB34-BFCF0700D93B}">
          <x14:formula1>
            <xm:f>Werkblad!$A$31:$A$34</xm:f>
          </x14:formula1>
          <xm:sqref>R15:R31 AD15:AD31 AV73:AV85 R34 X15:X31 AP73:AP85 R40:R52 R59:R66 R73:R85 X34 X40:X52 X59:X66 X92:X105 AD34 AD40:AD52 AD59:AD66 AP112:AP116 AP34 AP40:AP52 AJ92:AJ105 AP15:AP31 AV34 AV40:AV52 AP59:AP66 AV15:AV31 BB34 BB40:BB52 AV59:AV66 BB15:BB31 BH92:BH105 BB112:BB116 BB59:BB66 AV112:AV116 AP92:AP105 BB73:BB85 X73:X85 AD73:AD85 R92:R105 AJ73:AJ85 AD92:AD105 BB92:BB105 AV92:AV105 AJ15:AJ31 AJ34 AJ40:AJ52 AJ59:AJ66 X112:X116 R112:R116 AD112:AD116 BH34 BH40:BH52 BH59:BH66 BH73:BH85 BH15:BH31 AJ112:AJ116 BH112:BH116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00A19-BAF5-4CEA-9D5F-44F5A3F2664B}">
  <dimension ref="B10:B26"/>
  <sheetViews>
    <sheetView showGridLines="0" zoomScale="110" zoomScaleNormal="110" workbookViewId="0">
      <selection activeCell="B26" sqref="B26"/>
    </sheetView>
  </sheetViews>
  <sheetFormatPr defaultColWidth="9.140625" defaultRowHeight="11.25" x14ac:dyDescent="0.15"/>
  <cols>
    <col min="1" max="1" width="1.5703125" style="446" customWidth="1"/>
    <col min="2" max="2" width="91" style="446" customWidth="1"/>
    <col min="3" max="16384" width="9.140625" style="446"/>
  </cols>
  <sheetData>
    <row r="10" spans="2:2" ht="20.25" customHeight="1" x14ac:dyDescent="0.15"/>
    <row r="11" spans="2:2" ht="218.45" customHeight="1" x14ac:dyDescent="0.15">
      <c r="B11" s="451" t="s">
        <v>198</v>
      </c>
    </row>
    <row r="12" spans="2:2" ht="207" customHeight="1" x14ac:dyDescent="0.15">
      <c r="B12" s="451" t="s">
        <v>199</v>
      </c>
    </row>
    <row r="13" spans="2:2" ht="12" customHeight="1" x14ac:dyDescent="0.15">
      <c r="B13" s="452" t="s">
        <v>185</v>
      </c>
    </row>
    <row r="14" spans="2:2" ht="15" customHeight="1" x14ac:dyDescent="0.15"/>
    <row r="15" spans="2:2" ht="174" customHeight="1" x14ac:dyDescent="0.15">
      <c r="B15" s="451" t="s">
        <v>200</v>
      </c>
    </row>
    <row r="16" spans="2:2" x14ac:dyDescent="0.15">
      <c r="B16" s="453" t="s">
        <v>186</v>
      </c>
    </row>
    <row r="18" spans="2:2" ht="132.6" customHeight="1" x14ac:dyDescent="0.15">
      <c r="B18" s="451" t="s">
        <v>201</v>
      </c>
    </row>
    <row r="19" spans="2:2" ht="371.25" customHeight="1" x14ac:dyDescent="0.15">
      <c r="B19" s="513" t="s">
        <v>219</v>
      </c>
    </row>
    <row r="20" spans="2:2" ht="195" customHeight="1" x14ac:dyDescent="0.15">
      <c r="B20" s="451" t="s">
        <v>202</v>
      </c>
    </row>
    <row r="21" spans="2:2" ht="288" customHeight="1" x14ac:dyDescent="0.15">
      <c r="B21" s="451" t="s">
        <v>203</v>
      </c>
    </row>
    <row r="22" spans="2:2" ht="282" customHeight="1" x14ac:dyDescent="0.15">
      <c r="B22" s="451" t="s">
        <v>204</v>
      </c>
    </row>
    <row r="23" spans="2:2" ht="215.45" customHeight="1" x14ac:dyDescent="0.15">
      <c r="B23" s="451" t="s">
        <v>205</v>
      </c>
    </row>
    <row r="24" spans="2:2" ht="192.75" customHeight="1" x14ac:dyDescent="0.15">
      <c r="B24" s="451" t="s">
        <v>206</v>
      </c>
    </row>
    <row r="25" spans="2:2" ht="183.6" customHeight="1" x14ac:dyDescent="0.15">
      <c r="B25" s="451" t="s">
        <v>207</v>
      </c>
    </row>
    <row r="26" spans="2:2" ht="79.150000000000006" customHeight="1" x14ac:dyDescent="0.15">
      <c r="B26" s="451" t="s">
        <v>228</v>
      </c>
    </row>
  </sheetData>
  <sheetProtection algorithmName="SHA-512" hashValue="6GTq3UZk4zUkN5JAN7xDuBXi6Kw7+tohCFmKIlSz4Wxj91RGfwn2rvMWRq9uhpZRZvlQXjQSoOL+Fifup6IPiQ==" saltValue="xgLosjvJq6j89S5IMIa3Ew==" spinCount="100000" sheet="1" objects="1" scenarios="1" formatColumns="0"/>
  <hyperlinks>
    <hyperlink ref="B13" r:id="rId1" xr:uid="{56448E67-A118-4F2C-96FD-09C997613A26}"/>
    <hyperlink ref="B16" r:id="rId2" display="https://www.rvo.nl/onderwerpen/subsidiespelregels/ezk" xr:uid="{80B430BC-F198-4E4F-A114-1AC78E80E04D}"/>
  </hyperlinks>
  <pageMargins left="0.7" right="0.7" top="0.75" bottom="0.75" header="0.3" footer="0.3"/>
  <pageSetup paperSize="9" orientation="portrait" r:id="rId3"/>
  <headerFooter>
    <oddHeader>&amp;L&amp;"Calibri"&amp;10&amp;K000000 Intern gebruik&amp;1#_x000D_</oddHeader>
    <oddFooter>&amp;L_x000D_&amp;1#&amp;"Calibri"&amp;10&amp;K000000 Intern gebruik</oddFooter>
  </headerFooter>
  <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FE3E5-E556-4F50-9ECC-A2B72318581A}">
  <sheetPr codeName="Blad32"/>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140625" style="313" hidden="1" customWidth="1"/>
    <col min="17" max="19" width="14.7109375" style="20" customWidth="1"/>
    <col min="20" max="20" width="15.5703125" style="20" customWidth="1"/>
    <col min="21" max="21" width="15.28515625" style="20" customWidth="1"/>
    <col min="22" max="22" width="14.7109375" style="20" customWidth="1"/>
    <col min="23" max="23" width="0.28515625" style="20" hidden="1" customWidth="1"/>
    <col min="24" max="27" width="14.7109375" style="20" customWidth="1"/>
    <col min="28" max="28" width="15.85546875" style="313" customWidth="1"/>
    <col min="29" max="29" width="1.7109375" style="20" hidden="1" customWidth="1"/>
    <col min="30" max="30" width="10.5703125" style="20" customWidth="1"/>
    <col min="31" max="31" width="10.5703125" style="313" customWidth="1"/>
    <col min="32" max="32" width="13.5703125" style="20" customWidth="1"/>
    <col min="33" max="33" width="15.5703125" style="20" customWidth="1"/>
    <col min="34" max="34" width="10.28515625" style="20" hidden="1" customWidth="1"/>
    <col min="35" max="35" width="10.5703125" style="313" customWidth="1"/>
    <col min="36" max="36" width="10.5703125" style="20" customWidth="1"/>
    <col min="37" max="37" width="10.5703125" style="313" customWidth="1"/>
    <col min="38" max="38" width="13.7109375" style="20" customWidth="1"/>
    <col min="39" max="39" width="14.8554687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aanvraag'!C36</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aanvraag'!D36</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5"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5"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v>0</v>
      </c>
      <c r="AN70" s="55"/>
      <c r="AO70" s="303"/>
      <c r="AP70" s="55"/>
      <c r="AQ70" s="303"/>
      <c r="AR70" s="55"/>
      <c r="AS70" s="55">
        <v>0</v>
      </c>
      <c r="AT70" s="55"/>
      <c r="AU70" s="303"/>
      <c r="AV70" s="55"/>
      <c r="AW70" s="55"/>
      <c r="AX70" s="55"/>
      <c r="AY70" s="55">
        <v>0</v>
      </c>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135"/>
      <c r="F75" s="10"/>
      <c r="G75" s="187">
        <v>0</v>
      </c>
      <c r="H75" s="135"/>
      <c r="I75" s="296">
        <f t="shared" ref="I75:I77" si="103">G75</f>
        <v>0</v>
      </c>
      <c r="J75" s="10"/>
      <c r="K75" s="187">
        <v>0</v>
      </c>
      <c r="L75" s="287"/>
      <c r="M75" s="283">
        <f t="shared" ref="M75:M77" si="104">K75</f>
        <v>0</v>
      </c>
      <c r="N75" s="10"/>
      <c r="O75" s="187">
        <v>0</v>
      </c>
      <c r="P75" s="287">
        <f t="shared" ref="P75:P77" si="105">O75</f>
        <v>0</v>
      </c>
      <c r="Q75" s="287"/>
      <c r="R75" s="188" t="str" cm="2">
        <f t="array" ref="R75">_xlfn.IFS($C$6=Werkblad!$A$28,Werkblad!$A$34,$C$6="Kennisontwikkeling (KO)",Werkblad!$A$31,$C$6="Onderzoek, Ontwikkeling en innovatie (O&amp;O&amp;I)",Werkblad!$A$32,$C$6="","")</f>
        <v/>
      </c>
      <c r="S75" s="175"/>
      <c r="T75" s="10"/>
      <c r="U75" s="187">
        <v>0</v>
      </c>
      <c r="V75" s="287"/>
      <c r="W75" s="33">
        <f t="shared" ref="W75:W77" si="106">U75</f>
        <v>0</v>
      </c>
      <c r="X75" s="188" t="str" cm="2">
        <f t="array" ref="X75">_xlfn.IFS($C$6=Werkblad!$A$28,Werkblad!$A$34,$C$6="Kennisontwikkeling (KO)",Werkblad!$A$31,$C$6="Onderzoek, Ontwikkeling en innovatie (O&amp;O&amp;I)",Werkblad!$A$32,$C$6="","")</f>
        <v/>
      </c>
      <c r="Y75" s="175"/>
      <c r="Z75" s="10"/>
      <c r="AA75" s="187">
        <v>0</v>
      </c>
      <c r="AB75" s="287"/>
      <c r="AC75" s="33">
        <f t="shared" ref="AC75:AC77" si="107">AA75</f>
        <v>0</v>
      </c>
      <c r="AD75" s="188" t="str" cm="2">
        <f t="array" ref="AD75">_xlfn.IFS($C$6=Werkblad!$A$28,Werkblad!$A$34,$C$6="Kennisontwikkeling (KO)",Werkblad!$A$31,$C$6="Onderzoek, Ontwikkeling en innovatie (O&amp;O&amp;I)",Werkblad!$A$32,$C$6="","")</f>
        <v/>
      </c>
      <c r="AE75" s="287"/>
      <c r="AF75" s="10"/>
      <c r="AG75" s="187">
        <v>0</v>
      </c>
      <c r="AH75" s="175">
        <f t="shared" ref="AH75:AH77" si="108">AG75</f>
        <v>0</v>
      </c>
      <c r="AI75" s="287"/>
      <c r="AJ75" s="188" t="str" cm="2">
        <f t="array" ref="AJ75">_xlfn.IFS($C$6=Werkblad!$A$28,Werkblad!$A$34,$C$6="Kennisontwikkeling (KO)",Werkblad!$A$31,$C$6="Onderzoek, Ontwikkeling en innovatie (O&amp;O&amp;I)",Werkblad!$A$32,$C$6="","")</f>
        <v/>
      </c>
      <c r="AK75" s="287"/>
      <c r="AL75" s="10"/>
      <c r="AM75" s="187">
        <v>0</v>
      </c>
      <c r="AN75" s="283">
        <f t="shared" ref="AN75:AN77" si="109">AM75</f>
        <v>0</v>
      </c>
      <c r="AO75" s="287"/>
      <c r="AP75" s="188" t="str" cm="2">
        <f t="array" ref="AP75">_xlfn.IFS($C$6=Werkblad!$A$28,Werkblad!$A$34,$C$6="Kennisontwikkeling (KO)",Werkblad!$A$31,$C$6="Onderzoek, Ontwikkeling en innovatie (O&amp;O&amp;I)",Werkblad!$A$32,$C$6="","")</f>
        <v/>
      </c>
      <c r="AQ75" s="287"/>
      <c r="AR75" s="10"/>
      <c r="AS75" s="187">
        <v>0</v>
      </c>
      <c r="AT75" s="283">
        <f t="shared" ref="AT75:AT77" si="110">AS75</f>
        <v>0</v>
      </c>
      <c r="AU75" s="287"/>
      <c r="AV75" s="188" t="str" cm="2">
        <f t="array" ref="AV75">_xlfn.IFS($C$6=Werkblad!$A$28,Werkblad!$A$34,$C$6="Kennisontwikkeling (KO)",Werkblad!$A$31,$C$6="Onderzoek, Ontwikkeling en innovatie (O&amp;O&amp;I)",Werkblad!$A$32,$C$6="","")</f>
        <v/>
      </c>
      <c r="AW75" s="175"/>
      <c r="AX75" s="10"/>
      <c r="AY75" s="187">
        <v>0</v>
      </c>
      <c r="AZ75" s="283">
        <f t="shared" ref="AZ75:AZ77" si="111">AY75</f>
        <v>0</v>
      </c>
      <c r="BA75" s="287"/>
      <c r="BB75" s="188" t="str" cm="2">
        <f t="array" ref="BB75">_xlfn.IFS($C$6=Werkblad!$A$28,Werkblad!$A$34,$C$6="Kennisontwikkeling (KO)",Werkblad!$A$31,$C$6="Onderzoek, Ontwikkeling en innovatie (O&amp;O&amp;I)",Werkblad!$A$32,$C$6="","")</f>
        <v/>
      </c>
      <c r="BC75" s="175"/>
      <c r="BD75" s="10"/>
      <c r="BE75" s="187">
        <v>0</v>
      </c>
      <c r="BF75" s="283">
        <f t="shared" ref="BF75:BF77" si="112">BE75</f>
        <v>0</v>
      </c>
      <c r="BG75" s="287"/>
      <c r="BH75" s="188" t="str" cm="2">
        <f t="array" ref="BH75">_xlfn.IFS($C$6=Werkblad!$A$28,Werkblad!$A$34,$C$6="Kennisontwikkeling (KO)",Werkblad!$A$31,$C$6="Onderzoek, Ontwikkeling en innovatie (O&amp;O&amp;I)",Werkblad!$A$32,$C$6="","")</f>
        <v/>
      </c>
      <c r="BI75" s="139"/>
    </row>
    <row r="76" spans="1:61" x14ac:dyDescent="0.25">
      <c r="A76" s="7"/>
      <c r="B76" s="574"/>
      <c r="C76" s="575"/>
      <c r="D76" s="575"/>
      <c r="E76" s="135"/>
      <c r="F76" s="10"/>
      <c r="G76" s="187">
        <v>0</v>
      </c>
      <c r="H76" s="135"/>
      <c r="I76" s="296">
        <f t="shared" si="103"/>
        <v>0</v>
      </c>
      <c r="J76" s="10"/>
      <c r="K76" s="187">
        <v>0</v>
      </c>
      <c r="L76" s="287"/>
      <c r="M76" s="283">
        <f t="shared" si="104"/>
        <v>0</v>
      </c>
      <c r="N76" s="10"/>
      <c r="O76" s="187">
        <v>0</v>
      </c>
      <c r="P76" s="287">
        <f t="shared" si="105"/>
        <v>0</v>
      </c>
      <c r="Q76" s="287"/>
      <c r="R76" s="188" t="str" cm="2">
        <f t="array" ref="R76">_xlfn.IFS($C$6=Werkblad!$A$28,Werkblad!$A$34,$C$6="Kennisontwikkeling (KO)",Werkblad!$A$31,$C$6="Onderzoek, Ontwikkeling en innovatie (O&amp;O&amp;I)",Werkblad!$A$32,$C$6="","")</f>
        <v/>
      </c>
      <c r="S76" s="175"/>
      <c r="T76" s="10"/>
      <c r="U76" s="187">
        <v>0</v>
      </c>
      <c r="V76" s="287"/>
      <c r="W76" s="33">
        <f t="shared" si="106"/>
        <v>0</v>
      </c>
      <c r="X76" s="188" t="str" cm="2">
        <f t="array" ref="X76">_xlfn.IFS($C$6=Werkblad!$A$28,Werkblad!$A$34,$C$6="Kennisontwikkeling (KO)",Werkblad!$A$31,$C$6="Onderzoek, Ontwikkeling en innovatie (O&amp;O&amp;I)",Werkblad!$A$32,$C$6="","")</f>
        <v/>
      </c>
      <c r="Y76" s="175"/>
      <c r="Z76" s="10"/>
      <c r="AA76" s="187">
        <v>0</v>
      </c>
      <c r="AB76" s="287"/>
      <c r="AC76" s="33">
        <f t="shared" si="107"/>
        <v>0</v>
      </c>
      <c r="AD76" s="188" t="str" cm="2">
        <f t="array" ref="AD76">_xlfn.IFS($C$6=Werkblad!$A$28,Werkblad!$A$34,$C$6="Kennisontwikkeling (KO)",Werkblad!$A$31,$C$6="Onderzoek, Ontwikkeling en innovatie (O&amp;O&amp;I)",Werkblad!$A$32,$C$6="","")</f>
        <v/>
      </c>
      <c r="AE76" s="287"/>
      <c r="AF76" s="10"/>
      <c r="AG76" s="187">
        <v>0</v>
      </c>
      <c r="AH76" s="175">
        <f t="shared" si="108"/>
        <v>0</v>
      </c>
      <c r="AI76" s="287"/>
      <c r="AJ76" s="188" t="str" cm="2">
        <f t="array" ref="AJ76">_xlfn.IFS($C$6=Werkblad!$A$28,Werkblad!$A$34,$C$6="Kennisontwikkeling (KO)",Werkblad!$A$31,$C$6="Onderzoek, Ontwikkeling en innovatie (O&amp;O&amp;I)",Werkblad!$A$32,$C$6="","")</f>
        <v/>
      </c>
      <c r="AK76" s="287"/>
      <c r="AL76" s="10"/>
      <c r="AM76" s="187">
        <v>0</v>
      </c>
      <c r="AN76" s="283">
        <f t="shared" si="109"/>
        <v>0</v>
      </c>
      <c r="AO76" s="287"/>
      <c r="AP76" s="188" t="str" cm="2">
        <f t="array" ref="AP76">_xlfn.IFS($C$6=Werkblad!$A$28,Werkblad!$A$34,$C$6="Kennisontwikkeling (KO)",Werkblad!$A$31,$C$6="Onderzoek, Ontwikkeling en innovatie (O&amp;O&amp;I)",Werkblad!$A$32,$C$6="","")</f>
        <v/>
      </c>
      <c r="AQ76" s="287"/>
      <c r="AR76" s="10"/>
      <c r="AS76" s="187">
        <v>0</v>
      </c>
      <c r="AT76" s="283">
        <f t="shared" si="110"/>
        <v>0</v>
      </c>
      <c r="AU76" s="287"/>
      <c r="AV76" s="188" t="str" cm="2">
        <f t="array" ref="AV76">_xlfn.IFS($C$6=Werkblad!$A$28,Werkblad!$A$34,$C$6="Kennisontwikkeling (KO)",Werkblad!$A$31,$C$6="Onderzoek, Ontwikkeling en innovatie (O&amp;O&amp;I)",Werkblad!$A$32,$C$6="","")</f>
        <v/>
      </c>
      <c r="AW76" s="175"/>
      <c r="AX76" s="10"/>
      <c r="AY76" s="187">
        <v>0</v>
      </c>
      <c r="AZ76" s="283">
        <f t="shared" si="111"/>
        <v>0</v>
      </c>
      <c r="BA76" s="287"/>
      <c r="BB76" s="188" t="str" cm="2">
        <f t="array" ref="BB76">_xlfn.IFS($C$6=Werkblad!$A$28,Werkblad!$A$34,$C$6="Kennisontwikkeling (KO)",Werkblad!$A$31,$C$6="Onderzoek, Ontwikkeling en innovatie (O&amp;O&amp;I)",Werkblad!$A$32,$C$6="","")</f>
        <v/>
      </c>
      <c r="BC76" s="175"/>
      <c r="BD76" s="10"/>
      <c r="BE76" s="187">
        <v>0</v>
      </c>
      <c r="BF76" s="283">
        <f t="shared" si="112"/>
        <v>0</v>
      </c>
      <c r="BG76" s="287"/>
      <c r="BH76" s="188" t="str" cm="2">
        <f t="array" ref="BH76">_xlfn.IFS($C$6=Werkblad!$A$28,Werkblad!$A$34,$C$6="Kennisontwikkeling (KO)",Werkblad!$A$31,$C$6="Onderzoek, Ontwikkeling en innovatie (O&amp;O&amp;I)",Werkblad!$A$32,$C$6="","")</f>
        <v/>
      </c>
      <c r="BI76" s="139"/>
    </row>
    <row r="77" spans="1:61" x14ac:dyDescent="0.25">
      <c r="A77" s="7"/>
      <c r="B77" s="574"/>
      <c r="C77" s="575"/>
      <c r="D77" s="575"/>
      <c r="E77" s="135"/>
      <c r="F77" s="10"/>
      <c r="G77" s="187">
        <v>0</v>
      </c>
      <c r="H77" s="135"/>
      <c r="I77" s="296">
        <f t="shared" si="103"/>
        <v>0</v>
      </c>
      <c r="J77" s="10"/>
      <c r="K77" s="187">
        <v>0</v>
      </c>
      <c r="L77" s="287"/>
      <c r="M77" s="283">
        <f t="shared" si="104"/>
        <v>0</v>
      </c>
      <c r="N77" s="10"/>
      <c r="O77" s="187">
        <v>0</v>
      </c>
      <c r="P77" s="287">
        <f t="shared" si="105"/>
        <v>0</v>
      </c>
      <c r="Q77" s="287"/>
      <c r="R77" s="188" t="str" cm="2">
        <f t="array" ref="R77">_xlfn.IFS($C$6=Werkblad!$A$28,Werkblad!$A$34,$C$6="Kennisontwikkeling (KO)",Werkblad!$A$31,$C$6="Onderzoek, Ontwikkeling en innovatie (O&amp;O&amp;I)",Werkblad!$A$32,$C$6="","")</f>
        <v/>
      </c>
      <c r="S77" s="175"/>
      <c r="T77" s="10"/>
      <c r="U77" s="187">
        <v>0</v>
      </c>
      <c r="V77" s="287"/>
      <c r="W77" s="33">
        <f t="shared" si="106"/>
        <v>0</v>
      </c>
      <c r="X77" s="188" t="str" cm="2">
        <f t="array" ref="X77">_xlfn.IFS($C$6=Werkblad!$A$28,Werkblad!$A$34,$C$6="Kennisontwikkeling (KO)",Werkblad!$A$31,$C$6="Onderzoek, Ontwikkeling en innovatie (O&amp;O&amp;I)",Werkblad!$A$32,$C$6="","")</f>
        <v/>
      </c>
      <c r="Y77" s="175"/>
      <c r="Z77" s="10"/>
      <c r="AA77" s="187">
        <v>0</v>
      </c>
      <c r="AB77" s="287"/>
      <c r="AC77" s="33">
        <f t="shared" si="107"/>
        <v>0</v>
      </c>
      <c r="AD77" s="188" t="str" cm="2">
        <f t="array" ref="AD77">_xlfn.IFS($C$6=Werkblad!$A$28,Werkblad!$A$34,$C$6="Kennisontwikkeling (KO)",Werkblad!$A$31,$C$6="Onderzoek, Ontwikkeling en innovatie (O&amp;O&amp;I)",Werkblad!$A$32,$C$6="","")</f>
        <v/>
      </c>
      <c r="AE77" s="287"/>
      <c r="AF77" s="10"/>
      <c r="AG77" s="187">
        <v>0</v>
      </c>
      <c r="AH77" s="175">
        <f t="shared" si="108"/>
        <v>0</v>
      </c>
      <c r="AI77" s="287"/>
      <c r="AJ77" s="188" t="str" cm="2">
        <f t="array" ref="AJ77">_xlfn.IFS($C$6=Werkblad!$A$28,Werkblad!$A$34,$C$6="Kennisontwikkeling (KO)",Werkblad!$A$31,$C$6="Onderzoek, Ontwikkeling en innovatie (O&amp;O&amp;I)",Werkblad!$A$32,$C$6="","")</f>
        <v/>
      </c>
      <c r="AK77" s="287"/>
      <c r="AL77" s="10"/>
      <c r="AM77" s="187">
        <v>0</v>
      </c>
      <c r="AN77" s="283">
        <f t="shared" si="109"/>
        <v>0</v>
      </c>
      <c r="AO77" s="287"/>
      <c r="AP77" s="188" t="str" cm="2">
        <f t="array" ref="AP77">_xlfn.IFS($C$6=Werkblad!$A$28,Werkblad!$A$34,$C$6="Kennisontwikkeling (KO)",Werkblad!$A$31,$C$6="Onderzoek, Ontwikkeling en innovatie (O&amp;O&amp;I)",Werkblad!$A$32,$C$6="","")</f>
        <v/>
      </c>
      <c r="AQ77" s="287"/>
      <c r="AR77" s="10"/>
      <c r="AS77" s="187">
        <v>0</v>
      </c>
      <c r="AT77" s="283">
        <f t="shared" si="110"/>
        <v>0</v>
      </c>
      <c r="AU77" s="287"/>
      <c r="AV77" s="188" t="str" cm="2">
        <f t="array" ref="AV77">_xlfn.IFS($C$6=Werkblad!$A$28,Werkblad!$A$34,$C$6="Kennisontwikkeling (KO)",Werkblad!$A$31,$C$6="Onderzoek, Ontwikkeling en innovatie (O&amp;O&amp;I)",Werkblad!$A$32,$C$6="","")</f>
        <v/>
      </c>
      <c r="AW77" s="175"/>
      <c r="AX77" s="10"/>
      <c r="AY77" s="187">
        <v>0</v>
      </c>
      <c r="AZ77" s="283">
        <f t="shared" si="111"/>
        <v>0</v>
      </c>
      <c r="BA77" s="287"/>
      <c r="BB77" s="188" t="str" cm="2">
        <f t="array" ref="BB77">_xlfn.IFS($C$6=Werkblad!$A$28,Werkblad!$A$34,$C$6="Kennisontwikkeling (KO)",Werkblad!$A$31,$C$6="Onderzoek, Ontwikkeling en innovatie (O&amp;O&amp;I)",Werkblad!$A$32,$C$6="","")</f>
        <v/>
      </c>
      <c r="BC77" s="175"/>
      <c r="BD77" s="10"/>
      <c r="BE77" s="187">
        <v>0</v>
      </c>
      <c r="BF77" s="283">
        <f t="shared" si="112"/>
        <v>0</v>
      </c>
      <c r="BG77" s="287"/>
      <c r="BH77" s="188" t="str" cm="2">
        <f t="array" ref="BH77">_xlfn.IFS($C$6=Werkblad!$A$28,Werkblad!$A$34,$C$6="Kennisontwikkeling (KO)",Werkblad!$A$31,$C$6="Onderzoek, Ontwikkeling en innovatie (O&amp;O&amp;I)",Werkblad!$A$32,$C$6="","")</f>
        <v/>
      </c>
      <c r="BI77" s="139"/>
    </row>
    <row r="78" spans="1:61" x14ac:dyDescent="0.25">
      <c r="A78" s="7"/>
      <c r="B78" s="574"/>
      <c r="C78" s="575"/>
      <c r="D78" s="575"/>
      <c r="E78" s="4"/>
      <c r="F78" s="10"/>
      <c r="G78" s="187">
        <v>0</v>
      </c>
      <c r="H78" s="4"/>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6"/>
    </row>
    <row r="79" spans="1:61" x14ac:dyDescent="0.25">
      <c r="A79" s="7"/>
      <c r="B79" s="574"/>
      <c r="C79" s="587"/>
      <c r="D79" s="587"/>
      <c r="E79" s="4"/>
      <c r="F79" s="10"/>
      <c r="G79" s="187">
        <v>0</v>
      </c>
      <c r="H79" s="4"/>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6"/>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75"/>
      <c r="D81" s="575"/>
      <c r="E81" s="135"/>
      <c r="F81" s="10"/>
      <c r="G81" s="187">
        <v>0</v>
      </c>
      <c r="H81" s="135"/>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9"/>
    </row>
    <row r="82" spans="1:61" x14ac:dyDescent="0.25">
      <c r="A82" s="7"/>
      <c r="B82" s="574"/>
      <c r="C82" s="575"/>
      <c r="D82" s="575"/>
      <c r="E82" s="135"/>
      <c r="F82" s="10"/>
      <c r="G82" s="187">
        <v>0</v>
      </c>
      <c r="H82" s="135"/>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9"/>
    </row>
    <row r="83" spans="1:61" x14ac:dyDescent="0.25">
      <c r="A83" s="7"/>
      <c r="B83" s="574"/>
      <c r="C83" s="587"/>
      <c r="D83" s="587"/>
      <c r="E83" s="4"/>
      <c r="F83" s="10"/>
      <c r="G83" s="187">
        <v>0</v>
      </c>
      <c r="H83" s="4"/>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si="7"/>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6"/>
    </row>
    <row r="84" spans="1:61" x14ac:dyDescent="0.25">
      <c r="A84" s="7"/>
      <c r="B84" s="574"/>
      <c r="C84" s="587"/>
      <c r="D84" s="587"/>
      <c r="E84" s="4"/>
      <c r="F84" s="10"/>
      <c r="G84" s="187">
        <v>0</v>
      </c>
      <c r="H84" s="4"/>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7"/>
        <v>0</v>
      </c>
      <c r="X84" s="188" t="str" cm="2">
        <f t="array" ref="X84">_xlfn.IFS($C$6=Werkblad!$A$28,Werkblad!$A$34,$C$6="Kennisontwikkeling (KO)",Werkblad!$A$31,$C$6="Onderzoek, Ontwikkeling en innovatie (O&amp;O&amp;I)",Werkblad!$A$32,$C$6="","")</f>
        <v/>
      </c>
      <c r="Y84" s="175"/>
      <c r="Z84" s="10"/>
      <c r="AA84" s="187">
        <v>0</v>
      </c>
      <c r="AB84" s="287"/>
      <c r="AC84" s="33">
        <f t="shared" si="19"/>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6"/>
    </row>
    <row r="85" spans="1:61" x14ac:dyDescent="0.25">
      <c r="A85" s="7"/>
      <c r="B85" s="574"/>
      <c r="C85" s="587"/>
      <c r="D85" s="587"/>
      <c r="E85" s="4"/>
      <c r="F85" s="10"/>
      <c r="G85" s="187">
        <v>0</v>
      </c>
      <c r="H85" s="4"/>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7"/>
        <v>0</v>
      </c>
      <c r="X85" s="188" t="str" cm="2">
        <f t="array" ref="X85">_xlfn.IFS($C$6=Werkblad!$A$28,Werkblad!$A$34,$C$6="Kennisontwikkeling (KO)",Werkblad!$A$31,$C$6="Onderzoek, Ontwikkeling en innovatie (O&amp;O&amp;I)",Werkblad!$A$32,$C$6="","")</f>
        <v/>
      </c>
      <c r="Y85" s="175"/>
      <c r="Z85" s="10"/>
      <c r="AA85" s="187">
        <v>0</v>
      </c>
      <c r="AB85" s="287"/>
      <c r="AC85" s="33">
        <f t="shared" si="19"/>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6"/>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55"/>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27"/>
      <c r="B92" s="574"/>
      <c r="C92" s="575"/>
      <c r="D92" s="575"/>
      <c r="E92" s="31"/>
      <c r="F92" s="30"/>
      <c r="G92" s="200"/>
      <c r="H92" s="135"/>
      <c r="I92" s="296">
        <f t="shared" ref="I92:I101" si="113">G92</f>
        <v>0</v>
      </c>
      <c r="J92" s="10"/>
      <c r="K92" s="200"/>
      <c r="L92" s="297"/>
      <c r="M92" s="167">
        <f t="shared" ref="M92:M101" si="114">K92</f>
        <v>0</v>
      </c>
      <c r="N92" s="10"/>
      <c r="O92" s="200"/>
      <c r="P92" s="297">
        <f t="shared" ref="P92:P105" si="115">O92</f>
        <v>0</v>
      </c>
      <c r="Q92" s="297"/>
      <c r="R92" s="346" t="s">
        <v>121</v>
      </c>
      <c r="S92" s="175"/>
      <c r="T92" s="10"/>
      <c r="U92" s="200"/>
      <c r="V92" s="297"/>
      <c r="W92" s="33">
        <f t="shared" ref="W92:W100" si="116">U92</f>
        <v>0</v>
      </c>
      <c r="X92" s="346" t="s">
        <v>121</v>
      </c>
      <c r="Y92" s="175"/>
      <c r="Z92" s="10"/>
      <c r="AA92" s="187">
        <v>0</v>
      </c>
      <c r="AB92" s="287"/>
      <c r="AC92" s="33">
        <f t="shared" ref="AC92:AC100" si="117">AA92</f>
        <v>0</v>
      </c>
      <c r="AD92" s="188" t="str" cm="2">
        <f t="array" ref="AD92">_xlfn.IFS($C$6=Werkblad!$A$28,Werkblad!$A$34,$C$6="Kennisontwikkeling (KO)",Werkblad!$A$31,$C$6="Onderzoek, Ontwikkeling en innovatie (O&amp;O&amp;I)",Werkblad!$A$32,$C$6="","")</f>
        <v/>
      </c>
      <c r="AE92" s="287"/>
      <c r="AF92" s="10"/>
      <c r="AG92" s="200"/>
      <c r="AH92" s="167">
        <f t="shared" ref="AH92:AH101" si="118">AG92</f>
        <v>0</v>
      </c>
      <c r="AI92" s="297"/>
      <c r="AJ92" s="346" t="s">
        <v>121</v>
      </c>
      <c r="AK92" s="297"/>
      <c r="AL92" s="10"/>
      <c r="AM92" s="200"/>
      <c r="AN92" s="167">
        <f t="shared" ref="AN92:AN101" si="119">AM92</f>
        <v>0</v>
      </c>
      <c r="AO92" s="297"/>
      <c r="AP92" s="346" t="s">
        <v>121</v>
      </c>
      <c r="AQ92" s="287"/>
      <c r="AR92" s="10"/>
      <c r="AS92" s="200"/>
      <c r="AT92" s="167">
        <f t="shared" ref="AT92:AT101" si="120">AS92</f>
        <v>0</v>
      </c>
      <c r="AU92" s="297"/>
      <c r="AV92" s="346" t="s">
        <v>121</v>
      </c>
      <c r="AW92" s="175"/>
      <c r="AX92" s="10"/>
      <c r="AY92" s="200"/>
      <c r="AZ92" s="167">
        <f t="shared" ref="AZ92:AZ101" si="121">AY92</f>
        <v>0</v>
      </c>
      <c r="BA92" s="297"/>
      <c r="BB92" s="346" t="s">
        <v>121</v>
      </c>
      <c r="BC92" s="167"/>
      <c r="BD92" s="10"/>
      <c r="BE92" s="187">
        <v>0</v>
      </c>
      <c r="BF92" s="167">
        <f t="shared" ref="BF92:BF101" si="122">BE92</f>
        <v>0</v>
      </c>
      <c r="BG92" s="297"/>
      <c r="BH92" s="188" t="str" cm="2">
        <f t="array" ref="BH92">_xlfn.IFS($C$6=Werkblad!$A$28,Werkblad!$A$34,$C$6="Kennisontwikkeling (KO)",Werkblad!$A$31,$C$6="Onderzoek, Ontwikkeling en innovatie (O&amp;O&amp;I)",Werkblad!$A$32,$C$6="","")</f>
        <v/>
      </c>
      <c r="BI92" s="60"/>
    </row>
    <row r="93" spans="1:61" x14ac:dyDescent="0.25">
      <c r="A93" s="27"/>
      <c r="B93" s="574"/>
      <c r="C93" s="575"/>
      <c r="D93" s="575"/>
      <c r="E93" s="31"/>
      <c r="F93" s="30"/>
      <c r="G93" s="200"/>
      <c r="H93" s="135"/>
      <c r="I93" s="296">
        <f t="shared" si="113"/>
        <v>0</v>
      </c>
      <c r="J93" s="10"/>
      <c r="K93" s="200"/>
      <c r="L93" s="297"/>
      <c r="M93" s="167">
        <f t="shared" si="114"/>
        <v>0</v>
      </c>
      <c r="N93" s="10"/>
      <c r="O93" s="200"/>
      <c r="P93" s="297">
        <f t="shared" si="115"/>
        <v>0</v>
      </c>
      <c r="Q93" s="297"/>
      <c r="R93" s="346" t="s">
        <v>121</v>
      </c>
      <c r="S93" s="175"/>
      <c r="T93" s="10"/>
      <c r="U93" s="200"/>
      <c r="V93" s="297"/>
      <c r="W93" s="33">
        <f t="shared" si="116"/>
        <v>0</v>
      </c>
      <c r="X93" s="346" t="s">
        <v>121</v>
      </c>
      <c r="Y93" s="175"/>
      <c r="Z93" s="10"/>
      <c r="AA93" s="187">
        <v>0</v>
      </c>
      <c r="AB93" s="287"/>
      <c r="AC93" s="33">
        <f t="shared" si="117"/>
        <v>0</v>
      </c>
      <c r="AD93" s="188" t="str" cm="2">
        <f t="array" ref="AD93">_xlfn.IFS($C$6=Werkblad!$A$28,Werkblad!$A$34,$C$6="Kennisontwikkeling (KO)",Werkblad!$A$31,$C$6="Onderzoek, Ontwikkeling en innovatie (O&amp;O&amp;I)",Werkblad!$A$32,$C$6="","")</f>
        <v/>
      </c>
      <c r="AE93" s="287"/>
      <c r="AF93" s="10"/>
      <c r="AG93" s="200"/>
      <c r="AH93" s="167">
        <f t="shared" si="118"/>
        <v>0</v>
      </c>
      <c r="AI93" s="297"/>
      <c r="AJ93" s="346" t="s">
        <v>121</v>
      </c>
      <c r="AK93" s="297"/>
      <c r="AL93" s="10"/>
      <c r="AM93" s="200"/>
      <c r="AN93" s="167">
        <f t="shared" si="119"/>
        <v>0</v>
      </c>
      <c r="AO93" s="297"/>
      <c r="AP93" s="346" t="s">
        <v>121</v>
      </c>
      <c r="AQ93" s="287"/>
      <c r="AR93" s="10"/>
      <c r="AS93" s="200"/>
      <c r="AT93" s="167">
        <f t="shared" si="120"/>
        <v>0</v>
      </c>
      <c r="AU93" s="297"/>
      <c r="AV93" s="346" t="s">
        <v>121</v>
      </c>
      <c r="AW93" s="175"/>
      <c r="AX93" s="10"/>
      <c r="AY93" s="200"/>
      <c r="AZ93" s="167">
        <f t="shared" si="121"/>
        <v>0</v>
      </c>
      <c r="BA93" s="297"/>
      <c r="BB93" s="346" t="s">
        <v>121</v>
      </c>
      <c r="BC93" s="167"/>
      <c r="BD93" s="10"/>
      <c r="BE93" s="187">
        <v>0</v>
      </c>
      <c r="BF93" s="167">
        <f t="shared" si="122"/>
        <v>0</v>
      </c>
      <c r="BG93" s="297"/>
      <c r="BH93" s="188" t="str" cm="2">
        <f t="array" ref="BH93">_xlfn.IFS($C$6=Werkblad!$A$28,Werkblad!$A$34,$C$6="Kennisontwikkeling (KO)",Werkblad!$A$31,$C$6="Onderzoek, Ontwikkeling en innovatie (O&amp;O&amp;I)",Werkblad!$A$32,$C$6="","")</f>
        <v/>
      </c>
      <c r="BI93" s="60"/>
    </row>
    <row r="94" spans="1:61" x14ac:dyDescent="0.25">
      <c r="A94" s="27"/>
      <c r="B94" s="574"/>
      <c r="C94" s="575"/>
      <c r="D94" s="575"/>
      <c r="E94" s="31"/>
      <c r="F94" s="30"/>
      <c r="G94" s="200"/>
      <c r="H94" s="135"/>
      <c r="I94" s="296">
        <f t="shared" si="113"/>
        <v>0</v>
      </c>
      <c r="J94" s="10"/>
      <c r="K94" s="200"/>
      <c r="L94" s="297"/>
      <c r="M94" s="167">
        <f t="shared" si="114"/>
        <v>0</v>
      </c>
      <c r="N94" s="10"/>
      <c r="O94" s="200"/>
      <c r="P94" s="297">
        <f t="shared" si="115"/>
        <v>0</v>
      </c>
      <c r="Q94" s="297"/>
      <c r="R94" s="346" t="s">
        <v>121</v>
      </c>
      <c r="S94" s="175"/>
      <c r="T94" s="10"/>
      <c r="U94" s="200"/>
      <c r="V94" s="297"/>
      <c r="W94" s="33">
        <f t="shared" si="116"/>
        <v>0</v>
      </c>
      <c r="X94" s="346" t="s">
        <v>121</v>
      </c>
      <c r="Y94" s="175"/>
      <c r="Z94" s="10"/>
      <c r="AA94" s="187">
        <v>0</v>
      </c>
      <c r="AB94" s="287"/>
      <c r="AC94" s="33">
        <f t="shared" si="117"/>
        <v>0</v>
      </c>
      <c r="AD94" s="188" t="str" cm="2">
        <f t="array" ref="AD94">_xlfn.IFS($C$6=Werkblad!$A$28,Werkblad!$A$34,$C$6="Kennisontwikkeling (KO)",Werkblad!$A$31,$C$6="Onderzoek, Ontwikkeling en innovatie (O&amp;O&amp;I)",Werkblad!$A$32,$C$6="","")</f>
        <v/>
      </c>
      <c r="AE94" s="287"/>
      <c r="AF94" s="10"/>
      <c r="AG94" s="200"/>
      <c r="AH94" s="167">
        <f t="shared" si="118"/>
        <v>0</v>
      </c>
      <c r="AI94" s="297"/>
      <c r="AJ94" s="346" t="s">
        <v>121</v>
      </c>
      <c r="AK94" s="297"/>
      <c r="AL94" s="10"/>
      <c r="AM94" s="200"/>
      <c r="AN94" s="167">
        <f t="shared" si="119"/>
        <v>0</v>
      </c>
      <c r="AO94" s="297"/>
      <c r="AP94" s="346" t="s">
        <v>121</v>
      </c>
      <c r="AQ94" s="287"/>
      <c r="AR94" s="10"/>
      <c r="AS94" s="200"/>
      <c r="AT94" s="167">
        <f t="shared" si="120"/>
        <v>0</v>
      </c>
      <c r="AU94" s="297"/>
      <c r="AV94" s="346" t="s">
        <v>121</v>
      </c>
      <c r="AW94" s="175"/>
      <c r="AX94" s="10"/>
      <c r="AY94" s="200"/>
      <c r="AZ94" s="167">
        <f t="shared" si="121"/>
        <v>0</v>
      </c>
      <c r="BA94" s="297"/>
      <c r="BB94" s="346" t="s">
        <v>121</v>
      </c>
      <c r="BC94" s="167"/>
      <c r="BD94" s="10"/>
      <c r="BE94" s="187">
        <v>0</v>
      </c>
      <c r="BF94" s="167">
        <f t="shared" si="122"/>
        <v>0</v>
      </c>
      <c r="BG94" s="297"/>
      <c r="BH94" s="188" t="str" cm="2">
        <f t="array" ref="BH94">_xlfn.IFS($C$6=Werkblad!$A$28,Werkblad!$A$34,$C$6="Kennisontwikkeling (KO)",Werkblad!$A$31,$C$6="Onderzoek, Ontwikkeling en innovatie (O&amp;O&amp;I)",Werkblad!$A$32,$C$6="","")</f>
        <v/>
      </c>
      <c r="BI94" s="60"/>
    </row>
    <row r="95" spans="1:61" x14ac:dyDescent="0.25">
      <c r="A95" s="27"/>
      <c r="B95" s="574"/>
      <c r="C95" s="575"/>
      <c r="D95" s="575"/>
      <c r="E95" s="31"/>
      <c r="F95" s="30"/>
      <c r="G95" s="200"/>
      <c r="H95" s="135"/>
      <c r="I95" s="296">
        <f t="shared" si="113"/>
        <v>0</v>
      </c>
      <c r="J95" s="10"/>
      <c r="K95" s="200"/>
      <c r="L95" s="297"/>
      <c r="M95" s="167">
        <f t="shared" si="114"/>
        <v>0</v>
      </c>
      <c r="N95" s="10"/>
      <c r="O95" s="200"/>
      <c r="P95" s="297">
        <f t="shared" si="115"/>
        <v>0</v>
      </c>
      <c r="Q95" s="297"/>
      <c r="R95" s="346" t="s">
        <v>121</v>
      </c>
      <c r="S95" s="175"/>
      <c r="T95" s="10"/>
      <c r="U95" s="200"/>
      <c r="V95" s="297"/>
      <c r="W95" s="33">
        <f t="shared" si="116"/>
        <v>0</v>
      </c>
      <c r="X95" s="346" t="s">
        <v>121</v>
      </c>
      <c r="Y95" s="175"/>
      <c r="Z95" s="10"/>
      <c r="AA95" s="187">
        <v>0</v>
      </c>
      <c r="AB95" s="287"/>
      <c r="AC95" s="33">
        <f t="shared" si="117"/>
        <v>0</v>
      </c>
      <c r="AD95" s="188" t="str" cm="2">
        <f t="array" ref="AD95">_xlfn.IFS($C$6=Werkblad!$A$28,Werkblad!$A$34,$C$6="Kennisontwikkeling (KO)",Werkblad!$A$31,$C$6="Onderzoek, Ontwikkeling en innovatie (O&amp;O&amp;I)",Werkblad!$A$32,$C$6="","")</f>
        <v/>
      </c>
      <c r="AE95" s="287"/>
      <c r="AF95" s="10"/>
      <c r="AG95" s="200"/>
      <c r="AH95" s="167">
        <f t="shared" si="118"/>
        <v>0</v>
      </c>
      <c r="AI95" s="297"/>
      <c r="AJ95" s="346" t="s">
        <v>121</v>
      </c>
      <c r="AK95" s="297"/>
      <c r="AL95" s="10"/>
      <c r="AM95" s="200"/>
      <c r="AN95" s="167">
        <f t="shared" si="119"/>
        <v>0</v>
      </c>
      <c r="AO95" s="297"/>
      <c r="AP95" s="346" t="s">
        <v>121</v>
      </c>
      <c r="AQ95" s="287"/>
      <c r="AR95" s="10"/>
      <c r="AS95" s="200"/>
      <c r="AT95" s="167">
        <f t="shared" si="120"/>
        <v>0</v>
      </c>
      <c r="AU95" s="297"/>
      <c r="AV95" s="346" t="s">
        <v>121</v>
      </c>
      <c r="AW95" s="175"/>
      <c r="AX95" s="10"/>
      <c r="AY95" s="200"/>
      <c r="AZ95" s="167">
        <f t="shared" si="121"/>
        <v>0</v>
      </c>
      <c r="BA95" s="297"/>
      <c r="BB95" s="346" t="s">
        <v>121</v>
      </c>
      <c r="BC95" s="167"/>
      <c r="BD95" s="10"/>
      <c r="BE95" s="187">
        <v>0</v>
      </c>
      <c r="BF95" s="167">
        <f t="shared" si="122"/>
        <v>0</v>
      </c>
      <c r="BG95" s="297"/>
      <c r="BH95" s="188" t="str" cm="2">
        <f t="array" ref="BH95">_xlfn.IFS($C$6=Werkblad!$A$28,Werkblad!$A$34,$C$6="Kennisontwikkeling (KO)",Werkblad!$A$31,$C$6="Onderzoek, Ontwikkeling en innovatie (O&amp;O&amp;I)",Werkblad!$A$32,$C$6="","")</f>
        <v/>
      </c>
      <c r="BI95" s="60"/>
    </row>
    <row r="96" spans="1:61" x14ac:dyDescent="0.25">
      <c r="A96" s="27"/>
      <c r="B96" s="574"/>
      <c r="C96" s="575"/>
      <c r="D96" s="575"/>
      <c r="E96" s="31"/>
      <c r="F96" s="30"/>
      <c r="G96" s="200"/>
      <c r="H96" s="135"/>
      <c r="I96" s="296">
        <f t="shared" ref="I96:I98" si="123">G96</f>
        <v>0</v>
      </c>
      <c r="J96" s="10"/>
      <c r="K96" s="200"/>
      <c r="L96" s="297"/>
      <c r="M96" s="167">
        <f t="shared" ref="M96:M98" si="124">K96</f>
        <v>0</v>
      </c>
      <c r="N96" s="10"/>
      <c r="O96" s="200"/>
      <c r="P96" s="297">
        <f t="shared" ref="P96:P98" si="125">O96</f>
        <v>0</v>
      </c>
      <c r="Q96" s="297"/>
      <c r="R96" s="346" t="s">
        <v>121</v>
      </c>
      <c r="S96" s="175"/>
      <c r="T96" s="10"/>
      <c r="U96" s="200"/>
      <c r="V96" s="297"/>
      <c r="W96" s="33">
        <f t="shared" ref="W96:W98" si="126">U96</f>
        <v>0</v>
      </c>
      <c r="X96" s="346" t="s">
        <v>121</v>
      </c>
      <c r="Y96" s="175"/>
      <c r="Z96" s="10"/>
      <c r="AA96" s="187">
        <v>0</v>
      </c>
      <c r="AB96" s="287"/>
      <c r="AC96" s="33">
        <f t="shared" ref="AC96:AC98" si="127">AA96</f>
        <v>0</v>
      </c>
      <c r="AD96" s="188" t="str" cm="2">
        <f t="array" ref="AD96">_xlfn.IFS($C$6=Werkblad!$A$28,Werkblad!$A$34,$C$6="Kennisontwikkeling (KO)",Werkblad!$A$31,$C$6="Onderzoek, Ontwikkeling en innovatie (O&amp;O&amp;I)",Werkblad!$A$32,$C$6="","")</f>
        <v/>
      </c>
      <c r="AE96" s="287"/>
      <c r="AF96" s="10"/>
      <c r="AG96" s="200"/>
      <c r="AH96" s="167">
        <f t="shared" ref="AH96:AH98" si="128">AG96</f>
        <v>0</v>
      </c>
      <c r="AI96" s="297"/>
      <c r="AJ96" s="346" t="s">
        <v>121</v>
      </c>
      <c r="AK96" s="297"/>
      <c r="AL96" s="10"/>
      <c r="AM96" s="200"/>
      <c r="AN96" s="167">
        <f t="shared" ref="AN96:AN98" si="129">AM96</f>
        <v>0</v>
      </c>
      <c r="AO96" s="297"/>
      <c r="AP96" s="346" t="s">
        <v>121</v>
      </c>
      <c r="AQ96" s="287"/>
      <c r="AR96" s="10"/>
      <c r="AS96" s="200"/>
      <c r="AT96" s="167">
        <f t="shared" ref="AT96:AT98" si="130">AS96</f>
        <v>0</v>
      </c>
      <c r="AU96" s="297"/>
      <c r="AV96" s="346" t="s">
        <v>121</v>
      </c>
      <c r="AW96" s="175"/>
      <c r="AX96" s="10"/>
      <c r="AY96" s="200"/>
      <c r="AZ96" s="167">
        <f t="shared" ref="AZ96:AZ98" si="131">AY96</f>
        <v>0</v>
      </c>
      <c r="BA96" s="297"/>
      <c r="BB96" s="346" t="s">
        <v>121</v>
      </c>
      <c r="BC96" s="167"/>
      <c r="BD96" s="10"/>
      <c r="BE96" s="187">
        <v>0</v>
      </c>
      <c r="BF96" s="167">
        <f t="shared" ref="BF96:BF98" si="132">BE96</f>
        <v>0</v>
      </c>
      <c r="BG96" s="297"/>
      <c r="BH96" s="188" t="str" cm="2">
        <f t="array" ref="BH96">_xlfn.IFS($C$6=Werkblad!$A$28,Werkblad!$A$34,$C$6="Kennisontwikkeling (KO)",Werkblad!$A$31,$C$6="Onderzoek, Ontwikkeling en innovatie (O&amp;O&amp;I)",Werkblad!$A$32,$C$6="","")</f>
        <v/>
      </c>
      <c r="BI96" s="60"/>
    </row>
    <row r="97" spans="1:61" x14ac:dyDescent="0.25">
      <c r="A97" s="27"/>
      <c r="B97" s="574"/>
      <c r="C97" s="575"/>
      <c r="D97" s="575"/>
      <c r="E97" s="31"/>
      <c r="F97" s="30"/>
      <c r="G97" s="200"/>
      <c r="H97" s="135"/>
      <c r="I97" s="296">
        <f t="shared" si="123"/>
        <v>0</v>
      </c>
      <c r="J97" s="10"/>
      <c r="K97" s="200"/>
      <c r="L97" s="297"/>
      <c r="M97" s="167">
        <f t="shared" si="124"/>
        <v>0</v>
      </c>
      <c r="N97" s="10"/>
      <c r="O97" s="200"/>
      <c r="P97" s="297">
        <f t="shared" si="125"/>
        <v>0</v>
      </c>
      <c r="Q97" s="297"/>
      <c r="R97" s="346" t="s">
        <v>121</v>
      </c>
      <c r="S97" s="175"/>
      <c r="T97" s="10"/>
      <c r="U97" s="200"/>
      <c r="V97" s="297"/>
      <c r="W97" s="33">
        <f t="shared" si="126"/>
        <v>0</v>
      </c>
      <c r="X97" s="346" t="s">
        <v>121</v>
      </c>
      <c r="Y97" s="175"/>
      <c r="Z97" s="10"/>
      <c r="AA97" s="187">
        <v>0</v>
      </c>
      <c r="AB97" s="287"/>
      <c r="AC97" s="33">
        <f t="shared" si="127"/>
        <v>0</v>
      </c>
      <c r="AD97" s="188" t="str" cm="2">
        <f t="array" ref="AD97">_xlfn.IFS($C$6=Werkblad!$A$28,Werkblad!$A$34,$C$6="Kennisontwikkeling (KO)",Werkblad!$A$31,$C$6="Onderzoek, Ontwikkeling en innovatie (O&amp;O&amp;I)",Werkblad!$A$32,$C$6="","")</f>
        <v/>
      </c>
      <c r="AE97" s="287"/>
      <c r="AF97" s="10"/>
      <c r="AG97" s="200"/>
      <c r="AH97" s="167">
        <f t="shared" si="128"/>
        <v>0</v>
      </c>
      <c r="AI97" s="297"/>
      <c r="AJ97" s="346" t="s">
        <v>121</v>
      </c>
      <c r="AK97" s="297"/>
      <c r="AL97" s="10"/>
      <c r="AM97" s="200"/>
      <c r="AN97" s="167">
        <f t="shared" si="129"/>
        <v>0</v>
      </c>
      <c r="AO97" s="297"/>
      <c r="AP97" s="346" t="s">
        <v>121</v>
      </c>
      <c r="AQ97" s="287"/>
      <c r="AR97" s="10"/>
      <c r="AS97" s="200"/>
      <c r="AT97" s="167">
        <f t="shared" si="130"/>
        <v>0</v>
      </c>
      <c r="AU97" s="297"/>
      <c r="AV97" s="346" t="s">
        <v>121</v>
      </c>
      <c r="AW97" s="175"/>
      <c r="AX97" s="10"/>
      <c r="AY97" s="200"/>
      <c r="AZ97" s="167">
        <f t="shared" si="131"/>
        <v>0</v>
      </c>
      <c r="BA97" s="297"/>
      <c r="BB97" s="346" t="s">
        <v>121</v>
      </c>
      <c r="BC97" s="167"/>
      <c r="BD97" s="10"/>
      <c r="BE97" s="187">
        <v>0</v>
      </c>
      <c r="BF97" s="167">
        <f t="shared" si="132"/>
        <v>0</v>
      </c>
      <c r="BG97" s="297"/>
      <c r="BH97" s="188" t="str" cm="2">
        <f t="array" ref="BH97">_xlfn.IFS($C$6=Werkblad!$A$28,Werkblad!$A$34,$C$6="Kennisontwikkeling (KO)",Werkblad!$A$31,$C$6="Onderzoek, Ontwikkeling en innovatie (O&amp;O&amp;I)",Werkblad!$A$32,$C$6="","")</f>
        <v/>
      </c>
      <c r="BI97" s="60"/>
    </row>
    <row r="98" spans="1:61" x14ac:dyDescent="0.25">
      <c r="A98" s="27"/>
      <c r="B98" s="574"/>
      <c r="C98" s="575"/>
      <c r="D98" s="575"/>
      <c r="E98" s="31"/>
      <c r="F98" s="30"/>
      <c r="G98" s="200"/>
      <c r="H98" s="135"/>
      <c r="I98" s="296">
        <f t="shared" si="123"/>
        <v>0</v>
      </c>
      <c r="J98" s="10"/>
      <c r="K98" s="200"/>
      <c r="L98" s="297"/>
      <c r="M98" s="167">
        <f t="shared" si="124"/>
        <v>0</v>
      </c>
      <c r="N98" s="10"/>
      <c r="O98" s="200"/>
      <c r="P98" s="297">
        <f t="shared" si="125"/>
        <v>0</v>
      </c>
      <c r="Q98" s="297"/>
      <c r="R98" s="346" t="s">
        <v>121</v>
      </c>
      <c r="S98" s="175"/>
      <c r="T98" s="10"/>
      <c r="U98" s="200"/>
      <c r="V98" s="297"/>
      <c r="W98" s="33">
        <f t="shared" si="126"/>
        <v>0</v>
      </c>
      <c r="X98" s="346" t="s">
        <v>121</v>
      </c>
      <c r="Y98" s="175"/>
      <c r="Z98" s="10"/>
      <c r="AA98" s="187">
        <v>0</v>
      </c>
      <c r="AB98" s="287"/>
      <c r="AC98" s="33">
        <f t="shared" si="127"/>
        <v>0</v>
      </c>
      <c r="AD98" s="188" t="str" cm="2">
        <f t="array" ref="AD98">_xlfn.IFS($C$6=Werkblad!$A$28,Werkblad!$A$34,$C$6="Kennisontwikkeling (KO)",Werkblad!$A$31,$C$6="Onderzoek, Ontwikkeling en innovatie (O&amp;O&amp;I)",Werkblad!$A$32,$C$6="","")</f>
        <v/>
      </c>
      <c r="AE98" s="287"/>
      <c r="AF98" s="10"/>
      <c r="AG98" s="200"/>
      <c r="AH98" s="167">
        <f t="shared" si="128"/>
        <v>0</v>
      </c>
      <c r="AI98" s="297"/>
      <c r="AJ98" s="346" t="s">
        <v>121</v>
      </c>
      <c r="AK98" s="297"/>
      <c r="AL98" s="10"/>
      <c r="AM98" s="200"/>
      <c r="AN98" s="167">
        <f t="shared" si="129"/>
        <v>0</v>
      </c>
      <c r="AO98" s="297"/>
      <c r="AP98" s="346" t="s">
        <v>121</v>
      </c>
      <c r="AQ98" s="287"/>
      <c r="AR98" s="10"/>
      <c r="AS98" s="200"/>
      <c r="AT98" s="167">
        <f t="shared" si="130"/>
        <v>0</v>
      </c>
      <c r="AU98" s="297"/>
      <c r="AV98" s="346" t="s">
        <v>121</v>
      </c>
      <c r="AW98" s="175"/>
      <c r="AX98" s="10"/>
      <c r="AY98" s="200"/>
      <c r="AZ98" s="167">
        <f t="shared" si="131"/>
        <v>0</v>
      </c>
      <c r="BA98" s="297"/>
      <c r="BB98" s="346" t="s">
        <v>121</v>
      </c>
      <c r="BC98" s="167"/>
      <c r="BD98" s="10"/>
      <c r="BE98" s="187">
        <v>0</v>
      </c>
      <c r="BF98" s="167">
        <f t="shared" si="132"/>
        <v>0</v>
      </c>
      <c r="BG98" s="297"/>
      <c r="BH98" s="188" t="str" cm="2">
        <f t="array" ref="BH98">_xlfn.IFS($C$6=Werkblad!$A$28,Werkblad!$A$34,$C$6="Kennisontwikkeling (KO)",Werkblad!$A$31,$C$6="Onderzoek, Ontwikkeling en innovatie (O&amp;O&amp;I)",Werkblad!$A$32,$C$6="","")</f>
        <v/>
      </c>
      <c r="BI98" s="60"/>
    </row>
    <row r="99" spans="1:61" x14ac:dyDescent="0.25">
      <c r="A99" s="27"/>
      <c r="B99" s="574"/>
      <c r="C99" s="575"/>
      <c r="D99" s="575"/>
      <c r="E99" s="31"/>
      <c r="F99" s="30"/>
      <c r="G99" s="200"/>
      <c r="H99" s="135"/>
      <c r="I99" s="296">
        <f t="shared" si="113"/>
        <v>0</v>
      </c>
      <c r="J99" s="10"/>
      <c r="K99" s="200"/>
      <c r="L99" s="297"/>
      <c r="M99" s="167">
        <f t="shared" si="114"/>
        <v>0</v>
      </c>
      <c r="N99" s="10"/>
      <c r="O99" s="200"/>
      <c r="P99" s="297">
        <f t="shared" si="115"/>
        <v>0</v>
      </c>
      <c r="Q99" s="297"/>
      <c r="R99" s="346" t="s">
        <v>121</v>
      </c>
      <c r="S99" s="175"/>
      <c r="T99" s="10"/>
      <c r="U99" s="200"/>
      <c r="V99" s="297"/>
      <c r="W99" s="33">
        <f t="shared" si="116"/>
        <v>0</v>
      </c>
      <c r="X99" s="346" t="s">
        <v>121</v>
      </c>
      <c r="Y99" s="175"/>
      <c r="Z99" s="10"/>
      <c r="AA99" s="187">
        <v>0</v>
      </c>
      <c r="AB99" s="287"/>
      <c r="AC99" s="33">
        <f t="shared" si="117"/>
        <v>0</v>
      </c>
      <c r="AD99" s="188" t="str" cm="2">
        <f t="array" ref="AD99">_xlfn.IFS($C$6=Werkblad!$A$28,Werkblad!$A$34,$C$6="Kennisontwikkeling (KO)",Werkblad!$A$31,$C$6="Onderzoek, Ontwikkeling en innovatie (O&amp;O&amp;I)",Werkblad!$A$32,$C$6="","")</f>
        <v/>
      </c>
      <c r="AE99" s="287"/>
      <c r="AF99" s="10"/>
      <c r="AG99" s="200"/>
      <c r="AH99" s="167">
        <f t="shared" si="118"/>
        <v>0</v>
      </c>
      <c r="AI99" s="297"/>
      <c r="AJ99" s="346" t="s">
        <v>121</v>
      </c>
      <c r="AK99" s="297"/>
      <c r="AL99" s="10"/>
      <c r="AM99" s="200"/>
      <c r="AN99" s="167">
        <f t="shared" si="119"/>
        <v>0</v>
      </c>
      <c r="AO99" s="297"/>
      <c r="AP99" s="346" t="s">
        <v>121</v>
      </c>
      <c r="AQ99" s="287"/>
      <c r="AR99" s="10"/>
      <c r="AS99" s="200"/>
      <c r="AT99" s="167">
        <f t="shared" si="120"/>
        <v>0</v>
      </c>
      <c r="AU99" s="297"/>
      <c r="AV99" s="346" t="s">
        <v>121</v>
      </c>
      <c r="AW99" s="175"/>
      <c r="AX99" s="10"/>
      <c r="AY99" s="200"/>
      <c r="AZ99" s="167">
        <f t="shared" si="121"/>
        <v>0</v>
      </c>
      <c r="BA99" s="297"/>
      <c r="BB99" s="346" t="s">
        <v>121</v>
      </c>
      <c r="BC99" s="167"/>
      <c r="BD99" s="10"/>
      <c r="BE99" s="187">
        <v>0</v>
      </c>
      <c r="BF99" s="167">
        <f t="shared" si="122"/>
        <v>0</v>
      </c>
      <c r="BG99" s="297"/>
      <c r="BH99" s="188" t="str" cm="2">
        <f t="array" ref="BH99">_xlfn.IFS($C$6=Werkblad!$A$28,Werkblad!$A$34,$C$6="Kennisontwikkeling (KO)",Werkblad!$A$31,$C$6="Onderzoek, Ontwikkeling en innovatie (O&amp;O&amp;I)",Werkblad!$A$32,$C$6="","")</f>
        <v/>
      </c>
      <c r="BI99" s="60"/>
    </row>
    <row r="100" spans="1:61" x14ac:dyDescent="0.25">
      <c r="A100" s="27"/>
      <c r="B100" s="574"/>
      <c r="C100" s="575"/>
      <c r="D100" s="575"/>
      <c r="E100" s="31"/>
      <c r="F100" s="30"/>
      <c r="G100" s="200"/>
      <c r="H100" s="135"/>
      <c r="I100" s="296">
        <f t="shared" si="113"/>
        <v>0</v>
      </c>
      <c r="J100" s="10"/>
      <c r="K100" s="200"/>
      <c r="L100" s="297"/>
      <c r="M100" s="167">
        <f t="shared" si="114"/>
        <v>0</v>
      </c>
      <c r="N100" s="10"/>
      <c r="O100" s="200"/>
      <c r="P100" s="297">
        <f t="shared" si="115"/>
        <v>0</v>
      </c>
      <c r="Q100" s="297"/>
      <c r="R100" s="346" t="s">
        <v>121</v>
      </c>
      <c r="S100" s="175"/>
      <c r="T100" s="10"/>
      <c r="U100" s="200"/>
      <c r="V100" s="297"/>
      <c r="W100" s="33">
        <f t="shared" si="116"/>
        <v>0</v>
      </c>
      <c r="X100" s="346" t="s">
        <v>121</v>
      </c>
      <c r="Y100" s="175"/>
      <c r="Z100" s="10"/>
      <c r="AA100" s="187">
        <v>0</v>
      </c>
      <c r="AB100" s="287"/>
      <c r="AC100" s="33">
        <f t="shared" si="117"/>
        <v>0</v>
      </c>
      <c r="AD100" s="188" t="str" cm="2">
        <f t="array" ref="AD100">_xlfn.IFS($C$6=Werkblad!$A$28,Werkblad!$A$34,$C$6="Kennisontwikkeling (KO)",Werkblad!$A$31,$C$6="Onderzoek, Ontwikkeling en innovatie (O&amp;O&amp;I)",Werkblad!$A$32,$C$6="","")</f>
        <v/>
      </c>
      <c r="AE100" s="287"/>
      <c r="AF100" s="10"/>
      <c r="AG100" s="200"/>
      <c r="AH100" s="167">
        <f t="shared" si="118"/>
        <v>0</v>
      </c>
      <c r="AI100" s="297"/>
      <c r="AJ100" s="346" t="s">
        <v>121</v>
      </c>
      <c r="AK100" s="297"/>
      <c r="AL100" s="10"/>
      <c r="AM100" s="200"/>
      <c r="AN100" s="167">
        <f t="shared" si="119"/>
        <v>0</v>
      </c>
      <c r="AO100" s="297"/>
      <c r="AP100" s="346" t="s">
        <v>121</v>
      </c>
      <c r="AQ100" s="287"/>
      <c r="AR100" s="10"/>
      <c r="AS100" s="200"/>
      <c r="AT100" s="167">
        <f t="shared" si="120"/>
        <v>0</v>
      </c>
      <c r="AU100" s="297"/>
      <c r="AV100" s="346" t="s">
        <v>121</v>
      </c>
      <c r="AW100" s="175"/>
      <c r="AX100" s="10"/>
      <c r="AY100" s="200"/>
      <c r="AZ100" s="167">
        <f t="shared" si="121"/>
        <v>0</v>
      </c>
      <c r="BA100" s="297"/>
      <c r="BB100" s="346" t="s">
        <v>121</v>
      </c>
      <c r="BC100" s="167"/>
      <c r="BD100" s="10"/>
      <c r="BE100" s="187">
        <v>0</v>
      </c>
      <c r="BF100" s="167">
        <f t="shared" si="122"/>
        <v>0</v>
      </c>
      <c r="BG100" s="297"/>
      <c r="BH100" s="188" t="str" cm="2">
        <f t="array" ref="BH100">_xlfn.IFS($C$6=Werkblad!$A$28,Werkblad!$A$34,$C$6="Kennisontwikkeling (KO)",Werkblad!$A$31,$C$6="Onderzoek, Ontwikkeling en innovatie (O&amp;O&amp;I)",Werkblad!$A$32,$C$6="","")</f>
        <v/>
      </c>
      <c r="BI100" s="60"/>
    </row>
    <row r="101" spans="1:61" x14ac:dyDescent="0.25">
      <c r="A101" s="7"/>
      <c r="B101" s="574"/>
      <c r="C101" s="575"/>
      <c r="D101" s="575"/>
      <c r="E101" s="135"/>
      <c r="F101" s="10"/>
      <c r="G101" s="200"/>
      <c r="H101" s="135"/>
      <c r="I101" s="296">
        <f t="shared" si="113"/>
        <v>0</v>
      </c>
      <c r="J101" s="10"/>
      <c r="K101" s="200"/>
      <c r="L101" s="297"/>
      <c r="M101" s="167">
        <f t="shared" si="114"/>
        <v>0</v>
      </c>
      <c r="N101" s="10"/>
      <c r="O101" s="200"/>
      <c r="P101" s="297">
        <f t="shared" si="115"/>
        <v>0</v>
      </c>
      <c r="Q101" s="297"/>
      <c r="R101" s="346" t="s">
        <v>121</v>
      </c>
      <c r="S101" s="175"/>
      <c r="T101" s="10"/>
      <c r="U101" s="200"/>
      <c r="V101" s="297"/>
      <c r="W101" s="33">
        <f t="shared" ref="W101:W116" si="133">U101</f>
        <v>0</v>
      </c>
      <c r="X101" s="346" t="s">
        <v>121</v>
      </c>
      <c r="Y101" s="175"/>
      <c r="Z101" s="10"/>
      <c r="AA101" s="187">
        <v>0</v>
      </c>
      <c r="AB101" s="287"/>
      <c r="AC101" s="33">
        <f t="shared" ref="AC101:AC116" si="134">AA101</f>
        <v>0</v>
      </c>
      <c r="AD101" s="188" t="str" cm="2">
        <f t="array" ref="AD101">_xlfn.IFS($C$6=Werkblad!$A$28,Werkblad!$A$34,$C$6="Kennisontwikkeling (KO)",Werkblad!$A$31,$C$6="Onderzoek, Ontwikkeling en innovatie (O&amp;O&amp;I)",Werkblad!$A$32,$C$6="","")</f>
        <v/>
      </c>
      <c r="AE101" s="287"/>
      <c r="AF101" s="10"/>
      <c r="AG101" s="200"/>
      <c r="AH101" s="167">
        <f t="shared" si="118"/>
        <v>0</v>
      </c>
      <c r="AI101" s="297"/>
      <c r="AJ101" s="346" t="s">
        <v>121</v>
      </c>
      <c r="AK101" s="297"/>
      <c r="AL101" s="10"/>
      <c r="AM101" s="200"/>
      <c r="AN101" s="167">
        <f t="shared" si="119"/>
        <v>0</v>
      </c>
      <c r="AO101" s="297"/>
      <c r="AP101" s="346" t="s">
        <v>121</v>
      </c>
      <c r="AQ101" s="287"/>
      <c r="AR101" s="10"/>
      <c r="AS101" s="200"/>
      <c r="AT101" s="167">
        <f t="shared" si="120"/>
        <v>0</v>
      </c>
      <c r="AU101" s="297"/>
      <c r="AV101" s="346" t="s">
        <v>121</v>
      </c>
      <c r="AW101" s="175"/>
      <c r="AX101" s="10"/>
      <c r="AY101" s="200"/>
      <c r="AZ101" s="167">
        <f t="shared" si="121"/>
        <v>0</v>
      </c>
      <c r="BA101" s="297"/>
      <c r="BB101" s="346" t="s">
        <v>121</v>
      </c>
      <c r="BC101" s="167"/>
      <c r="BD101" s="10"/>
      <c r="BE101" s="187">
        <v>0</v>
      </c>
      <c r="BF101" s="167">
        <f t="shared" si="122"/>
        <v>0</v>
      </c>
      <c r="BG101" s="297"/>
      <c r="BH101" s="188" t="str" cm="2">
        <f t="array" ref="BH101">_xlfn.IFS($C$6=Werkblad!$A$28,Werkblad!$A$34,$C$6="Kennisontwikkeling (KO)",Werkblad!$A$31,$C$6="Onderzoek, Ontwikkeling en innovatie (O&amp;O&amp;I)",Werkblad!$A$32,$C$6="","")</f>
        <v/>
      </c>
      <c r="BI101" s="139"/>
    </row>
    <row r="102" spans="1:61" x14ac:dyDescent="0.25">
      <c r="A102" s="7"/>
      <c r="B102" s="574"/>
      <c r="C102" s="575"/>
      <c r="D102" s="575"/>
      <c r="E102" s="135"/>
      <c r="F102" s="10"/>
      <c r="G102" s="200"/>
      <c r="H102" s="135"/>
      <c r="I102" s="296">
        <f t="shared" ref="I102:I105" si="135">G102</f>
        <v>0</v>
      </c>
      <c r="J102" s="10"/>
      <c r="K102" s="200"/>
      <c r="L102" s="297"/>
      <c r="M102" s="167">
        <f t="shared" ref="M102:M105" si="136">K102</f>
        <v>0</v>
      </c>
      <c r="N102" s="10"/>
      <c r="O102" s="200"/>
      <c r="P102" s="297">
        <f t="shared" si="115"/>
        <v>0</v>
      </c>
      <c r="Q102" s="297"/>
      <c r="R102" s="346" t="s">
        <v>121</v>
      </c>
      <c r="S102" s="175"/>
      <c r="T102" s="10"/>
      <c r="U102" s="200"/>
      <c r="V102" s="297"/>
      <c r="W102" s="33">
        <f t="shared" si="133"/>
        <v>0</v>
      </c>
      <c r="X102" s="346" t="s">
        <v>121</v>
      </c>
      <c r="Y102" s="175"/>
      <c r="Z102" s="10"/>
      <c r="AA102" s="187">
        <v>0</v>
      </c>
      <c r="AB102" s="287"/>
      <c r="AC102" s="33">
        <f t="shared" si="134"/>
        <v>0</v>
      </c>
      <c r="AD102" s="188" t="str" cm="2">
        <f t="array" ref="AD102">_xlfn.IFS($C$6=Werkblad!$A$28,Werkblad!$A$34,$C$6="Kennisontwikkeling (KO)",Werkblad!$A$31,$C$6="Onderzoek, Ontwikkeling en innovatie (O&amp;O&amp;I)",Werkblad!$A$32,$C$6="","")</f>
        <v/>
      </c>
      <c r="AE102" s="287"/>
      <c r="AF102" s="10"/>
      <c r="AG102" s="200"/>
      <c r="AH102" s="167">
        <f t="shared" ref="AH102:AH105" si="137">AG102</f>
        <v>0</v>
      </c>
      <c r="AI102" s="297"/>
      <c r="AJ102" s="346" t="s">
        <v>121</v>
      </c>
      <c r="AK102" s="297"/>
      <c r="AL102" s="10"/>
      <c r="AM102" s="200"/>
      <c r="AN102" s="167">
        <f t="shared" ref="AN102:AN105" si="138">AM102</f>
        <v>0</v>
      </c>
      <c r="AO102" s="297"/>
      <c r="AP102" s="346" t="s">
        <v>121</v>
      </c>
      <c r="AQ102" s="287"/>
      <c r="AR102" s="10"/>
      <c r="AS102" s="200"/>
      <c r="AT102" s="167">
        <f t="shared" ref="AT102:AT105" si="139">AS102</f>
        <v>0</v>
      </c>
      <c r="AU102" s="297"/>
      <c r="AV102" s="346" t="s">
        <v>121</v>
      </c>
      <c r="AW102" s="175"/>
      <c r="AX102" s="10"/>
      <c r="AY102" s="200"/>
      <c r="AZ102" s="167">
        <f t="shared" ref="AZ102:AZ105" si="140">AY102</f>
        <v>0</v>
      </c>
      <c r="BA102" s="297"/>
      <c r="BB102" s="346" t="s">
        <v>121</v>
      </c>
      <c r="BC102" s="167"/>
      <c r="BD102" s="10"/>
      <c r="BE102" s="187">
        <v>0</v>
      </c>
      <c r="BF102" s="167">
        <f t="shared" ref="BF102:BF105" si="141">BE102</f>
        <v>0</v>
      </c>
      <c r="BG102" s="297"/>
      <c r="BH102" s="188" t="str" cm="2">
        <f t="array" ref="BH102">_xlfn.IFS($C$6=Werkblad!$A$28,Werkblad!$A$34,$C$6="Kennisontwikkeling (KO)",Werkblad!$A$31,$C$6="Onderzoek, Ontwikkeling en innovatie (O&amp;O&amp;I)",Werkblad!$A$32,$C$6="","")</f>
        <v/>
      </c>
      <c r="BI102" s="139"/>
    </row>
    <row r="103" spans="1:61" x14ac:dyDescent="0.25">
      <c r="A103" s="7"/>
      <c r="B103" s="574"/>
      <c r="C103" s="587"/>
      <c r="D103" s="587"/>
      <c r="E103" s="4"/>
      <c r="F103" s="10"/>
      <c r="G103" s="200"/>
      <c r="H103" s="4"/>
      <c r="I103" s="296">
        <f t="shared" si="135"/>
        <v>0</v>
      </c>
      <c r="J103" s="10"/>
      <c r="K103" s="200"/>
      <c r="L103" s="297"/>
      <c r="M103" s="167">
        <f t="shared" si="136"/>
        <v>0</v>
      </c>
      <c r="N103" s="10"/>
      <c r="O103" s="200"/>
      <c r="P103" s="297">
        <f t="shared" si="115"/>
        <v>0</v>
      </c>
      <c r="Q103" s="297"/>
      <c r="R103" s="346" t="s">
        <v>121</v>
      </c>
      <c r="S103" s="175"/>
      <c r="T103" s="10"/>
      <c r="U103" s="200"/>
      <c r="V103" s="297"/>
      <c r="W103" s="33">
        <f t="shared" si="133"/>
        <v>0</v>
      </c>
      <c r="X103" s="346" t="s">
        <v>121</v>
      </c>
      <c r="Y103" s="175"/>
      <c r="Z103" s="10"/>
      <c r="AA103" s="187">
        <v>0</v>
      </c>
      <c r="AB103" s="287"/>
      <c r="AC103" s="33">
        <f t="shared" si="134"/>
        <v>0</v>
      </c>
      <c r="AD103" s="188" t="str" cm="2">
        <f t="array" ref="AD103">_xlfn.IFS($C$6=Werkblad!$A$28,Werkblad!$A$34,$C$6="Kennisontwikkeling (KO)",Werkblad!$A$31,$C$6="Onderzoek, Ontwikkeling en innovatie (O&amp;O&amp;I)",Werkblad!$A$32,$C$6="","")</f>
        <v/>
      </c>
      <c r="AE103" s="287"/>
      <c r="AF103" s="10"/>
      <c r="AG103" s="200"/>
      <c r="AH103" s="167">
        <f t="shared" si="137"/>
        <v>0</v>
      </c>
      <c r="AI103" s="297"/>
      <c r="AJ103" s="346" t="s">
        <v>121</v>
      </c>
      <c r="AK103" s="297"/>
      <c r="AL103" s="10"/>
      <c r="AM103" s="200"/>
      <c r="AN103" s="167">
        <f t="shared" si="138"/>
        <v>0</v>
      </c>
      <c r="AO103" s="297"/>
      <c r="AP103" s="346" t="s">
        <v>121</v>
      </c>
      <c r="AQ103" s="287"/>
      <c r="AR103" s="10"/>
      <c r="AS103" s="200"/>
      <c r="AT103" s="167">
        <f t="shared" si="139"/>
        <v>0</v>
      </c>
      <c r="AU103" s="297"/>
      <c r="AV103" s="346" t="s">
        <v>121</v>
      </c>
      <c r="AW103" s="175"/>
      <c r="AX103" s="10"/>
      <c r="AY103" s="200"/>
      <c r="AZ103" s="167">
        <f t="shared" si="140"/>
        <v>0</v>
      </c>
      <c r="BA103" s="297"/>
      <c r="BB103" s="346" t="s">
        <v>121</v>
      </c>
      <c r="BC103" s="167"/>
      <c r="BD103" s="10"/>
      <c r="BE103" s="187">
        <v>0</v>
      </c>
      <c r="BF103" s="167">
        <f t="shared" si="141"/>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35"/>
        <v>0</v>
      </c>
      <c r="J104" s="10"/>
      <c r="K104" s="200"/>
      <c r="L104" s="297"/>
      <c r="M104" s="167">
        <f t="shared" si="136"/>
        <v>0</v>
      </c>
      <c r="N104" s="10"/>
      <c r="O104" s="200"/>
      <c r="P104" s="297">
        <f t="shared" si="115"/>
        <v>0</v>
      </c>
      <c r="Q104" s="297"/>
      <c r="R104" s="346" t="s">
        <v>121</v>
      </c>
      <c r="S104" s="175"/>
      <c r="T104" s="10"/>
      <c r="U104" s="200"/>
      <c r="V104" s="297"/>
      <c r="W104" s="33">
        <f t="shared" si="133"/>
        <v>0</v>
      </c>
      <c r="X104" s="346" t="s">
        <v>121</v>
      </c>
      <c r="Y104" s="175"/>
      <c r="Z104" s="10"/>
      <c r="AA104" s="187">
        <v>0</v>
      </c>
      <c r="AB104" s="287"/>
      <c r="AC104" s="33">
        <f t="shared" si="134"/>
        <v>0</v>
      </c>
      <c r="AD104" s="188" t="str" cm="2">
        <f t="array" ref="AD104">_xlfn.IFS($C$6=Werkblad!$A$28,Werkblad!$A$34,$C$6="Kennisontwikkeling (KO)",Werkblad!$A$31,$C$6="Onderzoek, Ontwikkeling en innovatie (O&amp;O&amp;I)",Werkblad!$A$32,$C$6="","")</f>
        <v/>
      </c>
      <c r="AE104" s="287"/>
      <c r="AF104" s="10"/>
      <c r="AG104" s="200"/>
      <c r="AH104" s="167">
        <f t="shared" si="137"/>
        <v>0</v>
      </c>
      <c r="AI104" s="297"/>
      <c r="AJ104" s="346" t="s">
        <v>121</v>
      </c>
      <c r="AK104" s="297"/>
      <c r="AL104" s="10"/>
      <c r="AM104" s="200"/>
      <c r="AN104" s="167">
        <f t="shared" si="138"/>
        <v>0</v>
      </c>
      <c r="AO104" s="297"/>
      <c r="AP104" s="346" t="s">
        <v>121</v>
      </c>
      <c r="AQ104" s="287"/>
      <c r="AR104" s="10"/>
      <c r="AS104" s="200"/>
      <c r="AT104" s="167">
        <f t="shared" si="139"/>
        <v>0</v>
      </c>
      <c r="AU104" s="297"/>
      <c r="AV104" s="346" t="s">
        <v>121</v>
      </c>
      <c r="AW104" s="175"/>
      <c r="AX104" s="10"/>
      <c r="AY104" s="200"/>
      <c r="AZ104" s="167">
        <f t="shared" si="140"/>
        <v>0</v>
      </c>
      <c r="BA104" s="297"/>
      <c r="BB104" s="346" t="s">
        <v>121</v>
      </c>
      <c r="BC104" s="167"/>
      <c r="BD104" s="10"/>
      <c r="BE104" s="187">
        <v>0</v>
      </c>
      <c r="BF104" s="167">
        <f t="shared" si="141"/>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35"/>
        <v>0</v>
      </c>
      <c r="J105" s="10"/>
      <c r="K105" s="200"/>
      <c r="L105" s="297"/>
      <c r="M105" s="167">
        <f t="shared" si="136"/>
        <v>0</v>
      </c>
      <c r="N105" s="10"/>
      <c r="O105" s="200"/>
      <c r="P105" s="297">
        <f t="shared" si="115"/>
        <v>0</v>
      </c>
      <c r="Q105" s="297"/>
      <c r="R105" s="346" t="s">
        <v>121</v>
      </c>
      <c r="S105" s="175"/>
      <c r="T105" s="10"/>
      <c r="U105" s="200"/>
      <c r="V105" s="297"/>
      <c r="W105" s="33">
        <f t="shared" si="133"/>
        <v>0</v>
      </c>
      <c r="X105" s="346" t="s">
        <v>121</v>
      </c>
      <c r="Y105" s="175"/>
      <c r="Z105" s="10"/>
      <c r="AA105" s="187">
        <v>0</v>
      </c>
      <c r="AB105" s="287"/>
      <c r="AC105" s="33">
        <f t="shared" si="134"/>
        <v>0</v>
      </c>
      <c r="AD105" s="188" t="str" cm="2">
        <f t="array" ref="AD105">_xlfn.IFS($C$6=Werkblad!$A$28,Werkblad!$A$34,$C$6="Kennisontwikkeling (KO)",Werkblad!$A$31,$C$6="Onderzoek, Ontwikkeling en innovatie (O&amp;O&amp;I)",Werkblad!$A$32,$C$6="","")</f>
        <v/>
      </c>
      <c r="AE105" s="287"/>
      <c r="AF105" s="10"/>
      <c r="AG105" s="200"/>
      <c r="AH105" s="167">
        <f t="shared" si="137"/>
        <v>0</v>
      </c>
      <c r="AI105" s="297"/>
      <c r="AJ105" s="346" t="s">
        <v>121</v>
      </c>
      <c r="AK105" s="297"/>
      <c r="AL105" s="10"/>
      <c r="AM105" s="200"/>
      <c r="AN105" s="167">
        <f t="shared" si="138"/>
        <v>0</v>
      </c>
      <c r="AO105" s="297"/>
      <c r="AP105" s="346" t="s">
        <v>121</v>
      </c>
      <c r="AQ105" s="287"/>
      <c r="AR105" s="10"/>
      <c r="AS105" s="200"/>
      <c r="AT105" s="167">
        <f t="shared" si="139"/>
        <v>0</v>
      </c>
      <c r="AU105" s="297"/>
      <c r="AV105" s="346" t="s">
        <v>121</v>
      </c>
      <c r="AW105" s="175"/>
      <c r="AX105" s="10"/>
      <c r="AY105" s="200"/>
      <c r="AZ105" s="167">
        <f t="shared" si="140"/>
        <v>0</v>
      </c>
      <c r="BA105" s="297"/>
      <c r="BB105" s="346" t="s">
        <v>121</v>
      </c>
      <c r="BC105" s="167"/>
      <c r="BD105" s="10"/>
      <c r="BE105" s="187">
        <v>0</v>
      </c>
      <c r="BF105" s="167">
        <f t="shared" si="14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55"/>
      <c r="AQ108" s="290"/>
      <c r="AR108" s="61"/>
      <c r="AS108" s="67"/>
      <c r="AT108" s="67"/>
      <c r="AU108" s="290"/>
      <c r="AV108" s="55"/>
      <c r="AW108" s="67"/>
      <c r="AX108" s="61"/>
      <c r="AY108" s="67"/>
      <c r="AZ108" s="67"/>
      <c r="BA108" s="290"/>
      <c r="BB108" s="55"/>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157"/>
      <c r="AQ109" s="303"/>
      <c r="AR109" s="55"/>
      <c r="AS109" s="55"/>
      <c r="AT109" s="55"/>
      <c r="AU109" s="303"/>
      <c r="AV109" s="157"/>
      <c r="AW109" s="55"/>
      <c r="AX109" s="55"/>
      <c r="AY109" s="55"/>
      <c r="AZ109" s="55"/>
      <c r="BA109" s="303"/>
      <c r="BB109" s="157"/>
      <c r="BC109" s="55"/>
      <c r="BD109" s="55"/>
      <c r="BE109" s="55"/>
      <c r="BF109" s="55"/>
      <c r="BG109" s="303"/>
      <c r="BH109" s="55"/>
      <c r="BI109" s="138"/>
    </row>
    <row r="110" spans="1:61" ht="26.25" customHeight="1" x14ac:dyDescent="0.25">
      <c r="A110" s="27"/>
      <c r="B110" s="181"/>
      <c r="C110" s="35"/>
      <c r="D110" s="49"/>
      <c r="E110" s="54"/>
      <c r="F110" s="234" t="s">
        <v>57</v>
      </c>
      <c r="G110" s="157"/>
      <c r="H110" s="398"/>
      <c r="I110" s="398"/>
      <c r="J110" s="157" t="s">
        <v>7</v>
      </c>
      <c r="K110" s="157"/>
      <c r="L110" s="309"/>
      <c r="M110" s="157"/>
      <c r="N110" s="576" t="s">
        <v>8</v>
      </c>
      <c r="O110" s="576"/>
      <c r="P110" s="288"/>
      <c r="Q110" s="305"/>
      <c r="R110" s="157"/>
      <c r="S110" s="398"/>
      <c r="T110" s="576" t="str">
        <f>+T14</f>
        <v>Uren</v>
      </c>
      <c r="U110" s="576"/>
      <c r="V110" s="305"/>
      <c r="W110" s="33"/>
      <c r="X110" s="157"/>
      <c r="Y110" s="398"/>
      <c r="Z110" s="576" t="str">
        <f>+Z14</f>
        <v>Uren</v>
      </c>
      <c r="AA110" s="576"/>
      <c r="AB110" s="305"/>
      <c r="AC110" s="33"/>
      <c r="AD110" s="157"/>
      <c r="AE110" s="300"/>
      <c r="AF110" s="576" t="str">
        <f>+AF14</f>
        <v>Uren</v>
      </c>
      <c r="AG110" s="576"/>
      <c r="AH110" s="397"/>
      <c r="AI110" s="305"/>
      <c r="AJ110" s="157"/>
      <c r="AK110" s="305"/>
      <c r="AL110" s="576" t="str">
        <f>+AL14</f>
        <v>Uren</v>
      </c>
      <c r="AM110" s="576"/>
      <c r="AN110" s="397"/>
      <c r="AO110" s="305"/>
      <c r="AP110" s="31" t="s">
        <v>116</v>
      </c>
      <c r="AQ110" s="305"/>
      <c r="AR110" s="576" t="str">
        <f>+AR14</f>
        <v>Uren</v>
      </c>
      <c r="AS110" s="576"/>
      <c r="AT110" s="397"/>
      <c r="AU110" s="305"/>
      <c r="AV110" s="31" t="s">
        <v>116</v>
      </c>
      <c r="AW110" s="398"/>
      <c r="AX110" s="576" t="str">
        <f>+AX14</f>
        <v>Uren</v>
      </c>
      <c r="AY110" s="576"/>
      <c r="AZ110" s="397"/>
      <c r="BA110" s="305"/>
      <c r="BB110" s="31" t="s">
        <v>116</v>
      </c>
      <c r="BC110" s="397"/>
      <c r="BD110" s="576" t="str">
        <f>+BD14</f>
        <v>Uren</v>
      </c>
      <c r="BE110" s="576"/>
      <c r="BF110" s="397"/>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46" t="s">
        <v>121</v>
      </c>
      <c r="AQ111" s="288"/>
      <c r="AR111" s="30"/>
      <c r="AS111" s="31" t="s">
        <v>23</v>
      </c>
      <c r="AT111" s="31"/>
      <c r="AU111" s="288"/>
      <c r="AV111" s="346" t="s">
        <v>121</v>
      </c>
      <c r="AW111" s="31"/>
      <c r="AX111" s="30"/>
      <c r="AY111" s="31" t="s">
        <v>23</v>
      </c>
      <c r="AZ111" s="31"/>
      <c r="BA111" s="288"/>
      <c r="BB111" s="346" t="s">
        <v>121</v>
      </c>
      <c r="BC111" s="31"/>
      <c r="BD111" s="30"/>
      <c r="BE111" s="31" t="s">
        <v>23</v>
      </c>
      <c r="BF111" s="31"/>
      <c r="BG111" s="288"/>
      <c r="BH111" s="31" t="s">
        <v>116</v>
      </c>
      <c r="BI111" s="60"/>
    </row>
    <row r="112" spans="1:61" x14ac:dyDescent="0.25">
      <c r="A112" s="7"/>
      <c r="B112" s="574"/>
      <c r="C112" s="575"/>
      <c r="D112" s="575"/>
      <c r="E112" s="135"/>
      <c r="F112" s="10"/>
      <c r="G112" s="200"/>
      <c r="H112" s="521"/>
      <c r="I112" s="522">
        <f>G112</f>
        <v>0</v>
      </c>
      <c r="J112" s="35"/>
      <c r="K112" s="200"/>
      <c r="L112" s="297"/>
      <c r="M112" s="167">
        <f>K112</f>
        <v>0</v>
      </c>
      <c r="N112" s="35"/>
      <c r="O112" s="200"/>
      <c r="P112" s="297">
        <f>O112</f>
        <v>0</v>
      </c>
      <c r="Q112" s="297"/>
      <c r="R112" s="520" t="s">
        <v>121</v>
      </c>
      <c r="S112" s="167"/>
      <c r="T112" s="35"/>
      <c r="U112" s="200"/>
      <c r="V112" s="297"/>
      <c r="W112" s="33">
        <f t="shared" si="133"/>
        <v>0</v>
      </c>
      <c r="X112" s="520" t="s">
        <v>121</v>
      </c>
      <c r="Y112" s="167"/>
      <c r="Z112" s="35"/>
      <c r="AA112" s="200"/>
      <c r="AB112" s="297"/>
      <c r="AC112" s="33">
        <f t="shared" si="134"/>
        <v>0</v>
      </c>
      <c r="AD112" s="520"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8"/>
      <c r="AL112" s="30"/>
      <c r="AM112" s="200"/>
      <c r="AN112" s="31"/>
      <c r="AO112" s="288"/>
      <c r="AP112" s="346" t="s">
        <v>121</v>
      </c>
      <c r="AQ112" s="288"/>
      <c r="AR112" s="30"/>
      <c r="AS112" s="200"/>
      <c r="AT112" s="31"/>
      <c r="AU112" s="288"/>
      <c r="AV112" s="346" t="s">
        <v>121</v>
      </c>
      <c r="AW112" s="175"/>
      <c r="AX112" s="10"/>
      <c r="AY112" s="200"/>
      <c r="AZ112" s="175">
        <f>AY112</f>
        <v>0</v>
      </c>
      <c r="BA112" s="287"/>
      <c r="BB112" s="346" t="s">
        <v>121</v>
      </c>
      <c r="BC112" s="175"/>
      <c r="BD112" s="10"/>
      <c r="BE112" s="187">
        <v>0</v>
      </c>
      <c r="BF112" s="175">
        <f>BE112</f>
        <v>0</v>
      </c>
      <c r="BG112" s="287"/>
      <c r="BH112" s="188" t="str" cm="2">
        <f t="array" ref="BH112">_xlfn.IFS($C$6=Werkblad!$A$28,Werkblad!$A$34,$C$6="Kennisontwikkeling (KO)",Werkblad!$A$31,$C$6="Onderzoek, Ontwikkeling en innovatie (O&amp;O&amp;I)",Werkblad!$A$32,$C$6="","")</f>
        <v/>
      </c>
      <c r="BI112" s="139"/>
    </row>
    <row r="113" spans="1:61" x14ac:dyDescent="0.25">
      <c r="A113" s="7"/>
      <c r="B113" s="574"/>
      <c r="C113" s="575"/>
      <c r="D113" s="575"/>
      <c r="E113" s="135"/>
      <c r="F113" s="10"/>
      <c r="G113" s="200"/>
      <c r="H113" s="521"/>
      <c r="I113" s="522">
        <f>G113</f>
        <v>0</v>
      </c>
      <c r="J113" s="35"/>
      <c r="K113" s="200"/>
      <c r="L113" s="297"/>
      <c r="M113" s="167">
        <f>K113</f>
        <v>0</v>
      </c>
      <c r="N113" s="35"/>
      <c r="O113" s="200"/>
      <c r="P113" s="297">
        <f>O113</f>
        <v>0</v>
      </c>
      <c r="Q113" s="297"/>
      <c r="R113" s="520" t="s">
        <v>121</v>
      </c>
      <c r="S113" s="167"/>
      <c r="T113" s="35"/>
      <c r="U113" s="200"/>
      <c r="V113" s="297"/>
      <c r="W113" s="33">
        <f t="shared" ref="W113" si="142">U113</f>
        <v>0</v>
      </c>
      <c r="X113" s="520" t="s">
        <v>121</v>
      </c>
      <c r="Y113" s="167"/>
      <c r="Z113" s="35"/>
      <c r="AA113" s="200"/>
      <c r="AB113" s="297"/>
      <c r="AC113" s="33">
        <f t="shared" ref="AC113" si="143">AA113</f>
        <v>0</v>
      </c>
      <c r="AD113" s="520" t="s">
        <v>121</v>
      </c>
      <c r="AE113" s="287"/>
      <c r="AF113" s="10"/>
      <c r="AG113" s="187">
        <v>0</v>
      </c>
      <c r="AH113" s="175">
        <f>AG113</f>
        <v>0</v>
      </c>
      <c r="AI113" s="287"/>
      <c r="AJ113" s="188" t="str" cm="2">
        <f t="array" ref="AJ113">_xlfn.IFS($C$6=Werkblad!$A$28,Werkblad!$A$34,$C$6="Kennisontwikkeling (KO)",Werkblad!$A$31,$C$6="Onderzoek, Ontwikkeling en innovatie (O&amp;O&amp;I)",Werkblad!$A$32,$C$6="","")</f>
        <v/>
      </c>
      <c r="AK113" s="288"/>
      <c r="AL113" s="30"/>
      <c r="AM113" s="200"/>
      <c r="AN113" s="31"/>
      <c r="AO113" s="288"/>
      <c r="AP113" s="346" t="s">
        <v>121</v>
      </c>
      <c r="AQ113" s="288"/>
      <c r="AR113" s="30"/>
      <c r="AS113" s="200"/>
      <c r="AT113" s="31"/>
      <c r="AU113" s="288"/>
      <c r="AV113" s="346" t="s">
        <v>121</v>
      </c>
      <c r="AW113" s="175"/>
      <c r="AX113" s="10"/>
      <c r="AY113" s="200"/>
      <c r="AZ113" s="175">
        <f>AY113</f>
        <v>0</v>
      </c>
      <c r="BA113" s="287"/>
      <c r="BB113" s="346" t="s">
        <v>121</v>
      </c>
      <c r="BC113" s="175"/>
      <c r="BD113" s="10"/>
      <c r="BE113" s="187">
        <v>0</v>
      </c>
      <c r="BF113" s="175">
        <f>BE113</f>
        <v>0</v>
      </c>
      <c r="BG113" s="287"/>
      <c r="BH113" s="188" t="str" cm="2">
        <f t="array" ref="BH113">_xlfn.IFS($C$6=Werkblad!$A$28,Werkblad!$A$34,$C$6="Kennisontwikkeling (KO)",Werkblad!$A$31,$C$6="Onderzoek, Ontwikkeling en innovatie (O&amp;O&amp;I)",Werkblad!$A$32,$C$6="","")</f>
        <v/>
      </c>
      <c r="BI113" s="139"/>
    </row>
    <row r="114" spans="1:61" x14ac:dyDescent="0.25">
      <c r="A114" s="7"/>
      <c r="B114" s="574"/>
      <c r="C114" s="587"/>
      <c r="D114" s="587"/>
      <c r="E114" s="4"/>
      <c r="F114" s="10"/>
      <c r="G114" s="200"/>
      <c r="H114" s="262"/>
      <c r="I114" s="522">
        <f t="shared" ref="I114:I116" si="144">G114</f>
        <v>0</v>
      </c>
      <c r="J114" s="35"/>
      <c r="K114" s="200"/>
      <c r="L114" s="297"/>
      <c r="M114" s="167">
        <f t="shared" ref="M114:M116" si="145">K114</f>
        <v>0</v>
      </c>
      <c r="N114" s="35"/>
      <c r="O114" s="200"/>
      <c r="P114" s="297">
        <f>O114</f>
        <v>0</v>
      </c>
      <c r="Q114" s="297"/>
      <c r="R114" s="520" t="s">
        <v>121</v>
      </c>
      <c r="S114" s="167"/>
      <c r="T114" s="35"/>
      <c r="U114" s="200"/>
      <c r="V114" s="297"/>
      <c r="W114" s="33">
        <f t="shared" si="133"/>
        <v>0</v>
      </c>
      <c r="X114" s="520" t="s">
        <v>121</v>
      </c>
      <c r="Y114" s="167"/>
      <c r="Z114" s="35"/>
      <c r="AA114" s="200"/>
      <c r="AB114" s="297"/>
      <c r="AC114" s="33">
        <f t="shared" si="134"/>
        <v>0</v>
      </c>
      <c r="AD114" s="520" t="s">
        <v>121</v>
      </c>
      <c r="AE114" s="287"/>
      <c r="AF114" s="10"/>
      <c r="AG114" s="187">
        <v>0</v>
      </c>
      <c r="AH114" s="175">
        <f t="shared" ref="AH114:AH116" si="146">AG114</f>
        <v>0</v>
      </c>
      <c r="AI114" s="287"/>
      <c r="AJ114" s="188" t="str" cm="2">
        <f t="array" ref="AJ114">_xlfn.IFS($C$6=Werkblad!$A$28,Werkblad!$A$34,$C$6="Kennisontwikkeling (KO)",Werkblad!$A$31,$C$6="Onderzoek, Ontwikkeling en innovatie (O&amp;O&amp;I)",Werkblad!$A$32,$C$6="","")</f>
        <v/>
      </c>
      <c r="AK114" s="288"/>
      <c r="AL114" s="30"/>
      <c r="AM114" s="200"/>
      <c r="AN114" s="31"/>
      <c r="AO114" s="288"/>
      <c r="AP114" s="346" t="s">
        <v>121</v>
      </c>
      <c r="AQ114" s="288"/>
      <c r="AR114" s="30"/>
      <c r="AS114" s="200"/>
      <c r="AT114" s="31"/>
      <c r="AU114" s="288"/>
      <c r="AV114" s="346" t="s">
        <v>121</v>
      </c>
      <c r="AW114" s="175"/>
      <c r="AX114" s="10"/>
      <c r="AY114" s="200"/>
      <c r="AZ114" s="175">
        <f t="shared" ref="AZ114:AZ116" si="147">AY114</f>
        <v>0</v>
      </c>
      <c r="BA114" s="287"/>
      <c r="BB114" s="346" t="s">
        <v>121</v>
      </c>
      <c r="BC114" s="175"/>
      <c r="BD114" s="10"/>
      <c r="BE114" s="187">
        <v>0</v>
      </c>
      <c r="BF114" s="175">
        <f t="shared" ref="BF114:BF116" si="148">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262"/>
      <c r="I115" s="522">
        <f t="shared" si="144"/>
        <v>0</v>
      </c>
      <c r="J115" s="35"/>
      <c r="K115" s="200"/>
      <c r="L115" s="297"/>
      <c r="M115" s="167">
        <f t="shared" si="145"/>
        <v>0</v>
      </c>
      <c r="N115" s="35"/>
      <c r="O115" s="200"/>
      <c r="P115" s="297">
        <f>O115</f>
        <v>0</v>
      </c>
      <c r="Q115" s="297"/>
      <c r="R115" s="520" t="s">
        <v>121</v>
      </c>
      <c r="S115" s="167"/>
      <c r="T115" s="35"/>
      <c r="U115" s="200"/>
      <c r="V115" s="297"/>
      <c r="W115" s="33">
        <f t="shared" si="133"/>
        <v>0</v>
      </c>
      <c r="X115" s="520" t="s">
        <v>121</v>
      </c>
      <c r="Y115" s="167"/>
      <c r="Z115" s="35"/>
      <c r="AA115" s="200"/>
      <c r="AB115" s="297"/>
      <c r="AC115" s="33">
        <f t="shared" si="134"/>
        <v>0</v>
      </c>
      <c r="AD115" s="520" t="s">
        <v>121</v>
      </c>
      <c r="AE115" s="287"/>
      <c r="AF115" s="10"/>
      <c r="AG115" s="187">
        <v>0</v>
      </c>
      <c r="AH115" s="175">
        <f t="shared" si="146"/>
        <v>0</v>
      </c>
      <c r="AI115" s="287"/>
      <c r="AJ115" s="188" t="str" cm="2">
        <f t="array" ref="AJ115">_xlfn.IFS($C$6=Werkblad!$A$28,Werkblad!$A$34,$C$6="Kennisontwikkeling (KO)",Werkblad!$A$31,$C$6="Onderzoek, Ontwikkeling en innovatie (O&amp;O&amp;I)",Werkblad!$A$32,$C$6="","")</f>
        <v/>
      </c>
      <c r="AK115" s="288"/>
      <c r="AL115" s="30"/>
      <c r="AM115" s="200"/>
      <c r="AN115" s="31"/>
      <c r="AO115" s="288"/>
      <c r="AP115" s="346" t="s">
        <v>121</v>
      </c>
      <c r="AQ115" s="288"/>
      <c r="AR115" s="30"/>
      <c r="AS115" s="200"/>
      <c r="AT115" s="31"/>
      <c r="AU115" s="288"/>
      <c r="AV115" s="346" t="s">
        <v>121</v>
      </c>
      <c r="AW115" s="175"/>
      <c r="AX115" s="10"/>
      <c r="AY115" s="200"/>
      <c r="AZ115" s="175">
        <f t="shared" si="147"/>
        <v>0</v>
      </c>
      <c r="BA115" s="287"/>
      <c r="BB115" s="346" t="s">
        <v>121</v>
      </c>
      <c r="BC115" s="175"/>
      <c r="BD115" s="10"/>
      <c r="BE115" s="187">
        <v>0</v>
      </c>
      <c r="BF115" s="175">
        <f t="shared" si="148"/>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521"/>
      <c r="I116" s="522">
        <f t="shared" si="144"/>
        <v>0</v>
      </c>
      <c r="J116" s="35"/>
      <c r="K116" s="200"/>
      <c r="L116" s="297"/>
      <c r="M116" s="167">
        <f t="shared" si="145"/>
        <v>0</v>
      </c>
      <c r="N116" s="35"/>
      <c r="O116" s="200"/>
      <c r="P116" s="297">
        <f>O116</f>
        <v>0</v>
      </c>
      <c r="Q116" s="297"/>
      <c r="R116" s="520" t="s">
        <v>121</v>
      </c>
      <c r="S116" s="167"/>
      <c r="T116" s="35"/>
      <c r="U116" s="200"/>
      <c r="V116" s="297"/>
      <c r="W116" s="33">
        <f t="shared" si="133"/>
        <v>0</v>
      </c>
      <c r="X116" s="520" t="s">
        <v>121</v>
      </c>
      <c r="Y116" s="167"/>
      <c r="Z116" s="35"/>
      <c r="AA116" s="200"/>
      <c r="AB116" s="297"/>
      <c r="AC116" s="33">
        <f t="shared" si="134"/>
        <v>0</v>
      </c>
      <c r="AD116" s="520" t="s">
        <v>121</v>
      </c>
      <c r="AE116" s="287"/>
      <c r="AF116" s="10"/>
      <c r="AG116" s="187">
        <v>0</v>
      </c>
      <c r="AH116" s="175">
        <f t="shared" si="146"/>
        <v>0</v>
      </c>
      <c r="AI116" s="287"/>
      <c r="AJ116" s="188" t="str" cm="2">
        <f t="array" ref="AJ116">_xlfn.IFS($C$6=Werkblad!$A$28,Werkblad!$A$34,$C$6="Kennisontwikkeling (KO)",Werkblad!$A$31,$C$6="Onderzoek, Ontwikkeling en innovatie (O&amp;O&amp;I)",Werkblad!$A$32,$C$6="","")</f>
        <v/>
      </c>
      <c r="AK116" s="288"/>
      <c r="AL116" s="30"/>
      <c r="AM116" s="200"/>
      <c r="AN116" s="31"/>
      <c r="AO116" s="288"/>
      <c r="AP116" s="346" t="s">
        <v>121</v>
      </c>
      <c r="AQ116" s="288"/>
      <c r="AR116" s="30"/>
      <c r="AS116" s="200"/>
      <c r="AT116" s="31"/>
      <c r="AU116" s="288"/>
      <c r="AV116" s="346" t="s">
        <v>121</v>
      </c>
      <c r="AW116" s="175"/>
      <c r="AX116" s="10"/>
      <c r="AY116" s="200"/>
      <c r="AZ116" s="175">
        <f t="shared" si="147"/>
        <v>0</v>
      </c>
      <c r="BA116" s="287"/>
      <c r="BB116" s="346" t="s">
        <v>121</v>
      </c>
      <c r="BC116" s="175"/>
      <c r="BD116" s="10"/>
      <c r="BE116" s="187">
        <v>0</v>
      </c>
      <c r="BF116" s="175">
        <f t="shared" si="148"/>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aanvraag'!I36&gt;80%,80%,50%+'Basisgegevens aanvraag'!I36)</f>
        <v>0.5</v>
      </c>
      <c r="L129" s="291"/>
      <c r="M129" s="358"/>
      <c r="N129" s="64"/>
      <c r="O129" s="70">
        <f>25%+'Basisgegevens aanvraag'!$I$36</f>
        <v>0.25</v>
      </c>
      <c r="P129" s="312"/>
      <c r="Q129" s="312"/>
      <c r="R129" s="312"/>
      <c r="S129" s="63"/>
      <c r="T129" s="64"/>
      <c r="U129" s="70">
        <f>50%+'Basisgegevens aanvraag'!$G$36</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292"/>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aanvraag'!K36+'Basisgegevens aanvraag'!L36)&lt;=70%),(+AY129+'Basisgegevens aanvraag'!K36+'Basisgegevens aanvraag'!L36)*AY125,AND(C7="Niet van toepassing",AY129&gt;=50%),50%*AY125,AND(C7="Niet van toepassing",AY129&lt;50%),AY129*AY125,AND(C7="Niet van toepassing",AY129&gt;=50%),50%*AY125,AND(C7="Ja",C4="Onderzoeksorganisatie - niet economische activiteiten"),AY125*0%,AND(C7="Ja",(+AY129+'Basisgegevens aanvraag'!K36+'Basisgegevens aanvraag'!L36)&gt;70%),70%*AY125,AND(C7="",C4="Onderzoeksorganisatie - niet economische activiteiten"),+AY125*0%,(AND(C7="",C8="Niet van toepassing")),+AY125*50%,(AND(C7="",C8="Nee")),+AY125*50%,AND(C7="Ja",C4="Middelgrote onderneming",(+AY129+'Basisgegevens aanvraag'!K36+'Basisgegevens aanvraag'!L36)&lt;=70%),(+AY129+'Basisgegevens aanvraag'!K36+'Basisgegevens aanvraag'!L36)*AY125,AND(C7="Ja",C4="Onderzoeksorganisatie - economische activiteiten",AY129&lt;=50%),(+AY129+'Basisgegevens aanvraag'!K36+'Basisgegevens aanvraag'!L36)*AY125,AND(C7="Ja",C4="Grote onderneming",AY129&lt;=50%),(+AY129+'Basisgegevens aanvraag'!K36+'Basisgegevens aanvraag'!L36)*AY125,AND(C7="",AY129&lt;=50%),+AY125*AY129,(AND(C7="",C8="")),+AY125*50%,AY129&lt;50%,AY129*AY125)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D156" s="19"/>
      <c r="E156" s="19"/>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D157" s="19"/>
      <c r="E157" s="19"/>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D158" s="19"/>
      <c r="E158" s="19"/>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D159" s="19"/>
      <c r="E159" s="19"/>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386"/>
      <c r="F174" s="269"/>
      <c r="G174" s="269" t="s">
        <v>110</v>
      </c>
      <c r="H174" s="269" t="s">
        <v>111</v>
      </c>
      <c r="I174" s="337"/>
      <c r="J174" s="269" t="s">
        <v>112</v>
      </c>
      <c r="K174" s="269" t="s">
        <v>113</v>
      </c>
      <c r="L174" s="269" t="s">
        <v>123</v>
      </c>
      <c r="M174" s="337"/>
      <c r="N174" s="269" t="s">
        <v>124</v>
      </c>
      <c r="O174" s="269" t="s">
        <v>125</v>
      </c>
      <c r="P174" s="337"/>
      <c r="Q174" s="269" t="s">
        <v>126</v>
      </c>
      <c r="R174" s="269" t="s">
        <v>127</v>
      </c>
      <c r="S174" s="269" t="s">
        <v>128</v>
      </c>
      <c r="T174" s="269" t="s">
        <v>44</v>
      </c>
      <c r="U174" s="613" t="s">
        <v>114</v>
      </c>
      <c r="V174" s="613"/>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2" t="s">
        <v>130</v>
      </c>
      <c r="F175" s="563"/>
      <c r="G175" s="474">
        <f>SUMIFS(I15:I116,R15:R116,"KO")</f>
        <v>0</v>
      </c>
      <c r="H175" s="200">
        <f>SUMIFS(M15:M116,R15:R116,Werkblad!A31)</f>
        <v>0</v>
      </c>
      <c r="I175" s="200"/>
      <c r="J175" s="200">
        <f>SUMIFS(P15:P116,R15:R116,Werkblad!A31)</f>
        <v>0</v>
      </c>
      <c r="K175" s="200">
        <f>SUMIFS(W15:W116,X15:X116,Werkblad!A31)</f>
        <v>0</v>
      </c>
      <c r="L175" s="200">
        <f>SUMIFS(AC15:AC116,AD15:AD116,Werkblad!A31)</f>
        <v>0</v>
      </c>
      <c r="M175" s="200"/>
      <c r="N175" s="200">
        <f>SUMIFS(AH15:AH116,AJ15:AJ116,Werkblad!A31)</f>
        <v>0</v>
      </c>
      <c r="O175" s="200">
        <f>SUMIFS(AN15:AN116,AP15:AP116,"KO")</f>
        <v>0</v>
      </c>
      <c r="P175" s="200"/>
      <c r="Q175" s="200">
        <f>SUMIFS(AT15:AT116,AV15:AV116,"KO")</f>
        <v>0</v>
      </c>
      <c r="R175" s="200">
        <f>SUMIFS(AZ15:AZ116,BB15:BB116,"KO")</f>
        <v>0</v>
      </c>
      <c r="S175" s="200">
        <f>SUMIFS(BF15:BF116,BH15:BH116,"KO")</f>
        <v>0</v>
      </c>
      <c r="T175" s="477">
        <f>SUM(G175:S175)</f>
        <v>0</v>
      </c>
      <c r="U175" s="585">
        <f>IFERROR(T175/$T$177,0)</f>
        <v>0</v>
      </c>
      <c r="V175" s="586"/>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qlOcpip4FOFs8TBHUvmW8a26+WNYlSCp9lEfe2ljQKVf0bTIZmQqBj++67GmxS2rc/A2qBfl0E/LwE/ZFznSzg==" saltValue="quZWXlNnMWi8HXNXwKa8PA==" spinCount="100000" sheet="1" objects="1" scenarios="1"/>
  <customSheetViews>
    <customSheetView guid="{83BCCC09-8AC8-4304-9213-3ECE2DC16AD8}" showGridLines="0" hiddenColumns="1">
      <pane xSplit="1" ySplit="10" topLeftCell="Y107"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Y122"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Y107"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9">
    <mergeCell ref="T110:U110"/>
    <mergeCell ref="Z110:AA110"/>
    <mergeCell ref="AF110:AG110"/>
    <mergeCell ref="B74:D74"/>
    <mergeCell ref="N90:O90"/>
    <mergeCell ref="T90:U90"/>
    <mergeCell ref="Z90:AA90"/>
    <mergeCell ref="B85:D85"/>
    <mergeCell ref="BD71:BE71"/>
    <mergeCell ref="B93:D93"/>
    <mergeCell ref="B94:D94"/>
    <mergeCell ref="B95:D95"/>
    <mergeCell ref="B99:D99"/>
    <mergeCell ref="B100:D100"/>
    <mergeCell ref="B75:D75"/>
    <mergeCell ref="B76:D76"/>
    <mergeCell ref="B77:D77"/>
    <mergeCell ref="B96:D96"/>
    <mergeCell ref="B97:D97"/>
    <mergeCell ref="B98:D98"/>
    <mergeCell ref="AR123:AS123"/>
    <mergeCell ref="B82:D82"/>
    <mergeCell ref="B84:D84"/>
    <mergeCell ref="AX123:AY123"/>
    <mergeCell ref="BD123:BE123"/>
    <mergeCell ref="AF90:AG90"/>
    <mergeCell ref="AL90:AM90"/>
    <mergeCell ref="AR90:AS90"/>
    <mergeCell ref="AX90:AY90"/>
    <mergeCell ref="BD90:BE90"/>
    <mergeCell ref="B105:D105"/>
    <mergeCell ref="B104:D104"/>
    <mergeCell ref="B112:D112"/>
    <mergeCell ref="AL110:AM110"/>
    <mergeCell ref="AR110:AS110"/>
    <mergeCell ref="AX110:AY110"/>
    <mergeCell ref="BD110:BE110"/>
    <mergeCell ref="B114:D114"/>
    <mergeCell ref="B115:D115"/>
    <mergeCell ref="B101:D101"/>
    <mergeCell ref="B102:D102"/>
    <mergeCell ref="B103:D103"/>
    <mergeCell ref="N110:O110"/>
    <mergeCell ref="B92:D92"/>
    <mergeCell ref="B52:C52"/>
    <mergeCell ref="N57:O57"/>
    <mergeCell ref="T57:U57"/>
    <mergeCell ref="Z57:AA57"/>
    <mergeCell ref="AF57:AG57"/>
    <mergeCell ref="AL57:AM57"/>
    <mergeCell ref="AR57:AS57"/>
    <mergeCell ref="AX57:AY57"/>
    <mergeCell ref="B83:D83"/>
    <mergeCell ref="B78:D78"/>
    <mergeCell ref="B79:D79"/>
    <mergeCell ref="B66:D66"/>
    <mergeCell ref="N71:O71"/>
    <mergeCell ref="T71:U71"/>
    <mergeCell ref="Z71:AA71"/>
    <mergeCell ref="AF71:AG71"/>
    <mergeCell ref="AL71:AM71"/>
    <mergeCell ref="AR71:AS71"/>
    <mergeCell ref="AX71:AY71"/>
    <mergeCell ref="B61:D61"/>
    <mergeCell ref="B62:D62"/>
    <mergeCell ref="B63:D63"/>
    <mergeCell ref="B80:D80"/>
    <mergeCell ref="B81:D81"/>
    <mergeCell ref="AL13:AM13"/>
    <mergeCell ref="AR13:AS13"/>
    <mergeCell ref="AX13:AY13"/>
    <mergeCell ref="BD13:BE13"/>
    <mergeCell ref="Z38:AA38"/>
    <mergeCell ref="AF38:AG38"/>
    <mergeCell ref="AL38:AM38"/>
    <mergeCell ref="AR38:AS38"/>
    <mergeCell ref="AX38:AY38"/>
    <mergeCell ref="BD38:BE38"/>
    <mergeCell ref="F2:G5"/>
    <mergeCell ref="B45:C45"/>
    <mergeCell ref="B46:C46"/>
    <mergeCell ref="B47:C47"/>
    <mergeCell ref="B48:C48"/>
    <mergeCell ref="B49:C49"/>
    <mergeCell ref="B50:C50"/>
    <mergeCell ref="B51:C51"/>
    <mergeCell ref="B73:D73"/>
    <mergeCell ref="B64:D64"/>
    <mergeCell ref="B65:D65"/>
    <mergeCell ref="B44:C44"/>
    <mergeCell ref="B40:C40"/>
    <mergeCell ref="B41:C41"/>
    <mergeCell ref="B42:C42"/>
    <mergeCell ref="B43:C43"/>
    <mergeCell ref="B60:D60"/>
    <mergeCell ref="B59:D59"/>
    <mergeCell ref="B10:C10"/>
    <mergeCell ref="D10:E10"/>
    <mergeCell ref="B12:BI12"/>
    <mergeCell ref="Z13:AA13"/>
    <mergeCell ref="AF13:AG13"/>
    <mergeCell ref="BD57:BE57"/>
    <mergeCell ref="E175:F175"/>
    <mergeCell ref="U175:V175"/>
    <mergeCell ref="E176:F176"/>
    <mergeCell ref="U176:V176"/>
    <mergeCell ref="U177:V177"/>
    <mergeCell ref="G159:H159"/>
    <mergeCell ref="G160:H160"/>
    <mergeCell ref="G165:H165"/>
    <mergeCell ref="G166:H166"/>
    <mergeCell ref="G167:H167"/>
    <mergeCell ref="G168:H168"/>
    <mergeCell ref="G169:H169"/>
    <mergeCell ref="E173:V173"/>
    <mergeCell ref="G164:AB164"/>
    <mergeCell ref="U174:V174"/>
    <mergeCell ref="B164:E164"/>
    <mergeCell ref="C168:D168"/>
    <mergeCell ref="B113:D113"/>
    <mergeCell ref="B165:E165"/>
    <mergeCell ref="G158:H158"/>
    <mergeCell ref="B116:D116"/>
    <mergeCell ref="N123:O123"/>
    <mergeCell ref="T123:U123"/>
    <mergeCell ref="Z123:AA123"/>
    <mergeCell ref="AF123:AG123"/>
    <mergeCell ref="AL123:AM123"/>
    <mergeCell ref="G157:AB157"/>
  </mergeCells>
  <conditionalFormatting sqref="AZ129:BB129">
    <cfRule type="cellIs" dxfId="330" priority="78" operator="greaterThan">
      <formula>0.5</formula>
    </cfRule>
    <cfRule type="cellIs" priority="79" operator="between">
      <formula>0</formula>
      <formula>0.5</formula>
    </cfRule>
  </conditionalFormatting>
  <conditionalFormatting sqref="B12">
    <cfRule type="cellIs" dxfId="329" priority="103" stopIfTrue="1" operator="equal">
      <formula>"Kies eerst uw systematiek voor de berekening van de subsidiabele kosten"</formula>
    </cfRule>
  </conditionalFormatting>
  <conditionalFormatting sqref="F34">
    <cfRule type="cellIs" dxfId="328" priority="102" stopIfTrue="1" operator="equal">
      <formula>"Opslag algemene kosten (50%)"</formula>
    </cfRule>
  </conditionalFormatting>
  <conditionalFormatting sqref="AB107">
    <cfRule type="cellIs" dxfId="327" priority="99" operator="greaterThan">
      <formula>40000000</formula>
    </cfRule>
  </conditionalFormatting>
  <conditionalFormatting sqref="AN129:AQ129">
    <cfRule type="cellIs" dxfId="326" priority="95" operator="greaterThan">
      <formula>0.5</formula>
    </cfRule>
    <cfRule type="cellIs" priority="96" operator="between">
      <formula>0</formula>
      <formula>0.5</formula>
    </cfRule>
  </conditionalFormatting>
  <conditionalFormatting sqref="AT133:AV133">
    <cfRule type="cellIs" dxfId="325" priority="93" operator="greaterThan">
      <formula>20000000</formula>
    </cfRule>
  </conditionalFormatting>
  <conditionalFormatting sqref="BC133">
    <cfRule type="cellIs" dxfId="324" priority="92" operator="greaterThan">
      <formula>20000000</formula>
    </cfRule>
  </conditionalFormatting>
  <conditionalFormatting sqref="AR34">
    <cfRule type="cellIs" dxfId="323" priority="85" stopIfTrue="1" operator="equal">
      <formula>"Opslag algemene kosten (50%)"</formula>
    </cfRule>
  </conditionalFormatting>
  <conditionalFormatting sqref="T34">
    <cfRule type="cellIs" dxfId="322" priority="89" stopIfTrue="1" operator="equal">
      <formula>"Opslag algemene kosten (50%)"</formula>
    </cfRule>
  </conditionalFormatting>
  <conditionalFormatting sqref="J34">
    <cfRule type="cellIs" dxfId="321" priority="91" stopIfTrue="1" operator="equal">
      <formula>"Opslag algemene kosten (50%)"</formula>
    </cfRule>
  </conditionalFormatting>
  <conditionalFormatting sqref="N34">
    <cfRule type="cellIs" dxfId="320" priority="90" stopIfTrue="1" operator="equal">
      <formula>"Opslag algemene kosten (50%)"</formula>
    </cfRule>
  </conditionalFormatting>
  <conditionalFormatting sqref="Z34">
    <cfRule type="cellIs" dxfId="319" priority="88" stopIfTrue="1" operator="equal">
      <formula>"Opslag algemene kosten (50%)"</formula>
    </cfRule>
  </conditionalFormatting>
  <conditionalFormatting sqref="AF34">
    <cfRule type="cellIs" dxfId="318" priority="87" stopIfTrue="1" operator="equal">
      <formula>"Opslag algemene kosten (50%)"</formula>
    </cfRule>
  </conditionalFormatting>
  <conditionalFormatting sqref="AL34">
    <cfRule type="cellIs" dxfId="317" priority="86" stopIfTrue="1" operator="equal">
      <formula>"Opslag algemene kosten (50%)"</formula>
    </cfRule>
  </conditionalFormatting>
  <conditionalFormatting sqref="AX34">
    <cfRule type="cellIs" dxfId="316" priority="84" stopIfTrue="1" operator="equal">
      <formula>"Opslag algemene kosten (50%)"</formula>
    </cfRule>
  </conditionalFormatting>
  <conditionalFormatting sqref="BD34">
    <cfRule type="cellIs" dxfId="315" priority="80" stopIfTrue="1" operator="equal">
      <formula>"Opslag algemene kosten (50%)"</formula>
    </cfRule>
  </conditionalFormatting>
  <conditionalFormatting sqref="AZ133:BB133">
    <cfRule type="cellIs" dxfId="314" priority="77" operator="greaterThan">
      <formula>20000000</formula>
    </cfRule>
  </conditionalFormatting>
  <conditionalFormatting sqref="AQ133">
    <cfRule type="cellIs" dxfId="313" priority="39" operator="greaterThan">
      <formula>20000000</formula>
    </cfRule>
  </conditionalFormatting>
  <conditionalFormatting sqref="AS133">
    <cfRule type="cellIs" dxfId="312" priority="38" operator="greaterThan">
      <formula>20000000</formula>
    </cfRule>
  </conditionalFormatting>
  <conditionalFormatting sqref="AM133:AP133">
    <cfRule type="cellIs" dxfId="311" priority="37" operator="greaterThan">
      <formula>20000000</formula>
    </cfRule>
  </conditionalFormatting>
  <conditionalFormatting sqref="AH133:AK133">
    <cfRule type="cellIs" dxfId="310" priority="36" operator="greaterThan">
      <formula>20000000</formula>
    </cfRule>
  </conditionalFormatting>
  <conditionalFormatting sqref="AB133:AD133">
    <cfRule type="cellIs" dxfId="309" priority="35" operator="greaterThan">
      <formula>20000000</formula>
    </cfRule>
  </conditionalFormatting>
  <conditionalFormatting sqref="AG133">
    <cfRule type="cellIs" dxfId="308" priority="34" operator="greaterThan">
      <formula>20000000</formula>
    </cfRule>
  </conditionalFormatting>
  <conditionalFormatting sqref="AA133">
    <cfRule type="cellIs" dxfId="307" priority="33" operator="greaterThan">
      <formula>20000000</formula>
    </cfRule>
  </conditionalFormatting>
  <conditionalFormatting sqref="AB129:AD129">
    <cfRule type="cellIs" dxfId="306" priority="31" operator="greaterThan">
      <formula>0.5</formula>
    </cfRule>
    <cfRule type="cellIs" priority="32" operator="between">
      <formula>0</formula>
      <formula>0.5</formula>
    </cfRule>
  </conditionalFormatting>
  <conditionalFormatting sqref="AH129:AK129">
    <cfRule type="cellIs" dxfId="305" priority="29" operator="greaterThan">
      <formula>0.5</formula>
    </cfRule>
    <cfRule type="cellIs" priority="30" operator="between">
      <formula>0</formula>
      <formula>0.5</formula>
    </cfRule>
  </conditionalFormatting>
  <conditionalFormatting sqref="AM129">
    <cfRule type="cellIs" dxfId="304" priority="27" operator="greaterThan">
      <formula>0.5</formula>
    </cfRule>
    <cfRule type="cellIs" priority="28" operator="between">
      <formula>0</formula>
      <formula>0.5</formula>
    </cfRule>
  </conditionalFormatting>
  <conditionalFormatting sqref="AY133">
    <cfRule type="cellIs" dxfId="303" priority="4" operator="greaterThan">
      <formula>2000000</formula>
    </cfRule>
  </conditionalFormatting>
  <conditionalFormatting sqref="AY129">
    <cfRule type="cellIs" dxfId="302" priority="13" operator="greaterThan">
      <formula>0.5</formula>
    </cfRule>
    <cfRule type="cellIs" priority="14" operator="between">
      <formula>0</formula>
      <formula>0.5</formula>
    </cfRule>
  </conditionalFormatting>
  <conditionalFormatting sqref="AA129">
    <cfRule type="cellIs" dxfId="301" priority="9" operator="greaterThan">
      <formula>0.5</formula>
    </cfRule>
    <cfRule type="cellIs" priority="10" operator="between">
      <formula>0</formula>
      <formula>0.5</formula>
    </cfRule>
  </conditionalFormatting>
  <conditionalFormatting sqref="AG129">
    <cfRule type="cellIs" dxfId="300" priority="7" operator="greaterThan">
      <formula>0.5</formula>
    </cfRule>
    <cfRule type="cellIs" priority="8" operator="between">
      <formula>0</formula>
      <formula>0.5</formula>
    </cfRule>
  </conditionalFormatting>
  <conditionalFormatting sqref="X177">
    <cfRule type="expression" dxfId="299" priority="5" stopIfTrue="1">
      <formula>IF(T177-D136=0,"","Let op ")</formula>
    </cfRule>
    <cfRule type="expression" dxfId="298" priority="6" stopIfTrue="1">
      <formula>IF(T177-D136=0,"","Let op ")</formula>
    </cfRule>
  </conditionalFormatting>
  <conditionalFormatting sqref="C168">
    <cfRule type="containsText" dxfId="21"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3B289E98-97CF-4D39-843E-69BF1FEA03F2}"/>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A1:XFD154 A162:XFD163 A155:A161 F155:XFD161 A171:XFD178 A164:A170 F165:XFD166 C167:D167 F169:XFD170 F167:I168 AB167:XFD168 A180:XFD180 A179:G179 I179:XFD179 A182:XFD1048576 A181:F181 I181:XFD181 F164 H164:XFD164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62273061-B1EB-481E-AA92-6B6D87B1DAA4}">
          <x14:formula1>
            <xm:f>Werkblad!$A$1:$A$4</xm:f>
          </x14:formula1>
          <xm:sqref>D10:E10</xm:sqref>
        </x14:dataValidation>
        <x14:dataValidation type="list" allowBlank="1" showInputMessage="1" showErrorMessage="1" xr:uid="{5502ECB5-A4C3-43C0-A209-8B251EE36993}">
          <x14:formula1>
            <xm:f>Werkblad!$A$14:$A$16</xm:f>
          </x14:formula1>
          <xm:sqref>C7:C8</xm:sqref>
        </x14:dataValidation>
        <x14:dataValidation type="list" allowBlank="1" showInputMessage="1" showErrorMessage="1" xr:uid="{CFAE56E5-5A70-42EB-AB3F-C6147D0DAD3F}">
          <x14:formula1>
            <xm:f>Werkblad!$A$26:$A$28</xm:f>
          </x14:formula1>
          <xm:sqref>C6</xm:sqref>
        </x14:dataValidation>
        <x14:dataValidation type="list" allowBlank="1" showInputMessage="1" showErrorMessage="1" xr:uid="{280010FF-CFF7-49AC-B74B-5A9F650D6D50}">
          <x14:formula1>
            <xm:f>Werkblad!$A$31:$A$34</xm:f>
          </x14:formula1>
          <xm:sqref>AP92:AP105 AP73:AP85 AV111:AV116 R34 AD34 X34 R40:R52 R59:R66 R92:R105 R73:R85 X40:X52 X59:X66 X92:X105 X73:X85 AD40:AD52 AD59:AD66 AP111:AP116 AD73:AD85 AP34 AP40:AP52 AP15:AP31 AV34 AV40:AV52 AP59:AP66 AV15:AV31 BH15:BH31 R15:R31 R112:R116 X15:X31 AD15:AD31 AJ34 AJ40:AJ52 AJ59:AJ66 AJ92:AJ105 AJ73:AJ85 AJ15:AJ31 AV59:AV66 AV92:AV105 AV73:AV85 AD92:AD105 BH112:BH116 BB59:BB66 BH92:BH105 AJ112:AJ116 AD112:AD116 X112:X116 BH34 BH40:BH52 BH59:BH66 BH73:BH85 BB92:BB105 BB73:BB85 BB111:BB116 BB34 BB40:BB52 BB15:BB31</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B615C-E249-49BA-B0EC-7DBD347DB759}">
  <sheetPr codeName="Blad33"/>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140625" style="313" hidden="1" customWidth="1"/>
    <col min="17" max="19" width="14.7109375" style="20" customWidth="1"/>
    <col min="20" max="20" width="15.5703125" style="20" customWidth="1"/>
    <col min="21" max="21" width="15.28515625" style="20" customWidth="1"/>
    <col min="22" max="22" width="14.7109375" style="20" customWidth="1"/>
    <col min="23" max="23" width="0.28515625" style="20" hidden="1" customWidth="1"/>
    <col min="24" max="27" width="14.7109375" style="20" customWidth="1"/>
    <col min="28" max="28" width="15.85546875" style="313" customWidth="1"/>
    <col min="29" max="29" width="1.7109375" style="20" hidden="1" customWidth="1"/>
    <col min="30" max="30" width="10.5703125" style="20" customWidth="1"/>
    <col min="31" max="31" width="10.5703125" style="313" customWidth="1"/>
    <col min="32" max="32" width="13.5703125" style="20" customWidth="1"/>
    <col min="33" max="33" width="15.5703125" style="20" customWidth="1"/>
    <col min="34" max="34" width="10.28515625" style="20" hidden="1" customWidth="1"/>
    <col min="35" max="35" width="10.5703125" style="313" customWidth="1"/>
    <col min="36" max="36" width="10.5703125" style="20" customWidth="1"/>
    <col min="37" max="37" width="10.5703125" style="313" customWidth="1"/>
    <col min="38" max="38" width="13.7109375" style="20" customWidth="1"/>
    <col min="39" max="39" width="14.8554687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aanvraag'!C37</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aanvraag'!D37</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5"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5"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v>0</v>
      </c>
      <c r="AN70" s="55"/>
      <c r="AO70" s="303"/>
      <c r="AP70" s="55"/>
      <c r="AQ70" s="303"/>
      <c r="AR70" s="55"/>
      <c r="AS70" s="55">
        <v>0</v>
      </c>
      <c r="AT70" s="55"/>
      <c r="AU70" s="303"/>
      <c r="AV70" s="55"/>
      <c r="AW70" s="55"/>
      <c r="AX70" s="55"/>
      <c r="AY70" s="55">
        <v>0</v>
      </c>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135"/>
      <c r="F75" s="10"/>
      <c r="G75" s="187">
        <v>0</v>
      </c>
      <c r="H75" s="135"/>
      <c r="I75" s="296">
        <f t="shared" ref="I75:I77" si="103">G75</f>
        <v>0</v>
      </c>
      <c r="J75" s="10"/>
      <c r="K75" s="187">
        <v>0</v>
      </c>
      <c r="L75" s="287"/>
      <c r="M75" s="283">
        <f t="shared" ref="M75:M77" si="104">K75</f>
        <v>0</v>
      </c>
      <c r="N75" s="10"/>
      <c r="O75" s="187">
        <v>0</v>
      </c>
      <c r="P75" s="287">
        <f t="shared" ref="P75:P77" si="105">O75</f>
        <v>0</v>
      </c>
      <c r="Q75" s="287"/>
      <c r="R75" s="188" t="str" cm="2">
        <f t="array" ref="R75">_xlfn.IFS($C$6=Werkblad!$A$28,Werkblad!$A$34,$C$6="Kennisontwikkeling (KO)",Werkblad!$A$31,$C$6="Onderzoek, Ontwikkeling en innovatie (O&amp;O&amp;I)",Werkblad!$A$32,$C$6="","")</f>
        <v/>
      </c>
      <c r="S75" s="175"/>
      <c r="T75" s="10"/>
      <c r="U75" s="187">
        <v>0</v>
      </c>
      <c r="V75" s="287"/>
      <c r="W75" s="33">
        <f t="shared" ref="W75:W77" si="106">U75</f>
        <v>0</v>
      </c>
      <c r="X75" s="188" t="str" cm="2">
        <f t="array" ref="X75">_xlfn.IFS($C$6=Werkblad!$A$28,Werkblad!$A$34,$C$6="Kennisontwikkeling (KO)",Werkblad!$A$31,$C$6="Onderzoek, Ontwikkeling en innovatie (O&amp;O&amp;I)",Werkblad!$A$32,$C$6="","")</f>
        <v/>
      </c>
      <c r="Y75" s="175"/>
      <c r="Z75" s="10"/>
      <c r="AA75" s="187">
        <v>0</v>
      </c>
      <c r="AB75" s="287"/>
      <c r="AC75" s="33">
        <f t="shared" ref="AC75:AC77" si="107">AA75</f>
        <v>0</v>
      </c>
      <c r="AD75" s="188" t="str" cm="2">
        <f t="array" ref="AD75">_xlfn.IFS($C$6=Werkblad!$A$28,Werkblad!$A$34,$C$6="Kennisontwikkeling (KO)",Werkblad!$A$31,$C$6="Onderzoek, Ontwikkeling en innovatie (O&amp;O&amp;I)",Werkblad!$A$32,$C$6="","")</f>
        <v/>
      </c>
      <c r="AE75" s="287"/>
      <c r="AF75" s="10"/>
      <c r="AG75" s="187">
        <v>0</v>
      </c>
      <c r="AH75" s="175">
        <f t="shared" ref="AH75:AH77" si="108">AG75</f>
        <v>0</v>
      </c>
      <c r="AI75" s="287"/>
      <c r="AJ75" s="188" t="str" cm="2">
        <f t="array" ref="AJ75">_xlfn.IFS($C$6=Werkblad!$A$28,Werkblad!$A$34,$C$6="Kennisontwikkeling (KO)",Werkblad!$A$31,$C$6="Onderzoek, Ontwikkeling en innovatie (O&amp;O&amp;I)",Werkblad!$A$32,$C$6="","")</f>
        <v/>
      </c>
      <c r="AK75" s="287"/>
      <c r="AL75" s="10"/>
      <c r="AM75" s="187">
        <v>0</v>
      </c>
      <c r="AN75" s="283">
        <f t="shared" ref="AN75:AN77" si="109">AM75</f>
        <v>0</v>
      </c>
      <c r="AO75" s="287"/>
      <c r="AP75" s="188" t="str" cm="2">
        <f t="array" ref="AP75">_xlfn.IFS($C$6=Werkblad!$A$28,Werkblad!$A$34,$C$6="Kennisontwikkeling (KO)",Werkblad!$A$31,$C$6="Onderzoek, Ontwikkeling en innovatie (O&amp;O&amp;I)",Werkblad!$A$32,$C$6="","")</f>
        <v/>
      </c>
      <c r="AQ75" s="287"/>
      <c r="AR75" s="10"/>
      <c r="AS75" s="187">
        <v>0</v>
      </c>
      <c r="AT75" s="283">
        <f t="shared" ref="AT75:AT77" si="110">AS75</f>
        <v>0</v>
      </c>
      <c r="AU75" s="287"/>
      <c r="AV75" s="188" t="str" cm="2">
        <f t="array" ref="AV75">_xlfn.IFS($C$6=Werkblad!$A$28,Werkblad!$A$34,$C$6="Kennisontwikkeling (KO)",Werkblad!$A$31,$C$6="Onderzoek, Ontwikkeling en innovatie (O&amp;O&amp;I)",Werkblad!$A$32,$C$6="","")</f>
        <v/>
      </c>
      <c r="AW75" s="175"/>
      <c r="AX75" s="10"/>
      <c r="AY75" s="187">
        <v>0</v>
      </c>
      <c r="AZ75" s="283">
        <f t="shared" ref="AZ75:AZ77" si="111">AY75</f>
        <v>0</v>
      </c>
      <c r="BA75" s="287"/>
      <c r="BB75" s="188" t="str" cm="2">
        <f t="array" ref="BB75">_xlfn.IFS($C$6=Werkblad!$A$28,Werkblad!$A$34,$C$6="Kennisontwikkeling (KO)",Werkblad!$A$31,$C$6="Onderzoek, Ontwikkeling en innovatie (O&amp;O&amp;I)",Werkblad!$A$32,$C$6="","")</f>
        <v/>
      </c>
      <c r="BC75" s="175"/>
      <c r="BD75" s="10"/>
      <c r="BE75" s="187">
        <v>0</v>
      </c>
      <c r="BF75" s="283">
        <f t="shared" ref="BF75:BF77" si="112">BE75</f>
        <v>0</v>
      </c>
      <c r="BG75" s="287"/>
      <c r="BH75" s="188" t="str" cm="2">
        <f t="array" ref="BH75">_xlfn.IFS($C$6=Werkblad!$A$28,Werkblad!$A$34,$C$6="Kennisontwikkeling (KO)",Werkblad!$A$31,$C$6="Onderzoek, Ontwikkeling en innovatie (O&amp;O&amp;I)",Werkblad!$A$32,$C$6="","")</f>
        <v/>
      </c>
      <c r="BI75" s="139"/>
    </row>
    <row r="76" spans="1:61" x14ac:dyDescent="0.25">
      <c r="A76" s="7"/>
      <c r="B76" s="574"/>
      <c r="C76" s="575"/>
      <c r="D76" s="575"/>
      <c r="E76" s="135"/>
      <c r="F76" s="10"/>
      <c r="G76" s="187">
        <v>0</v>
      </c>
      <c r="H76" s="135"/>
      <c r="I76" s="296">
        <f t="shared" si="103"/>
        <v>0</v>
      </c>
      <c r="J76" s="10"/>
      <c r="K76" s="187">
        <v>0</v>
      </c>
      <c r="L76" s="287"/>
      <c r="M76" s="283">
        <f t="shared" si="104"/>
        <v>0</v>
      </c>
      <c r="N76" s="10"/>
      <c r="O76" s="187">
        <v>0</v>
      </c>
      <c r="P76" s="287">
        <f t="shared" si="105"/>
        <v>0</v>
      </c>
      <c r="Q76" s="287"/>
      <c r="R76" s="188" t="str" cm="2">
        <f t="array" ref="R76">_xlfn.IFS($C$6=Werkblad!$A$28,Werkblad!$A$34,$C$6="Kennisontwikkeling (KO)",Werkblad!$A$31,$C$6="Onderzoek, Ontwikkeling en innovatie (O&amp;O&amp;I)",Werkblad!$A$32,$C$6="","")</f>
        <v/>
      </c>
      <c r="S76" s="175"/>
      <c r="T76" s="10"/>
      <c r="U76" s="187">
        <v>0</v>
      </c>
      <c r="V76" s="287"/>
      <c r="W76" s="33">
        <f t="shared" si="106"/>
        <v>0</v>
      </c>
      <c r="X76" s="188" t="str" cm="2">
        <f t="array" ref="X76">_xlfn.IFS($C$6=Werkblad!$A$28,Werkblad!$A$34,$C$6="Kennisontwikkeling (KO)",Werkblad!$A$31,$C$6="Onderzoek, Ontwikkeling en innovatie (O&amp;O&amp;I)",Werkblad!$A$32,$C$6="","")</f>
        <v/>
      </c>
      <c r="Y76" s="175"/>
      <c r="Z76" s="10"/>
      <c r="AA76" s="187">
        <v>0</v>
      </c>
      <c r="AB76" s="287"/>
      <c r="AC76" s="33">
        <f t="shared" si="107"/>
        <v>0</v>
      </c>
      <c r="AD76" s="188" t="str" cm="2">
        <f t="array" ref="AD76">_xlfn.IFS($C$6=Werkblad!$A$28,Werkblad!$A$34,$C$6="Kennisontwikkeling (KO)",Werkblad!$A$31,$C$6="Onderzoek, Ontwikkeling en innovatie (O&amp;O&amp;I)",Werkblad!$A$32,$C$6="","")</f>
        <v/>
      </c>
      <c r="AE76" s="287"/>
      <c r="AF76" s="10"/>
      <c r="AG76" s="187">
        <v>0</v>
      </c>
      <c r="AH76" s="175">
        <f t="shared" si="108"/>
        <v>0</v>
      </c>
      <c r="AI76" s="287"/>
      <c r="AJ76" s="188" t="str" cm="2">
        <f t="array" ref="AJ76">_xlfn.IFS($C$6=Werkblad!$A$28,Werkblad!$A$34,$C$6="Kennisontwikkeling (KO)",Werkblad!$A$31,$C$6="Onderzoek, Ontwikkeling en innovatie (O&amp;O&amp;I)",Werkblad!$A$32,$C$6="","")</f>
        <v/>
      </c>
      <c r="AK76" s="287"/>
      <c r="AL76" s="10"/>
      <c r="AM76" s="187">
        <v>0</v>
      </c>
      <c r="AN76" s="283">
        <f t="shared" si="109"/>
        <v>0</v>
      </c>
      <c r="AO76" s="287"/>
      <c r="AP76" s="188" t="str" cm="2">
        <f t="array" ref="AP76">_xlfn.IFS($C$6=Werkblad!$A$28,Werkblad!$A$34,$C$6="Kennisontwikkeling (KO)",Werkblad!$A$31,$C$6="Onderzoek, Ontwikkeling en innovatie (O&amp;O&amp;I)",Werkblad!$A$32,$C$6="","")</f>
        <v/>
      </c>
      <c r="AQ76" s="287"/>
      <c r="AR76" s="10"/>
      <c r="AS76" s="187">
        <v>0</v>
      </c>
      <c r="AT76" s="283">
        <f t="shared" si="110"/>
        <v>0</v>
      </c>
      <c r="AU76" s="287"/>
      <c r="AV76" s="188" t="str" cm="2">
        <f t="array" ref="AV76">_xlfn.IFS($C$6=Werkblad!$A$28,Werkblad!$A$34,$C$6="Kennisontwikkeling (KO)",Werkblad!$A$31,$C$6="Onderzoek, Ontwikkeling en innovatie (O&amp;O&amp;I)",Werkblad!$A$32,$C$6="","")</f>
        <v/>
      </c>
      <c r="AW76" s="175"/>
      <c r="AX76" s="10"/>
      <c r="AY76" s="187">
        <v>0</v>
      </c>
      <c r="AZ76" s="283">
        <f t="shared" si="111"/>
        <v>0</v>
      </c>
      <c r="BA76" s="287"/>
      <c r="BB76" s="188" t="str" cm="2">
        <f t="array" ref="BB76">_xlfn.IFS($C$6=Werkblad!$A$28,Werkblad!$A$34,$C$6="Kennisontwikkeling (KO)",Werkblad!$A$31,$C$6="Onderzoek, Ontwikkeling en innovatie (O&amp;O&amp;I)",Werkblad!$A$32,$C$6="","")</f>
        <v/>
      </c>
      <c r="BC76" s="175"/>
      <c r="BD76" s="10"/>
      <c r="BE76" s="187">
        <v>0</v>
      </c>
      <c r="BF76" s="283">
        <f t="shared" si="112"/>
        <v>0</v>
      </c>
      <c r="BG76" s="287"/>
      <c r="BH76" s="188" t="str" cm="2">
        <f t="array" ref="BH76">_xlfn.IFS($C$6=Werkblad!$A$28,Werkblad!$A$34,$C$6="Kennisontwikkeling (KO)",Werkblad!$A$31,$C$6="Onderzoek, Ontwikkeling en innovatie (O&amp;O&amp;I)",Werkblad!$A$32,$C$6="","")</f>
        <v/>
      </c>
      <c r="BI76" s="139"/>
    </row>
    <row r="77" spans="1:61" x14ac:dyDescent="0.25">
      <c r="A77" s="7"/>
      <c r="B77" s="574"/>
      <c r="C77" s="575"/>
      <c r="D77" s="575"/>
      <c r="E77" s="135"/>
      <c r="F77" s="10"/>
      <c r="G77" s="187">
        <v>0</v>
      </c>
      <c r="H77" s="135"/>
      <c r="I77" s="296">
        <f t="shared" si="103"/>
        <v>0</v>
      </c>
      <c r="J77" s="10"/>
      <c r="K77" s="187">
        <v>0</v>
      </c>
      <c r="L77" s="287"/>
      <c r="M77" s="283">
        <f t="shared" si="104"/>
        <v>0</v>
      </c>
      <c r="N77" s="10"/>
      <c r="O77" s="187">
        <v>0</v>
      </c>
      <c r="P77" s="287">
        <f t="shared" si="105"/>
        <v>0</v>
      </c>
      <c r="Q77" s="287"/>
      <c r="R77" s="188" t="str" cm="2">
        <f t="array" ref="R77">_xlfn.IFS($C$6=Werkblad!$A$28,Werkblad!$A$34,$C$6="Kennisontwikkeling (KO)",Werkblad!$A$31,$C$6="Onderzoek, Ontwikkeling en innovatie (O&amp;O&amp;I)",Werkblad!$A$32,$C$6="","")</f>
        <v/>
      </c>
      <c r="S77" s="175"/>
      <c r="T77" s="10"/>
      <c r="U77" s="187">
        <v>0</v>
      </c>
      <c r="V77" s="287"/>
      <c r="W77" s="33">
        <f t="shared" si="106"/>
        <v>0</v>
      </c>
      <c r="X77" s="188" t="str" cm="2">
        <f t="array" ref="X77">_xlfn.IFS($C$6=Werkblad!$A$28,Werkblad!$A$34,$C$6="Kennisontwikkeling (KO)",Werkblad!$A$31,$C$6="Onderzoek, Ontwikkeling en innovatie (O&amp;O&amp;I)",Werkblad!$A$32,$C$6="","")</f>
        <v/>
      </c>
      <c r="Y77" s="175"/>
      <c r="Z77" s="10"/>
      <c r="AA77" s="187">
        <v>0</v>
      </c>
      <c r="AB77" s="287"/>
      <c r="AC77" s="33">
        <f t="shared" si="107"/>
        <v>0</v>
      </c>
      <c r="AD77" s="188" t="str" cm="2">
        <f t="array" ref="AD77">_xlfn.IFS($C$6=Werkblad!$A$28,Werkblad!$A$34,$C$6="Kennisontwikkeling (KO)",Werkblad!$A$31,$C$6="Onderzoek, Ontwikkeling en innovatie (O&amp;O&amp;I)",Werkblad!$A$32,$C$6="","")</f>
        <v/>
      </c>
      <c r="AE77" s="287"/>
      <c r="AF77" s="10"/>
      <c r="AG77" s="187">
        <v>0</v>
      </c>
      <c r="AH77" s="175">
        <f t="shared" si="108"/>
        <v>0</v>
      </c>
      <c r="AI77" s="287"/>
      <c r="AJ77" s="188" t="str" cm="2">
        <f t="array" ref="AJ77">_xlfn.IFS($C$6=Werkblad!$A$28,Werkblad!$A$34,$C$6="Kennisontwikkeling (KO)",Werkblad!$A$31,$C$6="Onderzoek, Ontwikkeling en innovatie (O&amp;O&amp;I)",Werkblad!$A$32,$C$6="","")</f>
        <v/>
      </c>
      <c r="AK77" s="287"/>
      <c r="AL77" s="10"/>
      <c r="AM77" s="187">
        <v>0</v>
      </c>
      <c r="AN77" s="283">
        <f t="shared" si="109"/>
        <v>0</v>
      </c>
      <c r="AO77" s="287"/>
      <c r="AP77" s="188" t="str" cm="2">
        <f t="array" ref="AP77">_xlfn.IFS($C$6=Werkblad!$A$28,Werkblad!$A$34,$C$6="Kennisontwikkeling (KO)",Werkblad!$A$31,$C$6="Onderzoek, Ontwikkeling en innovatie (O&amp;O&amp;I)",Werkblad!$A$32,$C$6="","")</f>
        <v/>
      </c>
      <c r="AQ77" s="287"/>
      <c r="AR77" s="10"/>
      <c r="AS77" s="187">
        <v>0</v>
      </c>
      <c r="AT77" s="283">
        <f t="shared" si="110"/>
        <v>0</v>
      </c>
      <c r="AU77" s="287"/>
      <c r="AV77" s="188" t="str" cm="2">
        <f t="array" ref="AV77">_xlfn.IFS($C$6=Werkblad!$A$28,Werkblad!$A$34,$C$6="Kennisontwikkeling (KO)",Werkblad!$A$31,$C$6="Onderzoek, Ontwikkeling en innovatie (O&amp;O&amp;I)",Werkblad!$A$32,$C$6="","")</f>
        <v/>
      </c>
      <c r="AW77" s="175"/>
      <c r="AX77" s="10"/>
      <c r="AY77" s="187">
        <v>0</v>
      </c>
      <c r="AZ77" s="283">
        <f t="shared" si="111"/>
        <v>0</v>
      </c>
      <c r="BA77" s="287"/>
      <c r="BB77" s="188" t="str" cm="2">
        <f t="array" ref="BB77">_xlfn.IFS($C$6=Werkblad!$A$28,Werkblad!$A$34,$C$6="Kennisontwikkeling (KO)",Werkblad!$A$31,$C$6="Onderzoek, Ontwikkeling en innovatie (O&amp;O&amp;I)",Werkblad!$A$32,$C$6="","")</f>
        <v/>
      </c>
      <c r="BC77" s="175"/>
      <c r="BD77" s="10"/>
      <c r="BE77" s="187">
        <v>0</v>
      </c>
      <c r="BF77" s="283">
        <f t="shared" si="112"/>
        <v>0</v>
      </c>
      <c r="BG77" s="287"/>
      <c r="BH77" s="188" t="str" cm="2">
        <f t="array" ref="BH77">_xlfn.IFS($C$6=Werkblad!$A$28,Werkblad!$A$34,$C$6="Kennisontwikkeling (KO)",Werkblad!$A$31,$C$6="Onderzoek, Ontwikkeling en innovatie (O&amp;O&amp;I)",Werkblad!$A$32,$C$6="","")</f>
        <v/>
      </c>
      <c r="BI77" s="139"/>
    </row>
    <row r="78" spans="1:61" x14ac:dyDescent="0.25">
      <c r="A78" s="7"/>
      <c r="B78" s="574"/>
      <c r="C78" s="575"/>
      <c r="D78" s="575"/>
      <c r="E78" s="4"/>
      <c r="F78" s="10"/>
      <c r="G78" s="187">
        <v>0</v>
      </c>
      <c r="H78" s="4"/>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6"/>
    </row>
    <row r="79" spans="1:61" x14ac:dyDescent="0.25">
      <c r="A79" s="7"/>
      <c r="B79" s="574"/>
      <c r="C79" s="587"/>
      <c r="D79" s="587"/>
      <c r="E79" s="4"/>
      <c r="F79" s="10"/>
      <c r="G79" s="187">
        <v>0</v>
      </c>
      <c r="H79" s="4"/>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6"/>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75"/>
      <c r="D81" s="575"/>
      <c r="E81" s="135"/>
      <c r="F81" s="10"/>
      <c r="G81" s="187">
        <v>0</v>
      </c>
      <c r="H81" s="135"/>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9"/>
    </row>
    <row r="82" spans="1:61" x14ac:dyDescent="0.25">
      <c r="A82" s="7"/>
      <c r="B82" s="574"/>
      <c r="C82" s="575"/>
      <c r="D82" s="575"/>
      <c r="E82" s="135"/>
      <c r="F82" s="10"/>
      <c r="G82" s="187">
        <v>0</v>
      </c>
      <c r="H82" s="135"/>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9"/>
    </row>
    <row r="83" spans="1:61" x14ac:dyDescent="0.25">
      <c r="A83" s="7"/>
      <c r="B83" s="574"/>
      <c r="C83" s="587"/>
      <c r="D83" s="587"/>
      <c r="E83" s="4"/>
      <c r="F83" s="10"/>
      <c r="G83" s="187">
        <v>0</v>
      </c>
      <c r="H83" s="4"/>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si="7"/>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6"/>
    </row>
    <row r="84" spans="1:61" x14ac:dyDescent="0.25">
      <c r="A84" s="7"/>
      <c r="B84" s="574"/>
      <c r="C84" s="587"/>
      <c r="D84" s="587"/>
      <c r="E84" s="4"/>
      <c r="F84" s="10"/>
      <c r="G84" s="187">
        <v>0</v>
      </c>
      <c r="H84" s="4"/>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7"/>
        <v>0</v>
      </c>
      <c r="X84" s="188" t="str" cm="2">
        <f t="array" ref="X84">_xlfn.IFS($C$6=Werkblad!$A$28,Werkblad!$A$34,$C$6="Kennisontwikkeling (KO)",Werkblad!$A$31,$C$6="Onderzoek, Ontwikkeling en innovatie (O&amp;O&amp;I)",Werkblad!$A$32,$C$6="","")</f>
        <v/>
      </c>
      <c r="Y84" s="175"/>
      <c r="Z84" s="10"/>
      <c r="AA84" s="187">
        <v>0</v>
      </c>
      <c r="AB84" s="287"/>
      <c r="AC84" s="33">
        <f t="shared" si="19"/>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6"/>
    </row>
    <row r="85" spans="1:61" x14ac:dyDescent="0.25">
      <c r="A85" s="7"/>
      <c r="B85" s="574"/>
      <c r="C85" s="587"/>
      <c r="D85" s="587"/>
      <c r="E85" s="4"/>
      <c r="F85" s="10"/>
      <c r="G85" s="187">
        <v>0</v>
      </c>
      <c r="H85" s="4"/>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7"/>
        <v>0</v>
      </c>
      <c r="X85" s="188" t="str" cm="2">
        <f t="array" ref="X85">_xlfn.IFS($C$6=Werkblad!$A$28,Werkblad!$A$34,$C$6="Kennisontwikkeling (KO)",Werkblad!$A$31,$C$6="Onderzoek, Ontwikkeling en innovatie (O&amp;O&amp;I)",Werkblad!$A$32,$C$6="","")</f>
        <v/>
      </c>
      <c r="Y85" s="175"/>
      <c r="Z85" s="10"/>
      <c r="AA85" s="187">
        <v>0</v>
      </c>
      <c r="AB85" s="287"/>
      <c r="AC85" s="33">
        <f t="shared" si="19"/>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6"/>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55"/>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27"/>
      <c r="B92" s="574"/>
      <c r="C92" s="575"/>
      <c r="D92" s="575"/>
      <c r="E92" s="31"/>
      <c r="F92" s="30"/>
      <c r="G92" s="200"/>
      <c r="H92" s="135"/>
      <c r="I92" s="296">
        <f t="shared" ref="I92:I101" si="113">G92</f>
        <v>0</v>
      </c>
      <c r="J92" s="10"/>
      <c r="K92" s="200"/>
      <c r="L92" s="297"/>
      <c r="M92" s="167">
        <f t="shared" ref="M92:M101" si="114">K92</f>
        <v>0</v>
      </c>
      <c r="N92" s="10"/>
      <c r="O92" s="200"/>
      <c r="P92" s="297">
        <f t="shared" ref="P92:P105" si="115">O92</f>
        <v>0</v>
      </c>
      <c r="Q92" s="297"/>
      <c r="R92" s="346" t="s">
        <v>121</v>
      </c>
      <c r="S92" s="175"/>
      <c r="T92" s="10"/>
      <c r="U92" s="200"/>
      <c r="V92" s="297"/>
      <c r="W92" s="33">
        <f t="shared" ref="W92:W100" si="116">U92</f>
        <v>0</v>
      </c>
      <c r="X92" s="346" t="s">
        <v>121</v>
      </c>
      <c r="Y92" s="175"/>
      <c r="Z92" s="10"/>
      <c r="AA92" s="187">
        <v>0</v>
      </c>
      <c r="AB92" s="287"/>
      <c r="AC92" s="33">
        <f t="shared" ref="AC92:AC100" si="117">AA92</f>
        <v>0</v>
      </c>
      <c r="AD92" s="346" t="s">
        <v>121</v>
      </c>
      <c r="AE92" s="287"/>
      <c r="AF92" s="10"/>
      <c r="AG92" s="200"/>
      <c r="AH92" s="167">
        <f t="shared" ref="AH92:AH101" si="118">AG92</f>
        <v>0</v>
      </c>
      <c r="AI92" s="297"/>
      <c r="AJ92" s="346" t="s">
        <v>121</v>
      </c>
      <c r="AK92" s="297"/>
      <c r="AL92" s="10"/>
      <c r="AM92" s="200"/>
      <c r="AN92" s="167">
        <f t="shared" ref="AN92:AN101" si="119">AM92</f>
        <v>0</v>
      </c>
      <c r="AO92" s="297"/>
      <c r="AP92" s="346" t="s">
        <v>121</v>
      </c>
      <c r="AQ92" s="287"/>
      <c r="AR92" s="10"/>
      <c r="AS92" s="200"/>
      <c r="AT92" s="167">
        <f t="shared" ref="AT92:AT101" si="120">AS92</f>
        <v>0</v>
      </c>
      <c r="AU92" s="297"/>
      <c r="AV92" s="346" t="s">
        <v>121</v>
      </c>
      <c r="AW92" s="175"/>
      <c r="AX92" s="10"/>
      <c r="AY92" s="200"/>
      <c r="AZ92" s="167">
        <f t="shared" ref="AZ92:AZ101" si="121">AY92</f>
        <v>0</v>
      </c>
      <c r="BA92" s="297"/>
      <c r="BB92" s="346" t="s">
        <v>121</v>
      </c>
      <c r="BC92" s="167"/>
      <c r="BD92" s="10"/>
      <c r="BE92" s="187">
        <v>0</v>
      </c>
      <c r="BF92" s="167">
        <f t="shared" ref="BF92:BF101" si="122">BE92</f>
        <v>0</v>
      </c>
      <c r="BG92" s="297"/>
      <c r="BH92" s="346" t="s">
        <v>121</v>
      </c>
      <c r="BI92" s="60"/>
    </row>
    <row r="93" spans="1:61" x14ac:dyDescent="0.25">
      <c r="A93" s="27"/>
      <c r="B93" s="574"/>
      <c r="C93" s="575"/>
      <c r="D93" s="575"/>
      <c r="E93" s="31"/>
      <c r="F93" s="30"/>
      <c r="G93" s="200"/>
      <c r="H93" s="135"/>
      <c r="I93" s="296">
        <f t="shared" si="113"/>
        <v>0</v>
      </c>
      <c r="J93" s="10"/>
      <c r="K93" s="200"/>
      <c r="L93" s="297"/>
      <c r="M93" s="167">
        <f t="shared" si="114"/>
        <v>0</v>
      </c>
      <c r="N93" s="10"/>
      <c r="O93" s="200"/>
      <c r="P93" s="297">
        <f t="shared" si="115"/>
        <v>0</v>
      </c>
      <c r="Q93" s="297"/>
      <c r="R93" s="346" t="s">
        <v>121</v>
      </c>
      <c r="S93" s="175"/>
      <c r="T93" s="10"/>
      <c r="U93" s="200"/>
      <c r="V93" s="297"/>
      <c r="W93" s="33">
        <f t="shared" si="116"/>
        <v>0</v>
      </c>
      <c r="X93" s="346" t="s">
        <v>121</v>
      </c>
      <c r="Y93" s="175"/>
      <c r="Z93" s="10"/>
      <c r="AA93" s="187">
        <v>0</v>
      </c>
      <c r="AB93" s="287"/>
      <c r="AC93" s="33">
        <f t="shared" si="117"/>
        <v>0</v>
      </c>
      <c r="AD93" s="346" t="s">
        <v>121</v>
      </c>
      <c r="AE93" s="287"/>
      <c r="AF93" s="10"/>
      <c r="AG93" s="200"/>
      <c r="AH93" s="167">
        <f t="shared" si="118"/>
        <v>0</v>
      </c>
      <c r="AI93" s="297"/>
      <c r="AJ93" s="346" t="s">
        <v>121</v>
      </c>
      <c r="AK93" s="297"/>
      <c r="AL93" s="10"/>
      <c r="AM93" s="200"/>
      <c r="AN93" s="167">
        <f t="shared" si="119"/>
        <v>0</v>
      </c>
      <c r="AO93" s="297"/>
      <c r="AP93" s="346" t="s">
        <v>121</v>
      </c>
      <c r="AQ93" s="287"/>
      <c r="AR93" s="10"/>
      <c r="AS93" s="200"/>
      <c r="AT93" s="167">
        <f t="shared" si="120"/>
        <v>0</v>
      </c>
      <c r="AU93" s="297"/>
      <c r="AV93" s="346" t="s">
        <v>121</v>
      </c>
      <c r="AW93" s="175"/>
      <c r="AX93" s="10"/>
      <c r="AY93" s="200"/>
      <c r="AZ93" s="167">
        <f t="shared" si="121"/>
        <v>0</v>
      </c>
      <c r="BA93" s="297"/>
      <c r="BB93" s="346" t="s">
        <v>121</v>
      </c>
      <c r="BC93" s="167"/>
      <c r="BD93" s="10"/>
      <c r="BE93" s="187">
        <v>0</v>
      </c>
      <c r="BF93" s="167">
        <f t="shared" si="122"/>
        <v>0</v>
      </c>
      <c r="BG93" s="297"/>
      <c r="BH93" s="346" t="s">
        <v>121</v>
      </c>
      <c r="BI93" s="60"/>
    </row>
    <row r="94" spans="1:61" x14ac:dyDescent="0.25">
      <c r="A94" s="27"/>
      <c r="B94" s="574"/>
      <c r="C94" s="575"/>
      <c r="D94" s="575"/>
      <c r="E94" s="31"/>
      <c r="F94" s="30"/>
      <c r="G94" s="200"/>
      <c r="H94" s="135"/>
      <c r="I94" s="296">
        <f t="shared" si="113"/>
        <v>0</v>
      </c>
      <c r="J94" s="10"/>
      <c r="K94" s="200"/>
      <c r="L94" s="297"/>
      <c r="M94" s="167">
        <f t="shared" si="114"/>
        <v>0</v>
      </c>
      <c r="N94" s="10"/>
      <c r="O94" s="200"/>
      <c r="P94" s="297">
        <f t="shared" si="115"/>
        <v>0</v>
      </c>
      <c r="Q94" s="297"/>
      <c r="R94" s="346" t="s">
        <v>121</v>
      </c>
      <c r="S94" s="175"/>
      <c r="T94" s="10"/>
      <c r="U94" s="200"/>
      <c r="V94" s="297"/>
      <c r="W94" s="33">
        <f t="shared" si="116"/>
        <v>0</v>
      </c>
      <c r="X94" s="346" t="s">
        <v>121</v>
      </c>
      <c r="Y94" s="175"/>
      <c r="Z94" s="10"/>
      <c r="AA94" s="187">
        <v>0</v>
      </c>
      <c r="AB94" s="287"/>
      <c r="AC94" s="33">
        <f t="shared" si="117"/>
        <v>0</v>
      </c>
      <c r="AD94" s="346" t="s">
        <v>121</v>
      </c>
      <c r="AE94" s="287"/>
      <c r="AF94" s="10"/>
      <c r="AG94" s="200"/>
      <c r="AH94" s="167">
        <f t="shared" si="118"/>
        <v>0</v>
      </c>
      <c r="AI94" s="297"/>
      <c r="AJ94" s="346" t="s">
        <v>121</v>
      </c>
      <c r="AK94" s="297"/>
      <c r="AL94" s="10"/>
      <c r="AM94" s="200"/>
      <c r="AN94" s="167">
        <f t="shared" si="119"/>
        <v>0</v>
      </c>
      <c r="AO94" s="297"/>
      <c r="AP94" s="346" t="s">
        <v>121</v>
      </c>
      <c r="AQ94" s="287"/>
      <c r="AR94" s="10"/>
      <c r="AS94" s="200"/>
      <c r="AT94" s="167">
        <f t="shared" si="120"/>
        <v>0</v>
      </c>
      <c r="AU94" s="297"/>
      <c r="AV94" s="346" t="s">
        <v>121</v>
      </c>
      <c r="AW94" s="175"/>
      <c r="AX94" s="10"/>
      <c r="AY94" s="200"/>
      <c r="AZ94" s="167">
        <f t="shared" si="121"/>
        <v>0</v>
      </c>
      <c r="BA94" s="297"/>
      <c r="BB94" s="346" t="s">
        <v>121</v>
      </c>
      <c r="BC94" s="167"/>
      <c r="BD94" s="10"/>
      <c r="BE94" s="187">
        <v>0</v>
      </c>
      <c r="BF94" s="167">
        <f t="shared" si="122"/>
        <v>0</v>
      </c>
      <c r="BG94" s="297"/>
      <c r="BH94" s="346" t="s">
        <v>121</v>
      </c>
      <c r="BI94" s="60"/>
    </row>
    <row r="95" spans="1:61" x14ac:dyDescent="0.25">
      <c r="A95" s="27"/>
      <c r="B95" s="574"/>
      <c r="C95" s="575"/>
      <c r="D95" s="575"/>
      <c r="E95" s="31"/>
      <c r="F95" s="30"/>
      <c r="G95" s="200"/>
      <c r="H95" s="135"/>
      <c r="I95" s="296">
        <f t="shared" si="113"/>
        <v>0</v>
      </c>
      <c r="J95" s="10"/>
      <c r="K95" s="200"/>
      <c r="L95" s="297"/>
      <c r="M95" s="167">
        <f t="shared" si="114"/>
        <v>0</v>
      </c>
      <c r="N95" s="10"/>
      <c r="O95" s="200"/>
      <c r="P95" s="297">
        <f t="shared" si="115"/>
        <v>0</v>
      </c>
      <c r="Q95" s="297"/>
      <c r="R95" s="346" t="s">
        <v>121</v>
      </c>
      <c r="S95" s="175"/>
      <c r="T95" s="10"/>
      <c r="U95" s="200"/>
      <c r="V95" s="297"/>
      <c r="W95" s="33">
        <f t="shared" si="116"/>
        <v>0</v>
      </c>
      <c r="X95" s="346" t="s">
        <v>121</v>
      </c>
      <c r="Y95" s="175"/>
      <c r="Z95" s="10"/>
      <c r="AA95" s="187">
        <v>0</v>
      </c>
      <c r="AB95" s="287"/>
      <c r="AC95" s="33">
        <f t="shared" si="117"/>
        <v>0</v>
      </c>
      <c r="AD95" s="346" t="s">
        <v>121</v>
      </c>
      <c r="AE95" s="287"/>
      <c r="AF95" s="10"/>
      <c r="AG95" s="200"/>
      <c r="AH95" s="167">
        <f t="shared" si="118"/>
        <v>0</v>
      </c>
      <c r="AI95" s="297"/>
      <c r="AJ95" s="346" t="s">
        <v>121</v>
      </c>
      <c r="AK95" s="297"/>
      <c r="AL95" s="10"/>
      <c r="AM95" s="200"/>
      <c r="AN95" s="167">
        <f t="shared" si="119"/>
        <v>0</v>
      </c>
      <c r="AO95" s="297"/>
      <c r="AP95" s="346" t="s">
        <v>121</v>
      </c>
      <c r="AQ95" s="287"/>
      <c r="AR95" s="10"/>
      <c r="AS95" s="200"/>
      <c r="AT95" s="167">
        <f t="shared" si="120"/>
        <v>0</v>
      </c>
      <c r="AU95" s="297"/>
      <c r="AV95" s="346" t="s">
        <v>121</v>
      </c>
      <c r="AW95" s="175"/>
      <c r="AX95" s="10"/>
      <c r="AY95" s="200"/>
      <c r="AZ95" s="167">
        <f t="shared" si="121"/>
        <v>0</v>
      </c>
      <c r="BA95" s="297"/>
      <c r="BB95" s="346" t="s">
        <v>121</v>
      </c>
      <c r="BC95" s="167"/>
      <c r="BD95" s="10"/>
      <c r="BE95" s="187">
        <v>0</v>
      </c>
      <c r="BF95" s="167">
        <f t="shared" si="122"/>
        <v>0</v>
      </c>
      <c r="BG95" s="297"/>
      <c r="BH95" s="346" t="s">
        <v>121</v>
      </c>
      <c r="BI95" s="60"/>
    </row>
    <row r="96" spans="1:61" x14ac:dyDescent="0.25">
      <c r="A96" s="27"/>
      <c r="B96" s="574"/>
      <c r="C96" s="575"/>
      <c r="D96" s="575"/>
      <c r="E96" s="31"/>
      <c r="F96" s="30"/>
      <c r="G96" s="200"/>
      <c r="H96" s="135"/>
      <c r="I96" s="296">
        <f t="shared" ref="I96:I98" si="123">G96</f>
        <v>0</v>
      </c>
      <c r="J96" s="10"/>
      <c r="K96" s="200"/>
      <c r="L96" s="297"/>
      <c r="M96" s="167">
        <f t="shared" ref="M96:M98" si="124">K96</f>
        <v>0</v>
      </c>
      <c r="N96" s="10"/>
      <c r="O96" s="200"/>
      <c r="P96" s="297">
        <f t="shared" ref="P96:P98" si="125">O96</f>
        <v>0</v>
      </c>
      <c r="Q96" s="297"/>
      <c r="R96" s="346" t="s">
        <v>121</v>
      </c>
      <c r="S96" s="175"/>
      <c r="T96" s="10"/>
      <c r="U96" s="200"/>
      <c r="V96" s="297"/>
      <c r="W96" s="33">
        <f t="shared" ref="W96:W98" si="126">U96</f>
        <v>0</v>
      </c>
      <c r="X96" s="346" t="s">
        <v>121</v>
      </c>
      <c r="Y96" s="175"/>
      <c r="Z96" s="10"/>
      <c r="AA96" s="187">
        <v>0</v>
      </c>
      <c r="AB96" s="287"/>
      <c r="AC96" s="33">
        <f t="shared" ref="AC96:AC98" si="127">AA96</f>
        <v>0</v>
      </c>
      <c r="AD96" s="346" t="s">
        <v>121</v>
      </c>
      <c r="AE96" s="287"/>
      <c r="AF96" s="10"/>
      <c r="AG96" s="200"/>
      <c r="AH96" s="167">
        <f t="shared" ref="AH96:AH98" si="128">AG96</f>
        <v>0</v>
      </c>
      <c r="AI96" s="297"/>
      <c r="AJ96" s="346" t="s">
        <v>121</v>
      </c>
      <c r="AK96" s="297"/>
      <c r="AL96" s="10"/>
      <c r="AM96" s="200"/>
      <c r="AN96" s="167">
        <f t="shared" ref="AN96:AN98" si="129">AM96</f>
        <v>0</v>
      </c>
      <c r="AO96" s="297"/>
      <c r="AP96" s="346" t="s">
        <v>121</v>
      </c>
      <c r="AQ96" s="287"/>
      <c r="AR96" s="10"/>
      <c r="AS96" s="200"/>
      <c r="AT96" s="167">
        <f t="shared" ref="AT96:AT98" si="130">AS96</f>
        <v>0</v>
      </c>
      <c r="AU96" s="297"/>
      <c r="AV96" s="346" t="s">
        <v>121</v>
      </c>
      <c r="AW96" s="175"/>
      <c r="AX96" s="10"/>
      <c r="AY96" s="200"/>
      <c r="AZ96" s="167">
        <f t="shared" ref="AZ96:AZ98" si="131">AY96</f>
        <v>0</v>
      </c>
      <c r="BA96" s="297"/>
      <c r="BB96" s="346" t="s">
        <v>121</v>
      </c>
      <c r="BC96" s="167"/>
      <c r="BD96" s="10"/>
      <c r="BE96" s="187">
        <v>0</v>
      </c>
      <c r="BF96" s="167">
        <f t="shared" ref="BF96:BF98" si="132">BE96</f>
        <v>0</v>
      </c>
      <c r="BG96" s="297"/>
      <c r="BH96" s="346" t="s">
        <v>121</v>
      </c>
      <c r="BI96" s="60"/>
    </row>
    <row r="97" spans="1:61" x14ac:dyDescent="0.25">
      <c r="A97" s="27"/>
      <c r="B97" s="574"/>
      <c r="C97" s="575"/>
      <c r="D97" s="575"/>
      <c r="E97" s="31"/>
      <c r="F97" s="30"/>
      <c r="G97" s="200"/>
      <c r="H97" s="135"/>
      <c r="I97" s="296">
        <f t="shared" si="123"/>
        <v>0</v>
      </c>
      <c r="J97" s="10"/>
      <c r="K97" s="200"/>
      <c r="L97" s="297"/>
      <c r="M97" s="167">
        <f t="shared" si="124"/>
        <v>0</v>
      </c>
      <c r="N97" s="10"/>
      <c r="O97" s="200"/>
      <c r="P97" s="297">
        <f t="shared" si="125"/>
        <v>0</v>
      </c>
      <c r="Q97" s="297"/>
      <c r="R97" s="346" t="s">
        <v>121</v>
      </c>
      <c r="S97" s="175"/>
      <c r="T97" s="10"/>
      <c r="U97" s="200"/>
      <c r="V97" s="297"/>
      <c r="W97" s="33">
        <f t="shared" si="126"/>
        <v>0</v>
      </c>
      <c r="X97" s="346" t="s">
        <v>121</v>
      </c>
      <c r="Y97" s="175"/>
      <c r="Z97" s="10"/>
      <c r="AA97" s="187">
        <v>0</v>
      </c>
      <c r="AB97" s="287"/>
      <c r="AC97" s="33">
        <f t="shared" si="127"/>
        <v>0</v>
      </c>
      <c r="AD97" s="346" t="s">
        <v>121</v>
      </c>
      <c r="AE97" s="287"/>
      <c r="AF97" s="10"/>
      <c r="AG97" s="200"/>
      <c r="AH97" s="167">
        <f t="shared" si="128"/>
        <v>0</v>
      </c>
      <c r="AI97" s="297"/>
      <c r="AJ97" s="346" t="s">
        <v>121</v>
      </c>
      <c r="AK97" s="297"/>
      <c r="AL97" s="10"/>
      <c r="AM97" s="200"/>
      <c r="AN97" s="167">
        <f t="shared" si="129"/>
        <v>0</v>
      </c>
      <c r="AO97" s="297"/>
      <c r="AP97" s="346" t="s">
        <v>121</v>
      </c>
      <c r="AQ97" s="287"/>
      <c r="AR97" s="10"/>
      <c r="AS97" s="200"/>
      <c r="AT97" s="167">
        <f t="shared" si="130"/>
        <v>0</v>
      </c>
      <c r="AU97" s="297"/>
      <c r="AV97" s="346" t="s">
        <v>121</v>
      </c>
      <c r="AW97" s="175"/>
      <c r="AX97" s="10"/>
      <c r="AY97" s="200"/>
      <c r="AZ97" s="167">
        <f t="shared" si="131"/>
        <v>0</v>
      </c>
      <c r="BA97" s="297"/>
      <c r="BB97" s="346" t="s">
        <v>121</v>
      </c>
      <c r="BC97" s="167"/>
      <c r="BD97" s="10"/>
      <c r="BE97" s="187">
        <v>0</v>
      </c>
      <c r="BF97" s="167">
        <f t="shared" si="132"/>
        <v>0</v>
      </c>
      <c r="BG97" s="297"/>
      <c r="BH97" s="346" t="s">
        <v>121</v>
      </c>
      <c r="BI97" s="60"/>
    </row>
    <row r="98" spans="1:61" x14ac:dyDescent="0.25">
      <c r="A98" s="27"/>
      <c r="B98" s="574"/>
      <c r="C98" s="575"/>
      <c r="D98" s="575"/>
      <c r="E98" s="31"/>
      <c r="F98" s="30"/>
      <c r="G98" s="200"/>
      <c r="H98" s="135"/>
      <c r="I98" s="296">
        <f t="shared" si="123"/>
        <v>0</v>
      </c>
      <c r="J98" s="10"/>
      <c r="K98" s="200"/>
      <c r="L98" s="297"/>
      <c r="M98" s="167">
        <f t="shared" si="124"/>
        <v>0</v>
      </c>
      <c r="N98" s="10"/>
      <c r="O98" s="200"/>
      <c r="P98" s="297">
        <f t="shared" si="125"/>
        <v>0</v>
      </c>
      <c r="Q98" s="297"/>
      <c r="R98" s="346" t="s">
        <v>121</v>
      </c>
      <c r="S98" s="175"/>
      <c r="T98" s="10"/>
      <c r="U98" s="200"/>
      <c r="V98" s="297"/>
      <c r="W98" s="33">
        <f t="shared" si="126"/>
        <v>0</v>
      </c>
      <c r="X98" s="346" t="s">
        <v>121</v>
      </c>
      <c r="Y98" s="175"/>
      <c r="Z98" s="10"/>
      <c r="AA98" s="187">
        <v>0</v>
      </c>
      <c r="AB98" s="287"/>
      <c r="AC98" s="33">
        <f t="shared" si="127"/>
        <v>0</v>
      </c>
      <c r="AD98" s="346" t="s">
        <v>121</v>
      </c>
      <c r="AE98" s="287"/>
      <c r="AF98" s="10"/>
      <c r="AG98" s="200"/>
      <c r="AH98" s="167">
        <f t="shared" si="128"/>
        <v>0</v>
      </c>
      <c r="AI98" s="297"/>
      <c r="AJ98" s="346" t="s">
        <v>121</v>
      </c>
      <c r="AK98" s="297"/>
      <c r="AL98" s="10"/>
      <c r="AM98" s="200"/>
      <c r="AN98" s="167">
        <f t="shared" si="129"/>
        <v>0</v>
      </c>
      <c r="AO98" s="297"/>
      <c r="AP98" s="346" t="s">
        <v>121</v>
      </c>
      <c r="AQ98" s="287"/>
      <c r="AR98" s="10"/>
      <c r="AS98" s="200"/>
      <c r="AT98" s="167">
        <f t="shared" si="130"/>
        <v>0</v>
      </c>
      <c r="AU98" s="297"/>
      <c r="AV98" s="346" t="s">
        <v>121</v>
      </c>
      <c r="AW98" s="175"/>
      <c r="AX98" s="10"/>
      <c r="AY98" s="200"/>
      <c r="AZ98" s="167">
        <f t="shared" si="131"/>
        <v>0</v>
      </c>
      <c r="BA98" s="297"/>
      <c r="BB98" s="346" t="s">
        <v>121</v>
      </c>
      <c r="BC98" s="167"/>
      <c r="BD98" s="10"/>
      <c r="BE98" s="187">
        <v>0</v>
      </c>
      <c r="BF98" s="167">
        <f t="shared" si="132"/>
        <v>0</v>
      </c>
      <c r="BG98" s="297"/>
      <c r="BH98" s="346" t="s">
        <v>121</v>
      </c>
      <c r="BI98" s="60"/>
    </row>
    <row r="99" spans="1:61" x14ac:dyDescent="0.25">
      <c r="A99" s="27"/>
      <c r="B99" s="574"/>
      <c r="C99" s="575"/>
      <c r="D99" s="575"/>
      <c r="E99" s="31"/>
      <c r="F99" s="30"/>
      <c r="G99" s="200"/>
      <c r="H99" s="135"/>
      <c r="I99" s="296">
        <f t="shared" si="113"/>
        <v>0</v>
      </c>
      <c r="J99" s="10"/>
      <c r="K99" s="200"/>
      <c r="L99" s="297"/>
      <c r="M99" s="167">
        <f t="shared" si="114"/>
        <v>0</v>
      </c>
      <c r="N99" s="10"/>
      <c r="O99" s="200"/>
      <c r="P99" s="297">
        <f t="shared" si="115"/>
        <v>0</v>
      </c>
      <c r="Q99" s="297"/>
      <c r="R99" s="346" t="s">
        <v>121</v>
      </c>
      <c r="S99" s="175"/>
      <c r="T99" s="10"/>
      <c r="U99" s="200"/>
      <c r="V99" s="297"/>
      <c r="W99" s="33">
        <f t="shared" si="116"/>
        <v>0</v>
      </c>
      <c r="X99" s="346" t="s">
        <v>121</v>
      </c>
      <c r="Y99" s="175"/>
      <c r="Z99" s="10"/>
      <c r="AA99" s="187">
        <v>0</v>
      </c>
      <c r="AB99" s="287"/>
      <c r="AC99" s="33">
        <f t="shared" si="117"/>
        <v>0</v>
      </c>
      <c r="AD99" s="346" t="s">
        <v>121</v>
      </c>
      <c r="AE99" s="287"/>
      <c r="AF99" s="10"/>
      <c r="AG99" s="200"/>
      <c r="AH99" s="167">
        <f t="shared" si="118"/>
        <v>0</v>
      </c>
      <c r="AI99" s="297"/>
      <c r="AJ99" s="346" t="s">
        <v>121</v>
      </c>
      <c r="AK99" s="297"/>
      <c r="AL99" s="10"/>
      <c r="AM99" s="200"/>
      <c r="AN99" s="167">
        <f t="shared" si="119"/>
        <v>0</v>
      </c>
      <c r="AO99" s="297"/>
      <c r="AP99" s="346" t="s">
        <v>121</v>
      </c>
      <c r="AQ99" s="287"/>
      <c r="AR99" s="10"/>
      <c r="AS99" s="200"/>
      <c r="AT99" s="167">
        <f t="shared" si="120"/>
        <v>0</v>
      </c>
      <c r="AU99" s="297"/>
      <c r="AV99" s="346" t="s">
        <v>121</v>
      </c>
      <c r="AW99" s="175"/>
      <c r="AX99" s="10"/>
      <c r="AY99" s="200"/>
      <c r="AZ99" s="167">
        <f t="shared" si="121"/>
        <v>0</v>
      </c>
      <c r="BA99" s="297"/>
      <c r="BB99" s="346" t="s">
        <v>121</v>
      </c>
      <c r="BC99" s="167"/>
      <c r="BD99" s="10"/>
      <c r="BE99" s="187">
        <v>0</v>
      </c>
      <c r="BF99" s="167">
        <f t="shared" si="122"/>
        <v>0</v>
      </c>
      <c r="BG99" s="297"/>
      <c r="BH99" s="346" t="s">
        <v>121</v>
      </c>
      <c r="BI99" s="60"/>
    </row>
    <row r="100" spans="1:61" x14ac:dyDescent="0.25">
      <c r="A100" s="27"/>
      <c r="B100" s="574"/>
      <c r="C100" s="575"/>
      <c r="D100" s="575"/>
      <c r="E100" s="31"/>
      <c r="F100" s="30"/>
      <c r="G100" s="200"/>
      <c r="H100" s="135"/>
      <c r="I100" s="296">
        <f t="shared" si="113"/>
        <v>0</v>
      </c>
      <c r="J100" s="10"/>
      <c r="K100" s="200"/>
      <c r="L100" s="297"/>
      <c r="M100" s="167">
        <f t="shared" si="114"/>
        <v>0</v>
      </c>
      <c r="N100" s="10"/>
      <c r="O100" s="200"/>
      <c r="P100" s="297">
        <f t="shared" si="115"/>
        <v>0</v>
      </c>
      <c r="Q100" s="297"/>
      <c r="R100" s="346" t="s">
        <v>121</v>
      </c>
      <c r="S100" s="175"/>
      <c r="T100" s="10"/>
      <c r="U100" s="200"/>
      <c r="V100" s="297"/>
      <c r="W100" s="33">
        <f t="shared" si="116"/>
        <v>0</v>
      </c>
      <c r="X100" s="346" t="s">
        <v>121</v>
      </c>
      <c r="Y100" s="175"/>
      <c r="Z100" s="10"/>
      <c r="AA100" s="187">
        <v>0</v>
      </c>
      <c r="AB100" s="287"/>
      <c r="AC100" s="33">
        <f t="shared" si="117"/>
        <v>0</v>
      </c>
      <c r="AD100" s="346" t="s">
        <v>121</v>
      </c>
      <c r="AE100" s="287"/>
      <c r="AF100" s="10"/>
      <c r="AG100" s="200"/>
      <c r="AH100" s="167">
        <f t="shared" si="118"/>
        <v>0</v>
      </c>
      <c r="AI100" s="297"/>
      <c r="AJ100" s="346" t="s">
        <v>121</v>
      </c>
      <c r="AK100" s="297"/>
      <c r="AL100" s="10"/>
      <c r="AM100" s="200"/>
      <c r="AN100" s="167">
        <f t="shared" si="119"/>
        <v>0</v>
      </c>
      <c r="AO100" s="297"/>
      <c r="AP100" s="346" t="s">
        <v>121</v>
      </c>
      <c r="AQ100" s="287"/>
      <c r="AR100" s="10"/>
      <c r="AS100" s="200"/>
      <c r="AT100" s="167">
        <f t="shared" si="120"/>
        <v>0</v>
      </c>
      <c r="AU100" s="297"/>
      <c r="AV100" s="346" t="s">
        <v>121</v>
      </c>
      <c r="AW100" s="175"/>
      <c r="AX100" s="10"/>
      <c r="AY100" s="200"/>
      <c r="AZ100" s="167">
        <f t="shared" si="121"/>
        <v>0</v>
      </c>
      <c r="BA100" s="297"/>
      <c r="BB100" s="346" t="s">
        <v>121</v>
      </c>
      <c r="BC100" s="167"/>
      <c r="BD100" s="10"/>
      <c r="BE100" s="187">
        <v>0</v>
      </c>
      <c r="BF100" s="167">
        <f t="shared" si="122"/>
        <v>0</v>
      </c>
      <c r="BG100" s="297"/>
      <c r="BH100" s="346" t="s">
        <v>121</v>
      </c>
      <c r="BI100" s="60"/>
    </row>
    <row r="101" spans="1:61" x14ac:dyDescent="0.25">
      <c r="A101" s="7"/>
      <c r="B101" s="574"/>
      <c r="C101" s="575"/>
      <c r="D101" s="575"/>
      <c r="E101" s="135"/>
      <c r="F101" s="10"/>
      <c r="G101" s="200"/>
      <c r="H101" s="135"/>
      <c r="I101" s="296">
        <f t="shared" si="113"/>
        <v>0</v>
      </c>
      <c r="J101" s="10"/>
      <c r="K101" s="200"/>
      <c r="L101" s="297"/>
      <c r="M101" s="167">
        <f t="shared" si="114"/>
        <v>0</v>
      </c>
      <c r="N101" s="10"/>
      <c r="O101" s="200"/>
      <c r="P101" s="297">
        <f t="shared" si="115"/>
        <v>0</v>
      </c>
      <c r="Q101" s="297"/>
      <c r="R101" s="346" t="s">
        <v>121</v>
      </c>
      <c r="S101" s="175"/>
      <c r="T101" s="10"/>
      <c r="U101" s="200"/>
      <c r="V101" s="297"/>
      <c r="W101" s="33">
        <f t="shared" ref="W101:W116" si="133">U101</f>
        <v>0</v>
      </c>
      <c r="X101" s="346" t="s">
        <v>121</v>
      </c>
      <c r="Y101" s="175"/>
      <c r="Z101" s="10"/>
      <c r="AA101" s="187">
        <v>0</v>
      </c>
      <c r="AB101" s="287"/>
      <c r="AC101" s="33">
        <f t="shared" ref="AC101:AC116" si="134">AA101</f>
        <v>0</v>
      </c>
      <c r="AD101" s="346" t="s">
        <v>121</v>
      </c>
      <c r="AE101" s="287"/>
      <c r="AF101" s="10"/>
      <c r="AG101" s="200"/>
      <c r="AH101" s="167">
        <f t="shared" si="118"/>
        <v>0</v>
      </c>
      <c r="AI101" s="297"/>
      <c r="AJ101" s="346" t="s">
        <v>121</v>
      </c>
      <c r="AK101" s="297"/>
      <c r="AL101" s="10"/>
      <c r="AM101" s="200"/>
      <c r="AN101" s="167">
        <f t="shared" si="119"/>
        <v>0</v>
      </c>
      <c r="AO101" s="297"/>
      <c r="AP101" s="346" t="s">
        <v>121</v>
      </c>
      <c r="AQ101" s="287"/>
      <c r="AR101" s="10"/>
      <c r="AS101" s="200"/>
      <c r="AT101" s="167">
        <f t="shared" si="120"/>
        <v>0</v>
      </c>
      <c r="AU101" s="297"/>
      <c r="AV101" s="346" t="s">
        <v>121</v>
      </c>
      <c r="AW101" s="175"/>
      <c r="AX101" s="10"/>
      <c r="AY101" s="200"/>
      <c r="AZ101" s="167">
        <f t="shared" si="121"/>
        <v>0</v>
      </c>
      <c r="BA101" s="297"/>
      <c r="BB101" s="346" t="s">
        <v>121</v>
      </c>
      <c r="BC101" s="167"/>
      <c r="BD101" s="10"/>
      <c r="BE101" s="187">
        <v>0</v>
      </c>
      <c r="BF101" s="167">
        <f t="shared" si="122"/>
        <v>0</v>
      </c>
      <c r="BG101" s="297"/>
      <c r="BH101" s="346" t="s">
        <v>121</v>
      </c>
      <c r="BI101" s="139"/>
    </row>
    <row r="102" spans="1:61" x14ac:dyDescent="0.25">
      <c r="A102" s="7"/>
      <c r="B102" s="574"/>
      <c r="C102" s="575"/>
      <c r="D102" s="575"/>
      <c r="E102" s="135"/>
      <c r="F102" s="10"/>
      <c r="G102" s="200"/>
      <c r="H102" s="135"/>
      <c r="I102" s="296">
        <f t="shared" ref="I102:I105" si="135">G102</f>
        <v>0</v>
      </c>
      <c r="J102" s="10"/>
      <c r="K102" s="200"/>
      <c r="L102" s="297"/>
      <c r="M102" s="167">
        <f t="shared" ref="M102:M105" si="136">K102</f>
        <v>0</v>
      </c>
      <c r="N102" s="10"/>
      <c r="O102" s="200"/>
      <c r="P102" s="297">
        <f t="shared" si="115"/>
        <v>0</v>
      </c>
      <c r="Q102" s="297"/>
      <c r="R102" s="346" t="s">
        <v>121</v>
      </c>
      <c r="S102" s="175"/>
      <c r="T102" s="10"/>
      <c r="U102" s="200"/>
      <c r="V102" s="297"/>
      <c r="W102" s="33">
        <f t="shared" si="133"/>
        <v>0</v>
      </c>
      <c r="X102" s="346" t="s">
        <v>121</v>
      </c>
      <c r="Y102" s="175"/>
      <c r="Z102" s="10"/>
      <c r="AA102" s="187">
        <v>0</v>
      </c>
      <c r="AB102" s="287"/>
      <c r="AC102" s="33">
        <f t="shared" si="134"/>
        <v>0</v>
      </c>
      <c r="AD102" s="346" t="s">
        <v>121</v>
      </c>
      <c r="AE102" s="287"/>
      <c r="AF102" s="10"/>
      <c r="AG102" s="200"/>
      <c r="AH102" s="167">
        <f t="shared" ref="AH102:AH105" si="137">AG102</f>
        <v>0</v>
      </c>
      <c r="AI102" s="297"/>
      <c r="AJ102" s="346" t="s">
        <v>121</v>
      </c>
      <c r="AK102" s="297"/>
      <c r="AL102" s="10"/>
      <c r="AM102" s="200"/>
      <c r="AN102" s="167">
        <f t="shared" ref="AN102:AN105" si="138">AM102</f>
        <v>0</v>
      </c>
      <c r="AO102" s="297"/>
      <c r="AP102" s="346" t="s">
        <v>121</v>
      </c>
      <c r="AQ102" s="287"/>
      <c r="AR102" s="10"/>
      <c r="AS102" s="200"/>
      <c r="AT102" s="167">
        <f t="shared" ref="AT102:AT105" si="139">AS102</f>
        <v>0</v>
      </c>
      <c r="AU102" s="297"/>
      <c r="AV102" s="346" t="s">
        <v>121</v>
      </c>
      <c r="AW102" s="175"/>
      <c r="AX102" s="10"/>
      <c r="AY102" s="200"/>
      <c r="AZ102" s="167">
        <f t="shared" ref="AZ102:AZ105" si="140">AY102</f>
        <v>0</v>
      </c>
      <c r="BA102" s="297"/>
      <c r="BB102" s="346" t="s">
        <v>121</v>
      </c>
      <c r="BC102" s="167"/>
      <c r="BD102" s="10"/>
      <c r="BE102" s="187">
        <v>0</v>
      </c>
      <c r="BF102" s="167">
        <f t="shared" ref="BF102:BF105" si="141">BE102</f>
        <v>0</v>
      </c>
      <c r="BG102" s="297"/>
      <c r="BH102" s="346" t="s">
        <v>121</v>
      </c>
      <c r="BI102" s="139"/>
    </row>
    <row r="103" spans="1:61" x14ac:dyDescent="0.25">
      <c r="A103" s="7"/>
      <c r="B103" s="574"/>
      <c r="C103" s="587"/>
      <c r="D103" s="587"/>
      <c r="E103" s="4"/>
      <c r="F103" s="10"/>
      <c r="G103" s="200"/>
      <c r="H103" s="4"/>
      <c r="I103" s="296">
        <f t="shared" si="135"/>
        <v>0</v>
      </c>
      <c r="J103" s="10"/>
      <c r="K103" s="200"/>
      <c r="L103" s="297"/>
      <c r="M103" s="167">
        <f t="shared" si="136"/>
        <v>0</v>
      </c>
      <c r="N103" s="10"/>
      <c r="O103" s="200"/>
      <c r="P103" s="297">
        <f t="shared" si="115"/>
        <v>0</v>
      </c>
      <c r="Q103" s="297"/>
      <c r="R103" s="346" t="s">
        <v>121</v>
      </c>
      <c r="S103" s="175"/>
      <c r="T103" s="10"/>
      <c r="U103" s="200"/>
      <c r="V103" s="297"/>
      <c r="W103" s="33">
        <f t="shared" si="133"/>
        <v>0</v>
      </c>
      <c r="X103" s="346" t="s">
        <v>121</v>
      </c>
      <c r="Y103" s="175"/>
      <c r="Z103" s="10"/>
      <c r="AA103" s="187">
        <v>0</v>
      </c>
      <c r="AB103" s="287"/>
      <c r="AC103" s="33">
        <f t="shared" si="134"/>
        <v>0</v>
      </c>
      <c r="AD103" s="346" t="s">
        <v>121</v>
      </c>
      <c r="AE103" s="287"/>
      <c r="AF103" s="10"/>
      <c r="AG103" s="200"/>
      <c r="AH103" s="167">
        <f t="shared" si="137"/>
        <v>0</v>
      </c>
      <c r="AI103" s="297"/>
      <c r="AJ103" s="346" t="s">
        <v>121</v>
      </c>
      <c r="AK103" s="297"/>
      <c r="AL103" s="10"/>
      <c r="AM103" s="200"/>
      <c r="AN103" s="167">
        <f t="shared" si="138"/>
        <v>0</v>
      </c>
      <c r="AO103" s="297"/>
      <c r="AP103" s="346" t="s">
        <v>121</v>
      </c>
      <c r="AQ103" s="287"/>
      <c r="AR103" s="10"/>
      <c r="AS103" s="200"/>
      <c r="AT103" s="167">
        <f t="shared" si="139"/>
        <v>0</v>
      </c>
      <c r="AU103" s="297"/>
      <c r="AV103" s="346" t="s">
        <v>121</v>
      </c>
      <c r="AW103" s="175"/>
      <c r="AX103" s="10"/>
      <c r="AY103" s="200"/>
      <c r="AZ103" s="167">
        <f t="shared" si="140"/>
        <v>0</v>
      </c>
      <c r="BA103" s="297"/>
      <c r="BB103" s="346" t="s">
        <v>121</v>
      </c>
      <c r="BC103" s="167"/>
      <c r="BD103" s="10"/>
      <c r="BE103" s="187">
        <v>0</v>
      </c>
      <c r="BF103" s="167">
        <f t="shared" si="141"/>
        <v>0</v>
      </c>
      <c r="BG103" s="297"/>
      <c r="BH103" s="346" t="s">
        <v>121</v>
      </c>
      <c r="BI103" s="136"/>
    </row>
    <row r="104" spans="1:61" x14ac:dyDescent="0.25">
      <c r="A104" s="7"/>
      <c r="B104" s="574"/>
      <c r="C104" s="587"/>
      <c r="D104" s="587"/>
      <c r="E104" s="4"/>
      <c r="F104" s="10"/>
      <c r="G104" s="200"/>
      <c r="H104" s="4"/>
      <c r="I104" s="296">
        <f t="shared" si="135"/>
        <v>0</v>
      </c>
      <c r="J104" s="10"/>
      <c r="K104" s="200"/>
      <c r="L104" s="297"/>
      <c r="M104" s="167">
        <f t="shared" si="136"/>
        <v>0</v>
      </c>
      <c r="N104" s="10"/>
      <c r="O104" s="200"/>
      <c r="P104" s="297">
        <f t="shared" si="115"/>
        <v>0</v>
      </c>
      <c r="Q104" s="297"/>
      <c r="R104" s="346" t="s">
        <v>121</v>
      </c>
      <c r="S104" s="175"/>
      <c r="T104" s="10"/>
      <c r="U104" s="200"/>
      <c r="V104" s="297"/>
      <c r="W104" s="33">
        <f t="shared" si="133"/>
        <v>0</v>
      </c>
      <c r="X104" s="346" t="s">
        <v>121</v>
      </c>
      <c r="Y104" s="175"/>
      <c r="Z104" s="10"/>
      <c r="AA104" s="187">
        <v>0</v>
      </c>
      <c r="AB104" s="287"/>
      <c r="AC104" s="33">
        <f t="shared" si="134"/>
        <v>0</v>
      </c>
      <c r="AD104" s="346" t="s">
        <v>121</v>
      </c>
      <c r="AE104" s="287"/>
      <c r="AF104" s="10"/>
      <c r="AG104" s="200"/>
      <c r="AH104" s="167">
        <f t="shared" si="137"/>
        <v>0</v>
      </c>
      <c r="AI104" s="297"/>
      <c r="AJ104" s="346" t="s">
        <v>121</v>
      </c>
      <c r="AK104" s="297"/>
      <c r="AL104" s="10"/>
      <c r="AM104" s="200"/>
      <c r="AN104" s="167">
        <f t="shared" si="138"/>
        <v>0</v>
      </c>
      <c r="AO104" s="297"/>
      <c r="AP104" s="346" t="s">
        <v>121</v>
      </c>
      <c r="AQ104" s="287"/>
      <c r="AR104" s="10"/>
      <c r="AS104" s="200"/>
      <c r="AT104" s="167">
        <f t="shared" si="139"/>
        <v>0</v>
      </c>
      <c r="AU104" s="297"/>
      <c r="AV104" s="346" t="s">
        <v>121</v>
      </c>
      <c r="AW104" s="175"/>
      <c r="AX104" s="10"/>
      <c r="AY104" s="200"/>
      <c r="AZ104" s="167">
        <f t="shared" si="140"/>
        <v>0</v>
      </c>
      <c r="BA104" s="297"/>
      <c r="BB104" s="346" t="s">
        <v>121</v>
      </c>
      <c r="BC104" s="167"/>
      <c r="BD104" s="10"/>
      <c r="BE104" s="187">
        <v>0</v>
      </c>
      <c r="BF104" s="167">
        <f t="shared" si="141"/>
        <v>0</v>
      </c>
      <c r="BG104" s="297"/>
      <c r="BH104" s="346" t="s">
        <v>121</v>
      </c>
      <c r="BI104" s="136"/>
    </row>
    <row r="105" spans="1:61" x14ac:dyDescent="0.25">
      <c r="A105" s="392"/>
      <c r="B105" s="588"/>
      <c r="C105" s="575"/>
      <c r="D105" s="575"/>
      <c r="E105" s="135"/>
      <c r="F105" s="10"/>
      <c r="G105" s="200"/>
      <c r="H105" s="135"/>
      <c r="I105" s="296">
        <f t="shared" si="135"/>
        <v>0</v>
      </c>
      <c r="J105" s="10"/>
      <c r="K105" s="200"/>
      <c r="L105" s="297"/>
      <c r="M105" s="167">
        <f t="shared" si="136"/>
        <v>0</v>
      </c>
      <c r="N105" s="10"/>
      <c r="O105" s="200"/>
      <c r="P105" s="297">
        <f t="shared" si="115"/>
        <v>0</v>
      </c>
      <c r="Q105" s="297"/>
      <c r="R105" s="346" t="s">
        <v>121</v>
      </c>
      <c r="S105" s="175"/>
      <c r="T105" s="10"/>
      <c r="U105" s="200"/>
      <c r="V105" s="297"/>
      <c r="W105" s="33">
        <f t="shared" si="133"/>
        <v>0</v>
      </c>
      <c r="X105" s="346" t="s">
        <v>121</v>
      </c>
      <c r="Y105" s="175"/>
      <c r="Z105" s="10"/>
      <c r="AA105" s="187">
        <v>0</v>
      </c>
      <c r="AB105" s="287"/>
      <c r="AC105" s="33">
        <f t="shared" si="134"/>
        <v>0</v>
      </c>
      <c r="AD105" s="346" t="s">
        <v>121</v>
      </c>
      <c r="AE105" s="287"/>
      <c r="AF105" s="10"/>
      <c r="AG105" s="200"/>
      <c r="AH105" s="167">
        <f t="shared" si="137"/>
        <v>0</v>
      </c>
      <c r="AI105" s="297"/>
      <c r="AJ105" s="346" t="s">
        <v>121</v>
      </c>
      <c r="AK105" s="297"/>
      <c r="AL105" s="10"/>
      <c r="AM105" s="200"/>
      <c r="AN105" s="167">
        <f t="shared" si="138"/>
        <v>0</v>
      </c>
      <c r="AO105" s="297"/>
      <c r="AP105" s="346" t="s">
        <v>121</v>
      </c>
      <c r="AQ105" s="287"/>
      <c r="AR105" s="10"/>
      <c r="AS105" s="200"/>
      <c r="AT105" s="167">
        <f t="shared" si="139"/>
        <v>0</v>
      </c>
      <c r="AU105" s="297"/>
      <c r="AV105" s="346" t="s">
        <v>121</v>
      </c>
      <c r="AW105" s="175"/>
      <c r="AX105" s="10"/>
      <c r="AY105" s="200"/>
      <c r="AZ105" s="167">
        <f t="shared" si="140"/>
        <v>0</v>
      </c>
      <c r="BA105" s="297"/>
      <c r="BB105" s="346" t="s">
        <v>121</v>
      </c>
      <c r="BC105" s="167"/>
      <c r="BD105" s="10"/>
      <c r="BE105" s="187">
        <v>0</v>
      </c>
      <c r="BF105" s="167">
        <f t="shared" si="141"/>
        <v>0</v>
      </c>
      <c r="BG105" s="297"/>
      <c r="BH105" s="346" t="s">
        <v>121</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8"/>
      <c r="I110" s="398"/>
      <c r="J110" s="157" t="s">
        <v>7</v>
      </c>
      <c r="K110" s="157"/>
      <c r="L110" s="309"/>
      <c r="M110" s="157"/>
      <c r="N110" s="576" t="s">
        <v>8</v>
      </c>
      <c r="O110" s="576"/>
      <c r="P110" s="288"/>
      <c r="Q110" s="305"/>
      <c r="R110" s="157"/>
      <c r="S110" s="398"/>
      <c r="T110" s="576" t="str">
        <f>+T14</f>
        <v>Uren</v>
      </c>
      <c r="U110" s="576"/>
      <c r="V110" s="305"/>
      <c r="W110" s="33"/>
      <c r="X110" s="157"/>
      <c r="Y110" s="398"/>
      <c r="Z110" s="576" t="str">
        <f>+Z14</f>
        <v>Uren</v>
      </c>
      <c r="AA110" s="576"/>
      <c r="AB110" s="305"/>
      <c r="AC110" s="33"/>
      <c r="AD110" s="157"/>
      <c r="AE110" s="300"/>
      <c r="AF110" s="576" t="str">
        <f>+AF14</f>
        <v>Uren</v>
      </c>
      <c r="AG110" s="576"/>
      <c r="AH110" s="397"/>
      <c r="AI110" s="305"/>
      <c r="AJ110" s="157"/>
      <c r="AK110" s="305"/>
      <c r="AL110" s="576" t="str">
        <f>+AL14</f>
        <v>Uren</v>
      </c>
      <c r="AM110" s="576"/>
      <c r="AN110" s="397"/>
      <c r="AO110" s="305"/>
      <c r="AP110" s="157"/>
      <c r="AQ110" s="305"/>
      <c r="AR110" s="576" t="str">
        <f>+AR14</f>
        <v>Uren</v>
      </c>
      <c r="AS110" s="576"/>
      <c r="AT110" s="397"/>
      <c r="AU110" s="305"/>
      <c r="AV110" s="157"/>
      <c r="AW110" s="398"/>
      <c r="AX110" s="576" t="str">
        <f>+AX14</f>
        <v>Uren</v>
      </c>
      <c r="AY110" s="576"/>
      <c r="AZ110" s="397"/>
      <c r="BA110" s="305"/>
      <c r="BB110" s="157"/>
      <c r="BC110" s="397"/>
      <c r="BD110" s="576" t="str">
        <f>+BD14</f>
        <v>Uren</v>
      </c>
      <c r="BE110" s="576"/>
      <c r="BF110" s="397"/>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521"/>
      <c r="I112" s="522">
        <f>G112</f>
        <v>0</v>
      </c>
      <c r="J112" s="35"/>
      <c r="K112" s="200"/>
      <c r="L112" s="297"/>
      <c r="M112" s="167">
        <f>K112</f>
        <v>0</v>
      </c>
      <c r="N112" s="35"/>
      <c r="O112" s="200"/>
      <c r="P112" s="297">
        <f>O112</f>
        <v>0</v>
      </c>
      <c r="Q112" s="297"/>
      <c r="R112" s="520" t="s">
        <v>121</v>
      </c>
      <c r="S112" s="167"/>
      <c r="T112" s="35"/>
      <c r="U112" s="200"/>
      <c r="V112" s="297"/>
      <c r="W112" s="33">
        <f t="shared" si="133"/>
        <v>0</v>
      </c>
      <c r="X112" s="520" t="s">
        <v>121</v>
      </c>
      <c r="Y112" s="167"/>
      <c r="Z112" s="35"/>
      <c r="AA112" s="200"/>
      <c r="AB112" s="297"/>
      <c r="AC112" s="33">
        <f t="shared" si="134"/>
        <v>0</v>
      </c>
      <c r="AD112" s="520" t="s">
        <v>121</v>
      </c>
      <c r="AE112" s="287"/>
      <c r="AF112" s="10"/>
      <c r="AG112" s="187">
        <v>0</v>
      </c>
      <c r="AH112" s="175">
        <f>AG112</f>
        <v>0</v>
      </c>
      <c r="AI112" s="287"/>
      <c r="AJ112" s="520" t="s">
        <v>121</v>
      </c>
      <c r="AK112" s="288"/>
      <c r="AL112" s="30"/>
      <c r="AM112" s="200"/>
      <c r="AN112" s="31"/>
      <c r="AO112" s="288"/>
      <c r="AP112" s="520" t="s">
        <v>121</v>
      </c>
      <c r="AQ112" s="288"/>
      <c r="AR112" s="30"/>
      <c r="AS112" s="200"/>
      <c r="AT112" s="31"/>
      <c r="AU112" s="288"/>
      <c r="AV112" s="520" t="s">
        <v>121</v>
      </c>
      <c r="AW112" s="175"/>
      <c r="AX112" s="10"/>
      <c r="AY112" s="200"/>
      <c r="AZ112" s="175">
        <f>AY112</f>
        <v>0</v>
      </c>
      <c r="BA112" s="287"/>
      <c r="BB112" s="520" t="s">
        <v>121</v>
      </c>
      <c r="BC112" s="175"/>
      <c r="BD112" s="10"/>
      <c r="BE112" s="187">
        <v>0</v>
      </c>
      <c r="BF112" s="175">
        <f>BE112</f>
        <v>0</v>
      </c>
      <c r="BG112" s="287"/>
      <c r="BH112" s="520" t="s">
        <v>121</v>
      </c>
      <c r="BI112" s="139"/>
    </row>
    <row r="113" spans="1:61" x14ac:dyDescent="0.25">
      <c r="A113" s="7"/>
      <c r="B113" s="574"/>
      <c r="C113" s="575"/>
      <c r="D113" s="575"/>
      <c r="E113" s="135"/>
      <c r="F113" s="10"/>
      <c r="G113" s="200"/>
      <c r="H113" s="521"/>
      <c r="I113" s="522">
        <f>G113</f>
        <v>0</v>
      </c>
      <c r="J113" s="35"/>
      <c r="K113" s="200"/>
      <c r="L113" s="297"/>
      <c r="M113" s="167">
        <f>K113</f>
        <v>0</v>
      </c>
      <c r="N113" s="35"/>
      <c r="O113" s="200"/>
      <c r="P113" s="297">
        <f>O113</f>
        <v>0</v>
      </c>
      <c r="Q113" s="297"/>
      <c r="R113" s="520" t="s">
        <v>121</v>
      </c>
      <c r="S113" s="167"/>
      <c r="T113" s="35"/>
      <c r="U113" s="200"/>
      <c r="V113" s="297"/>
      <c r="W113" s="33">
        <f t="shared" ref="W113" si="142">U113</f>
        <v>0</v>
      </c>
      <c r="X113" s="520" t="s">
        <v>121</v>
      </c>
      <c r="Y113" s="167"/>
      <c r="Z113" s="35"/>
      <c r="AA113" s="200"/>
      <c r="AB113" s="297"/>
      <c r="AC113" s="33">
        <f t="shared" ref="AC113" si="143">AA113</f>
        <v>0</v>
      </c>
      <c r="AD113" s="520" t="s">
        <v>121</v>
      </c>
      <c r="AE113" s="287"/>
      <c r="AF113" s="10"/>
      <c r="AG113" s="187">
        <v>0</v>
      </c>
      <c r="AH113" s="175">
        <f>AG113</f>
        <v>0</v>
      </c>
      <c r="AI113" s="287"/>
      <c r="AJ113" s="520" t="s">
        <v>121</v>
      </c>
      <c r="AK113" s="288"/>
      <c r="AL113" s="30"/>
      <c r="AM113" s="200"/>
      <c r="AN113" s="31"/>
      <c r="AO113" s="288"/>
      <c r="AP113" s="520" t="s">
        <v>121</v>
      </c>
      <c r="AQ113" s="288"/>
      <c r="AR113" s="30"/>
      <c r="AS113" s="200"/>
      <c r="AT113" s="31"/>
      <c r="AU113" s="288"/>
      <c r="AV113" s="520" t="s">
        <v>121</v>
      </c>
      <c r="AW113" s="175"/>
      <c r="AX113" s="10"/>
      <c r="AY113" s="200"/>
      <c r="AZ113" s="175">
        <f>AY113</f>
        <v>0</v>
      </c>
      <c r="BA113" s="287"/>
      <c r="BB113" s="520" t="s">
        <v>121</v>
      </c>
      <c r="BC113" s="175"/>
      <c r="BD113" s="10"/>
      <c r="BE113" s="187">
        <v>0</v>
      </c>
      <c r="BF113" s="175">
        <f>BE113</f>
        <v>0</v>
      </c>
      <c r="BG113" s="287"/>
      <c r="BH113" s="520" t="s">
        <v>121</v>
      </c>
      <c r="BI113" s="139"/>
    </row>
    <row r="114" spans="1:61" x14ac:dyDescent="0.25">
      <c r="A114" s="7"/>
      <c r="B114" s="574"/>
      <c r="C114" s="587"/>
      <c r="D114" s="587"/>
      <c r="E114" s="4"/>
      <c r="F114" s="10"/>
      <c r="G114" s="200"/>
      <c r="H114" s="262"/>
      <c r="I114" s="522">
        <f t="shared" ref="I114:I116" si="144">G114</f>
        <v>0</v>
      </c>
      <c r="J114" s="35"/>
      <c r="K114" s="200"/>
      <c r="L114" s="297"/>
      <c r="M114" s="167">
        <f t="shared" ref="M114:M116" si="145">K114</f>
        <v>0</v>
      </c>
      <c r="N114" s="35"/>
      <c r="O114" s="200"/>
      <c r="P114" s="297">
        <f>O114</f>
        <v>0</v>
      </c>
      <c r="Q114" s="297"/>
      <c r="R114" s="520" t="s">
        <v>121</v>
      </c>
      <c r="S114" s="167"/>
      <c r="T114" s="35"/>
      <c r="U114" s="200"/>
      <c r="V114" s="297"/>
      <c r="W114" s="33">
        <f t="shared" si="133"/>
        <v>0</v>
      </c>
      <c r="X114" s="520" t="s">
        <v>121</v>
      </c>
      <c r="Y114" s="167"/>
      <c r="Z114" s="35"/>
      <c r="AA114" s="200"/>
      <c r="AB114" s="297"/>
      <c r="AC114" s="33">
        <f t="shared" si="134"/>
        <v>0</v>
      </c>
      <c r="AD114" s="520" t="s">
        <v>121</v>
      </c>
      <c r="AE114" s="287"/>
      <c r="AF114" s="10"/>
      <c r="AG114" s="187">
        <v>0</v>
      </c>
      <c r="AH114" s="175">
        <f t="shared" ref="AH114:AH116" si="146">AG114</f>
        <v>0</v>
      </c>
      <c r="AI114" s="287"/>
      <c r="AJ114" s="520" t="s">
        <v>121</v>
      </c>
      <c r="AK114" s="288"/>
      <c r="AL114" s="30"/>
      <c r="AM114" s="200"/>
      <c r="AN114" s="31"/>
      <c r="AO114" s="288"/>
      <c r="AP114" s="520" t="s">
        <v>121</v>
      </c>
      <c r="AQ114" s="288"/>
      <c r="AR114" s="30"/>
      <c r="AS114" s="200"/>
      <c r="AT114" s="31"/>
      <c r="AU114" s="288"/>
      <c r="AV114" s="520" t="s">
        <v>121</v>
      </c>
      <c r="AW114" s="175"/>
      <c r="AX114" s="10"/>
      <c r="AY114" s="200"/>
      <c r="AZ114" s="175">
        <f t="shared" ref="AZ114:AZ116" si="147">AY114</f>
        <v>0</v>
      </c>
      <c r="BA114" s="287"/>
      <c r="BB114" s="520" t="s">
        <v>121</v>
      </c>
      <c r="BC114" s="175"/>
      <c r="BD114" s="10"/>
      <c r="BE114" s="187">
        <v>0</v>
      </c>
      <c r="BF114" s="175">
        <f t="shared" ref="BF114:BF116" si="148">BE114</f>
        <v>0</v>
      </c>
      <c r="BG114" s="287"/>
      <c r="BH114" s="520" t="s">
        <v>121</v>
      </c>
      <c r="BI114" s="136"/>
    </row>
    <row r="115" spans="1:61" x14ac:dyDescent="0.25">
      <c r="A115" s="7"/>
      <c r="B115" s="574"/>
      <c r="C115" s="587"/>
      <c r="D115" s="587"/>
      <c r="E115" s="4"/>
      <c r="F115" s="10"/>
      <c r="G115" s="200"/>
      <c r="H115" s="262"/>
      <c r="I115" s="522">
        <f t="shared" si="144"/>
        <v>0</v>
      </c>
      <c r="J115" s="35"/>
      <c r="K115" s="200"/>
      <c r="L115" s="297"/>
      <c r="M115" s="167">
        <f t="shared" si="145"/>
        <v>0</v>
      </c>
      <c r="N115" s="35"/>
      <c r="O115" s="200"/>
      <c r="P115" s="297">
        <f>O115</f>
        <v>0</v>
      </c>
      <c r="Q115" s="297"/>
      <c r="R115" s="520" t="s">
        <v>121</v>
      </c>
      <c r="S115" s="167"/>
      <c r="T115" s="35"/>
      <c r="U115" s="200"/>
      <c r="V115" s="297"/>
      <c r="W115" s="33">
        <f t="shared" si="133"/>
        <v>0</v>
      </c>
      <c r="X115" s="520" t="s">
        <v>121</v>
      </c>
      <c r="Y115" s="167"/>
      <c r="Z115" s="35"/>
      <c r="AA115" s="200"/>
      <c r="AB115" s="297"/>
      <c r="AC115" s="33">
        <f t="shared" si="134"/>
        <v>0</v>
      </c>
      <c r="AD115" s="520" t="s">
        <v>121</v>
      </c>
      <c r="AE115" s="287"/>
      <c r="AF115" s="10"/>
      <c r="AG115" s="187">
        <v>0</v>
      </c>
      <c r="AH115" s="175">
        <f t="shared" si="146"/>
        <v>0</v>
      </c>
      <c r="AI115" s="287"/>
      <c r="AJ115" s="520" t="s">
        <v>121</v>
      </c>
      <c r="AK115" s="288"/>
      <c r="AL115" s="30"/>
      <c r="AM115" s="200"/>
      <c r="AN115" s="31"/>
      <c r="AO115" s="288"/>
      <c r="AP115" s="520" t="s">
        <v>121</v>
      </c>
      <c r="AQ115" s="288"/>
      <c r="AR115" s="30"/>
      <c r="AS115" s="200"/>
      <c r="AT115" s="31"/>
      <c r="AU115" s="288"/>
      <c r="AV115" s="520" t="s">
        <v>121</v>
      </c>
      <c r="AW115" s="175"/>
      <c r="AX115" s="10"/>
      <c r="AY115" s="200"/>
      <c r="AZ115" s="175">
        <f t="shared" si="147"/>
        <v>0</v>
      </c>
      <c r="BA115" s="287"/>
      <c r="BB115" s="520" t="s">
        <v>121</v>
      </c>
      <c r="BC115" s="175"/>
      <c r="BD115" s="10"/>
      <c r="BE115" s="187">
        <v>0</v>
      </c>
      <c r="BF115" s="175">
        <f t="shared" si="148"/>
        <v>0</v>
      </c>
      <c r="BG115" s="287"/>
      <c r="BH115" s="520" t="s">
        <v>121</v>
      </c>
      <c r="BI115" s="136"/>
    </row>
    <row r="116" spans="1:61" x14ac:dyDescent="0.25">
      <c r="A116" s="392"/>
      <c r="B116" s="588"/>
      <c r="C116" s="575"/>
      <c r="D116" s="575"/>
      <c r="E116" s="135"/>
      <c r="F116" s="10"/>
      <c r="G116" s="200"/>
      <c r="H116" s="521"/>
      <c r="I116" s="522">
        <f t="shared" si="144"/>
        <v>0</v>
      </c>
      <c r="J116" s="35"/>
      <c r="K116" s="200"/>
      <c r="L116" s="297"/>
      <c r="M116" s="167">
        <f t="shared" si="145"/>
        <v>0</v>
      </c>
      <c r="N116" s="35"/>
      <c r="O116" s="200"/>
      <c r="P116" s="297">
        <f>O116</f>
        <v>0</v>
      </c>
      <c r="Q116" s="297"/>
      <c r="R116" s="520" t="s">
        <v>121</v>
      </c>
      <c r="S116" s="167"/>
      <c r="T116" s="35"/>
      <c r="U116" s="200"/>
      <c r="V116" s="297"/>
      <c r="W116" s="33">
        <f t="shared" si="133"/>
        <v>0</v>
      </c>
      <c r="X116" s="520" t="s">
        <v>121</v>
      </c>
      <c r="Y116" s="167"/>
      <c r="Z116" s="35"/>
      <c r="AA116" s="200"/>
      <c r="AB116" s="297"/>
      <c r="AC116" s="33">
        <f t="shared" si="134"/>
        <v>0</v>
      </c>
      <c r="AD116" s="520" t="s">
        <v>121</v>
      </c>
      <c r="AE116" s="287"/>
      <c r="AF116" s="10"/>
      <c r="AG116" s="187">
        <v>0</v>
      </c>
      <c r="AH116" s="175">
        <f t="shared" si="146"/>
        <v>0</v>
      </c>
      <c r="AI116" s="287"/>
      <c r="AJ116" s="520" t="s">
        <v>121</v>
      </c>
      <c r="AK116" s="288"/>
      <c r="AL116" s="30"/>
      <c r="AM116" s="200"/>
      <c r="AN116" s="31"/>
      <c r="AO116" s="288"/>
      <c r="AP116" s="520" t="s">
        <v>121</v>
      </c>
      <c r="AQ116" s="288"/>
      <c r="AR116" s="30"/>
      <c r="AS116" s="200"/>
      <c r="AT116" s="31"/>
      <c r="AU116" s="288"/>
      <c r="AV116" s="520" t="s">
        <v>121</v>
      </c>
      <c r="AW116" s="175"/>
      <c r="AX116" s="10"/>
      <c r="AY116" s="200"/>
      <c r="AZ116" s="175">
        <f t="shared" si="147"/>
        <v>0</v>
      </c>
      <c r="BA116" s="287"/>
      <c r="BB116" s="520" t="s">
        <v>121</v>
      </c>
      <c r="BC116" s="175"/>
      <c r="BD116" s="10"/>
      <c r="BE116" s="187">
        <v>0</v>
      </c>
      <c r="BF116" s="175">
        <f t="shared" si="148"/>
        <v>0</v>
      </c>
      <c r="BG116" s="287"/>
      <c r="BH116" s="520" t="s">
        <v>121</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aanvraag'!I37&gt;80%,80%,50%+'Basisgegevens aanvraag'!I37)</f>
        <v>0.5</v>
      </c>
      <c r="L129" s="291"/>
      <c r="M129" s="358"/>
      <c r="N129" s="64"/>
      <c r="O129" s="70">
        <f>25%+'Basisgegevens aanvraag'!$I$37</f>
        <v>0.25</v>
      </c>
      <c r="P129" s="312"/>
      <c r="Q129" s="312"/>
      <c r="R129" s="312"/>
      <c r="S129" s="63"/>
      <c r="T129" s="64"/>
      <c r="U129" s="70">
        <f>50%+'Basisgegevens aanvraag'!$G$37</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_xlfn.IFS(AG125*AG129&gt;20000000,20000000,I4="Onderzoeksorganisatie - niet economische activiteiten",0,AG129&gt;50%,AG125*50%,AG129&lt;50%,AG125*AG129,AG129=50%,AG125*AG129,AG125*AG129&lt;20000000,AG125*AG129)</f>
        <v>0</v>
      </c>
      <c r="AH133" s="289"/>
      <c r="AI133" s="75"/>
      <c r="AJ133" s="289"/>
      <c r="AK133" s="289"/>
      <c r="AL133" s="64" t="s">
        <v>14</v>
      </c>
      <c r="AM133" s="65" cm="1">
        <f t="array" ref="AM133">_xlfn.IFS(AM125*AM129&gt;7500000,7500000,I4="Onderzoeksorganisatie - niet economische activiteiten",0,AM129&gt;50%,AM125*50%,AM129&lt;50%,AM125*AM129,AM125*AM129&lt;7500000,AM125*AM129)</f>
        <v>0</v>
      </c>
      <c r="AN133" s="75"/>
      <c r="AO133" s="289"/>
      <c r="AP133" s="289"/>
      <c r="AQ133" s="289"/>
      <c r="AR133" s="64" t="s">
        <v>14</v>
      </c>
      <c r="AS133" s="65" cm="1">
        <f t="array" ref="AS133">_xlfn.IFS(AS125*AS129&gt;5000000,5000000,I4="Onderzoeksorganisatie - niet economische activiteiten",0,AS129&lt;50%,AS125*AS129,AS129&gt;50%,AS125*50%,AS125*AS129&lt;5000000,AS125*AS129)</f>
        <v>0</v>
      </c>
      <c r="AT133" s="75"/>
      <c r="AU133" s="289"/>
      <c r="AV133" s="289"/>
      <c r="AW133" s="289"/>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aanvraag'!K37+'Basisgegevens aanvraag'!L37)&lt;=70%),(+AY129+'Basisgegevens aanvraag'!K37+'Basisgegevens aanvraag'!L37)*AY125,AND(C7="Niet van toepassing",AY129&gt;=50%),50%*AY125,AND(C7="Niet van toepassing",AY129&lt;50%),AY129*AY125,AND(C7="Niet van toepassing",AY129&gt;=50%),50%*AY125,AND(C7="Ja",C4="Onderzoeksorganisatie - niet economische activiteiten"),AY125*0%,AND(C7="Ja",(+AY129+'Basisgegevens aanvraag'!K37+'Basisgegevens aanvraag'!L37)&gt;70%),70%*AY125,AND(C7="",C4="Onderzoeksorganisatie - niet economische activiteiten"),+AY125*0%,(AND(C7="",C8="Niet van toepassing")),+AY125*50%,(AND(C7="",C8="Nee")),+AY125*50%,AND(C7="Ja",C4="Middelgrote onderneming",(+AY129+'Basisgegevens aanvraag'!K37+'Basisgegevens aanvraag'!L37)&lt;=70%),(+AY129+'Basisgegevens aanvraag'!K37+'Basisgegevens aanvraag'!L37)*AY125,AND(C7="Ja",C4="Onderzoeksorganisatie - economische activiteiten",AY129&lt;=50%),(+AY129+'Basisgegevens aanvraag'!K37+'Basisgegevens aanvraag'!L37)*AY125,AND(C7="Ja",C4="Grote onderneming",AY129&lt;=50%),(+AY129+'Basisgegevens aanvraag'!K37+'Basisgegevens aanvraag'!L37)*AY125,AND(C7="",AY129&lt;=50%),+AY125*AY129,(AND(C7="",C8="")),+AY125*50%,AY129&lt;50%,AY129*AY125)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D156" s="19"/>
      <c r="E156" s="19"/>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D157" s="19"/>
      <c r="E157" s="19"/>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D158" s="19"/>
      <c r="E158" s="19"/>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D159" s="19"/>
      <c r="E159" s="19"/>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386"/>
      <c r="F174" s="269"/>
      <c r="G174" s="269" t="s">
        <v>110</v>
      </c>
      <c r="H174" s="269" t="s">
        <v>111</v>
      </c>
      <c r="I174" s="337"/>
      <c r="J174" s="269" t="s">
        <v>112</v>
      </c>
      <c r="K174" s="269" t="s">
        <v>113</v>
      </c>
      <c r="L174" s="269" t="s">
        <v>123</v>
      </c>
      <c r="M174" s="337"/>
      <c r="N174" s="269" t="s">
        <v>124</v>
      </c>
      <c r="O174" s="269" t="s">
        <v>125</v>
      </c>
      <c r="P174" s="337"/>
      <c r="Q174" s="269" t="s">
        <v>126</v>
      </c>
      <c r="R174" s="269" t="s">
        <v>127</v>
      </c>
      <c r="S174" s="269" t="s">
        <v>128</v>
      </c>
      <c r="T174" s="269" t="s">
        <v>44</v>
      </c>
      <c r="U174" s="613" t="s">
        <v>114</v>
      </c>
      <c r="V174" s="613"/>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2" t="s">
        <v>130</v>
      </c>
      <c r="F175" s="563"/>
      <c r="G175" s="474">
        <f>SUMIFS(I15:I116,R15:R116,"KO")</f>
        <v>0</v>
      </c>
      <c r="H175" s="200">
        <f>SUMIFS(M15:M116,R15:R116,Werkblad!A31)</f>
        <v>0</v>
      </c>
      <c r="I175" s="200"/>
      <c r="J175" s="200">
        <f>SUMIFS(P15:P116,R15:R116,Werkblad!A31)</f>
        <v>0</v>
      </c>
      <c r="K175" s="200">
        <f>SUMIFS(W15:W116,X15:X116,Werkblad!A31)</f>
        <v>0</v>
      </c>
      <c r="L175" s="200">
        <f>SUMIFS(AC15:AC116,AD15:AD116,Werkblad!A31)</f>
        <v>0</v>
      </c>
      <c r="M175" s="200"/>
      <c r="N175" s="200">
        <f>SUMIFS(AH15:AH116,AJ15:AJ116,Werkblad!A31)</f>
        <v>0</v>
      </c>
      <c r="O175" s="200">
        <f>SUMIFS(AN15:AN116,AP15:AP116,"KO")</f>
        <v>0</v>
      </c>
      <c r="P175" s="200"/>
      <c r="Q175" s="200">
        <f>SUMIFS(AT15:AT116,AV15:AV116,"KO")</f>
        <v>0</v>
      </c>
      <c r="R175" s="200">
        <f>SUMIFS(AZ15:AZ116,BB15:BB116,"KO")</f>
        <v>0</v>
      </c>
      <c r="S175" s="200">
        <f>SUMIFS(BF15:BF116,BH15:BH116,"KO")</f>
        <v>0</v>
      </c>
      <c r="T175" s="477">
        <f>SUM(G175:S175)</f>
        <v>0</v>
      </c>
      <c r="U175" s="585">
        <f>IFERROR(T175/$T$177,0)</f>
        <v>0</v>
      </c>
      <c r="V175" s="586"/>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tx2IOG25MHHG49T8Q9O073YbULbnsDbRTX68cQvmGbNdv6q/2CRpTC/VOYqwX3h1skXrlY+dNIq8VJuSanX/Uw==" saltValue="CjzrYoYUoFrxZ2tk9u+YUg==" spinCount="100000" sheet="1" objects="1" scenarios="1"/>
  <customSheetViews>
    <customSheetView guid="{83BCCC09-8AC8-4304-9213-3ECE2DC16AD8}" showGridLines="0" hiddenColumns="1">
      <pane xSplit="4" ySplit="12" topLeftCell="Y115" activePane="bottomRight" state="frozen"/>
      <selection pane="bottomRight" activeCell="AX22" sqref="AX22"/>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4" ySplit="12" topLeftCell="Y112"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4" ySplit="12" topLeftCell="Y115" activePane="bottomRight" state="frozen"/>
      <selection pane="bottomRight" activeCell="AX22" sqref="AX22"/>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9">
    <mergeCell ref="T110:U110"/>
    <mergeCell ref="Z110:AA110"/>
    <mergeCell ref="AF110:AG110"/>
    <mergeCell ref="B74:D74"/>
    <mergeCell ref="N90:O90"/>
    <mergeCell ref="T90:U90"/>
    <mergeCell ref="Z90:AA90"/>
    <mergeCell ref="B85:D85"/>
    <mergeCell ref="BD71:BE71"/>
    <mergeCell ref="B93:D93"/>
    <mergeCell ref="B94:D94"/>
    <mergeCell ref="B95:D95"/>
    <mergeCell ref="B99:D99"/>
    <mergeCell ref="B100:D100"/>
    <mergeCell ref="B75:D75"/>
    <mergeCell ref="B76:D76"/>
    <mergeCell ref="B77:D77"/>
    <mergeCell ref="B96:D96"/>
    <mergeCell ref="B97:D97"/>
    <mergeCell ref="B98:D98"/>
    <mergeCell ref="AR123:AS123"/>
    <mergeCell ref="B82:D82"/>
    <mergeCell ref="B84:D84"/>
    <mergeCell ref="AX123:AY123"/>
    <mergeCell ref="BD123:BE123"/>
    <mergeCell ref="AF90:AG90"/>
    <mergeCell ref="AL90:AM90"/>
    <mergeCell ref="AR90:AS90"/>
    <mergeCell ref="AX90:AY90"/>
    <mergeCell ref="BD90:BE90"/>
    <mergeCell ref="B105:D105"/>
    <mergeCell ref="B104:D104"/>
    <mergeCell ref="B112:D112"/>
    <mergeCell ref="AL110:AM110"/>
    <mergeCell ref="AR110:AS110"/>
    <mergeCell ref="AX110:AY110"/>
    <mergeCell ref="BD110:BE110"/>
    <mergeCell ref="B114:D114"/>
    <mergeCell ref="B115:D115"/>
    <mergeCell ref="B101:D101"/>
    <mergeCell ref="B102:D102"/>
    <mergeCell ref="B103:D103"/>
    <mergeCell ref="N110:O110"/>
    <mergeCell ref="B92:D92"/>
    <mergeCell ref="B52:C52"/>
    <mergeCell ref="N57:O57"/>
    <mergeCell ref="T57:U57"/>
    <mergeCell ref="Z57:AA57"/>
    <mergeCell ref="AF57:AG57"/>
    <mergeCell ref="AL57:AM57"/>
    <mergeCell ref="AR57:AS57"/>
    <mergeCell ref="AX57:AY57"/>
    <mergeCell ref="B83:D83"/>
    <mergeCell ref="B78:D78"/>
    <mergeCell ref="B79:D79"/>
    <mergeCell ref="B66:D66"/>
    <mergeCell ref="N71:O71"/>
    <mergeCell ref="T71:U71"/>
    <mergeCell ref="Z71:AA71"/>
    <mergeCell ref="AF71:AG71"/>
    <mergeCell ref="AL71:AM71"/>
    <mergeCell ref="AR71:AS71"/>
    <mergeCell ref="AX71:AY71"/>
    <mergeCell ref="B61:D61"/>
    <mergeCell ref="B62:D62"/>
    <mergeCell ref="B63:D63"/>
    <mergeCell ref="B80:D80"/>
    <mergeCell ref="B81:D81"/>
    <mergeCell ref="AL13:AM13"/>
    <mergeCell ref="AR13:AS13"/>
    <mergeCell ref="AX13:AY13"/>
    <mergeCell ref="BD13:BE13"/>
    <mergeCell ref="Z38:AA38"/>
    <mergeCell ref="AF38:AG38"/>
    <mergeCell ref="AL38:AM38"/>
    <mergeCell ref="AR38:AS38"/>
    <mergeCell ref="AX38:AY38"/>
    <mergeCell ref="BD38:BE38"/>
    <mergeCell ref="F2:G5"/>
    <mergeCell ref="B45:C45"/>
    <mergeCell ref="B46:C46"/>
    <mergeCell ref="B47:C47"/>
    <mergeCell ref="B48:C48"/>
    <mergeCell ref="B49:C49"/>
    <mergeCell ref="B50:C50"/>
    <mergeCell ref="B51:C51"/>
    <mergeCell ref="B73:D73"/>
    <mergeCell ref="B64:D64"/>
    <mergeCell ref="B65:D65"/>
    <mergeCell ref="B44:C44"/>
    <mergeCell ref="B40:C40"/>
    <mergeCell ref="B41:C41"/>
    <mergeCell ref="B42:C42"/>
    <mergeCell ref="B43:C43"/>
    <mergeCell ref="B60:D60"/>
    <mergeCell ref="B59:D59"/>
    <mergeCell ref="B10:C10"/>
    <mergeCell ref="D10:E10"/>
    <mergeCell ref="B12:BI12"/>
    <mergeCell ref="Z13:AA13"/>
    <mergeCell ref="AF13:AG13"/>
    <mergeCell ref="BD57:BE57"/>
    <mergeCell ref="E175:F175"/>
    <mergeCell ref="U175:V175"/>
    <mergeCell ref="E176:F176"/>
    <mergeCell ref="U176:V176"/>
    <mergeCell ref="U177:V177"/>
    <mergeCell ref="G159:H159"/>
    <mergeCell ref="G160:H160"/>
    <mergeCell ref="G165:H165"/>
    <mergeCell ref="G166:H166"/>
    <mergeCell ref="G167:H167"/>
    <mergeCell ref="G168:H168"/>
    <mergeCell ref="G169:H169"/>
    <mergeCell ref="E173:V173"/>
    <mergeCell ref="G164:AB164"/>
    <mergeCell ref="U174:V174"/>
    <mergeCell ref="B164:E164"/>
    <mergeCell ref="C168:D168"/>
    <mergeCell ref="B113:D113"/>
    <mergeCell ref="B165:E165"/>
    <mergeCell ref="G158:H158"/>
    <mergeCell ref="B116:D116"/>
    <mergeCell ref="N123:O123"/>
    <mergeCell ref="T123:U123"/>
    <mergeCell ref="Z123:AA123"/>
    <mergeCell ref="AF123:AG123"/>
    <mergeCell ref="AL123:AM123"/>
    <mergeCell ref="G157:AB157"/>
  </mergeCells>
  <conditionalFormatting sqref="AZ129:BB129">
    <cfRule type="cellIs" dxfId="296" priority="75" operator="greaterThan">
      <formula>0.5</formula>
    </cfRule>
    <cfRule type="cellIs" priority="76" operator="between">
      <formula>0</formula>
      <formula>0.5</formula>
    </cfRule>
  </conditionalFormatting>
  <conditionalFormatting sqref="B12">
    <cfRule type="cellIs" dxfId="295" priority="100" stopIfTrue="1" operator="equal">
      <formula>"Kies eerst uw systematiek voor de berekening van de subsidiabele kosten"</formula>
    </cfRule>
  </conditionalFormatting>
  <conditionalFormatting sqref="F34">
    <cfRule type="cellIs" dxfId="294" priority="99" stopIfTrue="1" operator="equal">
      <formula>"Opslag algemene kosten (50%)"</formula>
    </cfRule>
  </conditionalFormatting>
  <conditionalFormatting sqref="AB107">
    <cfRule type="cellIs" dxfId="293" priority="96" operator="greaterThan">
      <formula>40000000</formula>
    </cfRule>
  </conditionalFormatting>
  <conditionalFormatting sqref="AN129:AQ129">
    <cfRule type="cellIs" dxfId="292" priority="92" operator="greaterThan">
      <formula>0.5</formula>
    </cfRule>
    <cfRule type="cellIs" priority="93" operator="between">
      <formula>0</formula>
      <formula>0.5</formula>
    </cfRule>
  </conditionalFormatting>
  <conditionalFormatting sqref="BC133">
    <cfRule type="cellIs" dxfId="291" priority="89" operator="greaterThan">
      <formula>20000000</formula>
    </cfRule>
  </conditionalFormatting>
  <conditionalFormatting sqref="AR34">
    <cfRule type="cellIs" dxfId="290" priority="82" stopIfTrue="1" operator="equal">
      <formula>"Opslag algemene kosten (50%)"</formula>
    </cfRule>
  </conditionalFormatting>
  <conditionalFormatting sqref="T34">
    <cfRule type="cellIs" dxfId="289" priority="86" stopIfTrue="1" operator="equal">
      <formula>"Opslag algemene kosten (50%)"</formula>
    </cfRule>
  </conditionalFormatting>
  <conditionalFormatting sqref="J34">
    <cfRule type="cellIs" dxfId="288" priority="88" stopIfTrue="1" operator="equal">
      <formula>"Opslag algemene kosten (50%)"</formula>
    </cfRule>
  </conditionalFormatting>
  <conditionalFormatting sqref="N34">
    <cfRule type="cellIs" dxfId="287" priority="87" stopIfTrue="1" operator="equal">
      <formula>"Opslag algemene kosten (50%)"</formula>
    </cfRule>
  </conditionalFormatting>
  <conditionalFormatting sqref="Z34">
    <cfRule type="cellIs" dxfId="286" priority="85" stopIfTrue="1" operator="equal">
      <formula>"Opslag algemene kosten (50%)"</formula>
    </cfRule>
  </conditionalFormatting>
  <conditionalFormatting sqref="AF34">
    <cfRule type="cellIs" dxfId="285" priority="84" stopIfTrue="1" operator="equal">
      <formula>"Opslag algemene kosten (50%)"</formula>
    </cfRule>
  </conditionalFormatting>
  <conditionalFormatting sqref="AL34">
    <cfRule type="cellIs" dxfId="284" priority="83" stopIfTrue="1" operator="equal">
      <formula>"Opslag algemene kosten (50%)"</formula>
    </cfRule>
  </conditionalFormatting>
  <conditionalFormatting sqref="AX34">
    <cfRule type="cellIs" dxfId="283" priority="81" stopIfTrue="1" operator="equal">
      <formula>"Opslag algemene kosten (50%)"</formula>
    </cfRule>
  </conditionalFormatting>
  <conditionalFormatting sqref="AA133:AD133">
    <cfRule type="cellIs" dxfId="282" priority="78" operator="greaterThan">
      <formula>20000000</formula>
    </cfRule>
  </conditionalFormatting>
  <conditionalFormatting sqref="BD34">
    <cfRule type="cellIs" dxfId="281" priority="77" stopIfTrue="1" operator="equal">
      <formula>"Opslag algemene kosten (50%)"</formula>
    </cfRule>
  </conditionalFormatting>
  <conditionalFormatting sqref="AZ133:BB133">
    <cfRule type="cellIs" dxfId="280" priority="74" operator="greaterThan">
      <formula>20000000</formula>
    </cfRule>
  </conditionalFormatting>
  <conditionalFormatting sqref="AW133">
    <cfRule type="cellIs" dxfId="279" priority="38" operator="greaterThan">
      <formula>20000000</formula>
    </cfRule>
  </conditionalFormatting>
  <conditionalFormatting sqref="AS133:AV133">
    <cfRule type="cellIs" dxfId="278" priority="36" operator="greaterThan">
      <formula>20000000</formula>
    </cfRule>
  </conditionalFormatting>
  <conditionalFormatting sqref="AN133:AQ133">
    <cfRule type="cellIs" dxfId="277" priority="35" operator="greaterThan">
      <formula>20000000</formula>
    </cfRule>
  </conditionalFormatting>
  <conditionalFormatting sqref="AH133:AJ133">
    <cfRule type="cellIs" dxfId="276" priority="34" operator="greaterThan">
      <formula>20000000</formula>
    </cfRule>
  </conditionalFormatting>
  <conditionalFormatting sqref="AM133">
    <cfRule type="cellIs" dxfId="275" priority="33" operator="greaterThan">
      <formula>20000000</formula>
    </cfRule>
  </conditionalFormatting>
  <conditionalFormatting sqref="AG133">
    <cfRule type="cellIs" dxfId="274" priority="32" operator="greaterThan">
      <formula>20000000</formula>
    </cfRule>
  </conditionalFormatting>
  <conditionalFormatting sqref="AB129:AD129">
    <cfRule type="cellIs" dxfId="273" priority="28" operator="greaterThan">
      <formula>0.5</formula>
    </cfRule>
    <cfRule type="cellIs" priority="29" operator="between">
      <formula>0</formula>
      <formula>0.5</formula>
    </cfRule>
  </conditionalFormatting>
  <conditionalFormatting sqref="AH129:AK129">
    <cfRule type="cellIs" dxfId="272" priority="26" operator="greaterThan">
      <formula>0.5</formula>
    </cfRule>
    <cfRule type="cellIs" priority="27" operator="between">
      <formula>0</formula>
      <formula>0.5</formula>
    </cfRule>
  </conditionalFormatting>
  <conditionalFormatting sqref="AM129">
    <cfRule type="cellIs" dxfId="271" priority="24" operator="greaterThan">
      <formula>0.5</formula>
    </cfRule>
    <cfRule type="cellIs" priority="25" operator="between">
      <formula>0</formula>
      <formula>0.5</formula>
    </cfRule>
  </conditionalFormatting>
  <conditionalFormatting sqref="AY133">
    <cfRule type="cellIs" dxfId="270" priority="22" operator="greaterThan">
      <formula>2000000</formula>
    </cfRule>
  </conditionalFormatting>
  <conditionalFormatting sqref="AY129">
    <cfRule type="cellIs" dxfId="269" priority="12" operator="greaterThan">
      <formula>0.5</formula>
    </cfRule>
    <cfRule type="cellIs" priority="13" operator="between">
      <formula>0</formula>
      <formula>0.5</formula>
    </cfRule>
  </conditionalFormatting>
  <conditionalFormatting sqref="AA129">
    <cfRule type="cellIs" dxfId="268" priority="8" operator="greaterThan">
      <formula>0.5</formula>
    </cfRule>
    <cfRule type="cellIs" priority="9" operator="between">
      <formula>0</formula>
      <formula>0.5</formula>
    </cfRule>
  </conditionalFormatting>
  <conditionalFormatting sqref="AG129">
    <cfRule type="cellIs" dxfId="267" priority="6" operator="greaterThan">
      <formula>0.5</formula>
    </cfRule>
    <cfRule type="cellIs" priority="7" operator="between">
      <formula>0</formula>
      <formula>0.5</formula>
    </cfRule>
  </conditionalFormatting>
  <conditionalFormatting sqref="X177">
    <cfRule type="expression" dxfId="266" priority="4" stopIfTrue="1">
      <formula>IF(T177-D136=0,"","Let op ")</formula>
    </cfRule>
    <cfRule type="expression" dxfId="265" priority="5" stopIfTrue="1">
      <formula>IF(T177-D136=0,"","Let op ")</formula>
    </cfRule>
  </conditionalFormatting>
  <conditionalFormatting sqref="C168">
    <cfRule type="containsText" dxfId="22"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0B275912-3351-47F4-9C7B-FFF06824FD99}"/>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BI25:BJ29 AD138:BH140 BC75:BG77 BC113:BG113 BC96:BG98 BC73:BG73 BC109:BG110 BC111:BG111 BC78:BG88 BC89:BG91 BC106:BG106 BC107:BG107 BC108:BG108 BC59:BG69 BC70:BG72 BC74:BG74 BC32:BG34 BC35:BG39 BC53:BG58 BC40:BG52 AW75:BA77 AW113:BA113 AW96:BA98 AW108 AW111 AW109:AW110 AW114:AX116 AW112:AX112 AQ75:AU77 AQ113:AU113 AQ96:AU98 AQ108:AU108 AK75:AO77 AK113:AO113 AK96:AO98 BC30:BG31 AX30:BA31 BC15:BG24 AZ129:BH129 AD129:AX129 AD130:BH137 AZ73:BA73 AX73 AY112:BA112 AY114:BA116 AX109:BA110 AX111:BA111 BE112:BG112 AX78:BA88 AX89:BA91 BC92:BG95 AZ106:BA106 AZ107:BA107 AX108:BA108 AG107 AX118:BH120 AX59:BA69 AX70:BA72 AX74:BA74 AX32:BA34 AX35:BA39 AX53:BA58 AX40:BA52 BC99:BG105 AE75:AI77 AS40:AS52 AM40:AM52 AG40:AG52 AE113:AI113 AX15:BA24 AE96:AI98 AX121:BH127 AD128:BH128 BE114:BG116 AD117:BH117 BC114:BD116 AD121:AW127 AK89:AO91 AQ89:AU91 AH107:AI107 AH40:AI52 AN40:AO52 AT40:AU52 AW15:AW24 AX29:BA29 AW25:BA28 AE90:AI91 AK111:AO111 AE40:AF52 AE53:AI58 AE35:AI39 AE15:AI34 AK40:AL52 AK53:AO58 AK35:AO39 AK15:AO34 AQ40:AR52 AQ53:AU58 AQ35:AU39 AQ15:AU34 BC25:BG29 AQ70:AU72 AK70:AO72 AE70:AI72 AZ99:BA105 AK99:AO107 AE59:AI69 AK59:AO69 AQ59:AU69 AW29:AW74 AQ73:AU74 AK73:AO74 AE73:AI74 AD118:AW120 AE92:AI95 AE107:AF107 AE99:AI106 AE108:AI110 AE114:AI116 AE78:AI89 AK92:AO95 AK108:AO108 AK114:AO116 AK78:AO88 AQ99:AU107 AQ92:AU95 AQ78:AU88 AW99:AY107 AW92:BA95 AW78:AW91 AK112:AO112 AE111:AI112 BC112:BD112 AQ111:AU111 AK109:AO110 AQ109:AU110 AQ114:AU116 AQ112:AU112 R73:R74 R70:R72 R78:R85 R59:R69 U40:U52 R40:R52 R53:R58 R75:W77 R15:R39 S53:W58 S40:T52 V40:W52 S15:W39 S59:W69 S78:W85 S70:W72 S73:W74 D15:D31 S111:W112 Y111:AC112 Y92:Z95 Y99:Z105 Y114:AC116 Y78:AC89 Y107:Z107 Y108:AC110 Y90:AC91 Y106:AC106 S92:W95 AB92:AC95 S118:AC120 Y73:AC74 Y59:AC69 AB99:AC105 S99:W106 Y70:AC72 Y15:AC34 Y35:AC39 Y40:Z52 Y53:AC58 S114:W116 S86:W89 AB40:AC52 AB107:AC107 V107:W107 S107:T107 S108:W110 S90:W91 R121:AC127 B32:Q34 B129:AC129 B121:Q127 B96:AD98 B90:R91 X90:X91 B113:AD113 B108:R110 X108:X110 B107:R107 U107 X107 AD107 B59:Q69 B40:Q52 AD40:AD52 B86:R89 X86:X89 B117:AC117 B114:R116 X114:X116 B53:Q58 AD53:AD58 AA40:AA52 B35:Q39 AD35:AD39 AD15:AD24 B75:Q77 B70:Q72 AD70:AD72 B99:R106 X106 X99:X105 AD99:AD105 AD59:AD69 B73:Q74 AD73:AD74 B118:R120 B92:R95 AD92:AD95 X92:X95 AD106 AD90:AD91 AD108 AA107 AD89 B78:Q85 AD78:AD85 AD114:AD116 AA99:AA105 AA92:AA95 B111:R112 AD111 X111:X112 B15:C31 E15:Q31 X73:X74 X70:X72 X78:X85 X59:X69 X32:X34 X35:X39 X15:X31 X40:X52 X53:X58 X75:AD77 AD112 AV112 AV114:AV116 AD109:AD110 AV109:AV110 AP109:AP110 AV111 BH112 AJ111 AJ112 AP112 BB90:BB91 BB86:BB88 BB78:BB85 BB92:BB95 BB107 BB99:BB105 BB106 AD86:AD88 AV86:AV88 AV78:AV85 AV92:AV95 AV107 AV99:AV105 AV106 AP78:AP85 AP86:AP88 AP114:AP116 AP108 AP92:AP95 AJ89 AJ78:AJ85 AJ86:AJ88 AJ114:AJ116 AJ108 AJ109:AJ110 AJ99:AJ105 AJ106 AJ92:AJ95 AJ73:AJ74 AP73:AP74 AV73:AV74 BB40:BB52 BB53:BB58 BB35:BB39 AD29:AD34 BB30:BB31 BB70:BB72 BB59:BB69 AY73 AV59:AV69 AP59:AP69 AJ59:AJ69 AP99:AP105 AP106 AP107 AJ70:AJ72 AP70:AP72 AV70:AV72 AD25:AD28 BH25:BH28 BB29 BH29 AV15:AV24 AV29:AV34 AV25:AV28 AV35:AV39 AV53:AV58 AP15:AP24 AP29:AP34 AP25:AP28 AP35:AP39 AP53:AP58 AJ15:AJ24 AJ29:AJ34 AJ25:AJ28 AJ35:AJ39 AJ53:AJ58 AP111 AJ90:AJ91 BB25:BB28 BB15:BB24 AV40:AV52 AP40:AP52 AJ40:AJ52 AJ107 AV89 AV90:AV91 AP89 AP90:AP91 BH114:BH116 B128:AC128 AJ96:AJ98 AJ113 AJ75:AJ77 BH99:BH105 BB32:BB34 BB74 BB108 BH92:BH95 BB89 BB111 BB109:BB110 BB114:BB116 BB112 BB73 B130:AC137 AY129 BH15:BH24 BH30:BH31 AP96:AP98 AP113 AP75:AP77 AV108 AV96:AV98 AV113 AV75:AV77 BB96:BB98 BB113 BB75:BB77 BH40:BH52 BH53:BH58 BH35:BH39 BH32:BH34 BH74 BH70:BH72 BH59:BH69 BH108 BH107 BH106 BH90:BH91 BH89 BH86:BH88 BH78:BH85 BH111 BH109:BH110 BH73 BH96:BH98 BH113 BH75:BH77 X177 C167:D167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F697466A-D369-40D8-BD45-A1E5BDCC2A6B}">
          <x14:formula1>
            <xm:f>Werkblad!$A$1:$A$4</xm:f>
          </x14:formula1>
          <xm:sqref>D10:E10</xm:sqref>
        </x14:dataValidation>
        <x14:dataValidation type="list" allowBlank="1" showInputMessage="1" showErrorMessage="1" xr:uid="{BC026DFA-2716-43E0-A7F5-3BA812EEE15E}">
          <x14:formula1>
            <xm:f>Werkblad!$A$14:$A$16</xm:f>
          </x14:formula1>
          <xm:sqref>C7:C8</xm:sqref>
        </x14:dataValidation>
        <x14:dataValidation type="list" allowBlank="1" showInputMessage="1" showErrorMessage="1" xr:uid="{7F851662-7E30-46CD-BC85-3FBB97DBB0C7}">
          <x14:formula1>
            <xm:f>Werkblad!$A$26:$A$28</xm:f>
          </x14:formula1>
          <xm:sqref>C6</xm:sqref>
        </x14:dataValidation>
        <x14:dataValidation type="list" allowBlank="1" showInputMessage="1" showErrorMessage="1" xr:uid="{1AA0FDE7-3192-4F4D-A3FD-943B184DF169}">
          <x14:formula1>
            <xm:f>Werkblad!$A$31:$A$34</xm:f>
          </x14:formula1>
          <xm:sqref>R34 R40:R52 R59:R66 R73:R85 R15:R31 R92:R105 AV73:AV85 AV15:AV31 AJ112:AJ116 AP112:AP116 AP59:AP66 AV112:AV116 X34 X40:X52 X59:X66 X73:X85 X112:X116 BB34 AV92:AV105 AD34 AD40:AD52 AD59:AD66 AD73:AD85 AD112:AD116 AD15:AD31 AJ59:AJ66 AP73:AP85 AD92:AD105 R112:R116 AJ73:AJ85 AJ15:AJ31 AP15:AP31 AP92:AP105 BB112:BB116 X15:X31 BB40:BB52 X92:X105 AJ92:AJ105 BB59:BB66 BB73:BB85 BB15:BB31 BB92:BB105 AJ34 AJ40:AJ52 AP34 AP40:AP52 AV34 AV40:AV52 AV59:AV66 BH34 BH40:BH52 BH59:BH66 BH73:BH85 BH15:BH31 BH92:BH105 BH112:BH116</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2FE04-87D7-4CD3-95A5-DDE50765B8CC}">
  <sheetPr codeName="Blad34"/>
  <dimension ref="A1:BP179"/>
  <sheetViews>
    <sheetView showGridLines="0" zoomScaleNormal="100" workbookViewId="0"/>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140625" style="313" hidden="1" customWidth="1"/>
    <col min="17" max="19" width="14.7109375" style="20" customWidth="1"/>
    <col min="20" max="20" width="15.5703125" style="20" customWidth="1"/>
    <col min="21" max="21" width="15.28515625" style="20" customWidth="1"/>
    <col min="22" max="22" width="14.7109375" style="20" customWidth="1"/>
    <col min="23" max="23" width="0.28515625" style="20" hidden="1" customWidth="1"/>
    <col min="24" max="27" width="14.7109375" style="20" customWidth="1"/>
    <col min="28" max="28" width="15.85546875" style="313" customWidth="1"/>
    <col min="29" max="29" width="1.7109375" style="20" hidden="1" customWidth="1"/>
    <col min="30" max="30" width="10.5703125" style="20" customWidth="1"/>
    <col min="31" max="31" width="10.5703125" style="313" customWidth="1"/>
    <col min="32" max="32" width="13.5703125" style="20" customWidth="1"/>
    <col min="33" max="33" width="15.5703125" style="20" customWidth="1"/>
    <col min="34" max="34" width="10.28515625" style="20" hidden="1" customWidth="1"/>
    <col min="35" max="35" width="10.5703125" style="313" customWidth="1"/>
    <col min="36" max="36" width="10.5703125" style="20" customWidth="1"/>
    <col min="37" max="37" width="10.5703125" style="313" customWidth="1"/>
    <col min="38" max="38" width="13.7109375" style="20" customWidth="1"/>
    <col min="39" max="39" width="14.8554687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8.42578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aanvraag'!C38</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aanvraag'!D38</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5"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5"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175">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175">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175">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175">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175">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175">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175">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175">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239"/>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68"/>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v>0</v>
      </c>
      <c r="AN70" s="55"/>
      <c r="AO70" s="303"/>
      <c r="AP70" s="55"/>
      <c r="AQ70" s="303"/>
      <c r="AR70" s="55"/>
      <c r="AS70" s="55">
        <v>0</v>
      </c>
      <c r="AT70" s="55"/>
      <c r="AU70" s="303"/>
      <c r="AV70" s="55"/>
      <c r="AW70" s="55"/>
      <c r="AX70" s="55"/>
      <c r="AY70" s="55">
        <v>0</v>
      </c>
      <c r="AZ70" s="466"/>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467"/>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57"/>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175">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175">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135"/>
      <c r="F75" s="10"/>
      <c r="G75" s="187">
        <v>0</v>
      </c>
      <c r="H75" s="135"/>
      <c r="I75" s="296">
        <f t="shared" ref="I75:I77" si="103">G75</f>
        <v>0</v>
      </c>
      <c r="J75" s="10"/>
      <c r="K75" s="187">
        <v>0</v>
      </c>
      <c r="L75" s="287"/>
      <c r="M75" s="283">
        <f t="shared" ref="M75:M77" si="104">K75</f>
        <v>0</v>
      </c>
      <c r="N75" s="10"/>
      <c r="O75" s="187">
        <v>0</v>
      </c>
      <c r="P75" s="287">
        <f t="shared" ref="P75:P77" si="105">O75</f>
        <v>0</v>
      </c>
      <c r="Q75" s="287"/>
      <c r="R75" s="188" t="str" cm="2">
        <f t="array" ref="R75">_xlfn.IFS($C$6=Werkblad!$A$28,Werkblad!$A$34,$C$6="Kennisontwikkeling (KO)",Werkblad!$A$31,$C$6="Onderzoek, Ontwikkeling en innovatie (O&amp;O&amp;I)",Werkblad!$A$32,$C$6="","")</f>
        <v/>
      </c>
      <c r="S75" s="175"/>
      <c r="T75" s="10"/>
      <c r="U75" s="187">
        <v>0</v>
      </c>
      <c r="V75" s="287"/>
      <c r="W75" s="33">
        <f t="shared" ref="W75:W77" si="106">U75</f>
        <v>0</v>
      </c>
      <c r="X75" s="188" t="str" cm="2">
        <f t="array" ref="X75">_xlfn.IFS($C$6=Werkblad!$A$28,Werkblad!$A$34,$C$6="Kennisontwikkeling (KO)",Werkblad!$A$31,$C$6="Onderzoek, Ontwikkeling en innovatie (O&amp;O&amp;I)",Werkblad!$A$32,$C$6="","")</f>
        <v/>
      </c>
      <c r="Y75" s="175"/>
      <c r="Z75" s="10"/>
      <c r="AA75" s="187">
        <v>0</v>
      </c>
      <c r="AB75" s="287"/>
      <c r="AC75" s="33">
        <f t="shared" ref="AC75:AC77" si="107">AA75</f>
        <v>0</v>
      </c>
      <c r="AD75" s="188" t="str" cm="2">
        <f t="array" ref="AD75">_xlfn.IFS($C$6=Werkblad!$A$28,Werkblad!$A$34,$C$6="Kennisontwikkeling (KO)",Werkblad!$A$31,$C$6="Onderzoek, Ontwikkeling en innovatie (O&amp;O&amp;I)",Werkblad!$A$32,$C$6="","")</f>
        <v/>
      </c>
      <c r="AE75" s="287"/>
      <c r="AF75" s="10"/>
      <c r="AG75" s="187">
        <v>0</v>
      </c>
      <c r="AH75" s="175">
        <f t="shared" ref="AH75:AH77" si="108">AG75</f>
        <v>0</v>
      </c>
      <c r="AI75" s="287"/>
      <c r="AJ75" s="188" t="str" cm="2">
        <f t="array" ref="AJ75">_xlfn.IFS($C$6=Werkblad!$A$28,Werkblad!$A$34,$C$6="Kennisontwikkeling (KO)",Werkblad!$A$31,$C$6="Onderzoek, Ontwikkeling en innovatie (O&amp;O&amp;I)",Werkblad!$A$32,$C$6="","")</f>
        <v/>
      </c>
      <c r="AK75" s="287"/>
      <c r="AL75" s="10"/>
      <c r="AM75" s="187">
        <v>0</v>
      </c>
      <c r="AN75" s="283">
        <f t="shared" ref="AN75:AN77" si="109">AM75</f>
        <v>0</v>
      </c>
      <c r="AO75" s="287"/>
      <c r="AP75" s="188" t="str" cm="2">
        <f t="array" ref="AP75">_xlfn.IFS($C$6=Werkblad!$A$28,Werkblad!$A$34,$C$6="Kennisontwikkeling (KO)",Werkblad!$A$31,$C$6="Onderzoek, Ontwikkeling en innovatie (O&amp;O&amp;I)",Werkblad!$A$32,$C$6="","")</f>
        <v/>
      </c>
      <c r="AQ75" s="287"/>
      <c r="AR75" s="10"/>
      <c r="AS75" s="187">
        <v>0</v>
      </c>
      <c r="AT75" s="283">
        <f t="shared" ref="AT75:AT77" si="110">AS75</f>
        <v>0</v>
      </c>
      <c r="AU75" s="287"/>
      <c r="AV75" s="188" t="str" cm="2">
        <f t="array" ref="AV75">_xlfn.IFS($C$6=Werkblad!$A$28,Werkblad!$A$34,$C$6="Kennisontwikkeling (KO)",Werkblad!$A$31,$C$6="Onderzoek, Ontwikkeling en innovatie (O&amp;O&amp;I)",Werkblad!$A$32,$C$6="","")</f>
        <v/>
      </c>
      <c r="AW75" s="175"/>
      <c r="AX75" s="10"/>
      <c r="AY75" s="187">
        <v>0</v>
      </c>
      <c r="AZ75" s="175">
        <f t="shared" ref="AZ75:AZ77" si="111">AY75</f>
        <v>0</v>
      </c>
      <c r="BA75" s="287"/>
      <c r="BB75" s="188" t="str" cm="2">
        <f t="array" ref="BB75">_xlfn.IFS($C$6=Werkblad!$A$28,Werkblad!$A$34,$C$6="Kennisontwikkeling (KO)",Werkblad!$A$31,$C$6="Onderzoek, Ontwikkeling en innovatie (O&amp;O&amp;I)",Werkblad!$A$32,$C$6="","")</f>
        <v/>
      </c>
      <c r="BC75" s="175"/>
      <c r="BD75" s="10"/>
      <c r="BE75" s="187">
        <v>0</v>
      </c>
      <c r="BF75" s="283">
        <f t="shared" ref="BF75:BF77" si="112">BE75</f>
        <v>0</v>
      </c>
      <c r="BG75" s="287"/>
      <c r="BH75" s="188" t="str" cm="2">
        <f t="array" ref="BH75">_xlfn.IFS($C$6=Werkblad!$A$28,Werkblad!$A$34,$C$6="Kennisontwikkeling (KO)",Werkblad!$A$31,$C$6="Onderzoek, Ontwikkeling en innovatie (O&amp;O&amp;I)",Werkblad!$A$32,$C$6="","")</f>
        <v/>
      </c>
      <c r="BI75" s="139"/>
    </row>
    <row r="76" spans="1:61" x14ac:dyDescent="0.25">
      <c r="A76" s="7"/>
      <c r="B76" s="574"/>
      <c r="C76" s="575"/>
      <c r="D76" s="575"/>
      <c r="E76" s="135"/>
      <c r="F76" s="10"/>
      <c r="G76" s="187">
        <v>0</v>
      </c>
      <c r="H76" s="135"/>
      <c r="I76" s="296">
        <f t="shared" si="103"/>
        <v>0</v>
      </c>
      <c r="J76" s="10"/>
      <c r="K76" s="187">
        <v>0</v>
      </c>
      <c r="L76" s="287"/>
      <c r="M76" s="283">
        <f t="shared" si="104"/>
        <v>0</v>
      </c>
      <c r="N76" s="10"/>
      <c r="O76" s="187">
        <v>0</v>
      </c>
      <c r="P76" s="287">
        <f t="shared" si="105"/>
        <v>0</v>
      </c>
      <c r="Q76" s="287"/>
      <c r="R76" s="188" t="str" cm="2">
        <f t="array" ref="R76">_xlfn.IFS($C$6=Werkblad!$A$28,Werkblad!$A$34,$C$6="Kennisontwikkeling (KO)",Werkblad!$A$31,$C$6="Onderzoek, Ontwikkeling en innovatie (O&amp;O&amp;I)",Werkblad!$A$32,$C$6="","")</f>
        <v/>
      </c>
      <c r="S76" s="175"/>
      <c r="T76" s="10"/>
      <c r="U76" s="187">
        <v>0</v>
      </c>
      <c r="V76" s="287"/>
      <c r="W76" s="33">
        <f t="shared" si="106"/>
        <v>0</v>
      </c>
      <c r="X76" s="188" t="str" cm="2">
        <f t="array" ref="X76">_xlfn.IFS($C$6=Werkblad!$A$28,Werkblad!$A$34,$C$6="Kennisontwikkeling (KO)",Werkblad!$A$31,$C$6="Onderzoek, Ontwikkeling en innovatie (O&amp;O&amp;I)",Werkblad!$A$32,$C$6="","")</f>
        <v/>
      </c>
      <c r="Y76" s="175"/>
      <c r="Z76" s="10"/>
      <c r="AA76" s="187">
        <v>0</v>
      </c>
      <c r="AB76" s="287"/>
      <c r="AC76" s="33">
        <f t="shared" si="107"/>
        <v>0</v>
      </c>
      <c r="AD76" s="188" t="str" cm="2">
        <f t="array" ref="AD76">_xlfn.IFS($C$6=Werkblad!$A$28,Werkblad!$A$34,$C$6="Kennisontwikkeling (KO)",Werkblad!$A$31,$C$6="Onderzoek, Ontwikkeling en innovatie (O&amp;O&amp;I)",Werkblad!$A$32,$C$6="","")</f>
        <v/>
      </c>
      <c r="AE76" s="287"/>
      <c r="AF76" s="10"/>
      <c r="AG76" s="187">
        <v>0</v>
      </c>
      <c r="AH76" s="175">
        <f t="shared" si="108"/>
        <v>0</v>
      </c>
      <c r="AI76" s="287"/>
      <c r="AJ76" s="188" t="str" cm="2">
        <f t="array" ref="AJ76">_xlfn.IFS($C$6=Werkblad!$A$28,Werkblad!$A$34,$C$6="Kennisontwikkeling (KO)",Werkblad!$A$31,$C$6="Onderzoek, Ontwikkeling en innovatie (O&amp;O&amp;I)",Werkblad!$A$32,$C$6="","")</f>
        <v/>
      </c>
      <c r="AK76" s="287"/>
      <c r="AL76" s="10"/>
      <c r="AM76" s="187">
        <v>0</v>
      </c>
      <c r="AN76" s="283">
        <f t="shared" si="109"/>
        <v>0</v>
      </c>
      <c r="AO76" s="287"/>
      <c r="AP76" s="188" t="str" cm="2">
        <f t="array" ref="AP76">_xlfn.IFS($C$6=Werkblad!$A$28,Werkblad!$A$34,$C$6="Kennisontwikkeling (KO)",Werkblad!$A$31,$C$6="Onderzoek, Ontwikkeling en innovatie (O&amp;O&amp;I)",Werkblad!$A$32,$C$6="","")</f>
        <v/>
      </c>
      <c r="AQ76" s="287"/>
      <c r="AR76" s="10"/>
      <c r="AS76" s="187">
        <v>0</v>
      </c>
      <c r="AT76" s="283">
        <f t="shared" si="110"/>
        <v>0</v>
      </c>
      <c r="AU76" s="287"/>
      <c r="AV76" s="188" t="str" cm="2">
        <f t="array" ref="AV76">_xlfn.IFS($C$6=Werkblad!$A$28,Werkblad!$A$34,$C$6="Kennisontwikkeling (KO)",Werkblad!$A$31,$C$6="Onderzoek, Ontwikkeling en innovatie (O&amp;O&amp;I)",Werkblad!$A$32,$C$6="","")</f>
        <v/>
      </c>
      <c r="AW76" s="175"/>
      <c r="AX76" s="10"/>
      <c r="AY76" s="187">
        <v>0</v>
      </c>
      <c r="AZ76" s="175">
        <f t="shared" si="111"/>
        <v>0</v>
      </c>
      <c r="BA76" s="287"/>
      <c r="BB76" s="188" t="str" cm="2">
        <f t="array" ref="BB76">_xlfn.IFS($C$6=Werkblad!$A$28,Werkblad!$A$34,$C$6="Kennisontwikkeling (KO)",Werkblad!$A$31,$C$6="Onderzoek, Ontwikkeling en innovatie (O&amp;O&amp;I)",Werkblad!$A$32,$C$6="","")</f>
        <v/>
      </c>
      <c r="BC76" s="175"/>
      <c r="BD76" s="10"/>
      <c r="BE76" s="187">
        <v>0</v>
      </c>
      <c r="BF76" s="283">
        <f t="shared" si="112"/>
        <v>0</v>
      </c>
      <c r="BG76" s="287"/>
      <c r="BH76" s="188" t="str" cm="2">
        <f t="array" ref="BH76">_xlfn.IFS($C$6=Werkblad!$A$28,Werkblad!$A$34,$C$6="Kennisontwikkeling (KO)",Werkblad!$A$31,$C$6="Onderzoek, Ontwikkeling en innovatie (O&amp;O&amp;I)",Werkblad!$A$32,$C$6="","")</f>
        <v/>
      </c>
      <c r="BI76" s="139"/>
    </row>
    <row r="77" spans="1:61" x14ac:dyDescent="0.25">
      <c r="A77" s="7"/>
      <c r="B77" s="574"/>
      <c r="C77" s="575"/>
      <c r="D77" s="575"/>
      <c r="E77" s="135"/>
      <c r="F77" s="10"/>
      <c r="G77" s="187">
        <v>0</v>
      </c>
      <c r="H77" s="135"/>
      <c r="I77" s="296">
        <f t="shared" si="103"/>
        <v>0</v>
      </c>
      <c r="J77" s="10"/>
      <c r="K77" s="187">
        <v>0</v>
      </c>
      <c r="L77" s="287"/>
      <c r="M77" s="283">
        <f t="shared" si="104"/>
        <v>0</v>
      </c>
      <c r="N77" s="10"/>
      <c r="O77" s="187">
        <v>0</v>
      </c>
      <c r="P77" s="287">
        <f t="shared" si="105"/>
        <v>0</v>
      </c>
      <c r="Q77" s="287"/>
      <c r="R77" s="188" t="str" cm="2">
        <f t="array" ref="R77">_xlfn.IFS($C$6=Werkblad!$A$28,Werkblad!$A$34,$C$6="Kennisontwikkeling (KO)",Werkblad!$A$31,$C$6="Onderzoek, Ontwikkeling en innovatie (O&amp;O&amp;I)",Werkblad!$A$32,$C$6="","")</f>
        <v/>
      </c>
      <c r="S77" s="175"/>
      <c r="T77" s="10"/>
      <c r="U77" s="187">
        <v>0</v>
      </c>
      <c r="V77" s="287"/>
      <c r="W77" s="33">
        <f t="shared" si="106"/>
        <v>0</v>
      </c>
      <c r="X77" s="188" t="str" cm="2">
        <f t="array" ref="X77">_xlfn.IFS($C$6=Werkblad!$A$28,Werkblad!$A$34,$C$6="Kennisontwikkeling (KO)",Werkblad!$A$31,$C$6="Onderzoek, Ontwikkeling en innovatie (O&amp;O&amp;I)",Werkblad!$A$32,$C$6="","")</f>
        <v/>
      </c>
      <c r="Y77" s="175"/>
      <c r="Z77" s="10"/>
      <c r="AA77" s="187">
        <v>0</v>
      </c>
      <c r="AB77" s="287"/>
      <c r="AC77" s="33">
        <f t="shared" si="107"/>
        <v>0</v>
      </c>
      <c r="AD77" s="188" t="str" cm="2">
        <f t="array" ref="AD77">_xlfn.IFS($C$6=Werkblad!$A$28,Werkblad!$A$34,$C$6="Kennisontwikkeling (KO)",Werkblad!$A$31,$C$6="Onderzoek, Ontwikkeling en innovatie (O&amp;O&amp;I)",Werkblad!$A$32,$C$6="","")</f>
        <v/>
      </c>
      <c r="AE77" s="287"/>
      <c r="AF77" s="10"/>
      <c r="AG77" s="187">
        <v>0</v>
      </c>
      <c r="AH77" s="175">
        <f t="shared" si="108"/>
        <v>0</v>
      </c>
      <c r="AI77" s="287"/>
      <c r="AJ77" s="188" t="str" cm="2">
        <f t="array" ref="AJ77">_xlfn.IFS($C$6=Werkblad!$A$28,Werkblad!$A$34,$C$6="Kennisontwikkeling (KO)",Werkblad!$A$31,$C$6="Onderzoek, Ontwikkeling en innovatie (O&amp;O&amp;I)",Werkblad!$A$32,$C$6="","")</f>
        <v/>
      </c>
      <c r="AK77" s="287"/>
      <c r="AL77" s="10"/>
      <c r="AM77" s="187">
        <v>0</v>
      </c>
      <c r="AN77" s="283">
        <f t="shared" si="109"/>
        <v>0</v>
      </c>
      <c r="AO77" s="287"/>
      <c r="AP77" s="188" t="str" cm="2">
        <f t="array" ref="AP77">_xlfn.IFS($C$6=Werkblad!$A$28,Werkblad!$A$34,$C$6="Kennisontwikkeling (KO)",Werkblad!$A$31,$C$6="Onderzoek, Ontwikkeling en innovatie (O&amp;O&amp;I)",Werkblad!$A$32,$C$6="","")</f>
        <v/>
      </c>
      <c r="AQ77" s="287"/>
      <c r="AR77" s="10"/>
      <c r="AS77" s="187">
        <v>0</v>
      </c>
      <c r="AT77" s="283">
        <f t="shared" si="110"/>
        <v>0</v>
      </c>
      <c r="AU77" s="287"/>
      <c r="AV77" s="188" t="str" cm="2">
        <f t="array" ref="AV77">_xlfn.IFS($C$6=Werkblad!$A$28,Werkblad!$A$34,$C$6="Kennisontwikkeling (KO)",Werkblad!$A$31,$C$6="Onderzoek, Ontwikkeling en innovatie (O&amp;O&amp;I)",Werkblad!$A$32,$C$6="","")</f>
        <v/>
      </c>
      <c r="AW77" s="175"/>
      <c r="AX77" s="10"/>
      <c r="AY77" s="187">
        <v>0</v>
      </c>
      <c r="AZ77" s="175">
        <f t="shared" si="111"/>
        <v>0</v>
      </c>
      <c r="BA77" s="287"/>
      <c r="BB77" s="188" t="str" cm="2">
        <f t="array" ref="BB77">_xlfn.IFS($C$6=Werkblad!$A$28,Werkblad!$A$34,$C$6="Kennisontwikkeling (KO)",Werkblad!$A$31,$C$6="Onderzoek, Ontwikkeling en innovatie (O&amp;O&amp;I)",Werkblad!$A$32,$C$6="","")</f>
        <v/>
      </c>
      <c r="BC77" s="175"/>
      <c r="BD77" s="10"/>
      <c r="BE77" s="187">
        <v>0</v>
      </c>
      <c r="BF77" s="283">
        <f t="shared" si="112"/>
        <v>0</v>
      </c>
      <c r="BG77" s="287"/>
      <c r="BH77" s="188" t="str" cm="2">
        <f t="array" ref="BH77">_xlfn.IFS($C$6=Werkblad!$A$28,Werkblad!$A$34,$C$6="Kennisontwikkeling (KO)",Werkblad!$A$31,$C$6="Onderzoek, Ontwikkeling en innovatie (O&amp;O&amp;I)",Werkblad!$A$32,$C$6="","")</f>
        <v/>
      </c>
      <c r="BI77" s="139"/>
    </row>
    <row r="78" spans="1:61" x14ac:dyDescent="0.25">
      <c r="A78" s="7"/>
      <c r="B78" s="574"/>
      <c r="C78" s="575"/>
      <c r="D78" s="575"/>
      <c r="E78" s="4"/>
      <c r="F78" s="10"/>
      <c r="G78" s="187">
        <v>0</v>
      </c>
      <c r="H78" s="4"/>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175">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6"/>
    </row>
    <row r="79" spans="1:61" x14ac:dyDescent="0.25">
      <c r="A79" s="7"/>
      <c r="B79" s="574"/>
      <c r="C79" s="587"/>
      <c r="D79" s="587"/>
      <c r="E79" s="4"/>
      <c r="F79" s="10"/>
      <c r="G79" s="187">
        <v>0</v>
      </c>
      <c r="H79" s="4"/>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175">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6"/>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175">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75"/>
      <c r="D81" s="575"/>
      <c r="E81" s="135"/>
      <c r="F81" s="10"/>
      <c r="G81" s="187">
        <v>0</v>
      </c>
      <c r="H81" s="135"/>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175">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9"/>
    </row>
    <row r="82" spans="1:61" x14ac:dyDescent="0.25">
      <c r="A82" s="7"/>
      <c r="B82" s="574"/>
      <c r="C82" s="575"/>
      <c r="D82" s="575"/>
      <c r="E82" s="135"/>
      <c r="F82" s="10"/>
      <c r="G82" s="187">
        <v>0</v>
      </c>
      <c r="H82" s="135"/>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175">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9"/>
    </row>
    <row r="83" spans="1:61" x14ac:dyDescent="0.25">
      <c r="A83" s="7"/>
      <c r="B83" s="574"/>
      <c r="C83" s="587"/>
      <c r="D83" s="587"/>
      <c r="E83" s="4"/>
      <c r="F83" s="10"/>
      <c r="G83" s="187">
        <v>0</v>
      </c>
      <c r="H83" s="4"/>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si="7"/>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175">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6"/>
    </row>
    <row r="84" spans="1:61" x14ac:dyDescent="0.25">
      <c r="A84" s="7"/>
      <c r="B84" s="574"/>
      <c r="C84" s="587"/>
      <c r="D84" s="587"/>
      <c r="E84" s="4"/>
      <c r="F84" s="10"/>
      <c r="G84" s="187">
        <v>0</v>
      </c>
      <c r="H84" s="4"/>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7"/>
        <v>0</v>
      </c>
      <c r="X84" s="188" t="str" cm="2">
        <f t="array" ref="X84">_xlfn.IFS($C$6=Werkblad!$A$28,Werkblad!$A$34,$C$6="Kennisontwikkeling (KO)",Werkblad!$A$31,$C$6="Onderzoek, Ontwikkeling en innovatie (O&amp;O&amp;I)",Werkblad!$A$32,$C$6="","")</f>
        <v/>
      </c>
      <c r="Y84" s="175"/>
      <c r="Z84" s="10"/>
      <c r="AA84" s="187">
        <v>0</v>
      </c>
      <c r="AB84" s="287"/>
      <c r="AC84" s="33">
        <f t="shared" si="19"/>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175">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6"/>
    </row>
    <row r="85" spans="1:61" x14ac:dyDescent="0.25">
      <c r="A85" s="7"/>
      <c r="B85" s="574"/>
      <c r="C85" s="587"/>
      <c r="D85" s="587"/>
      <c r="E85" s="4"/>
      <c r="F85" s="10"/>
      <c r="G85" s="187">
        <v>0</v>
      </c>
      <c r="H85" s="4"/>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7"/>
        <v>0</v>
      </c>
      <c r="X85" s="188" t="str" cm="2">
        <f t="array" ref="X85">_xlfn.IFS($C$6=Werkblad!$A$28,Werkblad!$A$34,$C$6="Kennisontwikkeling (KO)",Werkblad!$A$31,$C$6="Onderzoek, Ontwikkeling en innovatie (O&amp;O&amp;I)",Werkblad!$A$32,$C$6="","")</f>
        <v/>
      </c>
      <c r="Y85" s="175"/>
      <c r="Z85" s="10"/>
      <c r="AA85" s="187">
        <v>0</v>
      </c>
      <c r="AB85" s="287"/>
      <c r="AC85" s="33">
        <f t="shared" si="19"/>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175">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6"/>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55"/>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27"/>
      <c r="B92" s="574"/>
      <c r="C92" s="575"/>
      <c r="D92" s="575"/>
      <c r="E92" s="31"/>
      <c r="F92" s="30"/>
      <c r="G92" s="200"/>
      <c r="H92" s="135"/>
      <c r="I92" s="296">
        <f t="shared" ref="I92:I101" si="113">G92</f>
        <v>0</v>
      </c>
      <c r="J92" s="10"/>
      <c r="K92" s="200"/>
      <c r="L92" s="297"/>
      <c r="M92" s="167">
        <f t="shared" ref="M92:M101" si="114">K92</f>
        <v>0</v>
      </c>
      <c r="N92" s="10"/>
      <c r="O92" s="200"/>
      <c r="P92" s="297">
        <f t="shared" ref="P92:P105" si="115">O92</f>
        <v>0</v>
      </c>
      <c r="Q92" s="297"/>
      <c r="R92" s="346" t="s">
        <v>121</v>
      </c>
      <c r="S92" s="175"/>
      <c r="T92" s="10"/>
      <c r="U92" s="200"/>
      <c r="V92" s="297"/>
      <c r="W92" s="33">
        <f t="shared" ref="W92:W100" si="116">U92</f>
        <v>0</v>
      </c>
      <c r="X92" s="346" t="s">
        <v>121</v>
      </c>
      <c r="Y92" s="175"/>
      <c r="Z92" s="10"/>
      <c r="AA92" s="187">
        <v>0</v>
      </c>
      <c r="AB92" s="287"/>
      <c r="AC92" s="33">
        <f t="shared" ref="AC92:AC100" si="117">AA92</f>
        <v>0</v>
      </c>
      <c r="AD92" s="346" t="s">
        <v>121</v>
      </c>
      <c r="AE92" s="287"/>
      <c r="AF92" s="10"/>
      <c r="AG92" s="200"/>
      <c r="AH92" s="167">
        <f t="shared" ref="AH92:AH101" si="118">AG92</f>
        <v>0</v>
      </c>
      <c r="AI92" s="297"/>
      <c r="AJ92" s="346" t="s">
        <v>121</v>
      </c>
      <c r="AK92" s="297"/>
      <c r="AL92" s="10"/>
      <c r="AM92" s="200"/>
      <c r="AN92" s="167">
        <f t="shared" ref="AN92:AN101" si="119">AM92</f>
        <v>0</v>
      </c>
      <c r="AO92" s="297"/>
      <c r="AP92" s="346" t="s">
        <v>121</v>
      </c>
      <c r="AQ92" s="287"/>
      <c r="AR92" s="10"/>
      <c r="AS92" s="200"/>
      <c r="AT92" s="167">
        <f t="shared" ref="AT92:AT101" si="120">AS92</f>
        <v>0</v>
      </c>
      <c r="AU92" s="297"/>
      <c r="AV92" s="346" t="s">
        <v>121</v>
      </c>
      <c r="AW92" s="175"/>
      <c r="AX92" s="10"/>
      <c r="AY92" s="200"/>
      <c r="AZ92" s="167">
        <f t="shared" ref="AZ92:AZ101" si="121">AY92</f>
        <v>0</v>
      </c>
      <c r="BA92" s="297"/>
      <c r="BB92" s="346" t="s">
        <v>121</v>
      </c>
      <c r="BC92" s="167"/>
      <c r="BD92" s="10"/>
      <c r="BE92" s="187">
        <v>0</v>
      </c>
      <c r="BF92" s="167">
        <f t="shared" ref="BF92:BF101" si="122">BE92</f>
        <v>0</v>
      </c>
      <c r="BG92" s="297"/>
      <c r="BH92" s="346" t="s">
        <v>121</v>
      </c>
      <c r="BI92" s="60"/>
    </row>
    <row r="93" spans="1:61" x14ac:dyDescent="0.25">
      <c r="A93" s="27"/>
      <c r="B93" s="574"/>
      <c r="C93" s="575"/>
      <c r="D93" s="575"/>
      <c r="E93" s="31"/>
      <c r="F93" s="30"/>
      <c r="G93" s="200"/>
      <c r="H93" s="135"/>
      <c r="I93" s="296">
        <f t="shared" si="113"/>
        <v>0</v>
      </c>
      <c r="J93" s="10"/>
      <c r="K93" s="200"/>
      <c r="L93" s="297"/>
      <c r="M93" s="167">
        <f t="shared" si="114"/>
        <v>0</v>
      </c>
      <c r="N93" s="10"/>
      <c r="O93" s="200"/>
      <c r="P93" s="297">
        <f t="shared" si="115"/>
        <v>0</v>
      </c>
      <c r="Q93" s="297"/>
      <c r="R93" s="346" t="s">
        <v>121</v>
      </c>
      <c r="S93" s="175"/>
      <c r="T93" s="10"/>
      <c r="U93" s="200"/>
      <c r="V93" s="297"/>
      <c r="W93" s="33">
        <f t="shared" si="116"/>
        <v>0</v>
      </c>
      <c r="X93" s="346" t="s">
        <v>121</v>
      </c>
      <c r="Y93" s="175"/>
      <c r="Z93" s="10"/>
      <c r="AA93" s="187">
        <v>0</v>
      </c>
      <c r="AB93" s="287"/>
      <c r="AC93" s="33">
        <f t="shared" si="117"/>
        <v>0</v>
      </c>
      <c r="AD93" s="346" t="s">
        <v>121</v>
      </c>
      <c r="AE93" s="287"/>
      <c r="AF93" s="10"/>
      <c r="AG93" s="200"/>
      <c r="AH93" s="167">
        <f t="shared" si="118"/>
        <v>0</v>
      </c>
      <c r="AI93" s="297"/>
      <c r="AJ93" s="346" t="s">
        <v>121</v>
      </c>
      <c r="AK93" s="297"/>
      <c r="AL93" s="10"/>
      <c r="AM93" s="200"/>
      <c r="AN93" s="167">
        <f t="shared" si="119"/>
        <v>0</v>
      </c>
      <c r="AO93" s="297"/>
      <c r="AP93" s="346" t="s">
        <v>121</v>
      </c>
      <c r="AQ93" s="287"/>
      <c r="AR93" s="10"/>
      <c r="AS93" s="200"/>
      <c r="AT93" s="167">
        <f t="shared" si="120"/>
        <v>0</v>
      </c>
      <c r="AU93" s="297"/>
      <c r="AV93" s="346" t="s">
        <v>121</v>
      </c>
      <c r="AW93" s="175"/>
      <c r="AX93" s="10"/>
      <c r="AY93" s="200"/>
      <c r="AZ93" s="167">
        <f t="shared" si="121"/>
        <v>0</v>
      </c>
      <c r="BA93" s="297"/>
      <c r="BB93" s="346" t="s">
        <v>121</v>
      </c>
      <c r="BC93" s="167"/>
      <c r="BD93" s="10"/>
      <c r="BE93" s="187">
        <v>0</v>
      </c>
      <c r="BF93" s="167">
        <f t="shared" si="122"/>
        <v>0</v>
      </c>
      <c r="BG93" s="297"/>
      <c r="BH93" s="346" t="s">
        <v>121</v>
      </c>
      <c r="BI93" s="60"/>
    </row>
    <row r="94" spans="1:61" x14ac:dyDescent="0.25">
      <c r="A94" s="27"/>
      <c r="B94" s="574"/>
      <c r="C94" s="575"/>
      <c r="D94" s="575"/>
      <c r="E94" s="31"/>
      <c r="F94" s="30"/>
      <c r="G94" s="200"/>
      <c r="H94" s="135"/>
      <c r="I94" s="296">
        <f t="shared" si="113"/>
        <v>0</v>
      </c>
      <c r="J94" s="10"/>
      <c r="K94" s="200"/>
      <c r="L94" s="297"/>
      <c r="M94" s="167">
        <f t="shared" si="114"/>
        <v>0</v>
      </c>
      <c r="N94" s="10"/>
      <c r="O94" s="200"/>
      <c r="P94" s="297">
        <f t="shared" si="115"/>
        <v>0</v>
      </c>
      <c r="Q94" s="297"/>
      <c r="R94" s="346" t="s">
        <v>121</v>
      </c>
      <c r="S94" s="175"/>
      <c r="T94" s="10"/>
      <c r="U94" s="200"/>
      <c r="V94" s="297"/>
      <c r="W94" s="33">
        <f t="shared" si="116"/>
        <v>0</v>
      </c>
      <c r="X94" s="346" t="s">
        <v>121</v>
      </c>
      <c r="Y94" s="175"/>
      <c r="Z94" s="10"/>
      <c r="AA94" s="187">
        <v>0</v>
      </c>
      <c r="AB94" s="287"/>
      <c r="AC94" s="33">
        <f t="shared" si="117"/>
        <v>0</v>
      </c>
      <c r="AD94" s="346" t="s">
        <v>121</v>
      </c>
      <c r="AE94" s="287"/>
      <c r="AF94" s="10"/>
      <c r="AG94" s="200"/>
      <c r="AH94" s="167">
        <f t="shared" si="118"/>
        <v>0</v>
      </c>
      <c r="AI94" s="297"/>
      <c r="AJ94" s="346" t="s">
        <v>121</v>
      </c>
      <c r="AK94" s="297"/>
      <c r="AL94" s="10"/>
      <c r="AM94" s="200"/>
      <c r="AN94" s="167">
        <f t="shared" si="119"/>
        <v>0</v>
      </c>
      <c r="AO94" s="297"/>
      <c r="AP94" s="346" t="s">
        <v>121</v>
      </c>
      <c r="AQ94" s="287"/>
      <c r="AR94" s="10"/>
      <c r="AS94" s="200"/>
      <c r="AT94" s="167">
        <f t="shared" si="120"/>
        <v>0</v>
      </c>
      <c r="AU94" s="297"/>
      <c r="AV94" s="346" t="s">
        <v>121</v>
      </c>
      <c r="AW94" s="175"/>
      <c r="AX94" s="10"/>
      <c r="AY94" s="200"/>
      <c r="AZ94" s="167">
        <f t="shared" si="121"/>
        <v>0</v>
      </c>
      <c r="BA94" s="297"/>
      <c r="BB94" s="346" t="s">
        <v>121</v>
      </c>
      <c r="BC94" s="167"/>
      <c r="BD94" s="10"/>
      <c r="BE94" s="187">
        <v>0</v>
      </c>
      <c r="BF94" s="167">
        <f t="shared" si="122"/>
        <v>0</v>
      </c>
      <c r="BG94" s="297"/>
      <c r="BH94" s="346" t="s">
        <v>121</v>
      </c>
      <c r="BI94" s="60"/>
    </row>
    <row r="95" spans="1:61" x14ac:dyDescent="0.25">
      <c r="A95" s="27"/>
      <c r="B95" s="574"/>
      <c r="C95" s="575"/>
      <c r="D95" s="575"/>
      <c r="E95" s="31"/>
      <c r="F95" s="30"/>
      <c r="G95" s="200"/>
      <c r="H95" s="135"/>
      <c r="I95" s="296">
        <f t="shared" si="113"/>
        <v>0</v>
      </c>
      <c r="J95" s="10"/>
      <c r="K95" s="200"/>
      <c r="L95" s="297"/>
      <c r="M95" s="167">
        <f t="shared" si="114"/>
        <v>0</v>
      </c>
      <c r="N95" s="10"/>
      <c r="O95" s="200"/>
      <c r="P95" s="297">
        <f t="shared" si="115"/>
        <v>0</v>
      </c>
      <c r="Q95" s="297"/>
      <c r="R95" s="346" t="s">
        <v>121</v>
      </c>
      <c r="S95" s="175"/>
      <c r="T95" s="10"/>
      <c r="U95" s="200"/>
      <c r="V95" s="297"/>
      <c r="W95" s="33">
        <f t="shared" si="116"/>
        <v>0</v>
      </c>
      <c r="X95" s="346" t="s">
        <v>121</v>
      </c>
      <c r="Y95" s="175"/>
      <c r="Z95" s="10"/>
      <c r="AA95" s="187">
        <v>0</v>
      </c>
      <c r="AB95" s="287"/>
      <c r="AC95" s="33">
        <f t="shared" si="117"/>
        <v>0</v>
      </c>
      <c r="AD95" s="346" t="s">
        <v>121</v>
      </c>
      <c r="AE95" s="287"/>
      <c r="AF95" s="10"/>
      <c r="AG95" s="200"/>
      <c r="AH95" s="167">
        <f t="shared" si="118"/>
        <v>0</v>
      </c>
      <c r="AI95" s="297"/>
      <c r="AJ95" s="346" t="s">
        <v>121</v>
      </c>
      <c r="AK95" s="297"/>
      <c r="AL95" s="10"/>
      <c r="AM95" s="200"/>
      <c r="AN95" s="167">
        <f t="shared" si="119"/>
        <v>0</v>
      </c>
      <c r="AO95" s="297"/>
      <c r="AP95" s="346" t="s">
        <v>121</v>
      </c>
      <c r="AQ95" s="287"/>
      <c r="AR95" s="10"/>
      <c r="AS95" s="200"/>
      <c r="AT95" s="167">
        <f t="shared" si="120"/>
        <v>0</v>
      </c>
      <c r="AU95" s="297"/>
      <c r="AV95" s="346" t="s">
        <v>121</v>
      </c>
      <c r="AW95" s="175"/>
      <c r="AX95" s="10"/>
      <c r="AY95" s="200"/>
      <c r="AZ95" s="167">
        <f t="shared" si="121"/>
        <v>0</v>
      </c>
      <c r="BA95" s="297"/>
      <c r="BB95" s="346" t="s">
        <v>121</v>
      </c>
      <c r="BC95" s="167"/>
      <c r="BD95" s="10"/>
      <c r="BE95" s="187">
        <v>0</v>
      </c>
      <c r="BF95" s="167">
        <f t="shared" si="122"/>
        <v>0</v>
      </c>
      <c r="BG95" s="297"/>
      <c r="BH95" s="346" t="s">
        <v>121</v>
      </c>
      <c r="BI95" s="60"/>
    </row>
    <row r="96" spans="1:61" x14ac:dyDescent="0.25">
      <c r="A96" s="27"/>
      <c r="B96" s="574"/>
      <c r="C96" s="575"/>
      <c r="D96" s="575"/>
      <c r="E96" s="31"/>
      <c r="F96" s="30"/>
      <c r="G96" s="200"/>
      <c r="H96" s="135"/>
      <c r="I96" s="296">
        <f t="shared" ref="I96:I98" si="123">G96</f>
        <v>0</v>
      </c>
      <c r="J96" s="10"/>
      <c r="K96" s="200"/>
      <c r="L96" s="297"/>
      <c r="M96" s="167">
        <f t="shared" ref="M96:M98" si="124">K96</f>
        <v>0</v>
      </c>
      <c r="N96" s="10"/>
      <c r="O96" s="200"/>
      <c r="P96" s="297">
        <f t="shared" ref="P96:P98" si="125">O96</f>
        <v>0</v>
      </c>
      <c r="Q96" s="297"/>
      <c r="R96" s="346" t="s">
        <v>121</v>
      </c>
      <c r="S96" s="175"/>
      <c r="T96" s="10"/>
      <c r="U96" s="200"/>
      <c r="V96" s="297"/>
      <c r="W96" s="33">
        <f t="shared" ref="W96:W98" si="126">U96</f>
        <v>0</v>
      </c>
      <c r="X96" s="346" t="s">
        <v>121</v>
      </c>
      <c r="Y96" s="175"/>
      <c r="Z96" s="10"/>
      <c r="AA96" s="187">
        <v>0</v>
      </c>
      <c r="AB96" s="287"/>
      <c r="AC96" s="33">
        <f t="shared" ref="AC96:AC98" si="127">AA96</f>
        <v>0</v>
      </c>
      <c r="AD96" s="346" t="s">
        <v>121</v>
      </c>
      <c r="AE96" s="287"/>
      <c r="AF96" s="10"/>
      <c r="AG96" s="200"/>
      <c r="AH96" s="167">
        <f t="shared" ref="AH96:AH98" si="128">AG96</f>
        <v>0</v>
      </c>
      <c r="AI96" s="297"/>
      <c r="AJ96" s="346" t="s">
        <v>121</v>
      </c>
      <c r="AK96" s="297"/>
      <c r="AL96" s="10"/>
      <c r="AM96" s="200"/>
      <c r="AN96" s="167">
        <f t="shared" ref="AN96:AN98" si="129">AM96</f>
        <v>0</v>
      </c>
      <c r="AO96" s="297"/>
      <c r="AP96" s="346" t="s">
        <v>121</v>
      </c>
      <c r="AQ96" s="287"/>
      <c r="AR96" s="10"/>
      <c r="AS96" s="200"/>
      <c r="AT96" s="167">
        <f t="shared" ref="AT96:AT98" si="130">AS96</f>
        <v>0</v>
      </c>
      <c r="AU96" s="297"/>
      <c r="AV96" s="346" t="s">
        <v>121</v>
      </c>
      <c r="AW96" s="175"/>
      <c r="AX96" s="10"/>
      <c r="AY96" s="200"/>
      <c r="AZ96" s="167">
        <f t="shared" ref="AZ96:AZ98" si="131">AY96</f>
        <v>0</v>
      </c>
      <c r="BA96" s="297"/>
      <c r="BB96" s="346" t="s">
        <v>121</v>
      </c>
      <c r="BC96" s="167"/>
      <c r="BD96" s="10"/>
      <c r="BE96" s="187">
        <v>0</v>
      </c>
      <c r="BF96" s="167">
        <f t="shared" ref="BF96:BF98" si="132">BE96</f>
        <v>0</v>
      </c>
      <c r="BG96" s="297"/>
      <c r="BH96" s="346" t="s">
        <v>121</v>
      </c>
      <c r="BI96" s="60"/>
    </row>
    <row r="97" spans="1:61" x14ac:dyDescent="0.25">
      <c r="A97" s="27"/>
      <c r="B97" s="574"/>
      <c r="C97" s="575"/>
      <c r="D97" s="575"/>
      <c r="E97" s="31"/>
      <c r="F97" s="30"/>
      <c r="G97" s="200"/>
      <c r="H97" s="135"/>
      <c r="I97" s="296">
        <f t="shared" si="123"/>
        <v>0</v>
      </c>
      <c r="J97" s="10"/>
      <c r="K97" s="200"/>
      <c r="L97" s="297"/>
      <c r="M97" s="167">
        <f t="shared" si="124"/>
        <v>0</v>
      </c>
      <c r="N97" s="10"/>
      <c r="O97" s="200"/>
      <c r="P97" s="297">
        <f t="shared" si="125"/>
        <v>0</v>
      </c>
      <c r="Q97" s="297"/>
      <c r="R97" s="346" t="s">
        <v>121</v>
      </c>
      <c r="S97" s="175"/>
      <c r="T97" s="10"/>
      <c r="U97" s="200"/>
      <c r="V97" s="297"/>
      <c r="W97" s="33">
        <f t="shared" si="126"/>
        <v>0</v>
      </c>
      <c r="X97" s="346" t="s">
        <v>121</v>
      </c>
      <c r="Y97" s="175"/>
      <c r="Z97" s="10"/>
      <c r="AA97" s="187">
        <v>0</v>
      </c>
      <c r="AB97" s="287"/>
      <c r="AC97" s="33">
        <f t="shared" si="127"/>
        <v>0</v>
      </c>
      <c r="AD97" s="346" t="s">
        <v>121</v>
      </c>
      <c r="AE97" s="287"/>
      <c r="AF97" s="10"/>
      <c r="AG97" s="200"/>
      <c r="AH97" s="167">
        <f t="shared" si="128"/>
        <v>0</v>
      </c>
      <c r="AI97" s="297"/>
      <c r="AJ97" s="346" t="s">
        <v>121</v>
      </c>
      <c r="AK97" s="297"/>
      <c r="AL97" s="10"/>
      <c r="AM97" s="200"/>
      <c r="AN97" s="167">
        <f t="shared" si="129"/>
        <v>0</v>
      </c>
      <c r="AO97" s="297"/>
      <c r="AP97" s="346" t="s">
        <v>121</v>
      </c>
      <c r="AQ97" s="287"/>
      <c r="AR97" s="10"/>
      <c r="AS97" s="200"/>
      <c r="AT97" s="167">
        <f t="shared" si="130"/>
        <v>0</v>
      </c>
      <c r="AU97" s="297"/>
      <c r="AV97" s="346" t="s">
        <v>121</v>
      </c>
      <c r="AW97" s="175"/>
      <c r="AX97" s="10"/>
      <c r="AY97" s="200"/>
      <c r="AZ97" s="167">
        <f t="shared" si="131"/>
        <v>0</v>
      </c>
      <c r="BA97" s="297"/>
      <c r="BB97" s="346" t="s">
        <v>121</v>
      </c>
      <c r="BC97" s="167"/>
      <c r="BD97" s="10"/>
      <c r="BE97" s="187">
        <v>0</v>
      </c>
      <c r="BF97" s="167">
        <f t="shared" si="132"/>
        <v>0</v>
      </c>
      <c r="BG97" s="297"/>
      <c r="BH97" s="346" t="s">
        <v>121</v>
      </c>
      <c r="BI97" s="60"/>
    </row>
    <row r="98" spans="1:61" x14ac:dyDescent="0.25">
      <c r="A98" s="27"/>
      <c r="B98" s="574"/>
      <c r="C98" s="575"/>
      <c r="D98" s="575"/>
      <c r="E98" s="31"/>
      <c r="F98" s="30"/>
      <c r="G98" s="200"/>
      <c r="H98" s="135"/>
      <c r="I98" s="296">
        <f t="shared" si="123"/>
        <v>0</v>
      </c>
      <c r="J98" s="10"/>
      <c r="K98" s="200"/>
      <c r="L98" s="297"/>
      <c r="M98" s="167">
        <f t="shared" si="124"/>
        <v>0</v>
      </c>
      <c r="N98" s="10"/>
      <c r="O98" s="200"/>
      <c r="P98" s="297">
        <f t="shared" si="125"/>
        <v>0</v>
      </c>
      <c r="Q98" s="297"/>
      <c r="R98" s="346" t="s">
        <v>121</v>
      </c>
      <c r="S98" s="175"/>
      <c r="T98" s="10"/>
      <c r="U98" s="200"/>
      <c r="V98" s="297"/>
      <c r="W98" s="33">
        <f t="shared" si="126"/>
        <v>0</v>
      </c>
      <c r="X98" s="346" t="s">
        <v>121</v>
      </c>
      <c r="Y98" s="175"/>
      <c r="Z98" s="10"/>
      <c r="AA98" s="187">
        <v>0</v>
      </c>
      <c r="AB98" s="287"/>
      <c r="AC98" s="33">
        <f t="shared" si="127"/>
        <v>0</v>
      </c>
      <c r="AD98" s="346" t="s">
        <v>121</v>
      </c>
      <c r="AE98" s="287"/>
      <c r="AF98" s="10"/>
      <c r="AG98" s="200"/>
      <c r="AH98" s="167">
        <f t="shared" si="128"/>
        <v>0</v>
      </c>
      <c r="AI98" s="297"/>
      <c r="AJ98" s="346" t="s">
        <v>121</v>
      </c>
      <c r="AK98" s="297"/>
      <c r="AL98" s="10"/>
      <c r="AM98" s="200"/>
      <c r="AN98" s="167">
        <f t="shared" si="129"/>
        <v>0</v>
      </c>
      <c r="AO98" s="297"/>
      <c r="AP98" s="346" t="s">
        <v>121</v>
      </c>
      <c r="AQ98" s="287"/>
      <c r="AR98" s="10"/>
      <c r="AS98" s="200"/>
      <c r="AT98" s="167">
        <f t="shared" si="130"/>
        <v>0</v>
      </c>
      <c r="AU98" s="297"/>
      <c r="AV98" s="346" t="s">
        <v>121</v>
      </c>
      <c r="AW98" s="175"/>
      <c r="AX98" s="10"/>
      <c r="AY98" s="200"/>
      <c r="AZ98" s="167">
        <f t="shared" si="131"/>
        <v>0</v>
      </c>
      <c r="BA98" s="297"/>
      <c r="BB98" s="346" t="s">
        <v>121</v>
      </c>
      <c r="BC98" s="167"/>
      <c r="BD98" s="10"/>
      <c r="BE98" s="187">
        <v>0</v>
      </c>
      <c r="BF98" s="167">
        <f t="shared" si="132"/>
        <v>0</v>
      </c>
      <c r="BG98" s="297"/>
      <c r="BH98" s="346" t="s">
        <v>121</v>
      </c>
      <c r="BI98" s="60"/>
    </row>
    <row r="99" spans="1:61" x14ac:dyDescent="0.25">
      <c r="A99" s="27"/>
      <c r="B99" s="574"/>
      <c r="C99" s="575"/>
      <c r="D99" s="575"/>
      <c r="E99" s="31"/>
      <c r="F99" s="30"/>
      <c r="G99" s="200"/>
      <c r="H99" s="135"/>
      <c r="I99" s="296">
        <f t="shared" si="113"/>
        <v>0</v>
      </c>
      <c r="J99" s="10"/>
      <c r="K99" s="200"/>
      <c r="L99" s="297"/>
      <c r="M99" s="167">
        <f t="shared" si="114"/>
        <v>0</v>
      </c>
      <c r="N99" s="10"/>
      <c r="O99" s="200"/>
      <c r="P99" s="297">
        <f t="shared" si="115"/>
        <v>0</v>
      </c>
      <c r="Q99" s="297"/>
      <c r="R99" s="346" t="s">
        <v>121</v>
      </c>
      <c r="S99" s="175"/>
      <c r="T99" s="10"/>
      <c r="U99" s="200"/>
      <c r="V99" s="297"/>
      <c r="W99" s="33">
        <f t="shared" si="116"/>
        <v>0</v>
      </c>
      <c r="X99" s="346" t="s">
        <v>121</v>
      </c>
      <c r="Y99" s="175"/>
      <c r="Z99" s="10"/>
      <c r="AA99" s="187">
        <v>0</v>
      </c>
      <c r="AB99" s="287"/>
      <c r="AC99" s="33">
        <f t="shared" si="117"/>
        <v>0</v>
      </c>
      <c r="AD99" s="346" t="s">
        <v>121</v>
      </c>
      <c r="AE99" s="287"/>
      <c r="AF99" s="10"/>
      <c r="AG99" s="200"/>
      <c r="AH99" s="167">
        <f t="shared" si="118"/>
        <v>0</v>
      </c>
      <c r="AI99" s="297"/>
      <c r="AJ99" s="346" t="s">
        <v>121</v>
      </c>
      <c r="AK99" s="297"/>
      <c r="AL99" s="10"/>
      <c r="AM99" s="200"/>
      <c r="AN99" s="167">
        <f t="shared" si="119"/>
        <v>0</v>
      </c>
      <c r="AO99" s="297"/>
      <c r="AP99" s="346" t="s">
        <v>121</v>
      </c>
      <c r="AQ99" s="287"/>
      <c r="AR99" s="10"/>
      <c r="AS99" s="200"/>
      <c r="AT99" s="167">
        <f t="shared" si="120"/>
        <v>0</v>
      </c>
      <c r="AU99" s="297"/>
      <c r="AV99" s="346" t="s">
        <v>121</v>
      </c>
      <c r="AW99" s="175"/>
      <c r="AX99" s="10"/>
      <c r="AY99" s="200"/>
      <c r="AZ99" s="167">
        <f t="shared" si="121"/>
        <v>0</v>
      </c>
      <c r="BA99" s="297"/>
      <c r="BB99" s="346" t="s">
        <v>121</v>
      </c>
      <c r="BC99" s="167"/>
      <c r="BD99" s="10"/>
      <c r="BE99" s="187">
        <v>0</v>
      </c>
      <c r="BF99" s="167">
        <f t="shared" si="122"/>
        <v>0</v>
      </c>
      <c r="BG99" s="297"/>
      <c r="BH99" s="346" t="s">
        <v>121</v>
      </c>
      <c r="BI99" s="60"/>
    </row>
    <row r="100" spans="1:61" x14ac:dyDescent="0.25">
      <c r="A100" s="27"/>
      <c r="B100" s="574"/>
      <c r="C100" s="575"/>
      <c r="D100" s="575"/>
      <c r="E100" s="31"/>
      <c r="F100" s="30"/>
      <c r="G100" s="200"/>
      <c r="H100" s="135"/>
      <c r="I100" s="296">
        <f t="shared" si="113"/>
        <v>0</v>
      </c>
      <c r="J100" s="10"/>
      <c r="K100" s="200"/>
      <c r="L100" s="297"/>
      <c r="M100" s="167">
        <f t="shared" si="114"/>
        <v>0</v>
      </c>
      <c r="N100" s="10"/>
      <c r="O100" s="200"/>
      <c r="P100" s="297">
        <f t="shared" si="115"/>
        <v>0</v>
      </c>
      <c r="Q100" s="297"/>
      <c r="R100" s="346" t="s">
        <v>121</v>
      </c>
      <c r="S100" s="175"/>
      <c r="T100" s="10"/>
      <c r="U100" s="200"/>
      <c r="V100" s="297"/>
      <c r="W100" s="33">
        <f t="shared" si="116"/>
        <v>0</v>
      </c>
      <c r="X100" s="346" t="s">
        <v>121</v>
      </c>
      <c r="Y100" s="175"/>
      <c r="Z100" s="10"/>
      <c r="AA100" s="187">
        <v>0</v>
      </c>
      <c r="AB100" s="287"/>
      <c r="AC100" s="33">
        <f t="shared" si="117"/>
        <v>0</v>
      </c>
      <c r="AD100" s="346" t="s">
        <v>121</v>
      </c>
      <c r="AE100" s="287"/>
      <c r="AF100" s="10"/>
      <c r="AG100" s="200"/>
      <c r="AH100" s="167">
        <f t="shared" si="118"/>
        <v>0</v>
      </c>
      <c r="AI100" s="297"/>
      <c r="AJ100" s="346" t="s">
        <v>121</v>
      </c>
      <c r="AK100" s="297"/>
      <c r="AL100" s="10"/>
      <c r="AM100" s="200"/>
      <c r="AN100" s="167">
        <f t="shared" si="119"/>
        <v>0</v>
      </c>
      <c r="AO100" s="297"/>
      <c r="AP100" s="346" t="s">
        <v>121</v>
      </c>
      <c r="AQ100" s="287"/>
      <c r="AR100" s="10"/>
      <c r="AS100" s="200"/>
      <c r="AT100" s="167">
        <f t="shared" si="120"/>
        <v>0</v>
      </c>
      <c r="AU100" s="297"/>
      <c r="AV100" s="346" t="s">
        <v>121</v>
      </c>
      <c r="AW100" s="175"/>
      <c r="AX100" s="10"/>
      <c r="AY100" s="200"/>
      <c r="AZ100" s="167">
        <f t="shared" si="121"/>
        <v>0</v>
      </c>
      <c r="BA100" s="297"/>
      <c r="BB100" s="346" t="s">
        <v>121</v>
      </c>
      <c r="BC100" s="167"/>
      <c r="BD100" s="10"/>
      <c r="BE100" s="187">
        <v>0</v>
      </c>
      <c r="BF100" s="167">
        <f t="shared" si="122"/>
        <v>0</v>
      </c>
      <c r="BG100" s="297"/>
      <c r="BH100" s="346" t="s">
        <v>121</v>
      </c>
      <c r="BI100" s="60"/>
    </row>
    <row r="101" spans="1:61" x14ac:dyDescent="0.25">
      <c r="A101" s="7"/>
      <c r="B101" s="574"/>
      <c r="C101" s="575"/>
      <c r="D101" s="575"/>
      <c r="E101" s="135"/>
      <c r="F101" s="10"/>
      <c r="G101" s="200"/>
      <c r="H101" s="135"/>
      <c r="I101" s="296">
        <f t="shared" si="113"/>
        <v>0</v>
      </c>
      <c r="J101" s="10"/>
      <c r="K101" s="200"/>
      <c r="L101" s="297"/>
      <c r="M101" s="167">
        <f t="shared" si="114"/>
        <v>0</v>
      </c>
      <c r="N101" s="10"/>
      <c r="O101" s="200"/>
      <c r="P101" s="297">
        <f t="shared" si="115"/>
        <v>0</v>
      </c>
      <c r="Q101" s="297"/>
      <c r="R101" s="346" t="s">
        <v>121</v>
      </c>
      <c r="S101" s="175"/>
      <c r="T101" s="10"/>
      <c r="U101" s="200"/>
      <c r="V101" s="297"/>
      <c r="W101" s="33">
        <f t="shared" ref="W101:W116" si="133">U101</f>
        <v>0</v>
      </c>
      <c r="X101" s="346" t="s">
        <v>121</v>
      </c>
      <c r="Y101" s="175"/>
      <c r="Z101" s="10"/>
      <c r="AA101" s="187">
        <v>0</v>
      </c>
      <c r="AB101" s="287"/>
      <c r="AC101" s="33">
        <f t="shared" ref="AC101:AC116" si="134">AA101</f>
        <v>0</v>
      </c>
      <c r="AD101" s="346" t="s">
        <v>121</v>
      </c>
      <c r="AE101" s="287"/>
      <c r="AF101" s="10"/>
      <c r="AG101" s="200"/>
      <c r="AH101" s="167">
        <f t="shared" si="118"/>
        <v>0</v>
      </c>
      <c r="AI101" s="297"/>
      <c r="AJ101" s="346" t="s">
        <v>121</v>
      </c>
      <c r="AK101" s="297"/>
      <c r="AL101" s="10"/>
      <c r="AM101" s="200"/>
      <c r="AN101" s="167">
        <f t="shared" si="119"/>
        <v>0</v>
      </c>
      <c r="AO101" s="297"/>
      <c r="AP101" s="346" t="s">
        <v>121</v>
      </c>
      <c r="AQ101" s="287"/>
      <c r="AR101" s="10"/>
      <c r="AS101" s="200"/>
      <c r="AT101" s="167">
        <f t="shared" si="120"/>
        <v>0</v>
      </c>
      <c r="AU101" s="297"/>
      <c r="AV101" s="346" t="s">
        <v>121</v>
      </c>
      <c r="AW101" s="175"/>
      <c r="AX101" s="10"/>
      <c r="AY101" s="200"/>
      <c r="AZ101" s="167">
        <f t="shared" si="121"/>
        <v>0</v>
      </c>
      <c r="BA101" s="297"/>
      <c r="BB101" s="346" t="s">
        <v>121</v>
      </c>
      <c r="BC101" s="167"/>
      <c r="BD101" s="10"/>
      <c r="BE101" s="187">
        <v>0</v>
      </c>
      <c r="BF101" s="167">
        <f t="shared" si="122"/>
        <v>0</v>
      </c>
      <c r="BG101" s="297"/>
      <c r="BH101" s="346" t="s">
        <v>121</v>
      </c>
      <c r="BI101" s="139"/>
    </row>
    <row r="102" spans="1:61" x14ac:dyDescent="0.25">
      <c r="A102" s="7"/>
      <c r="B102" s="574"/>
      <c r="C102" s="575"/>
      <c r="D102" s="575"/>
      <c r="E102" s="135"/>
      <c r="F102" s="10"/>
      <c r="G102" s="200"/>
      <c r="H102" s="135"/>
      <c r="I102" s="296">
        <f t="shared" ref="I102:I105" si="135">G102</f>
        <v>0</v>
      </c>
      <c r="J102" s="10"/>
      <c r="K102" s="200"/>
      <c r="L102" s="297"/>
      <c r="M102" s="167">
        <f t="shared" ref="M102:M105" si="136">K102</f>
        <v>0</v>
      </c>
      <c r="N102" s="10"/>
      <c r="O102" s="200"/>
      <c r="P102" s="297">
        <f t="shared" si="115"/>
        <v>0</v>
      </c>
      <c r="Q102" s="297"/>
      <c r="R102" s="346" t="s">
        <v>121</v>
      </c>
      <c r="S102" s="175"/>
      <c r="T102" s="10"/>
      <c r="U102" s="200"/>
      <c r="V102" s="297"/>
      <c r="W102" s="33">
        <f t="shared" si="133"/>
        <v>0</v>
      </c>
      <c r="X102" s="346" t="s">
        <v>121</v>
      </c>
      <c r="Y102" s="175"/>
      <c r="Z102" s="10"/>
      <c r="AA102" s="187">
        <v>0</v>
      </c>
      <c r="AB102" s="287"/>
      <c r="AC102" s="33">
        <f t="shared" si="134"/>
        <v>0</v>
      </c>
      <c r="AD102" s="346" t="s">
        <v>121</v>
      </c>
      <c r="AE102" s="287"/>
      <c r="AF102" s="10"/>
      <c r="AG102" s="200"/>
      <c r="AH102" s="167">
        <f t="shared" ref="AH102:AH105" si="137">AG102</f>
        <v>0</v>
      </c>
      <c r="AI102" s="297"/>
      <c r="AJ102" s="346" t="s">
        <v>121</v>
      </c>
      <c r="AK102" s="297"/>
      <c r="AL102" s="10"/>
      <c r="AM102" s="200"/>
      <c r="AN102" s="167">
        <f t="shared" ref="AN102:AN105" si="138">AM102</f>
        <v>0</v>
      </c>
      <c r="AO102" s="297"/>
      <c r="AP102" s="346" t="s">
        <v>121</v>
      </c>
      <c r="AQ102" s="287"/>
      <c r="AR102" s="10"/>
      <c r="AS102" s="200"/>
      <c r="AT102" s="167">
        <f t="shared" ref="AT102:AT105" si="139">AS102</f>
        <v>0</v>
      </c>
      <c r="AU102" s="297"/>
      <c r="AV102" s="346" t="s">
        <v>121</v>
      </c>
      <c r="AW102" s="175"/>
      <c r="AX102" s="10"/>
      <c r="AY102" s="200"/>
      <c r="AZ102" s="167">
        <f t="shared" ref="AZ102:AZ105" si="140">AY102</f>
        <v>0</v>
      </c>
      <c r="BA102" s="297"/>
      <c r="BB102" s="346" t="s">
        <v>121</v>
      </c>
      <c r="BC102" s="167"/>
      <c r="BD102" s="10"/>
      <c r="BE102" s="187">
        <v>0</v>
      </c>
      <c r="BF102" s="167">
        <f t="shared" ref="BF102:BF105" si="141">BE102</f>
        <v>0</v>
      </c>
      <c r="BG102" s="297"/>
      <c r="BH102" s="346" t="s">
        <v>121</v>
      </c>
      <c r="BI102" s="139"/>
    </row>
    <row r="103" spans="1:61" x14ac:dyDescent="0.25">
      <c r="A103" s="7"/>
      <c r="B103" s="574"/>
      <c r="C103" s="587"/>
      <c r="D103" s="587"/>
      <c r="E103" s="4"/>
      <c r="F103" s="10"/>
      <c r="G103" s="200"/>
      <c r="H103" s="4"/>
      <c r="I103" s="296">
        <f t="shared" si="135"/>
        <v>0</v>
      </c>
      <c r="J103" s="10"/>
      <c r="K103" s="200"/>
      <c r="L103" s="297"/>
      <c r="M103" s="167">
        <f t="shared" si="136"/>
        <v>0</v>
      </c>
      <c r="N103" s="10"/>
      <c r="O103" s="200"/>
      <c r="P103" s="297">
        <f t="shared" si="115"/>
        <v>0</v>
      </c>
      <c r="Q103" s="297"/>
      <c r="R103" s="346" t="s">
        <v>121</v>
      </c>
      <c r="S103" s="175"/>
      <c r="T103" s="10"/>
      <c r="U103" s="200"/>
      <c r="V103" s="297"/>
      <c r="W103" s="33">
        <f t="shared" si="133"/>
        <v>0</v>
      </c>
      <c r="X103" s="346" t="s">
        <v>121</v>
      </c>
      <c r="Y103" s="175"/>
      <c r="Z103" s="10"/>
      <c r="AA103" s="187">
        <v>0</v>
      </c>
      <c r="AB103" s="287"/>
      <c r="AC103" s="33">
        <f t="shared" si="134"/>
        <v>0</v>
      </c>
      <c r="AD103" s="346" t="s">
        <v>121</v>
      </c>
      <c r="AE103" s="287"/>
      <c r="AF103" s="10"/>
      <c r="AG103" s="200"/>
      <c r="AH103" s="167">
        <f t="shared" si="137"/>
        <v>0</v>
      </c>
      <c r="AI103" s="297"/>
      <c r="AJ103" s="346" t="s">
        <v>121</v>
      </c>
      <c r="AK103" s="297"/>
      <c r="AL103" s="10"/>
      <c r="AM103" s="200"/>
      <c r="AN103" s="167">
        <f t="shared" si="138"/>
        <v>0</v>
      </c>
      <c r="AO103" s="297"/>
      <c r="AP103" s="346" t="s">
        <v>121</v>
      </c>
      <c r="AQ103" s="287"/>
      <c r="AR103" s="10"/>
      <c r="AS103" s="200"/>
      <c r="AT103" s="167">
        <f t="shared" si="139"/>
        <v>0</v>
      </c>
      <c r="AU103" s="297"/>
      <c r="AV103" s="346" t="s">
        <v>121</v>
      </c>
      <c r="AW103" s="175"/>
      <c r="AX103" s="10"/>
      <c r="AY103" s="200"/>
      <c r="AZ103" s="167">
        <f t="shared" si="140"/>
        <v>0</v>
      </c>
      <c r="BA103" s="297"/>
      <c r="BB103" s="346" t="s">
        <v>121</v>
      </c>
      <c r="BC103" s="167"/>
      <c r="BD103" s="10"/>
      <c r="BE103" s="187">
        <v>0</v>
      </c>
      <c r="BF103" s="167">
        <f t="shared" si="141"/>
        <v>0</v>
      </c>
      <c r="BG103" s="297"/>
      <c r="BH103" s="346" t="s">
        <v>121</v>
      </c>
      <c r="BI103" s="136"/>
    </row>
    <row r="104" spans="1:61" x14ac:dyDescent="0.25">
      <c r="A104" s="7"/>
      <c r="B104" s="574"/>
      <c r="C104" s="587"/>
      <c r="D104" s="587"/>
      <c r="E104" s="4"/>
      <c r="F104" s="10"/>
      <c r="G104" s="200"/>
      <c r="H104" s="4"/>
      <c r="I104" s="296">
        <f t="shared" si="135"/>
        <v>0</v>
      </c>
      <c r="J104" s="10"/>
      <c r="K104" s="200"/>
      <c r="L104" s="297"/>
      <c r="M104" s="167">
        <f t="shared" si="136"/>
        <v>0</v>
      </c>
      <c r="N104" s="10"/>
      <c r="O104" s="200"/>
      <c r="P104" s="297">
        <f t="shared" si="115"/>
        <v>0</v>
      </c>
      <c r="Q104" s="297"/>
      <c r="R104" s="346" t="s">
        <v>121</v>
      </c>
      <c r="S104" s="175"/>
      <c r="T104" s="10"/>
      <c r="U104" s="200"/>
      <c r="V104" s="297"/>
      <c r="W104" s="33">
        <f t="shared" si="133"/>
        <v>0</v>
      </c>
      <c r="X104" s="346" t="s">
        <v>121</v>
      </c>
      <c r="Y104" s="175"/>
      <c r="Z104" s="10"/>
      <c r="AA104" s="187">
        <v>0</v>
      </c>
      <c r="AB104" s="287"/>
      <c r="AC104" s="33">
        <f t="shared" si="134"/>
        <v>0</v>
      </c>
      <c r="AD104" s="346" t="s">
        <v>121</v>
      </c>
      <c r="AE104" s="287"/>
      <c r="AF104" s="10"/>
      <c r="AG104" s="200"/>
      <c r="AH104" s="167">
        <f t="shared" si="137"/>
        <v>0</v>
      </c>
      <c r="AI104" s="297"/>
      <c r="AJ104" s="346" t="s">
        <v>121</v>
      </c>
      <c r="AK104" s="297"/>
      <c r="AL104" s="10"/>
      <c r="AM104" s="200"/>
      <c r="AN104" s="167">
        <f t="shared" si="138"/>
        <v>0</v>
      </c>
      <c r="AO104" s="297"/>
      <c r="AP104" s="346" t="s">
        <v>121</v>
      </c>
      <c r="AQ104" s="287"/>
      <c r="AR104" s="10"/>
      <c r="AS104" s="200"/>
      <c r="AT104" s="167">
        <f t="shared" si="139"/>
        <v>0</v>
      </c>
      <c r="AU104" s="297"/>
      <c r="AV104" s="346" t="s">
        <v>121</v>
      </c>
      <c r="AW104" s="175"/>
      <c r="AX104" s="10"/>
      <c r="AY104" s="200"/>
      <c r="AZ104" s="167">
        <f t="shared" si="140"/>
        <v>0</v>
      </c>
      <c r="BA104" s="297"/>
      <c r="BB104" s="346" t="s">
        <v>121</v>
      </c>
      <c r="BC104" s="167"/>
      <c r="BD104" s="10"/>
      <c r="BE104" s="187">
        <v>0</v>
      </c>
      <c r="BF104" s="167">
        <f t="shared" si="141"/>
        <v>0</v>
      </c>
      <c r="BG104" s="297"/>
      <c r="BH104" s="346" t="s">
        <v>121</v>
      </c>
      <c r="BI104" s="136"/>
    </row>
    <row r="105" spans="1:61" x14ac:dyDescent="0.25">
      <c r="A105" s="392"/>
      <c r="B105" s="588"/>
      <c r="C105" s="575"/>
      <c r="D105" s="575"/>
      <c r="E105" s="135"/>
      <c r="F105" s="10"/>
      <c r="G105" s="200"/>
      <c r="H105" s="135"/>
      <c r="I105" s="296">
        <f t="shared" si="135"/>
        <v>0</v>
      </c>
      <c r="J105" s="10"/>
      <c r="K105" s="200"/>
      <c r="L105" s="297"/>
      <c r="M105" s="167">
        <f t="shared" si="136"/>
        <v>0</v>
      </c>
      <c r="N105" s="10"/>
      <c r="O105" s="200"/>
      <c r="P105" s="297">
        <f t="shared" si="115"/>
        <v>0</v>
      </c>
      <c r="Q105" s="297"/>
      <c r="R105" s="346" t="s">
        <v>121</v>
      </c>
      <c r="S105" s="175"/>
      <c r="T105" s="10"/>
      <c r="U105" s="200"/>
      <c r="V105" s="297"/>
      <c r="W105" s="33">
        <f t="shared" si="133"/>
        <v>0</v>
      </c>
      <c r="X105" s="346" t="s">
        <v>121</v>
      </c>
      <c r="Y105" s="175"/>
      <c r="Z105" s="10"/>
      <c r="AA105" s="187">
        <v>0</v>
      </c>
      <c r="AB105" s="287"/>
      <c r="AC105" s="33">
        <f t="shared" si="134"/>
        <v>0</v>
      </c>
      <c r="AD105" s="346" t="s">
        <v>121</v>
      </c>
      <c r="AE105" s="287"/>
      <c r="AF105" s="10"/>
      <c r="AG105" s="200"/>
      <c r="AH105" s="167">
        <f t="shared" si="137"/>
        <v>0</v>
      </c>
      <c r="AI105" s="297"/>
      <c r="AJ105" s="346" t="s">
        <v>121</v>
      </c>
      <c r="AK105" s="297"/>
      <c r="AL105" s="10"/>
      <c r="AM105" s="200"/>
      <c r="AN105" s="167">
        <f t="shared" si="138"/>
        <v>0</v>
      </c>
      <c r="AO105" s="297"/>
      <c r="AP105" s="346" t="s">
        <v>121</v>
      </c>
      <c r="AQ105" s="287"/>
      <c r="AR105" s="10"/>
      <c r="AS105" s="200"/>
      <c r="AT105" s="167">
        <f t="shared" si="139"/>
        <v>0</v>
      </c>
      <c r="AU105" s="297"/>
      <c r="AV105" s="346" t="s">
        <v>121</v>
      </c>
      <c r="AW105" s="175"/>
      <c r="AX105" s="10"/>
      <c r="AY105" s="200"/>
      <c r="AZ105" s="167">
        <f t="shared" si="140"/>
        <v>0</v>
      </c>
      <c r="BA105" s="297"/>
      <c r="BB105" s="346" t="s">
        <v>121</v>
      </c>
      <c r="BC105" s="167"/>
      <c r="BD105" s="10"/>
      <c r="BE105" s="187">
        <v>0</v>
      </c>
      <c r="BF105" s="167">
        <f t="shared" si="141"/>
        <v>0</v>
      </c>
      <c r="BG105" s="297"/>
      <c r="BH105" s="346" t="s">
        <v>121</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8"/>
      <c r="I110" s="398"/>
      <c r="J110" s="157" t="s">
        <v>7</v>
      </c>
      <c r="K110" s="157"/>
      <c r="L110" s="309"/>
      <c r="M110" s="157"/>
      <c r="N110" s="576" t="s">
        <v>8</v>
      </c>
      <c r="O110" s="576"/>
      <c r="P110" s="288"/>
      <c r="Q110" s="305"/>
      <c r="R110" s="157"/>
      <c r="S110" s="398"/>
      <c r="T110" s="576" t="str">
        <f>+T14</f>
        <v>Uren</v>
      </c>
      <c r="U110" s="576"/>
      <c r="V110" s="305"/>
      <c r="W110" s="33"/>
      <c r="X110" s="157"/>
      <c r="Y110" s="398"/>
      <c r="Z110" s="576" t="str">
        <f>+Z14</f>
        <v>Uren</v>
      </c>
      <c r="AA110" s="576"/>
      <c r="AB110" s="305"/>
      <c r="AC110" s="33"/>
      <c r="AD110" s="157"/>
      <c r="AE110" s="300"/>
      <c r="AF110" s="576" t="str">
        <f>+AF14</f>
        <v>Uren</v>
      </c>
      <c r="AG110" s="576"/>
      <c r="AH110" s="397"/>
      <c r="AI110" s="305"/>
      <c r="AJ110" s="157"/>
      <c r="AK110" s="305"/>
      <c r="AL110" s="576" t="str">
        <f>+AL14</f>
        <v>Uren</v>
      </c>
      <c r="AM110" s="576"/>
      <c r="AN110" s="397"/>
      <c r="AO110" s="305"/>
      <c r="AP110" s="157"/>
      <c r="AQ110" s="305"/>
      <c r="AR110" s="576" t="str">
        <f>+AR14</f>
        <v>Uren</v>
      </c>
      <c r="AS110" s="576"/>
      <c r="AT110" s="397"/>
      <c r="AU110" s="305"/>
      <c r="AV110" s="157"/>
      <c r="AW110" s="398"/>
      <c r="AX110" s="576" t="str">
        <f>+AX14</f>
        <v>Uren</v>
      </c>
      <c r="AY110" s="576"/>
      <c r="AZ110" s="397"/>
      <c r="BA110" s="305"/>
      <c r="BB110" s="157"/>
      <c r="BC110" s="397"/>
      <c r="BD110" s="576" t="str">
        <f>+BD14</f>
        <v>Uren</v>
      </c>
      <c r="BE110" s="576"/>
      <c r="BF110" s="397"/>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521"/>
      <c r="I112" s="522">
        <f>G112</f>
        <v>0</v>
      </c>
      <c r="J112" s="35"/>
      <c r="K112" s="200"/>
      <c r="L112" s="297"/>
      <c r="M112" s="167">
        <f>K112</f>
        <v>0</v>
      </c>
      <c r="N112" s="35"/>
      <c r="O112" s="200"/>
      <c r="P112" s="297">
        <f>O112</f>
        <v>0</v>
      </c>
      <c r="Q112" s="297"/>
      <c r="R112" s="520" t="s">
        <v>121</v>
      </c>
      <c r="S112" s="167"/>
      <c r="T112" s="35"/>
      <c r="U112" s="200"/>
      <c r="V112" s="297"/>
      <c r="W112" s="33">
        <f t="shared" si="133"/>
        <v>0</v>
      </c>
      <c r="X112" s="520" t="s">
        <v>121</v>
      </c>
      <c r="Y112" s="167"/>
      <c r="Z112" s="35"/>
      <c r="AA112" s="200"/>
      <c r="AB112" s="297"/>
      <c r="AC112" s="33">
        <f t="shared" si="134"/>
        <v>0</v>
      </c>
      <c r="AD112" s="520" t="s">
        <v>121</v>
      </c>
      <c r="AE112" s="287"/>
      <c r="AF112" s="10"/>
      <c r="AG112" s="187">
        <v>0</v>
      </c>
      <c r="AH112" s="175">
        <f>AG112</f>
        <v>0</v>
      </c>
      <c r="AI112" s="287"/>
      <c r="AJ112" s="520" t="s">
        <v>121</v>
      </c>
      <c r="AK112" s="288"/>
      <c r="AL112" s="30"/>
      <c r="AM112" s="200"/>
      <c r="AN112" s="31"/>
      <c r="AO112" s="288"/>
      <c r="AP112" s="520" t="s">
        <v>121</v>
      </c>
      <c r="AQ112" s="288"/>
      <c r="AR112" s="30"/>
      <c r="AS112" s="200"/>
      <c r="AT112" s="31"/>
      <c r="AU112" s="288"/>
      <c r="AV112" s="520" t="s">
        <v>121</v>
      </c>
      <c r="AW112" s="175"/>
      <c r="AX112" s="10"/>
      <c r="AY112" s="200"/>
      <c r="AZ112" s="175">
        <f>AY112</f>
        <v>0</v>
      </c>
      <c r="BA112" s="287"/>
      <c r="BB112" s="520" t="s">
        <v>121</v>
      </c>
      <c r="BC112" s="175"/>
      <c r="BD112" s="10"/>
      <c r="BE112" s="187">
        <v>0</v>
      </c>
      <c r="BF112" s="175">
        <f>BE112</f>
        <v>0</v>
      </c>
      <c r="BG112" s="287"/>
      <c r="BH112" s="520" t="s">
        <v>121</v>
      </c>
      <c r="BI112" s="139"/>
    </row>
    <row r="113" spans="1:61" x14ac:dyDescent="0.25">
      <c r="A113" s="7"/>
      <c r="B113" s="574"/>
      <c r="C113" s="575"/>
      <c r="D113" s="575"/>
      <c r="E113" s="135"/>
      <c r="F113" s="10"/>
      <c r="G113" s="200"/>
      <c r="H113" s="521"/>
      <c r="I113" s="522">
        <f>G113</f>
        <v>0</v>
      </c>
      <c r="J113" s="35"/>
      <c r="K113" s="200"/>
      <c r="L113" s="297"/>
      <c r="M113" s="167">
        <f>K113</f>
        <v>0</v>
      </c>
      <c r="N113" s="35"/>
      <c r="O113" s="200"/>
      <c r="P113" s="297">
        <f>O113</f>
        <v>0</v>
      </c>
      <c r="Q113" s="297"/>
      <c r="R113" s="520" t="s">
        <v>121</v>
      </c>
      <c r="S113" s="167"/>
      <c r="T113" s="35"/>
      <c r="U113" s="200"/>
      <c r="V113" s="297"/>
      <c r="W113" s="33">
        <f t="shared" ref="W113" si="142">U113</f>
        <v>0</v>
      </c>
      <c r="X113" s="520" t="s">
        <v>121</v>
      </c>
      <c r="Y113" s="167"/>
      <c r="Z113" s="35"/>
      <c r="AA113" s="200"/>
      <c r="AB113" s="297"/>
      <c r="AC113" s="33">
        <f t="shared" ref="AC113" si="143">AA113</f>
        <v>0</v>
      </c>
      <c r="AD113" s="520" t="s">
        <v>121</v>
      </c>
      <c r="AE113" s="287"/>
      <c r="AF113" s="10"/>
      <c r="AG113" s="187">
        <v>0</v>
      </c>
      <c r="AH113" s="175">
        <f>AG113</f>
        <v>0</v>
      </c>
      <c r="AI113" s="287"/>
      <c r="AJ113" s="520" t="s">
        <v>121</v>
      </c>
      <c r="AK113" s="288"/>
      <c r="AL113" s="30"/>
      <c r="AM113" s="200"/>
      <c r="AN113" s="31"/>
      <c r="AO113" s="288"/>
      <c r="AP113" s="520" t="s">
        <v>121</v>
      </c>
      <c r="AQ113" s="288"/>
      <c r="AR113" s="30"/>
      <c r="AS113" s="200"/>
      <c r="AT113" s="31"/>
      <c r="AU113" s="288"/>
      <c r="AV113" s="520" t="s">
        <v>121</v>
      </c>
      <c r="AW113" s="175"/>
      <c r="AX113" s="10"/>
      <c r="AY113" s="200"/>
      <c r="AZ113" s="175">
        <f>AY113</f>
        <v>0</v>
      </c>
      <c r="BA113" s="287"/>
      <c r="BB113" s="520" t="s">
        <v>121</v>
      </c>
      <c r="BC113" s="175"/>
      <c r="BD113" s="10"/>
      <c r="BE113" s="187">
        <v>0</v>
      </c>
      <c r="BF113" s="175">
        <f>BE113</f>
        <v>0</v>
      </c>
      <c r="BG113" s="287"/>
      <c r="BH113" s="520" t="s">
        <v>121</v>
      </c>
      <c r="BI113" s="139"/>
    </row>
    <row r="114" spans="1:61" x14ac:dyDescent="0.25">
      <c r="A114" s="7"/>
      <c r="B114" s="574"/>
      <c r="C114" s="587"/>
      <c r="D114" s="587"/>
      <c r="E114" s="4"/>
      <c r="F114" s="10"/>
      <c r="G114" s="200"/>
      <c r="H114" s="262"/>
      <c r="I114" s="522">
        <f t="shared" ref="I114:I116" si="144">G114</f>
        <v>0</v>
      </c>
      <c r="J114" s="35"/>
      <c r="K114" s="200"/>
      <c r="L114" s="297"/>
      <c r="M114" s="167">
        <f t="shared" ref="M114:M116" si="145">K114</f>
        <v>0</v>
      </c>
      <c r="N114" s="35"/>
      <c r="O114" s="200"/>
      <c r="P114" s="297">
        <f>O114</f>
        <v>0</v>
      </c>
      <c r="Q114" s="297"/>
      <c r="R114" s="520" t="s">
        <v>121</v>
      </c>
      <c r="S114" s="167"/>
      <c r="T114" s="35"/>
      <c r="U114" s="200"/>
      <c r="V114" s="297"/>
      <c r="W114" s="33">
        <f t="shared" si="133"/>
        <v>0</v>
      </c>
      <c r="X114" s="520" t="s">
        <v>121</v>
      </c>
      <c r="Y114" s="167"/>
      <c r="Z114" s="35"/>
      <c r="AA114" s="200"/>
      <c r="AB114" s="297"/>
      <c r="AC114" s="33">
        <f t="shared" si="134"/>
        <v>0</v>
      </c>
      <c r="AD114" s="520" t="s">
        <v>121</v>
      </c>
      <c r="AE114" s="287"/>
      <c r="AF114" s="10"/>
      <c r="AG114" s="187">
        <v>0</v>
      </c>
      <c r="AH114" s="175">
        <f t="shared" ref="AH114:AH116" si="146">AG114</f>
        <v>0</v>
      </c>
      <c r="AI114" s="287"/>
      <c r="AJ114" s="520" t="s">
        <v>121</v>
      </c>
      <c r="AK114" s="288"/>
      <c r="AL114" s="30"/>
      <c r="AM114" s="200"/>
      <c r="AN114" s="31"/>
      <c r="AO114" s="288"/>
      <c r="AP114" s="520" t="s">
        <v>121</v>
      </c>
      <c r="AQ114" s="288"/>
      <c r="AR114" s="30"/>
      <c r="AS114" s="200"/>
      <c r="AT114" s="31"/>
      <c r="AU114" s="288"/>
      <c r="AV114" s="520" t="s">
        <v>121</v>
      </c>
      <c r="AW114" s="175"/>
      <c r="AX114" s="10"/>
      <c r="AY114" s="200"/>
      <c r="AZ114" s="175">
        <f t="shared" ref="AZ114:AZ116" si="147">AY114</f>
        <v>0</v>
      </c>
      <c r="BA114" s="287"/>
      <c r="BB114" s="520" t="s">
        <v>121</v>
      </c>
      <c r="BC114" s="175"/>
      <c r="BD114" s="10"/>
      <c r="BE114" s="187">
        <v>0</v>
      </c>
      <c r="BF114" s="175">
        <f t="shared" ref="BF114:BF116" si="148">BE114</f>
        <v>0</v>
      </c>
      <c r="BG114" s="287"/>
      <c r="BH114" s="520" t="s">
        <v>121</v>
      </c>
      <c r="BI114" s="136"/>
    </row>
    <row r="115" spans="1:61" x14ac:dyDescent="0.25">
      <c r="A115" s="7"/>
      <c r="B115" s="574"/>
      <c r="C115" s="587"/>
      <c r="D115" s="587"/>
      <c r="E115" s="4"/>
      <c r="F115" s="10"/>
      <c r="G115" s="200"/>
      <c r="H115" s="262"/>
      <c r="I115" s="522">
        <f t="shared" si="144"/>
        <v>0</v>
      </c>
      <c r="J115" s="35"/>
      <c r="K115" s="200"/>
      <c r="L115" s="297"/>
      <c r="M115" s="167">
        <f t="shared" si="145"/>
        <v>0</v>
      </c>
      <c r="N115" s="35"/>
      <c r="O115" s="200"/>
      <c r="P115" s="297">
        <f>O115</f>
        <v>0</v>
      </c>
      <c r="Q115" s="297"/>
      <c r="R115" s="520" t="s">
        <v>121</v>
      </c>
      <c r="S115" s="167"/>
      <c r="T115" s="35"/>
      <c r="U115" s="200"/>
      <c r="V115" s="297"/>
      <c r="W115" s="33">
        <f t="shared" si="133"/>
        <v>0</v>
      </c>
      <c r="X115" s="520" t="s">
        <v>121</v>
      </c>
      <c r="Y115" s="167"/>
      <c r="Z115" s="35"/>
      <c r="AA115" s="200"/>
      <c r="AB115" s="297"/>
      <c r="AC115" s="33">
        <f t="shared" si="134"/>
        <v>0</v>
      </c>
      <c r="AD115" s="520" t="s">
        <v>121</v>
      </c>
      <c r="AE115" s="287"/>
      <c r="AF115" s="10"/>
      <c r="AG115" s="187">
        <v>0</v>
      </c>
      <c r="AH115" s="175">
        <f t="shared" si="146"/>
        <v>0</v>
      </c>
      <c r="AI115" s="287"/>
      <c r="AJ115" s="520" t="s">
        <v>121</v>
      </c>
      <c r="AK115" s="288"/>
      <c r="AL115" s="30"/>
      <c r="AM115" s="200"/>
      <c r="AN115" s="31"/>
      <c r="AO115" s="288"/>
      <c r="AP115" s="520" t="s">
        <v>121</v>
      </c>
      <c r="AQ115" s="288"/>
      <c r="AR115" s="30"/>
      <c r="AS115" s="200"/>
      <c r="AT115" s="31"/>
      <c r="AU115" s="288"/>
      <c r="AV115" s="520" t="s">
        <v>121</v>
      </c>
      <c r="AW115" s="175"/>
      <c r="AX115" s="10"/>
      <c r="AY115" s="200"/>
      <c r="AZ115" s="175">
        <f t="shared" si="147"/>
        <v>0</v>
      </c>
      <c r="BA115" s="287"/>
      <c r="BB115" s="520" t="s">
        <v>121</v>
      </c>
      <c r="BC115" s="175"/>
      <c r="BD115" s="10"/>
      <c r="BE115" s="187">
        <v>0</v>
      </c>
      <c r="BF115" s="175">
        <f t="shared" si="148"/>
        <v>0</v>
      </c>
      <c r="BG115" s="287"/>
      <c r="BH115" s="520" t="s">
        <v>121</v>
      </c>
      <c r="BI115" s="136"/>
    </row>
    <row r="116" spans="1:61" x14ac:dyDescent="0.25">
      <c r="A116" s="392"/>
      <c r="B116" s="588"/>
      <c r="C116" s="575"/>
      <c r="D116" s="575"/>
      <c r="E116" s="135"/>
      <c r="F116" s="10"/>
      <c r="G116" s="200"/>
      <c r="H116" s="521"/>
      <c r="I116" s="522">
        <f t="shared" si="144"/>
        <v>0</v>
      </c>
      <c r="J116" s="35"/>
      <c r="K116" s="200"/>
      <c r="L116" s="297"/>
      <c r="M116" s="167">
        <f t="shared" si="145"/>
        <v>0</v>
      </c>
      <c r="N116" s="35"/>
      <c r="O116" s="200"/>
      <c r="P116" s="297">
        <f>O116</f>
        <v>0</v>
      </c>
      <c r="Q116" s="297"/>
      <c r="R116" s="520" t="s">
        <v>121</v>
      </c>
      <c r="S116" s="167"/>
      <c r="T116" s="35"/>
      <c r="U116" s="200"/>
      <c r="V116" s="297"/>
      <c r="W116" s="33">
        <f t="shared" si="133"/>
        <v>0</v>
      </c>
      <c r="X116" s="520" t="s">
        <v>121</v>
      </c>
      <c r="Y116" s="167"/>
      <c r="Z116" s="35"/>
      <c r="AA116" s="200"/>
      <c r="AB116" s="297"/>
      <c r="AC116" s="33">
        <f t="shared" si="134"/>
        <v>0</v>
      </c>
      <c r="AD116" s="520" t="s">
        <v>121</v>
      </c>
      <c r="AE116" s="287"/>
      <c r="AF116" s="10"/>
      <c r="AG116" s="187">
        <v>0</v>
      </c>
      <c r="AH116" s="175">
        <f t="shared" si="146"/>
        <v>0</v>
      </c>
      <c r="AI116" s="287"/>
      <c r="AJ116" s="520" t="s">
        <v>121</v>
      </c>
      <c r="AK116" s="288"/>
      <c r="AL116" s="30"/>
      <c r="AM116" s="200"/>
      <c r="AN116" s="31"/>
      <c r="AO116" s="288"/>
      <c r="AP116" s="520" t="s">
        <v>121</v>
      </c>
      <c r="AQ116" s="288"/>
      <c r="AR116" s="30"/>
      <c r="AS116" s="200"/>
      <c r="AT116" s="31"/>
      <c r="AU116" s="288"/>
      <c r="AV116" s="520" t="s">
        <v>121</v>
      </c>
      <c r="AW116" s="175"/>
      <c r="AX116" s="10"/>
      <c r="AY116" s="200"/>
      <c r="AZ116" s="175">
        <f t="shared" si="147"/>
        <v>0</v>
      </c>
      <c r="BA116" s="287"/>
      <c r="BB116" s="520" t="s">
        <v>121</v>
      </c>
      <c r="BC116" s="175"/>
      <c r="BD116" s="10"/>
      <c r="BE116" s="187">
        <v>0</v>
      </c>
      <c r="BF116" s="175">
        <f t="shared" si="148"/>
        <v>0</v>
      </c>
      <c r="BG116" s="287"/>
      <c r="BH116" s="520" t="s">
        <v>121</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aanvraag'!I38&gt;80%,80%,50%+'Basisgegevens aanvraag'!I38)</f>
        <v>0.5</v>
      </c>
      <c r="L129" s="291"/>
      <c r="M129" s="358"/>
      <c r="N129" s="64"/>
      <c r="O129" s="70">
        <f>25%+'Basisgegevens aanvraag'!$I$38</f>
        <v>0.25</v>
      </c>
      <c r="P129" s="312"/>
      <c r="Q129" s="312"/>
      <c r="R129" s="312"/>
      <c r="S129" s="63"/>
      <c r="T129" s="64"/>
      <c r="U129" s="70">
        <f>50%+'Basisgegevens aanvraag'!$G$38</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ht="14.25" customHeight="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aanvraag'!K38+'Basisgegevens aanvraag'!L38)&lt;=70%),(+AY129+'Basisgegevens aanvraag'!K38+'Basisgegevens aanvraag'!L38)*AY125,AND(C7="Niet van toepassing",AY129&gt;=50%),50%*AY125,AND(C7="Niet van toepassing",AY129&lt;50%),AY129*AY125,AND(C7="Niet van toepassing",AY129&gt;=50%),50%*AY125,AND(C7="Ja",C4="Onderzoeksorganisatie - niet economische activiteiten"),AY125*0%,AND(C7="Ja",(+AY129+'Basisgegevens aanvraag'!K38+'Basisgegevens aanvraag'!L38)&gt;70%),70%*AY125,AND(C7="",C4="Onderzoeksorganisatie - niet economische activiteiten"),+AY125*0%,(AND(C7="",C8="Niet van toepassing")),+AY125*50%,(AND(C7="",C8="Nee")),+AY125*50%,AND(C7="Ja",C4="Middelgrote onderneming",(+AY129+'Basisgegevens aanvraag'!K38+'Basisgegevens aanvraag'!L38)&lt;=70%),(+AY129+'Basisgegevens aanvraag'!K38+'Basisgegevens aanvraag'!L38)*AY125,AND(C7="Ja",C4="Onderzoeksorganisatie - economische activiteiten",AY129&lt;=50%),(+AY129+'Basisgegevens aanvraag'!K38+'Basisgegevens aanvraag'!L38)*AY125,AND(C7="Ja",C4="Grote onderneming",AY129&lt;=50%),(+AY129+'Basisgegevens aanvraag'!K38+'Basisgegevens aanvraag'!L38)*AY125,AND(C7="",AY129&lt;=50%),+AY125*AY129,(AND(C7="",C8="")),+AY125*50%,AY129&lt;50%,AY129*AY125)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D156" s="19"/>
      <c r="E156" s="19"/>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D157" s="19"/>
      <c r="E157" s="19"/>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D158" s="19"/>
      <c r="E158" s="19"/>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D159" s="19"/>
      <c r="E159" s="19"/>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386"/>
      <c r="F174" s="269"/>
      <c r="G174" s="269" t="s">
        <v>110</v>
      </c>
      <c r="H174" s="269" t="s">
        <v>111</v>
      </c>
      <c r="I174" s="337"/>
      <c r="J174" s="269" t="s">
        <v>112</v>
      </c>
      <c r="K174" s="269" t="s">
        <v>113</v>
      </c>
      <c r="L174" s="269" t="s">
        <v>123</v>
      </c>
      <c r="M174" s="337"/>
      <c r="N174" s="269" t="s">
        <v>124</v>
      </c>
      <c r="O174" s="269" t="s">
        <v>125</v>
      </c>
      <c r="P174" s="337"/>
      <c r="Q174" s="269" t="s">
        <v>126</v>
      </c>
      <c r="R174" s="269" t="s">
        <v>127</v>
      </c>
      <c r="S174" s="269" t="s">
        <v>128</v>
      </c>
      <c r="T174" s="269" t="s">
        <v>44</v>
      </c>
      <c r="U174" s="613" t="s">
        <v>114</v>
      </c>
      <c r="V174" s="613"/>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2" t="s">
        <v>130</v>
      </c>
      <c r="F175" s="563"/>
      <c r="G175" s="474">
        <f>SUMIFS(I15:I116,R15:R116,"KO")</f>
        <v>0</v>
      </c>
      <c r="H175" s="200">
        <f>SUMIFS(M15:M116,R15:R116,Werkblad!A31)</f>
        <v>0</v>
      </c>
      <c r="I175" s="200"/>
      <c r="J175" s="200">
        <f>SUMIFS(P15:P116,R15:R116,Werkblad!A31)</f>
        <v>0</v>
      </c>
      <c r="K175" s="200">
        <f>SUMIFS(W15:W116,X15:X116,Werkblad!A31)</f>
        <v>0</v>
      </c>
      <c r="L175" s="200">
        <f>SUMIFS(AC15:AC116,AD15:AD116,Werkblad!A31)</f>
        <v>0</v>
      </c>
      <c r="M175" s="200"/>
      <c r="N175" s="200">
        <f>SUMIFS(AH15:AH116,AJ15:AJ116,Werkblad!A31)</f>
        <v>0</v>
      </c>
      <c r="O175" s="200">
        <f>SUMIFS(AN15:AN116,AP15:AP116,"KO")</f>
        <v>0</v>
      </c>
      <c r="P175" s="200"/>
      <c r="Q175" s="200">
        <f>SUMIFS(AT15:AT116,AV15:AV116,"KO")</f>
        <v>0</v>
      </c>
      <c r="R175" s="200">
        <f>SUMIFS(AZ15:AZ116,BB15:BB116,"KO")</f>
        <v>0</v>
      </c>
      <c r="S175" s="200">
        <f>SUMIFS(BF15:BF116,BH15:BH116,"KO")</f>
        <v>0</v>
      </c>
      <c r="T175" s="477">
        <f>SUM(G175:S175)</f>
        <v>0</v>
      </c>
      <c r="U175" s="585">
        <f>IFERROR(T175/$T$177,0)</f>
        <v>0</v>
      </c>
      <c r="V175" s="586"/>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vemlh58Y1Gxq89ZhS6R2Gnf2tefYoDaicGlr1Kcvlo6cngtNrlUdVmga5tmxS/IlAME7HkYB7nvB5QFuXTDQXA==" saltValue="YzrailrRoCswNpi/tdsPfw==" spinCount="100000" sheet="1" objects="1" scenarios="1" formatColumns="0"/>
  <customSheetViews>
    <customSheetView guid="{83BCCC09-8AC8-4304-9213-3ECE2DC16AD8}" showGridLines="0" hiddenColumns="1">
      <pane xSplit="1" ySplit="10" topLeftCell="AA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AA119"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AA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9">
    <mergeCell ref="T110:U110"/>
    <mergeCell ref="Z110:AA110"/>
    <mergeCell ref="AF110:AG110"/>
    <mergeCell ref="B74:D74"/>
    <mergeCell ref="N90:O90"/>
    <mergeCell ref="T90:U90"/>
    <mergeCell ref="Z90:AA90"/>
    <mergeCell ref="B85:D85"/>
    <mergeCell ref="BD71:BE71"/>
    <mergeCell ref="B93:D93"/>
    <mergeCell ref="B94:D94"/>
    <mergeCell ref="B95:D95"/>
    <mergeCell ref="B99:D99"/>
    <mergeCell ref="B100:D100"/>
    <mergeCell ref="B75:D75"/>
    <mergeCell ref="B76:D76"/>
    <mergeCell ref="B77:D77"/>
    <mergeCell ref="B96:D96"/>
    <mergeCell ref="B97:D97"/>
    <mergeCell ref="B98:D98"/>
    <mergeCell ref="AR123:AS123"/>
    <mergeCell ref="B82:D82"/>
    <mergeCell ref="B84:D84"/>
    <mergeCell ref="AX123:AY123"/>
    <mergeCell ref="BD123:BE123"/>
    <mergeCell ref="AF90:AG90"/>
    <mergeCell ref="AL90:AM90"/>
    <mergeCell ref="AR90:AS90"/>
    <mergeCell ref="AX90:AY90"/>
    <mergeCell ref="BD90:BE90"/>
    <mergeCell ref="B105:D105"/>
    <mergeCell ref="B104:D104"/>
    <mergeCell ref="B112:D112"/>
    <mergeCell ref="AL110:AM110"/>
    <mergeCell ref="AR110:AS110"/>
    <mergeCell ref="AX110:AY110"/>
    <mergeCell ref="BD110:BE110"/>
    <mergeCell ref="B114:D114"/>
    <mergeCell ref="B115:D115"/>
    <mergeCell ref="B101:D101"/>
    <mergeCell ref="B102:D102"/>
    <mergeCell ref="B103:D103"/>
    <mergeCell ref="N110:O110"/>
    <mergeCell ref="B92:D92"/>
    <mergeCell ref="B52:C52"/>
    <mergeCell ref="N57:O57"/>
    <mergeCell ref="T57:U57"/>
    <mergeCell ref="Z57:AA57"/>
    <mergeCell ref="AF57:AG57"/>
    <mergeCell ref="AL57:AM57"/>
    <mergeCell ref="AR57:AS57"/>
    <mergeCell ref="AX57:AY57"/>
    <mergeCell ref="B83:D83"/>
    <mergeCell ref="B78:D78"/>
    <mergeCell ref="B79:D79"/>
    <mergeCell ref="B66:D66"/>
    <mergeCell ref="N71:O71"/>
    <mergeCell ref="T71:U71"/>
    <mergeCell ref="Z71:AA71"/>
    <mergeCell ref="AF71:AG71"/>
    <mergeCell ref="AL71:AM71"/>
    <mergeCell ref="AR71:AS71"/>
    <mergeCell ref="AX71:AY71"/>
    <mergeCell ref="B61:D61"/>
    <mergeCell ref="B62:D62"/>
    <mergeCell ref="B63:D63"/>
    <mergeCell ref="B80:D80"/>
    <mergeCell ref="B81:D81"/>
    <mergeCell ref="AL13:AM13"/>
    <mergeCell ref="AR13:AS13"/>
    <mergeCell ref="AX13:AY13"/>
    <mergeCell ref="BD13:BE13"/>
    <mergeCell ref="Z38:AA38"/>
    <mergeCell ref="AF38:AG38"/>
    <mergeCell ref="AL38:AM38"/>
    <mergeCell ref="AR38:AS38"/>
    <mergeCell ref="AX38:AY38"/>
    <mergeCell ref="BD38:BE38"/>
    <mergeCell ref="F2:G5"/>
    <mergeCell ref="B45:C45"/>
    <mergeCell ref="B46:C46"/>
    <mergeCell ref="B47:C47"/>
    <mergeCell ref="B48:C48"/>
    <mergeCell ref="B49:C49"/>
    <mergeCell ref="B50:C50"/>
    <mergeCell ref="B51:C51"/>
    <mergeCell ref="B73:D73"/>
    <mergeCell ref="B64:D64"/>
    <mergeCell ref="B65:D65"/>
    <mergeCell ref="B44:C44"/>
    <mergeCell ref="B40:C40"/>
    <mergeCell ref="B41:C41"/>
    <mergeCell ref="B42:C42"/>
    <mergeCell ref="B43:C43"/>
    <mergeCell ref="B60:D60"/>
    <mergeCell ref="B59:D59"/>
    <mergeCell ref="B10:C10"/>
    <mergeCell ref="D10:E10"/>
    <mergeCell ref="B12:BI12"/>
    <mergeCell ref="Z13:AA13"/>
    <mergeCell ref="AF13:AG13"/>
    <mergeCell ref="BD57:BE57"/>
    <mergeCell ref="E175:F175"/>
    <mergeCell ref="U175:V175"/>
    <mergeCell ref="E176:F176"/>
    <mergeCell ref="U176:V176"/>
    <mergeCell ref="U177:V177"/>
    <mergeCell ref="G159:H159"/>
    <mergeCell ref="G160:H160"/>
    <mergeCell ref="G165:H165"/>
    <mergeCell ref="G166:H166"/>
    <mergeCell ref="G167:H167"/>
    <mergeCell ref="G168:H168"/>
    <mergeCell ref="G169:H169"/>
    <mergeCell ref="E173:V173"/>
    <mergeCell ref="G164:AB164"/>
    <mergeCell ref="U174:V174"/>
    <mergeCell ref="B164:E164"/>
    <mergeCell ref="C168:D168"/>
    <mergeCell ref="B113:D113"/>
    <mergeCell ref="B165:E165"/>
    <mergeCell ref="G158:H158"/>
    <mergeCell ref="B116:D116"/>
    <mergeCell ref="N123:O123"/>
    <mergeCell ref="T123:U123"/>
    <mergeCell ref="Z123:AA123"/>
    <mergeCell ref="AF123:AG123"/>
    <mergeCell ref="AL123:AM123"/>
    <mergeCell ref="G157:AB157"/>
  </mergeCells>
  <conditionalFormatting sqref="AZ129:BB129">
    <cfRule type="cellIs" dxfId="263" priority="73" operator="greaterThan">
      <formula>0.5</formula>
    </cfRule>
    <cfRule type="cellIs" priority="74" operator="between">
      <formula>0</formula>
      <formula>0.5</formula>
    </cfRule>
  </conditionalFormatting>
  <conditionalFormatting sqref="B12">
    <cfRule type="cellIs" dxfId="262" priority="98" stopIfTrue="1" operator="equal">
      <formula>"Kies eerst uw systematiek voor de berekening van de subsidiabele kosten"</formula>
    </cfRule>
  </conditionalFormatting>
  <conditionalFormatting sqref="F34">
    <cfRule type="cellIs" dxfId="261" priority="97" stopIfTrue="1" operator="equal">
      <formula>"Opslag algemene kosten (50%)"</formula>
    </cfRule>
  </conditionalFormatting>
  <conditionalFormatting sqref="AB107">
    <cfRule type="cellIs" dxfId="260" priority="94" operator="greaterThan">
      <formula>40000000</formula>
    </cfRule>
  </conditionalFormatting>
  <conditionalFormatting sqref="AN129:AQ129">
    <cfRule type="cellIs" dxfId="259" priority="90" operator="greaterThan">
      <formula>0.5</formula>
    </cfRule>
    <cfRule type="cellIs" priority="91" operator="between">
      <formula>0</formula>
      <formula>0.5</formula>
    </cfRule>
  </conditionalFormatting>
  <conditionalFormatting sqref="AT133:AV133">
    <cfRule type="cellIs" dxfId="258" priority="88" operator="greaterThan">
      <formula>20000000</formula>
    </cfRule>
  </conditionalFormatting>
  <conditionalFormatting sqref="BC133">
    <cfRule type="cellIs" dxfId="257" priority="87" operator="greaterThan">
      <formula>20000000</formula>
    </cfRule>
  </conditionalFormatting>
  <conditionalFormatting sqref="AR34">
    <cfRule type="cellIs" dxfId="256" priority="80" stopIfTrue="1" operator="equal">
      <formula>"Opslag algemene kosten (50%)"</formula>
    </cfRule>
  </conditionalFormatting>
  <conditionalFormatting sqref="T34">
    <cfRule type="cellIs" dxfId="255" priority="84" stopIfTrue="1" operator="equal">
      <formula>"Opslag algemene kosten (50%)"</formula>
    </cfRule>
  </conditionalFormatting>
  <conditionalFormatting sqref="J34">
    <cfRule type="cellIs" dxfId="254" priority="86" stopIfTrue="1" operator="equal">
      <formula>"Opslag algemene kosten (50%)"</formula>
    </cfRule>
  </conditionalFormatting>
  <conditionalFormatting sqref="N34">
    <cfRule type="cellIs" dxfId="253" priority="85" stopIfTrue="1" operator="equal">
      <formula>"Opslag algemene kosten (50%)"</formula>
    </cfRule>
  </conditionalFormatting>
  <conditionalFormatting sqref="Z34">
    <cfRule type="cellIs" dxfId="252" priority="83" stopIfTrue="1" operator="equal">
      <formula>"Opslag algemene kosten (50%)"</formula>
    </cfRule>
  </conditionalFormatting>
  <conditionalFormatting sqref="AF34">
    <cfRule type="cellIs" dxfId="251" priority="82" stopIfTrue="1" operator="equal">
      <formula>"Opslag algemene kosten (50%)"</formula>
    </cfRule>
  </conditionalFormatting>
  <conditionalFormatting sqref="AL34">
    <cfRule type="cellIs" dxfId="250" priority="81" stopIfTrue="1" operator="equal">
      <formula>"Opslag algemene kosten (50%)"</formula>
    </cfRule>
  </conditionalFormatting>
  <conditionalFormatting sqref="AX34">
    <cfRule type="cellIs" dxfId="249" priority="79" stopIfTrue="1" operator="equal">
      <formula>"Opslag algemene kosten (50%)"</formula>
    </cfRule>
  </conditionalFormatting>
  <conditionalFormatting sqref="BD34">
    <cfRule type="cellIs" dxfId="248" priority="75" stopIfTrue="1" operator="equal">
      <formula>"Opslag algemene kosten (50%)"</formula>
    </cfRule>
  </conditionalFormatting>
  <conditionalFormatting sqref="AZ133:BB133">
    <cfRule type="cellIs" dxfId="247" priority="72" operator="greaterThan">
      <formula>20000000</formula>
    </cfRule>
  </conditionalFormatting>
  <conditionalFormatting sqref="AQ133">
    <cfRule type="cellIs" dxfId="246" priority="36" operator="greaterThan">
      <formula>20000000</formula>
    </cfRule>
  </conditionalFormatting>
  <conditionalFormatting sqref="AS133">
    <cfRule type="cellIs" dxfId="245" priority="35" operator="greaterThan">
      <formula>20000000</formula>
    </cfRule>
  </conditionalFormatting>
  <conditionalFormatting sqref="AM133:AP133">
    <cfRule type="cellIs" dxfId="244" priority="34" operator="greaterThan">
      <formula>20000000</formula>
    </cfRule>
  </conditionalFormatting>
  <conditionalFormatting sqref="AH133:AK133">
    <cfRule type="cellIs" dxfId="243" priority="33" operator="greaterThan">
      <formula>20000000</formula>
    </cfRule>
  </conditionalFormatting>
  <conditionalFormatting sqref="AB133:AD133">
    <cfRule type="cellIs" dxfId="242" priority="32" operator="greaterThan">
      <formula>20000000</formula>
    </cfRule>
  </conditionalFormatting>
  <conditionalFormatting sqref="AG133">
    <cfRule type="cellIs" dxfId="241" priority="31" operator="greaterThan">
      <formula>20000000</formula>
    </cfRule>
  </conditionalFormatting>
  <conditionalFormatting sqref="AA133">
    <cfRule type="cellIs" dxfId="240" priority="30" operator="greaterThan">
      <formula>20000000</formula>
    </cfRule>
  </conditionalFormatting>
  <conditionalFormatting sqref="AB129:AD129">
    <cfRule type="cellIs" dxfId="239" priority="28" operator="greaterThan">
      <formula>0.5</formula>
    </cfRule>
    <cfRule type="cellIs" priority="29" operator="between">
      <formula>0</formula>
      <formula>0.5</formula>
    </cfRule>
  </conditionalFormatting>
  <conditionalFormatting sqref="AH129:AK129">
    <cfRule type="cellIs" dxfId="238" priority="26" operator="greaterThan">
      <formula>0.5</formula>
    </cfRule>
    <cfRule type="cellIs" priority="27" operator="between">
      <formula>0</formula>
      <formula>0.5</formula>
    </cfRule>
  </conditionalFormatting>
  <conditionalFormatting sqref="AM129">
    <cfRule type="cellIs" dxfId="237" priority="24" operator="greaterThan">
      <formula>0.5</formula>
    </cfRule>
    <cfRule type="cellIs" priority="25" operator="between">
      <formula>0</formula>
      <formula>0.5</formula>
    </cfRule>
  </conditionalFormatting>
  <conditionalFormatting sqref="AY133">
    <cfRule type="cellIs" dxfId="236" priority="22" operator="greaterThan">
      <formula>20000000</formula>
    </cfRule>
  </conditionalFormatting>
  <conditionalFormatting sqref="AY129">
    <cfRule type="cellIs" dxfId="235" priority="12" operator="greaterThan">
      <formula>0.5</formula>
    </cfRule>
    <cfRule type="cellIs" priority="13" operator="between">
      <formula>0</formula>
      <formula>0.5</formula>
    </cfRule>
  </conditionalFormatting>
  <conditionalFormatting sqref="AA129">
    <cfRule type="cellIs" dxfId="234" priority="8" operator="greaterThan">
      <formula>0.5</formula>
    </cfRule>
    <cfRule type="cellIs" priority="9" operator="between">
      <formula>0</formula>
      <formula>0.5</formula>
    </cfRule>
  </conditionalFormatting>
  <conditionalFormatting sqref="AG129">
    <cfRule type="cellIs" dxfId="233" priority="6" operator="greaterThan">
      <formula>0.5</formula>
    </cfRule>
    <cfRule type="cellIs" priority="7" operator="between">
      <formula>0</formula>
      <formula>0.5</formula>
    </cfRule>
  </conditionalFormatting>
  <conditionalFormatting sqref="X177">
    <cfRule type="expression" dxfId="232" priority="4" stopIfTrue="1">
      <formula>IF(T177-D136=0,"","Let op ")</formula>
    </cfRule>
    <cfRule type="expression" dxfId="231" priority="5" stopIfTrue="1">
      <formula>IF(T177-D136=0,"","Let op ")</formula>
    </cfRule>
  </conditionalFormatting>
  <conditionalFormatting sqref="C168">
    <cfRule type="containsText" dxfId="23"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03D42BF8-BC09-4B16-A613-65127F1DD4D6}"/>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AD138:BH140 BC106:BG111 BC32:BG33 BC75:BG77 BC35:BG39 BC96:BG98 BC86:BG88 BC70:BG72 BC15:BG24 BC29:BG31 BC68:BG69 BC53:BG58 BC40:BG52 BC89:BG91 BC113:BG113 BC73:BG73 BC74:BG74 BC78:BG85 BC59:BG67 BC34:BG34 AW106:BA111 AW32:BA33 AW75:BA77 AW35:BA39 AW96:BA98 AW86:BA88 AW70:BA72 AW15:BA24 AW29:BA31 AW68:BA69 AW53:BA58 AW40:BA52 AW89:BA91 AQ106:AU111 AQ32:AU33 AQ75:AU77 AQ35:AU39 AQ96:AU98 AK113:AO113 AK106:AO111 AK32:AO33 AK75:AO77 AK35:AO39 AK96:AO98 AW113:BA113 AW114:BA116 AW112:BA112 AQ113:AU113 AZ129:BH129 AD129:AX129 AD130:BH137 AZ73:BA73 AW73:AX73 BD112:BG112 BD114:BG116 AE113:AI113 BC99:BG105 BC92:BG95 AT86:AU88 AE106:AI111 AW74:BA74 AW78:BA85 AT70:AU72 AW59:BA67 AR15:AU24 AR29:AU31 AT68:AU69 AT53:AU58 AW34:BA34 AS40:AU52 AM40:AM52 AG40:AG52 AD117:BH117 BE25:BG28 AE32:AI33 AE75:AI77 AE35:AI39 AT89:AU91 AE96:AI98 AT118:BH119 AD120:BH128 AD118:AS119 AK89:AO91 AQ89:AS91 AE34:AI34 AH40:AI52 AN40:AO52 BC25:BD28 AE90:AI91 AK114:AO116 AE40:AF52 AE53:AI58 AE15:AI31 AE59:AI69 AE70:AI72 AK34:AO34 AK40:AL52 AK53:AO58 AK15:AO31 AK59:AO69 AK70:AO72 AQ40:AR52 AQ34:AU34 AQ53:AS58 AQ68:AS69 AQ29:AQ31 AQ25:AU28 AQ15:AQ24 AQ59:AU67 AQ70:AS72 AQ78:AU85 AW25:BA28 AQ73:AU74 AK73:AO74 AE73:AI74 AE92:AI95 AE99:AI105 AE114:AI116 AE78:AI89 AK92:AO95 AK99:AO105 AK78:AO88 AQ92:AU95 AQ99:AU105 AQ86:AS88 AW92:BA95 AW99:BA105 AK112:AO112 AE112:AI112 BC114:BC116 BC112 AQ114:AU116 AQ112:AU112 R73:R74 R78:R85 R70:R72 R59:R69 R15:R31 U40:U52 R40:R52 R53:R58 R75:W77 R32:W39 S53:W58 S40:T52 V40:W52 S15:W31 S59:W69 S70:W72 S78:W85 S73:W74 D15:D31 S112:W112 Y112:AC112 Y92:Z95 Y99:Z105 Y78:AC89 Y114:AC116 Y90:AC91 S114:W116 S92:W95 AB92:AC95 Y73:AC74 AB99:AC105 S99:W105 Y70:AC72 Y59:AC69 Y15:AC31 Y40:Z52 Y53:AC58 S86:W89 AB40:AC52 Y34:AC34 S90:W91 S118:AC119 B32:Q33 B129:AC129 B118:R119 B96:AD98 B90:R91 X90:X91 B35:Q39 B34:Q34 AD34 B75:Q77 B40:Q52 AD40:AD52 B86:R89 X86:X89 B53:Q58 AD53:AD58 AA40:AA52 B15:C31 AD15:AD24 B59:Q69 AD68:AD69 B70:Q72 AD70:AD72 B106:AD111 B99:R105 X99:X105 AD99:AD105 B73:Q74 AD73:AD74 B92:R95 AD92:AD95 X92:X95 B117:AC117 B114:R116 X114:X116 AD90:AD91 AD114:AD116 B78:Q85 AD78:AD85 AD89 AA99:AA105 AA92:AA95 B113:AD113 B112:R112 AD112 X112 E15:Q31 X73:X74 X78:X85 X70:X72 X59:X69 X15:X31 X40:X52 X53:X58 X32:AD33 X35:AD39 X34 X75:AD77 AV112 AV114:AV116 BH112 BH114:BH116 AJ112 AP112 BB99:BB105 BB92:BB95 AD86:AD88 AV86:AV88 AV99:AV105 AV92:AV95 AP78:AP85 AP86:AP88 AP99:AP105 AP92:AP95 AJ78:AJ85 AJ89 AJ86:AJ88 AJ114:AJ116 AJ99:AJ105 AJ92:AJ95 AJ73:AJ74 AP73:AP74 AV73 AD29:AD31 AD25:AD28 BB25:BB28 AV78:AV85 AV70:AV72 AD59:AD67 AV59:AV67 AV15:AV24 AV25:AV28 AV29:AV31 AV68:AV69 AV53:AV58 AV34 AV40:AV52 AP70:AP72 AP68:AP69 AP59:AP67 AP15:AP24 AP29:AP31 AP25:AP28 AP53:AP58 AP34 AJ70:AJ72 AJ68:AJ69 AJ59:AJ67 AJ15:AJ24 AJ29:AJ31 AJ25:AJ28 AJ53:AJ58 AP114:AP116 AJ90:AJ91 BH25:BH28 AP40:AP52 AJ40:AJ52 AJ34 AV89 AV90:AV91 AP89 AP90:AP91 B120:AC128 AJ96:AJ98 AJ35:AJ39 AJ75:AJ77 AJ32:AJ33 BB34 BB59:BB67 BB78:BB85 AV74 BB74 AJ106:AJ111 BH92:BH95 BH99:BH105 AJ113 AY73 BB73 B130:AC137 AY129 AV113 BB112 BB114:BB116 BB113 AP96:AP98 AP35:AP39 AP75:AP77 AP32:AP33 AP106:AP111 AP113 AV96:AV98 AV35:AV39 AV75:AV77 AV32:AV33 AV106:AV111 BB89 BB90:BB91 BB40:BB52 BB53:BB58 BB68:BB69 BB29:BB31 BB15:BB24 BB70:BB72 BB86:BB88 BB96:BB98 BB35:BB39 BB75:BB77 BB32:BB33 BB106:BB111 BH34 BH59:BH67 BH78:BH85 BH74 BH73 BH113 BH89 BH90:BH91 BH40:BH52 BH53:BH58 BH68:BH69 BH29:BH31 BH15:BH24 BH70:BH72 BH86:BH88 BH96:BH98 BH35:BH39 BH75:BH77 BH32:BH33 BH106:BH111 C167:D167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7A576693-A242-4911-9632-596FB2ADA2CF}">
          <x14:formula1>
            <xm:f>Werkblad!$A$1:$A$4</xm:f>
          </x14:formula1>
          <xm:sqref>D10:E10</xm:sqref>
        </x14:dataValidation>
        <x14:dataValidation type="list" allowBlank="1" showInputMessage="1" showErrorMessage="1" xr:uid="{E3EC13F7-B90B-411E-9987-482EDC32B0CF}">
          <x14:formula1>
            <xm:f>Werkblad!$A$14:$A$16</xm:f>
          </x14:formula1>
          <xm:sqref>C7:C8</xm:sqref>
        </x14:dataValidation>
        <x14:dataValidation type="list" allowBlank="1" showInputMessage="1" showErrorMessage="1" xr:uid="{23D44612-B95B-402F-8142-8C5D0A2FF3FD}">
          <x14:formula1>
            <xm:f>Werkblad!$A$26:$A$28</xm:f>
          </x14:formula1>
          <xm:sqref>C6</xm:sqref>
        </x14:dataValidation>
        <x14:dataValidation type="list" allowBlank="1" showInputMessage="1" showErrorMessage="1" xr:uid="{7202F3D3-AB62-432F-94DE-D017A2A46282}">
          <x14:formula1>
            <xm:f>Werkblad!$A$31:$A$34</xm:f>
          </x14:formula1>
          <xm:sqref>R34 R40:R52 R59:R66 R73:R85 R15:R31 R92:R105 BB34 BB40:BB52 AV15:AV31 AV92:AV105 AP73:AP85 AJ112:AJ116 X34 X40:X52 X59:X66 X73:X85 X112:X116 BB59:BB66 AV112:AV116 AD34 AD40:AD52 AD59:AD66 AD73:AD85 AD112:AD116 AD15:AD31 AJ59:AJ66 AP15:AP31 AD92:AD105 R112:R116 AJ73:AJ85 AJ15:AJ31 AP92:AP105 AP112:AP116 BB112:BB116 X15:X31 BB73:BB85 X92:X105 AJ92:AJ105 BB15:BB31 BB92:BB105 AJ34 AJ40:AJ52 AP34 AP40:AP52 AP59:AP66 AV34 AV40:AV52 AV59:AV66 AV73:AV85 BH34 BH40:BH52 BH59:BH66 BH73:BH85 BH15:BH31 BH92:BH105 BH112:BH116</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3AD4A-2924-40AD-BF24-B490087FB420}">
  <sheetPr codeName="Blad35"/>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140625" style="313" hidden="1" customWidth="1"/>
    <col min="17" max="19" width="14.7109375" style="20" customWidth="1"/>
    <col min="20" max="20" width="15.5703125" style="20" customWidth="1"/>
    <col min="21" max="21" width="15.28515625" style="20" customWidth="1"/>
    <col min="22" max="22" width="14.7109375" style="20" customWidth="1"/>
    <col min="23" max="23" width="0.28515625" style="20" hidden="1" customWidth="1"/>
    <col min="24" max="27" width="14.7109375" style="20" customWidth="1"/>
    <col min="28" max="28" width="15.85546875" style="313" customWidth="1"/>
    <col min="29" max="29" width="1.7109375" style="20" hidden="1" customWidth="1"/>
    <col min="30" max="30" width="10.5703125" style="20" customWidth="1"/>
    <col min="31" max="31" width="10.5703125" style="313" customWidth="1"/>
    <col min="32" max="32" width="13.5703125" style="20" customWidth="1"/>
    <col min="33" max="33" width="15.5703125" style="20" customWidth="1"/>
    <col min="34" max="34" width="10.28515625" style="20" hidden="1" customWidth="1"/>
    <col min="35" max="35" width="10.5703125" style="313" customWidth="1"/>
    <col min="36" max="36" width="10.5703125" style="20" customWidth="1"/>
    <col min="37" max="37" width="10.5703125" style="313" customWidth="1"/>
    <col min="38" max="38" width="13.7109375" style="20" customWidth="1"/>
    <col min="39" max="39" width="14.8554687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aanvraag'!C39</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aanvraag'!D39</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5"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5"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v>0</v>
      </c>
      <c r="AN70" s="55"/>
      <c r="AO70" s="303"/>
      <c r="AP70" s="55"/>
      <c r="AQ70" s="303"/>
      <c r="AR70" s="55"/>
      <c r="AS70" s="55">
        <v>0</v>
      </c>
      <c r="AT70" s="55"/>
      <c r="AU70" s="303"/>
      <c r="AV70" s="55"/>
      <c r="AW70" s="55"/>
      <c r="AX70" s="55"/>
      <c r="AY70" s="55">
        <v>0</v>
      </c>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135"/>
      <c r="F75" s="10"/>
      <c r="G75" s="187">
        <v>0</v>
      </c>
      <c r="H75" s="135"/>
      <c r="I75" s="296">
        <f t="shared" ref="I75:I77" si="103">G75</f>
        <v>0</v>
      </c>
      <c r="J75" s="10"/>
      <c r="K75" s="187">
        <v>0</v>
      </c>
      <c r="L75" s="287"/>
      <c r="M75" s="283">
        <f t="shared" ref="M75:M77" si="104">K75</f>
        <v>0</v>
      </c>
      <c r="N75" s="10"/>
      <c r="O75" s="187">
        <v>0</v>
      </c>
      <c r="P75" s="287">
        <f t="shared" ref="P75:P77" si="105">O75</f>
        <v>0</v>
      </c>
      <c r="Q75" s="287"/>
      <c r="R75" s="188" t="str" cm="2">
        <f t="array" ref="R75">_xlfn.IFS($C$6=Werkblad!$A$28,Werkblad!$A$34,$C$6="Kennisontwikkeling (KO)",Werkblad!$A$31,$C$6="Onderzoek, Ontwikkeling en innovatie (O&amp;O&amp;I)",Werkblad!$A$32,$C$6="","")</f>
        <v/>
      </c>
      <c r="S75" s="175"/>
      <c r="T75" s="10"/>
      <c r="U75" s="187">
        <v>0</v>
      </c>
      <c r="V75" s="287"/>
      <c r="W75" s="33">
        <f t="shared" ref="W75:W77" si="106">U75</f>
        <v>0</v>
      </c>
      <c r="X75" s="188" t="str" cm="2">
        <f t="array" ref="X75">_xlfn.IFS($C$6=Werkblad!$A$28,Werkblad!$A$34,$C$6="Kennisontwikkeling (KO)",Werkblad!$A$31,$C$6="Onderzoek, Ontwikkeling en innovatie (O&amp;O&amp;I)",Werkblad!$A$32,$C$6="","")</f>
        <v/>
      </c>
      <c r="Y75" s="175"/>
      <c r="Z75" s="10"/>
      <c r="AA75" s="187">
        <v>0</v>
      </c>
      <c r="AB75" s="287"/>
      <c r="AC75" s="33">
        <f t="shared" ref="AC75:AC77" si="107">AA75</f>
        <v>0</v>
      </c>
      <c r="AD75" s="188" t="str" cm="2">
        <f t="array" ref="AD75">_xlfn.IFS($C$6=Werkblad!$A$28,Werkblad!$A$34,$C$6="Kennisontwikkeling (KO)",Werkblad!$A$31,$C$6="Onderzoek, Ontwikkeling en innovatie (O&amp;O&amp;I)",Werkblad!$A$32,$C$6="","")</f>
        <v/>
      </c>
      <c r="AE75" s="287"/>
      <c r="AF75" s="10"/>
      <c r="AG75" s="187">
        <v>0</v>
      </c>
      <c r="AH75" s="175">
        <f t="shared" ref="AH75:AH77" si="108">AG75</f>
        <v>0</v>
      </c>
      <c r="AI75" s="287"/>
      <c r="AJ75" s="188" t="str" cm="2">
        <f t="array" ref="AJ75">_xlfn.IFS($C$6=Werkblad!$A$28,Werkblad!$A$34,$C$6="Kennisontwikkeling (KO)",Werkblad!$A$31,$C$6="Onderzoek, Ontwikkeling en innovatie (O&amp;O&amp;I)",Werkblad!$A$32,$C$6="","")</f>
        <v/>
      </c>
      <c r="AK75" s="287"/>
      <c r="AL75" s="10"/>
      <c r="AM75" s="187">
        <v>0</v>
      </c>
      <c r="AN75" s="283">
        <f t="shared" ref="AN75:AN77" si="109">AM75</f>
        <v>0</v>
      </c>
      <c r="AO75" s="287"/>
      <c r="AP75" s="188" t="str" cm="2">
        <f t="array" ref="AP75">_xlfn.IFS($C$6=Werkblad!$A$28,Werkblad!$A$34,$C$6="Kennisontwikkeling (KO)",Werkblad!$A$31,$C$6="Onderzoek, Ontwikkeling en innovatie (O&amp;O&amp;I)",Werkblad!$A$32,$C$6="","")</f>
        <v/>
      </c>
      <c r="AQ75" s="287"/>
      <c r="AR75" s="10"/>
      <c r="AS75" s="187">
        <v>0</v>
      </c>
      <c r="AT75" s="283">
        <f t="shared" ref="AT75:AT77" si="110">AS75</f>
        <v>0</v>
      </c>
      <c r="AU75" s="287"/>
      <c r="AV75" s="188" t="str" cm="2">
        <f t="array" ref="AV75">_xlfn.IFS($C$6=Werkblad!$A$28,Werkblad!$A$34,$C$6="Kennisontwikkeling (KO)",Werkblad!$A$31,$C$6="Onderzoek, Ontwikkeling en innovatie (O&amp;O&amp;I)",Werkblad!$A$32,$C$6="","")</f>
        <v/>
      </c>
      <c r="AW75" s="175"/>
      <c r="AX75" s="10"/>
      <c r="AY75" s="187">
        <v>0</v>
      </c>
      <c r="AZ75" s="283">
        <f t="shared" ref="AZ75:AZ77" si="111">AY75</f>
        <v>0</v>
      </c>
      <c r="BA75" s="287"/>
      <c r="BB75" s="188" t="str" cm="2">
        <f t="array" ref="BB75">_xlfn.IFS($C$6=Werkblad!$A$28,Werkblad!$A$34,$C$6="Kennisontwikkeling (KO)",Werkblad!$A$31,$C$6="Onderzoek, Ontwikkeling en innovatie (O&amp;O&amp;I)",Werkblad!$A$32,$C$6="","")</f>
        <v/>
      </c>
      <c r="BC75" s="175"/>
      <c r="BD75" s="10"/>
      <c r="BE75" s="187">
        <v>0</v>
      </c>
      <c r="BF75" s="283">
        <f t="shared" ref="BF75:BF77" si="112">BE75</f>
        <v>0</v>
      </c>
      <c r="BG75" s="287"/>
      <c r="BH75" s="188" t="str" cm="2">
        <f t="array" ref="BH75">_xlfn.IFS($C$6=Werkblad!$A$28,Werkblad!$A$34,$C$6="Kennisontwikkeling (KO)",Werkblad!$A$31,$C$6="Onderzoek, Ontwikkeling en innovatie (O&amp;O&amp;I)",Werkblad!$A$32,$C$6="","")</f>
        <v/>
      </c>
      <c r="BI75" s="139"/>
    </row>
    <row r="76" spans="1:61" x14ac:dyDescent="0.25">
      <c r="A76" s="7"/>
      <c r="B76" s="574"/>
      <c r="C76" s="575"/>
      <c r="D76" s="575"/>
      <c r="E76" s="135"/>
      <c r="F76" s="10"/>
      <c r="G76" s="187">
        <v>0</v>
      </c>
      <c r="H76" s="135"/>
      <c r="I76" s="296">
        <f t="shared" si="103"/>
        <v>0</v>
      </c>
      <c r="J76" s="10"/>
      <c r="K76" s="187">
        <v>0</v>
      </c>
      <c r="L76" s="287"/>
      <c r="M76" s="283">
        <f t="shared" si="104"/>
        <v>0</v>
      </c>
      <c r="N76" s="10"/>
      <c r="O76" s="187">
        <v>0</v>
      </c>
      <c r="P76" s="287">
        <f t="shared" si="105"/>
        <v>0</v>
      </c>
      <c r="Q76" s="287"/>
      <c r="R76" s="188" t="str" cm="2">
        <f t="array" ref="R76">_xlfn.IFS($C$6=Werkblad!$A$28,Werkblad!$A$34,$C$6="Kennisontwikkeling (KO)",Werkblad!$A$31,$C$6="Onderzoek, Ontwikkeling en innovatie (O&amp;O&amp;I)",Werkblad!$A$32,$C$6="","")</f>
        <v/>
      </c>
      <c r="S76" s="175"/>
      <c r="T76" s="10"/>
      <c r="U76" s="187">
        <v>0</v>
      </c>
      <c r="V76" s="287"/>
      <c r="W76" s="33">
        <f t="shared" si="106"/>
        <v>0</v>
      </c>
      <c r="X76" s="188" t="str" cm="2">
        <f t="array" ref="X76">_xlfn.IFS($C$6=Werkblad!$A$28,Werkblad!$A$34,$C$6="Kennisontwikkeling (KO)",Werkblad!$A$31,$C$6="Onderzoek, Ontwikkeling en innovatie (O&amp;O&amp;I)",Werkblad!$A$32,$C$6="","")</f>
        <v/>
      </c>
      <c r="Y76" s="175"/>
      <c r="Z76" s="10"/>
      <c r="AA76" s="187">
        <v>0</v>
      </c>
      <c r="AB76" s="287"/>
      <c r="AC76" s="33">
        <f t="shared" si="107"/>
        <v>0</v>
      </c>
      <c r="AD76" s="188" t="str" cm="2">
        <f t="array" ref="AD76">_xlfn.IFS($C$6=Werkblad!$A$28,Werkblad!$A$34,$C$6="Kennisontwikkeling (KO)",Werkblad!$A$31,$C$6="Onderzoek, Ontwikkeling en innovatie (O&amp;O&amp;I)",Werkblad!$A$32,$C$6="","")</f>
        <v/>
      </c>
      <c r="AE76" s="287"/>
      <c r="AF76" s="10"/>
      <c r="AG76" s="187">
        <v>0</v>
      </c>
      <c r="AH76" s="175">
        <f t="shared" si="108"/>
        <v>0</v>
      </c>
      <c r="AI76" s="287"/>
      <c r="AJ76" s="188" t="str" cm="2">
        <f t="array" ref="AJ76">_xlfn.IFS($C$6=Werkblad!$A$28,Werkblad!$A$34,$C$6="Kennisontwikkeling (KO)",Werkblad!$A$31,$C$6="Onderzoek, Ontwikkeling en innovatie (O&amp;O&amp;I)",Werkblad!$A$32,$C$6="","")</f>
        <v/>
      </c>
      <c r="AK76" s="287"/>
      <c r="AL76" s="10"/>
      <c r="AM76" s="187">
        <v>0</v>
      </c>
      <c r="AN76" s="283">
        <f t="shared" si="109"/>
        <v>0</v>
      </c>
      <c r="AO76" s="287"/>
      <c r="AP76" s="188" t="str" cm="2">
        <f t="array" ref="AP76">_xlfn.IFS($C$6=Werkblad!$A$28,Werkblad!$A$34,$C$6="Kennisontwikkeling (KO)",Werkblad!$A$31,$C$6="Onderzoek, Ontwikkeling en innovatie (O&amp;O&amp;I)",Werkblad!$A$32,$C$6="","")</f>
        <v/>
      </c>
      <c r="AQ76" s="287"/>
      <c r="AR76" s="10"/>
      <c r="AS76" s="187">
        <v>0</v>
      </c>
      <c r="AT76" s="283">
        <f t="shared" si="110"/>
        <v>0</v>
      </c>
      <c r="AU76" s="287"/>
      <c r="AV76" s="188" t="str" cm="2">
        <f t="array" ref="AV76">_xlfn.IFS($C$6=Werkblad!$A$28,Werkblad!$A$34,$C$6="Kennisontwikkeling (KO)",Werkblad!$A$31,$C$6="Onderzoek, Ontwikkeling en innovatie (O&amp;O&amp;I)",Werkblad!$A$32,$C$6="","")</f>
        <v/>
      </c>
      <c r="AW76" s="175"/>
      <c r="AX76" s="10"/>
      <c r="AY76" s="187">
        <v>0</v>
      </c>
      <c r="AZ76" s="283">
        <f t="shared" si="111"/>
        <v>0</v>
      </c>
      <c r="BA76" s="287"/>
      <c r="BB76" s="188" t="str" cm="2">
        <f t="array" ref="BB76">_xlfn.IFS($C$6=Werkblad!$A$28,Werkblad!$A$34,$C$6="Kennisontwikkeling (KO)",Werkblad!$A$31,$C$6="Onderzoek, Ontwikkeling en innovatie (O&amp;O&amp;I)",Werkblad!$A$32,$C$6="","")</f>
        <v/>
      </c>
      <c r="BC76" s="175"/>
      <c r="BD76" s="10"/>
      <c r="BE76" s="187">
        <v>0</v>
      </c>
      <c r="BF76" s="283">
        <f t="shared" si="112"/>
        <v>0</v>
      </c>
      <c r="BG76" s="287"/>
      <c r="BH76" s="188" t="str" cm="2">
        <f t="array" ref="BH76">_xlfn.IFS($C$6=Werkblad!$A$28,Werkblad!$A$34,$C$6="Kennisontwikkeling (KO)",Werkblad!$A$31,$C$6="Onderzoek, Ontwikkeling en innovatie (O&amp;O&amp;I)",Werkblad!$A$32,$C$6="","")</f>
        <v/>
      </c>
      <c r="BI76" s="139"/>
    </row>
    <row r="77" spans="1:61" x14ac:dyDescent="0.25">
      <c r="A77" s="7"/>
      <c r="B77" s="574"/>
      <c r="C77" s="575"/>
      <c r="D77" s="575"/>
      <c r="E77" s="135"/>
      <c r="F77" s="10"/>
      <c r="G77" s="187">
        <v>0</v>
      </c>
      <c r="H77" s="135"/>
      <c r="I77" s="296">
        <f t="shared" si="103"/>
        <v>0</v>
      </c>
      <c r="J77" s="10"/>
      <c r="K77" s="187">
        <v>0</v>
      </c>
      <c r="L77" s="287"/>
      <c r="M77" s="283">
        <f t="shared" si="104"/>
        <v>0</v>
      </c>
      <c r="N77" s="10"/>
      <c r="O77" s="187">
        <v>0</v>
      </c>
      <c r="P77" s="287">
        <f t="shared" si="105"/>
        <v>0</v>
      </c>
      <c r="Q77" s="287"/>
      <c r="R77" s="188" t="str" cm="2">
        <f t="array" ref="R77">_xlfn.IFS($C$6=Werkblad!$A$28,Werkblad!$A$34,$C$6="Kennisontwikkeling (KO)",Werkblad!$A$31,$C$6="Onderzoek, Ontwikkeling en innovatie (O&amp;O&amp;I)",Werkblad!$A$32,$C$6="","")</f>
        <v/>
      </c>
      <c r="S77" s="175"/>
      <c r="T77" s="10"/>
      <c r="U77" s="187">
        <v>0</v>
      </c>
      <c r="V77" s="287"/>
      <c r="W77" s="33">
        <f t="shared" si="106"/>
        <v>0</v>
      </c>
      <c r="X77" s="188" t="str" cm="2">
        <f t="array" ref="X77">_xlfn.IFS($C$6=Werkblad!$A$28,Werkblad!$A$34,$C$6="Kennisontwikkeling (KO)",Werkblad!$A$31,$C$6="Onderzoek, Ontwikkeling en innovatie (O&amp;O&amp;I)",Werkblad!$A$32,$C$6="","")</f>
        <v/>
      </c>
      <c r="Y77" s="175"/>
      <c r="Z77" s="10"/>
      <c r="AA77" s="187">
        <v>0</v>
      </c>
      <c r="AB77" s="287"/>
      <c r="AC77" s="33">
        <f t="shared" si="107"/>
        <v>0</v>
      </c>
      <c r="AD77" s="188" t="str" cm="2">
        <f t="array" ref="AD77">_xlfn.IFS($C$6=Werkblad!$A$28,Werkblad!$A$34,$C$6="Kennisontwikkeling (KO)",Werkblad!$A$31,$C$6="Onderzoek, Ontwikkeling en innovatie (O&amp;O&amp;I)",Werkblad!$A$32,$C$6="","")</f>
        <v/>
      </c>
      <c r="AE77" s="287"/>
      <c r="AF77" s="10"/>
      <c r="AG77" s="187">
        <v>0</v>
      </c>
      <c r="AH77" s="175">
        <f t="shared" si="108"/>
        <v>0</v>
      </c>
      <c r="AI77" s="287"/>
      <c r="AJ77" s="188" t="str" cm="2">
        <f t="array" ref="AJ77">_xlfn.IFS($C$6=Werkblad!$A$28,Werkblad!$A$34,$C$6="Kennisontwikkeling (KO)",Werkblad!$A$31,$C$6="Onderzoek, Ontwikkeling en innovatie (O&amp;O&amp;I)",Werkblad!$A$32,$C$6="","")</f>
        <v/>
      </c>
      <c r="AK77" s="287"/>
      <c r="AL77" s="10"/>
      <c r="AM77" s="187">
        <v>0</v>
      </c>
      <c r="AN77" s="283">
        <f t="shared" si="109"/>
        <v>0</v>
      </c>
      <c r="AO77" s="287"/>
      <c r="AP77" s="188" t="str" cm="2">
        <f t="array" ref="AP77">_xlfn.IFS($C$6=Werkblad!$A$28,Werkblad!$A$34,$C$6="Kennisontwikkeling (KO)",Werkblad!$A$31,$C$6="Onderzoek, Ontwikkeling en innovatie (O&amp;O&amp;I)",Werkblad!$A$32,$C$6="","")</f>
        <v/>
      </c>
      <c r="AQ77" s="287"/>
      <c r="AR77" s="10"/>
      <c r="AS77" s="187">
        <v>0</v>
      </c>
      <c r="AT77" s="283">
        <f t="shared" si="110"/>
        <v>0</v>
      </c>
      <c r="AU77" s="287"/>
      <c r="AV77" s="188" t="str" cm="2">
        <f t="array" ref="AV77">_xlfn.IFS($C$6=Werkblad!$A$28,Werkblad!$A$34,$C$6="Kennisontwikkeling (KO)",Werkblad!$A$31,$C$6="Onderzoek, Ontwikkeling en innovatie (O&amp;O&amp;I)",Werkblad!$A$32,$C$6="","")</f>
        <v/>
      </c>
      <c r="AW77" s="175"/>
      <c r="AX77" s="10"/>
      <c r="AY77" s="187">
        <v>0</v>
      </c>
      <c r="AZ77" s="283">
        <f t="shared" si="111"/>
        <v>0</v>
      </c>
      <c r="BA77" s="287"/>
      <c r="BB77" s="188" t="str" cm="2">
        <f t="array" ref="BB77">_xlfn.IFS($C$6=Werkblad!$A$28,Werkblad!$A$34,$C$6="Kennisontwikkeling (KO)",Werkblad!$A$31,$C$6="Onderzoek, Ontwikkeling en innovatie (O&amp;O&amp;I)",Werkblad!$A$32,$C$6="","")</f>
        <v/>
      </c>
      <c r="BC77" s="175"/>
      <c r="BD77" s="10"/>
      <c r="BE77" s="187">
        <v>0</v>
      </c>
      <c r="BF77" s="283">
        <f t="shared" si="112"/>
        <v>0</v>
      </c>
      <c r="BG77" s="287"/>
      <c r="BH77" s="188" t="str" cm="2">
        <f t="array" ref="BH77">_xlfn.IFS($C$6=Werkblad!$A$28,Werkblad!$A$34,$C$6="Kennisontwikkeling (KO)",Werkblad!$A$31,$C$6="Onderzoek, Ontwikkeling en innovatie (O&amp;O&amp;I)",Werkblad!$A$32,$C$6="","")</f>
        <v/>
      </c>
      <c r="BI77" s="139"/>
    </row>
    <row r="78" spans="1:61" x14ac:dyDescent="0.25">
      <c r="A78" s="7"/>
      <c r="B78" s="574"/>
      <c r="C78" s="575"/>
      <c r="D78" s="575"/>
      <c r="E78" s="4"/>
      <c r="F78" s="10"/>
      <c r="G78" s="187">
        <v>0</v>
      </c>
      <c r="H78" s="4"/>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6"/>
    </row>
    <row r="79" spans="1:61" x14ac:dyDescent="0.25">
      <c r="A79" s="7"/>
      <c r="B79" s="574"/>
      <c r="C79" s="587"/>
      <c r="D79" s="587"/>
      <c r="E79" s="4"/>
      <c r="F79" s="10"/>
      <c r="G79" s="187">
        <v>0</v>
      </c>
      <c r="H79" s="4"/>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6"/>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75"/>
      <c r="D81" s="575"/>
      <c r="E81" s="135"/>
      <c r="F81" s="10"/>
      <c r="G81" s="187">
        <v>0</v>
      </c>
      <c r="H81" s="135"/>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9"/>
    </row>
    <row r="82" spans="1:61" x14ac:dyDescent="0.25">
      <c r="A82" s="7"/>
      <c r="B82" s="574"/>
      <c r="C82" s="575"/>
      <c r="D82" s="575"/>
      <c r="E82" s="135"/>
      <c r="F82" s="10"/>
      <c r="G82" s="187">
        <v>0</v>
      </c>
      <c r="H82" s="135"/>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9"/>
    </row>
    <row r="83" spans="1:61" x14ac:dyDescent="0.25">
      <c r="A83" s="7"/>
      <c r="B83" s="574"/>
      <c r="C83" s="587"/>
      <c r="D83" s="587"/>
      <c r="E83" s="4"/>
      <c r="F83" s="10"/>
      <c r="G83" s="187">
        <v>0</v>
      </c>
      <c r="H83" s="4"/>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si="7"/>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6"/>
    </row>
    <row r="84" spans="1:61" x14ac:dyDescent="0.25">
      <c r="A84" s="7"/>
      <c r="B84" s="574"/>
      <c r="C84" s="587"/>
      <c r="D84" s="587"/>
      <c r="E84" s="4"/>
      <c r="F84" s="10"/>
      <c r="G84" s="187">
        <v>0</v>
      </c>
      <c r="H84" s="4"/>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7"/>
        <v>0</v>
      </c>
      <c r="X84" s="188" t="str" cm="2">
        <f t="array" ref="X84">_xlfn.IFS($C$6=Werkblad!$A$28,Werkblad!$A$34,$C$6="Kennisontwikkeling (KO)",Werkblad!$A$31,$C$6="Onderzoek, Ontwikkeling en innovatie (O&amp;O&amp;I)",Werkblad!$A$32,$C$6="","")</f>
        <v/>
      </c>
      <c r="Y84" s="175"/>
      <c r="Z84" s="10"/>
      <c r="AA84" s="187">
        <v>0</v>
      </c>
      <c r="AB84" s="287"/>
      <c r="AC84" s="33">
        <f t="shared" si="19"/>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6"/>
    </row>
    <row r="85" spans="1:61" x14ac:dyDescent="0.25">
      <c r="A85" s="7"/>
      <c r="B85" s="574"/>
      <c r="C85" s="587"/>
      <c r="D85" s="587"/>
      <c r="E85" s="4"/>
      <c r="F85" s="10"/>
      <c r="G85" s="187">
        <v>0</v>
      </c>
      <c r="H85" s="4"/>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7"/>
        <v>0</v>
      </c>
      <c r="X85" s="188" t="str" cm="2">
        <f t="array" ref="X85">_xlfn.IFS($C$6=Werkblad!$A$28,Werkblad!$A$34,$C$6="Kennisontwikkeling (KO)",Werkblad!$A$31,$C$6="Onderzoek, Ontwikkeling en innovatie (O&amp;O&amp;I)",Werkblad!$A$32,$C$6="","")</f>
        <v/>
      </c>
      <c r="Y85" s="175"/>
      <c r="Z85" s="10"/>
      <c r="AA85" s="187">
        <v>0</v>
      </c>
      <c r="AB85" s="287"/>
      <c r="AC85" s="33">
        <f t="shared" si="19"/>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6"/>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55"/>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27"/>
      <c r="B92" s="574"/>
      <c r="C92" s="575"/>
      <c r="D92" s="575"/>
      <c r="E92" s="31"/>
      <c r="F92" s="30"/>
      <c r="G92" s="200"/>
      <c r="H92" s="135"/>
      <c r="I92" s="296">
        <f t="shared" ref="I92:I101" si="113">G92</f>
        <v>0</v>
      </c>
      <c r="J92" s="10"/>
      <c r="K92" s="200"/>
      <c r="L92" s="297"/>
      <c r="M92" s="167">
        <f t="shared" ref="M92:M101" si="114">K92</f>
        <v>0</v>
      </c>
      <c r="N92" s="10"/>
      <c r="O92" s="200"/>
      <c r="P92" s="297">
        <f t="shared" ref="P92:P105" si="115">O92</f>
        <v>0</v>
      </c>
      <c r="Q92" s="297"/>
      <c r="R92" s="346" t="s">
        <v>121</v>
      </c>
      <c r="S92" s="175"/>
      <c r="T92" s="10"/>
      <c r="U92" s="200"/>
      <c r="V92" s="297"/>
      <c r="W92" s="33">
        <f t="shared" ref="W92:W100" si="116">U92</f>
        <v>0</v>
      </c>
      <c r="X92" s="346" t="s">
        <v>121</v>
      </c>
      <c r="Y92" s="175"/>
      <c r="Z92" s="10"/>
      <c r="AA92" s="187">
        <v>0</v>
      </c>
      <c r="AB92" s="287"/>
      <c r="AC92" s="33">
        <f t="shared" ref="AC92:AC100" si="117">AA92</f>
        <v>0</v>
      </c>
      <c r="AD92" s="346" t="s">
        <v>121</v>
      </c>
      <c r="AE92" s="287"/>
      <c r="AF92" s="10"/>
      <c r="AG92" s="200"/>
      <c r="AH92" s="167">
        <f t="shared" ref="AH92:AH101" si="118">AG92</f>
        <v>0</v>
      </c>
      <c r="AI92" s="297"/>
      <c r="AJ92" s="346" t="s">
        <v>121</v>
      </c>
      <c r="AK92" s="297"/>
      <c r="AL92" s="10"/>
      <c r="AM92" s="200"/>
      <c r="AN92" s="167">
        <f t="shared" ref="AN92:AN101" si="119">AM92</f>
        <v>0</v>
      </c>
      <c r="AO92" s="297"/>
      <c r="AP92" s="346" t="s">
        <v>121</v>
      </c>
      <c r="AQ92" s="287"/>
      <c r="AR92" s="10"/>
      <c r="AS92" s="200"/>
      <c r="AT92" s="167">
        <f t="shared" ref="AT92:AT101" si="120">AS92</f>
        <v>0</v>
      </c>
      <c r="AU92" s="297"/>
      <c r="AV92" s="346" t="s">
        <v>121</v>
      </c>
      <c r="AW92" s="175"/>
      <c r="AX92" s="10"/>
      <c r="AY92" s="200"/>
      <c r="AZ92" s="167">
        <f t="shared" ref="AZ92:AZ101" si="121">AY92</f>
        <v>0</v>
      </c>
      <c r="BA92" s="297"/>
      <c r="BB92" s="346" t="s">
        <v>121</v>
      </c>
      <c r="BC92" s="167"/>
      <c r="BD92" s="10"/>
      <c r="BE92" s="187">
        <v>0</v>
      </c>
      <c r="BF92" s="167">
        <f t="shared" ref="BF92:BF101" si="122">BE92</f>
        <v>0</v>
      </c>
      <c r="BG92" s="297"/>
      <c r="BH92" s="346" t="s">
        <v>121</v>
      </c>
      <c r="BI92" s="60"/>
    </row>
    <row r="93" spans="1:61" x14ac:dyDescent="0.25">
      <c r="A93" s="27"/>
      <c r="B93" s="574"/>
      <c r="C93" s="575"/>
      <c r="D93" s="575"/>
      <c r="E93" s="31"/>
      <c r="F93" s="30"/>
      <c r="G93" s="200"/>
      <c r="H93" s="135"/>
      <c r="I93" s="296">
        <f t="shared" si="113"/>
        <v>0</v>
      </c>
      <c r="J93" s="10"/>
      <c r="K93" s="200"/>
      <c r="L93" s="297"/>
      <c r="M93" s="167">
        <f t="shared" si="114"/>
        <v>0</v>
      </c>
      <c r="N93" s="10"/>
      <c r="O93" s="200"/>
      <c r="P93" s="297">
        <f t="shared" si="115"/>
        <v>0</v>
      </c>
      <c r="Q93" s="297"/>
      <c r="R93" s="346" t="s">
        <v>121</v>
      </c>
      <c r="S93" s="175"/>
      <c r="T93" s="10"/>
      <c r="U93" s="200"/>
      <c r="V93" s="297"/>
      <c r="W93" s="33">
        <f t="shared" si="116"/>
        <v>0</v>
      </c>
      <c r="X93" s="346" t="s">
        <v>121</v>
      </c>
      <c r="Y93" s="175"/>
      <c r="Z93" s="10"/>
      <c r="AA93" s="187">
        <v>0</v>
      </c>
      <c r="AB93" s="287"/>
      <c r="AC93" s="33">
        <f t="shared" si="117"/>
        <v>0</v>
      </c>
      <c r="AD93" s="346" t="s">
        <v>121</v>
      </c>
      <c r="AE93" s="287"/>
      <c r="AF93" s="10"/>
      <c r="AG93" s="200"/>
      <c r="AH93" s="167">
        <f t="shared" si="118"/>
        <v>0</v>
      </c>
      <c r="AI93" s="297"/>
      <c r="AJ93" s="346" t="s">
        <v>121</v>
      </c>
      <c r="AK93" s="297"/>
      <c r="AL93" s="10"/>
      <c r="AM93" s="200"/>
      <c r="AN93" s="167">
        <f t="shared" si="119"/>
        <v>0</v>
      </c>
      <c r="AO93" s="297"/>
      <c r="AP93" s="346" t="s">
        <v>121</v>
      </c>
      <c r="AQ93" s="287"/>
      <c r="AR93" s="10"/>
      <c r="AS93" s="200"/>
      <c r="AT93" s="167">
        <f t="shared" si="120"/>
        <v>0</v>
      </c>
      <c r="AU93" s="297"/>
      <c r="AV93" s="346" t="s">
        <v>121</v>
      </c>
      <c r="AW93" s="175"/>
      <c r="AX93" s="10"/>
      <c r="AY93" s="200"/>
      <c r="AZ93" s="167">
        <f t="shared" si="121"/>
        <v>0</v>
      </c>
      <c r="BA93" s="297"/>
      <c r="BB93" s="346" t="s">
        <v>121</v>
      </c>
      <c r="BC93" s="167"/>
      <c r="BD93" s="10"/>
      <c r="BE93" s="187">
        <v>0</v>
      </c>
      <c r="BF93" s="167">
        <f t="shared" si="122"/>
        <v>0</v>
      </c>
      <c r="BG93" s="297"/>
      <c r="BH93" s="346" t="s">
        <v>121</v>
      </c>
      <c r="BI93" s="60"/>
    </row>
    <row r="94" spans="1:61" x14ac:dyDescent="0.25">
      <c r="A94" s="27"/>
      <c r="B94" s="574"/>
      <c r="C94" s="575"/>
      <c r="D94" s="575"/>
      <c r="E94" s="31"/>
      <c r="F94" s="30"/>
      <c r="G94" s="200"/>
      <c r="H94" s="135"/>
      <c r="I94" s="296">
        <f t="shared" si="113"/>
        <v>0</v>
      </c>
      <c r="J94" s="10"/>
      <c r="K94" s="200"/>
      <c r="L94" s="297"/>
      <c r="M94" s="167">
        <f t="shared" si="114"/>
        <v>0</v>
      </c>
      <c r="N94" s="10"/>
      <c r="O94" s="200"/>
      <c r="P94" s="297">
        <f t="shared" si="115"/>
        <v>0</v>
      </c>
      <c r="Q94" s="297"/>
      <c r="R94" s="346" t="s">
        <v>121</v>
      </c>
      <c r="S94" s="175"/>
      <c r="T94" s="10"/>
      <c r="U94" s="200"/>
      <c r="V94" s="297"/>
      <c r="W94" s="33">
        <f t="shared" si="116"/>
        <v>0</v>
      </c>
      <c r="X94" s="346" t="s">
        <v>121</v>
      </c>
      <c r="Y94" s="175"/>
      <c r="Z94" s="10"/>
      <c r="AA94" s="187">
        <v>0</v>
      </c>
      <c r="AB94" s="287"/>
      <c r="AC94" s="33">
        <f t="shared" si="117"/>
        <v>0</v>
      </c>
      <c r="AD94" s="346" t="s">
        <v>121</v>
      </c>
      <c r="AE94" s="287"/>
      <c r="AF94" s="10"/>
      <c r="AG94" s="200"/>
      <c r="AH94" s="167">
        <f t="shared" si="118"/>
        <v>0</v>
      </c>
      <c r="AI94" s="297"/>
      <c r="AJ94" s="346" t="s">
        <v>121</v>
      </c>
      <c r="AK94" s="297"/>
      <c r="AL94" s="10"/>
      <c r="AM94" s="200"/>
      <c r="AN94" s="167">
        <f t="shared" si="119"/>
        <v>0</v>
      </c>
      <c r="AO94" s="297"/>
      <c r="AP94" s="346" t="s">
        <v>121</v>
      </c>
      <c r="AQ94" s="287"/>
      <c r="AR94" s="10"/>
      <c r="AS94" s="200"/>
      <c r="AT94" s="167">
        <f t="shared" si="120"/>
        <v>0</v>
      </c>
      <c r="AU94" s="297"/>
      <c r="AV94" s="346" t="s">
        <v>121</v>
      </c>
      <c r="AW94" s="175"/>
      <c r="AX94" s="10"/>
      <c r="AY94" s="200"/>
      <c r="AZ94" s="167">
        <f t="shared" si="121"/>
        <v>0</v>
      </c>
      <c r="BA94" s="297"/>
      <c r="BB94" s="346" t="s">
        <v>121</v>
      </c>
      <c r="BC94" s="167"/>
      <c r="BD94" s="10"/>
      <c r="BE94" s="187">
        <v>0</v>
      </c>
      <c r="BF94" s="167">
        <f t="shared" si="122"/>
        <v>0</v>
      </c>
      <c r="BG94" s="297"/>
      <c r="BH94" s="346" t="s">
        <v>121</v>
      </c>
      <c r="BI94" s="60"/>
    </row>
    <row r="95" spans="1:61" x14ac:dyDescent="0.25">
      <c r="A95" s="27"/>
      <c r="B95" s="574"/>
      <c r="C95" s="575"/>
      <c r="D95" s="575"/>
      <c r="E95" s="31"/>
      <c r="F95" s="30"/>
      <c r="G95" s="200"/>
      <c r="H95" s="135"/>
      <c r="I95" s="296">
        <f t="shared" si="113"/>
        <v>0</v>
      </c>
      <c r="J95" s="10"/>
      <c r="K95" s="200"/>
      <c r="L95" s="297"/>
      <c r="M95" s="167">
        <f t="shared" si="114"/>
        <v>0</v>
      </c>
      <c r="N95" s="10"/>
      <c r="O95" s="200"/>
      <c r="P95" s="297">
        <f t="shared" si="115"/>
        <v>0</v>
      </c>
      <c r="Q95" s="297"/>
      <c r="R95" s="346" t="s">
        <v>121</v>
      </c>
      <c r="S95" s="175"/>
      <c r="T95" s="10"/>
      <c r="U95" s="200"/>
      <c r="V95" s="297"/>
      <c r="W95" s="33">
        <f t="shared" si="116"/>
        <v>0</v>
      </c>
      <c r="X95" s="346" t="s">
        <v>121</v>
      </c>
      <c r="Y95" s="175"/>
      <c r="Z95" s="10"/>
      <c r="AA95" s="187">
        <v>0</v>
      </c>
      <c r="AB95" s="287"/>
      <c r="AC95" s="33">
        <f t="shared" si="117"/>
        <v>0</v>
      </c>
      <c r="AD95" s="346" t="s">
        <v>121</v>
      </c>
      <c r="AE95" s="287"/>
      <c r="AF95" s="10"/>
      <c r="AG95" s="200"/>
      <c r="AH95" s="167">
        <f t="shared" si="118"/>
        <v>0</v>
      </c>
      <c r="AI95" s="297"/>
      <c r="AJ95" s="346" t="s">
        <v>121</v>
      </c>
      <c r="AK95" s="297"/>
      <c r="AL95" s="10"/>
      <c r="AM95" s="200"/>
      <c r="AN95" s="167">
        <f t="shared" si="119"/>
        <v>0</v>
      </c>
      <c r="AO95" s="297"/>
      <c r="AP95" s="346" t="s">
        <v>121</v>
      </c>
      <c r="AQ95" s="287"/>
      <c r="AR95" s="10"/>
      <c r="AS95" s="200"/>
      <c r="AT95" s="167">
        <f t="shared" si="120"/>
        <v>0</v>
      </c>
      <c r="AU95" s="297"/>
      <c r="AV95" s="346" t="s">
        <v>121</v>
      </c>
      <c r="AW95" s="175"/>
      <c r="AX95" s="10"/>
      <c r="AY95" s="200"/>
      <c r="AZ95" s="167">
        <f t="shared" si="121"/>
        <v>0</v>
      </c>
      <c r="BA95" s="297"/>
      <c r="BB95" s="346" t="s">
        <v>121</v>
      </c>
      <c r="BC95" s="167"/>
      <c r="BD95" s="10"/>
      <c r="BE95" s="187">
        <v>0</v>
      </c>
      <c r="BF95" s="167">
        <f t="shared" si="122"/>
        <v>0</v>
      </c>
      <c r="BG95" s="297"/>
      <c r="BH95" s="346" t="s">
        <v>121</v>
      </c>
      <c r="BI95" s="60"/>
    </row>
    <row r="96" spans="1:61" x14ac:dyDescent="0.25">
      <c r="A96" s="27"/>
      <c r="B96" s="574"/>
      <c r="C96" s="575"/>
      <c r="D96" s="575"/>
      <c r="E96" s="31"/>
      <c r="F96" s="30"/>
      <c r="G96" s="200"/>
      <c r="H96" s="135"/>
      <c r="I96" s="296">
        <f t="shared" ref="I96:I98" si="123">G96</f>
        <v>0</v>
      </c>
      <c r="J96" s="10"/>
      <c r="K96" s="200"/>
      <c r="L96" s="297"/>
      <c r="M96" s="167">
        <f t="shared" ref="M96:M98" si="124">K96</f>
        <v>0</v>
      </c>
      <c r="N96" s="10"/>
      <c r="O96" s="200"/>
      <c r="P96" s="297">
        <f t="shared" ref="P96:P98" si="125">O96</f>
        <v>0</v>
      </c>
      <c r="Q96" s="297"/>
      <c r="R96" s="346" t="s">
        <v>121</v>
      </c>
      <c r="S96" s="175"/>
      <c r="T96" s="10"/>
      <c r="U96" s="200"/>
      <c r="V96" s="297"/>
      <c r="W96" s="33">
        <f t="shared" ref="W96:W98" si="126">U96</f>
        <v>0</v>
      </c>
      <c r="X96" s="346" t="s">
        <v>121</v>
      </c>
      <c r="Y96" s="175"/>
      <c r="Z96" s="10"/>
      <c r="AA96" s="187">
        <v>0</v>
      </c>
      <c r="AB96" s="287"/>
      <c r="AC96" s="33">
        <f t="shared" ref="AC96:AC98" si="127">AA96</f>
        <v>0</v>
      </c>
      <c r="AD96" s="346" t="s">
        <v>121</v>
      </c>
      <c r="AE96" s="287"/>
      <c r="AF96" s="10"/>
      <c r="AG96" s="200"/>
      <c r="AH96" s="167">
        <f t="shared" ref="AH96:AH98" si="128">AG96</f>
        <v>0</v>
      </c>
      <c r="AI96" s="297"/>
      <c r="AJ96" s="346" t="s">
        <v>121</v>
      </c>
      <c r="AK96" s="297"/>
      <c r="AL96" s="10"/>
      <c r="AM96" s="200"/>
      <c r="AN96" s="167">
        <f t="shared" ref="AN96:AN98" si="129">AM96</f>
        <v>0</v>
      </c>
      <c r="AO96" s="297"/>
      <c r="AP96" s="346" t="s">
        <v>121</v>
      </c>
      <c r="AQ96" s="287"/>
      <c r="AR96" s="10"/>
      <c r="AS96" s="200"/>
      <c r="AT96" s="167">
        <f t="shared" ref="AT96:AT98" si="130">AS96</f>
        <v>0</v>
      </c>
      <c r="AU96" s="297"/>
      <c r="AV96" s="346" t="s">
        <v>121</v>
      </c>
      <c r="AW96" s="175"/>
      <c r="AX96" s="10"/>
      <c r="AY96" s="200"/>
      <c r="AZ96" s="167">
        <f t="shared" ref="AZ96:AZ98" si="131">AY96</f>
        <v>0</v>
      </c>
      <c r="BA96" s="297"/>
      <c r="BB96" s="346" t="s">
        <v>121</v>
      </c>
      <c r="BC96" s="167"/>
      <c r="BD96" s="10"/>
      <c r="BE96" s="187">
        <v>0</v>
      </c>
      <c r="BF96" s="167">
        <f t="shared" ref="BF96:BF98" si="132">BE96</f>
        <v>0</v>
      </c>
      <c r="BG96" s="297"/>
      <c r="BH96" s="346" t="s">
        <v>121</v>
      </c>
      <c r="BI96" s="60"/>
    </row>
    <row r="97" spans="1:61" x14ac:dyDescent="0.25">
      <c r="A97" s="27"/>
      <c r="B97" s="574"/>
      <c r="C97" s="575"/>
      <c r="D97" s="575"/>
      <c r="E97" s="31"/>
      <c r="F97" s="30"/>
      <c r="G97" s="200"/>
      <c r="H97" s="135"/>
      <c r="I97" s="296">
        <f t="shared" si="123"/>
        <v>0</v>
      </c>
      <c r="J97" s="10"/>
      <c r="K97" s="200"/>
      <c r="L97" s="297"/>
      <c r="M97" s="167">
        <f t="shared" si="124"/>
        <v>0</v>
      </c>
      <c r="N97" s="10"/>
      <c r="O97" s="200"/>
      <c r="P97" s="297">
        <f t="shared" si="125"/>
        <v>0</v>
      </c>
      <c r="Q97" s="297"/>
      <c r="R97" s="346" t="s">
        <v>121</v>
      </c>
      <c r="S97" s="175"/>
      <c r="T97" s="10"/>
      <c r="U97" s="200"/>
      <c r="V97" s="297"/>
      <c r="W97" s="33">
        <f t="shared" si="126"/>
        <v>0</v>
      </c>
      <c r="X97" s="346" t="s">
        <v>121</v>
      </c>
      <c r="Y97" s="175"/>
      <c r="Z97" s="10"/>
      <c r="AA97" s="187">
        <v>0</v>
      </c>
      <c r="AB97" s="287"/>
      <c r="AC97" s="33">
        <f t="shared" si="127"/>
        <v>0</v>
      </c>
      <c r="AD97" s="346" t="s">
        <v>121</v>
      </c>
      <c r="AE97" s="287"/>
      <c r="AF97" s="10"/>
      <c r="AG97" s="200"/>
      <c r="AH97" s="167">
        <f t="shared" si="128"/>
        <v>0</v>
      </c>
      <c r="AI97" s="297"/>
      <c r="AJ97" s="346" t="s">
        <v>121</v>
      </c>
      <c r="AK97" s="297"/>
      <c r="AL97" s="10"/>
      <c r="AM97" s="200"/>
      <c r="AN97" s="167">
        <f t="shared" si="129"/>
        <v>0</v>
      </c>
      <c r="AO97" s="297"/>
      <c r="AP97" s="346" t="s">
        <v>121</v>
      </c>
      <c r="AQ97" s="287"/>
      <c r="AR97" s="10"/>
      <c r="AS97" s="200"/>
      <c r="AT97" s="167">
        <f t="shared" si="130"/>
        <v>0</v>
      </c>
      <c r="AU97" s="297"/>
      <c r="AV97" s="346" t="s">
        <v>121</v>
      </c>
      <c r="AW97" s="175"/>
      <c r="AX97" s="10"/>
      <c r="AY97" s="200"/>
      <c r="AZ97" s="167">
        <f t="shared" si="131"/>
        <v>0</v>
      </c>
      <c r="BA97" s="297"/>
      <c r="BB97" s="346" t="s">
        <v>121</v>
      </c>
      <c r="BC97" s="167"/>
      <c r="BD97" s="10"/>
      <c r="BE97" s="187">
        <v>0</v>
      </c>
      <c r="BF97" s="167">
        <f t="shared" si="132"/>
        <v>0</v>
      </c>
      <c r="BG97" s="297"/>
      <c r="BH97" s="346" t="s">
        <v>121</v>
      </c>
      <c r="BI97" s="60"/>
    </row>
    <row r="98" spans="1:61" x14ac:dyDescent="0.25">
      <c r="A98" s="27"/>
      <c r="B98" s="574"/>
      <c r="C98" s="575"/>
      <c r="D98" s="575"/>
      <c r="E98" s="31"/>
      <c r="F98" s="30"/>
      <c r="G98" s="200"/>
      <c r="H98" s="135"/>
      <c r="I98" s="296">
        <f t="shared" si="123"/>
        <v>0</v>
      </c>
      <c r="J98" s="10"/>
      <c r="K98" s="200"/>
      <c r="L98" s="297"/>
      <c r="M98" s="167">
        <f t="shared" si="124"/>
        <v>0</v>
      </c>
      <c r="N98" s="10"/>
      <c r="O98" s="200"/>
      <c r="P98" s="297">
        <f t="shared" si="125"/>
        <v>0</v>
      </c>
      <c r="Q98" s="297"/>
      <c r="R98" s="346" t="s">
        <v>121</v>
      </c>
      <c r="S98" s="175"/>
      <c r="T98" s="10"/>
      <c r="U98" s="200"/>
      <c r="V98" s="297"/>
      <c r="W98" s="33">
        <f t="shared" si="126"/>
        <v>0</v>
      </c>
      <c r="X98" s="346" t="s">
        <v>121</v>
      </c>
      <c r="Y98" s="175"/>
      <c r="Z98" s="10"/>
      <c r="AA98" s="187">
        <v>0</v>
      </c>
      <c r="AB98" s="287"/>
      <c r="AC98" s="33">
        <f t="shared" si="127"/>
        <v>0</v>
      </c>
      <c r="AD98" s="346" t="s">
        <v>121</v>
      </c>
      <c r="AE98" s="287"/>
      <c r="AF98" s="10"/>
      <c r="AG98" s="200"/>
      <c r="AH98" s="167">
        <f t="shared" si="128"/>
        <v>0</v>
      </c>
      <c r="AI98" s="297"/>
      <c r="AJ98" s="346" t="s">
        <v>121</v>
      </c>
      <c r="AK98" s="297"/>
      <c r="AL98" s="10"/>
      <c r="AM98" s="200"/>
      <c r="AN98" s="167">
        <f t="shared" si="129"/>
        <v>0</v>
      </c>
      <c r="AO98" s="297"/>
      <c r="AP98" s="346" t="s">
        <v>121</v>
      </c>
      <c r="AQ98" s="287"/>
      <c r="AR98" s="10"/>
      <c r="AS98" s="200"/>
      <c r="AT98" s="167">
        <f t="shared" si="130"/>
        <v>0</v>
      </c>
      <c r="AU98" s="297"/>
      <c r="AV98" s="346" t="s">
        <v>121</v>
      </c>
      <c r="AW98" s="175"/>
      <c r="AX98" s="10"/>
      <c r="AY98" s="200"/>
      <c r="AZ98" s="167">
        <f t="shared" si="131"/>
        <v>0</v>
      </c>
      <c r="BA98" s="297"/>
      <c r="BB98" s="346" t="s">
        <v>121</v>
      </c>
      <c r="BC98" s="167"/>
      <c r="BD98" s="10"/>
      <c r="BE98" s="187">
        <v>0</v>
      </c>
      <c r="BF98" s="167">
        <f t="shared" si="132"/>
        <v>0</v>
      </c>
      <c r="BG98" s="297"/>
      <c r="BH98" s="346" t="s">
        <v>121</v>
      </c>
      <c r="BI98" s="60"/>
    </row>
    <row r="99" spans="1:61" x14ac:dyDescent="0.25">
      <c r="A99" s="27"/>
      <c r="B99" s="574"/>
      <c r="C99" s="575"/>
      <c r="D99" s="575"/>
      <c r="E99" s="31"/>
      <c r="F99" s="30"/>
      <c r="G99" s="200"/>
      <c r="H99" s="135"/>
      <c r="I99" s="296">
        <f t="shared" si="113"/>
        <v>0</v>
      </c>
      <c r="J99" s="10"/>
      <c r="K99" s="200"/>
      <c r="L99" s="297"/>
      <c r="M99" s="167">
        <f t="shared" si="114"/>
        <v>0</v>
      </c>
      <c r="N99" s="10"/>
      <c r="O99" s="200"/>
      <c r="P99" s="297">
        <f t="shared" si="115"/>
        <v>0</v>
      </c>
      <c r="Q99" s="297"/>
      <c r="R99" s="346" t="s">
        <v>121</v>
      </c>
      <c r="S99" s="175"/>
      <c r="T99" s="10"/>
      <c r="U99" s="200"/>
      <c r="V99" s="297"/>
      <c r="W99" s="33">
        <f t="shared" si="116"/>
        <v>0</v>
      </c>
      <c r="X99" s="346" t="s">
        <v>121</v>
      </c>
      <c r="Y99" s="175"/>
      <c r="Z99" s="10"/>
      <c r="AA99" s="187">
        <v>0</v>
      </c>
      <c r="AB99" s="287"/>
      <c r="AC99" s="33">
        <f t="shared" si="117"/>
        <v>0</v>
      </c>
      <c r="AD99" s="346" t="s">
        <v>121</v>
      </c>
      <c r="AE99" s="287"/>
      <c r="AF99" s="10"/>
      <c r="AG99" s="200"/>
      <c r="AH99" s="167">
        <f t="shared" si="118"/>
        <v>0</v>
      </c>
      <c r="AI99" s="297"/>
      <c r="AJ99" s="346" t="s">
        <v>121</v>
      </c>
      <c r="AK99" s="297"/>
      <c r="AL99" s="10"/>
      <c r="AM99" s="200"/>
      <c r="AN99" s="167">
        <f t="shared" si="119"/>
        <v>0</v>
      </c>
      <c r="AO99" s="297"/>
      <c r="AP99" s="346" t="s">
        <v>121</v>
      </c>
      <c r="AQ99" s="287"/>
      <c r="AR99" s="10"/>
      <c r="AS99" s="200"/>
      <c r="AT99" s="167">
        <f t="shared" si="120"/>
        <v>0</v>
      </c>
      <c r="AU99" s="297"/>
      <c r="AV99" s="346" t="s">
        <v>121</v>
      </c>
      <c r="AW99" s="175"/>
      <c r="AX99" s="10"/>
      <c r="AY99" s="200"/>
      <c r="AZ99" s="167">
        <f t="shared" si="121"/>
        <v>0</v>
      </c>
      <c r="BA99" s="297"/>
      <c r="BB99" s="346" t="s">
        <v>121</v>
      </c>
      <c r="BC99" s="167"/>
      <c r="BD99" s="10"/>
      <c r="BE99" s="187">
        <v>0</v>
      </c>
      <c r="BF99" s="167">
        <f t="shared" si="122"/>
        <v>0</v>
      </c>
      <c r="BG99" s="297"/>
      <c r="BH99" s="346" t="s">
        <v>121</v>
      </c>
      <c r="BI99" s="60"/>
    </row>
    <row r="100" spans="1:61" x14ac:dyDescent="0.25">
      <c r="A100" s="27"/>
      <c r="B100" s="574"/>
      <c r="C100" s="575"/>
      <c r="D100" s="575"/>
      <c r="E100" s="31"/>
      <c r="F100" s="30"/>
      <c r="G100" s="200"/>
      <c r="H100" s="135"/>
      <c r="I100" s="296">
        <f t="shared" si="113"/>
        <v>0</v>
      </c>
      <c r="J100" s="10"/>
      <c r="K100" s="200"/>
      <c r="L100" s="297"/>
      <c r="M100" s="167">
        <f t="shared" si="114"/>
        <v>0</v>
      </c>
      <c r="N100" s="10"/>
      <c r="O100" s="200"/>
      <c r="P100" s="297">
        <f t="shared" si="115"/>
        <v>0</v>
      </c>
      <c r="Q100" s="297"/>
      <c r="R100" s="346" t="s">
        <v>121</v>
      </c>
      <c r="S100" s="175"/>
      <c r="T100" s="10"/>
      <c r="U100" s="200"/>
      <c r="V100" s="297"/>
      <c r="W100" s="33">
        <f t="shared" si="116"/>
        <v>0</v>
      </c>
      <c r="X100" s="346" t="s">
        <v>121</v>
      </c>
      <c r="Y100" s="175"/>
      <c r="Z100" s="10"/>
      <c r="AA100" s="187">
        <v>0</v>
      </c>
      <c r="AB100" s="287"/>
      <c r="AC100" s="33">
        <f t="shared" si="117"/>
        <v>0</v>
      </c>
      <c r="AD100" s="346" t="s">
        <v>121</v>
      </c>
      <c r="AE100" s="287"/>
      <c r="AF100" s="10"/>
      <c r="AG100" s="200"/>
      <c r="AH100" s="167">
        <f t="shared" si="118"/>
        <v>0</v>
      </c>
      <c r="AI100" s="297"/>
      <c r="AJ100" s="346" t="s">
        <v>121</v>
      </c>
      <c r="AK100" s="297"/>
      <c r="AL100" s="10"/>
      <c r="AM100" s="200"/>
      <c r="AN100" s="167">
        <f t="shared" si="119"/>
        <v>0</v>
      </c>
      <c r="AO100" s="297"/>
      <c r="AP100" s="346" t="s">
        <v>121</v>
      </c>
      <c r="AQ100" s="287"/>
      <c r="AR100" s="10"/>
      <c r="AS100" s="200"/>
      <c r="AT100" s="167">
        <f t="shared" si="120"/>
        <v>0</v>
      </c>
      <c r="AU100" s="297"/>
      <c r="AV100" s="346" t="s">
        <v>121</v>
      </c>
      <c r="AW100" s="175"/>
      <c r="AX100" s="10"/>
      <c r="AY100" s="200"/>
      <c r="AZ100" s="167">
        <f t="shared" si="121"/>
        <v>0</v>
      </c>
      <c r="BA100" s="297"/>
      <c r="BB100" s="346" t="s">
        <v>121</v>
      </c>
      <c r="BC100" s="167"/>
      <c r="BD100" s="10"/>
      <c r="BE100" s="187">
        <v>0</v>
      </c>
      <c r="BF100" s="167">
        <f t="shared" si="122"/>
        <v>0</v>
      </c>
      <c r="BG100" s="297"/>
      <c r="BH100" s="346" t="s">
        <v>121</v>
      </c>
      <c r="BI100" s="60"/>
    </row>
    <row r="101" spans="1:61" x14ac:dyDescent="0.25">
      <c r="A101" s="7"/>
      <c r="B101" s="574"/>
      <c r="C101" s="575"/>
      <c r="D101" s="575"/>
      <c r="E101" s="135"/>
      <c r="F101" s="10"/>
      <c r="G101" s="200"/>
      <c r="H101" s="135"/>
      <c r="I101" s="296">
        <f t="shared" si="113"/>
        <v>0</v>
      </c>
      <c r="J101" s="10"/>
      <c r="K101" s="200"/>
      <c r="L101" s="297"/>
      <c r="M101" s="167">
        <f t="shared" si="114"/>
        <v>0</v>
      </c>
      <c r="N101" s="10"/>
      <c r="O101" s="200"/>
      <c r="P101" s="297">
        <f t="shared" si="115"/>
        <v>0</v>
      </c>
      <c r="Q101" s="297"/>
      <c r="R101" s="346" t="s">
        <v>121</v>
      </c>
      <c r="S101" s="175"/>
      <c r="T101" s="10"/>
      <c r="U101" s="200"/>
      <c r="V101" s="297"/>
      <c r="W101" s="33">
        <f t="shared" ref="W101:W116" si="133">U101</f>
        <v>0</v>
      </c>
      <c r="X101" s="346" t="s">
        <v>121</v>
      </c>
      <c r="Y101" s="175"/>
      <c r="Z101" s="10"/>
      <c r="AA101" s="187">
        <v>0</v>
      </c>
      <c r="AB101" s="287"/>
      <c r="AC101" s="33">
        <f t="shared" ref="AC101:AC116" si="134">AA101</f>
        <v>0</v>
      </c>
      <c r="AD101" s="346" t="s">
        <v>121</v>
      </c>
      <c r="AE101" s="287"/>
      <c r="AF101" s="10"/>
      <c r="AG101" s="200"/>
      <c r="AH101" s="167">
        <f t="shared" si="118"/>
        <v>0</v>
      </c>
      <c r="AI101" s="297"/>
      <c r="AJ101" s="346" t="s">
        <v>121</v>
      </c>
      <c r="AK101" s="297"/>
      <c r="AL101" s="10"/>
      <c r="AM101" s="200"/>
      <c r="AN101" s="167">
        <f t="shared" si="119"/>
        <v>0</v>
      </c>
      <c r="AO101" s="297"/>
      <c r="AP101" s="346" t="s">
        <v>121</v>
      </c>
      <c r="AQ101" s="287"/>
      <c r="AR101" s="10"/>
      <c r="AS101" s="200"/>
      <c r="AT101" s="167">
        <f t="shared" si="120"/>
        <v>0</v>
      </c>
      <c r="AU101" s="297"/>
      <c r="AV101" s="346" t="s">
        <v>121</v>
      </c>
      <c r="AW101" s="175"/>
      <c r="AX101" s="10"/>
      <c r="AY101" s="200"/>
      <c r="AZ101" s="167">
        <f t="shared" si="121"/>
        <v>0</v>
      </c>
      <c r="BA101" s="297"/>
      <c r="BB101" s="346" t="s">
        <v>121</v>
      </c>
      <c r="BC101" s="167"/>
      <c r="BD101" s="10"/>
      <c r="BE101" s="187">
        <v>0</v>
      </c>
      <c r="BF101" s="167">
        <f t="shared" si="122"/>
        <v>0</v>
      </c>
      <c r="BG101" s="297"/>
      <c r="BH101" s="346" t="s">
        <v>121</v>
      </c>
      <c r="BI101" s="139"/>
    </row>
    <row r="102" spans="1:61" x14ac:dyDescent="0.25">
      <c r="A102" s="7"/>
      <c r="B102" s="574"/>
      <c r="C102" s="575"/>
      <c r="D102" s="575"/>
      <c r="E102" s="135"/>
      <c r="F102" s="10"/>
      <c r="G102" s="200"/>
      <c r="H102" s="135"/>
      <c r="I102" s="296">
        <f t="shared" ref="I102:I105" si="135">G102</f>
        <v>0</v>
      </c>
      <c r="J102" s="10"/>
      <c r="K102" s="200"/>
      <c r="L102" s="297"/>
      <c r="M102" s="167">
        <f t="shared" ref="M102:M105" si="136">K102</f>
        <v>0</v>
      </c>
      <c r="N102" s="10"/>
      <c r="O102" s="200"/>
      <c r="P102" s="297">
        <f t="shared" si="115"/>
        <v>0</v>
      </c>
      <c r="Q102" s="297"/>
      <c r="R102" s="346" t="s">
        <v>121</v>
      </c>
      <c r="S102" s="175"/>
      <c r="T102" s="10"/>
      <c r="U102" s="200"/>
      <c r="V102" s="297"/>
      <c r="W102" s="33">
        <f t="shared" si="133"/>
        <v>0</v>
      </c>
      <c r="X102" s="346" t="s">
        <v>121</v>
      </c>
      <c r="Y102" s="175"/>
      <c r="Z102" s="10"/>
      <c r="AA102" s="187">
        <v>0</v>
      </c>
      <c r="AB102" s="287"/>
      <c r="AC102" s="33">
        <f t="shared" si="134"/>
        <v>0</v>
      </c>
      <c r="AD102" s="346" t="s">
        <v>121</v>
      </c>
      <c r="AE102" s="287"/>
      <c r="AF102" s="10"/>
      <c r="AG102" s="200"/>
      <c r="AH102" s="167">
        <f t="shared" ref="AH102:AH105" si="137">AG102</f>
        <v>0</v>
      </c>
      <c r="AI102" s="297"/>
      <c r="AJ102" s="346" t="s">
        <v>121</v>
      </c>
      <c r="AK102" s="297"/>
      <c r="AL102" s="10"/>
      <c r="AM102" s="200"/>
      <c r="AN102" s="167">
        <f t="shared" ref="AN102:AN105" si="138">AM102</f>
        <v>0</v>
      </c>
      <c r="AO102" s="297"/>
      <c r="AP102" s="346" t="s">
        <v>121</v>
      </c>
      <c r="AQ102" s="287"/>
      <c r="AR102" s="10"/>
      <c r="AS102" s="200"/>
      <c r="AT102" s="167">
        <f t="shared" ref="AT102:AT105" si="139">AS102</f>
        <v>0</v>
      </c>
      <c r="AU102" s="297"/>
      <c r="AV102" s="346" t="s">
        <v>121</v>
      </c>
      <c r="AW102" s="175"/>
      <c r="AX102" s="10"/>
      <c r="AY102" s="200"/>
      <c r="AZ102" s="167">
        <f t="shared" ref="AZ102:AZ105" si="140">AY102</f>
        <v>0</v>
      </c>
      <c r="BA102" s="297"/>
      <c r="BB102" s="346" t="s">
        <v>121</v>
      </c>
      <c r="BC102" s="167"/>
      <c r="BD102" s="10"/>
      <c r="BE102" s="187">
        <v>0</v>
      </c>
      <c r="BF102" s="167">
        <f t="shared" ref="BF102:BF105" si="141">BE102</f>
        <v>0</v>
      </c>
      <c r="BG102" s="297"/>
      <c r="BH102" s="346" t="s">
        <v>121</v>
      </c>
      <c r="BI102" s="139"/>
    </row>
    <row r="103" spans="1:61" x14ac:dyDescent="0.25">
      <c r="A103" s="7"/>
      <c r="B103" s="574"/>
      <c r="C103" s="587"/>
      <c r="D103" s="587"/>
      <c r="E103" s="4"/>
      <c r="F103" s="10"/>
      <c r="G103" s="200"/>
      <c r="H103" s="4"/>
      <c r="I103" s="296">
        <f t="shared" si="135"/>
        <v>0</v>
      </c>
      <c r="J103" s="10"/>
      <c r="K103" s="200"/>
      <c r="L103" s="297"/>
      <c r="M103" s="167">
        <f t="shared" si="136"/>
        <v>0</v>
      </c>
      <c r="N103" s="10"/>
      <c r="O103" s="200"/>
      <c r="P103" s="297">
        <f t="shared" si="115"/>
        <v>0</v>
      </c>
      <c r="Q103" s="297"/>
      <c r="R103" s="346" t="s">
        <v>121</v>
      </c>
      <c r="S103" s="175"/>
      <c r="T103" s="10"/>
      <c r="U103" s="200"/>
      <c r="V103" s="297"/>
      <c r="W103" s="33">
        <f t="shared" si="133"/>
        <v>0</v>
      </c>
      <c r="X103" s="346" t="s">
        <v>121</v>
      </c>
      <c r="Y103" s="175"/>
      <c r="Z103" s="10"/>
      <c r="AA103" s="187">
        <v>0</v>
      </c>
      <c r="AB103" s="287"/>
      <c r="AC103" s="33">
        <f t="shared" si="134"/>
        <v>0</v>
      </c>
      <c r="AD103" s="346" t="s">
        <v>121</v>
      </c>
      <c r="AE103" s="287"/>
      <c r="AF103" s="10"/>
      <c r="AG103" s="200"/>
      <c r="AH103" s="167">
        <f t="shared" si="137"/>
        <v>0</v>
      </c>
      <c r="AI103" s="297"/>
      <c r="AJ103" s="346" t="s">
        <v>121</v>
      </c>
      <c r="AK103" s="297"/>
      <c r="AL103" s="10"/>
      <c r="AM103" s="200"/>
      <c r="AN103" s="167">
        <f t="shared" si="138"/>
        <v>0</v>
      </c>
      <c r="AO103" s="297"/>
      <c r="AP103" s="346" t="s">
        <v>121</v>
      </c>
      <c r="AQ103" s="287"/>
      <c r="AR103" s="10"/>
      <c r="AS103" s="200"/>
      <c r="AT103" s="167">
        <f t="shared" si="139"/>
        <v>0</v>
      </c>
      <c r="AU103" s="297"/>
      <c r="AV103" s="346" t="s">
        <v>121</v>
      </c>
      <c r="AW103" s="175"/>
      <c r="AX103" s="10"/>
      <c r="AY103" s="200"/>
      <c r="AZ103" s="167">
        <f t="shared" si="140"/>
        <v>0</v>
      </c>
      <c r="BA103" s="297"/>
      <c r="BB103" s="346" t="s">
        <v>121</v>
      </c>
      <c r="BC103" s="167"/>
      <c r="BD103" s="10"/>
      <c r="BE103" s="187">
        <v>0</v>
      </c>
      <c r="BF103" s="167">
        <f t="shared" si="141"/>
        <v>0</v>
      </c>
      <c r="BG103" s="297"/>
      <c r="BH103" s="346" t="s">
        <v>121</v>
      </c>
      <c r="BI103" s="136"/>
    </row>
    <row r="104" spans="1:61" x14ac:dyDescent="0.25">
      <c r="A104" s="7"/>
      <c r="B104" s="574"/>
      <c r="C104" s="587"/>
      <c r="D104" s="587"/>
      <c r="E104" s="4"/>
      <c r="F104" s="10"/>
      <c r="G104" s="200"/>
      <c r="H104" s="4"/>
      <c r="I104" s="296">
        <f t="shared" si="135"/>
        <v>0</v>
      </c>
      <c r="J104" s="10"/>
      <c r="K104" s="200"/>
      <c r="L104" s="297"/>
      <c r="M104" s="167">
        <f t="shared" si="136"/>
        <v>0</v>
      </c>
      <c r="N104" s="10"/>
      <c r="O104" s="200"/>
      <c r="P104" s="297">
        <f t="shared" si="115"/>
        <v>0</v>
      </c>
      <c r="Q104" s="297"/>
      <c r="R104" s="346" t="s">
        <v>121</v>
      </c>
      <c r="S104" s="175"/>
      <c r="T104" s="10"/>
      <c r="U104" s="200"/>
      <c r="V104" s="297"/>
      <c r="W104" s="33">
        <f t="shared" si="133"/>
        <v>0</v>
      </c>
      <c r="X104" s="346" t="s">
        <v>121</v>
      </c>
      <c r="Y104" s="175"/>
      <c r="Z104" s="10"/>
      <c r="AA104" s="187">
        <v>0</v>
      </c>
      <c r="AB104" s="287"/>
      <c r="AC104" s="33">
        <f t="shared" si="134"/>
        <v>0</v>
      </c>
      <c r="AD104" s="346" t="s">
        <v>121</v>
      </c>
      <c r="AE104" s="287"/>
      <c r="AF104" s="10"/>
      <c r="AG104" s="200"/>
      <c r="AH104" s="167">
        <f t="shared" si="137"/>
        <v>0</v>
      </c>
      <c r="AI104" s="297"/>
      <c r="AJ104" s="346" t="s">
        <v>121</v>
      </c>
      <c r="AK104" s="297"/>
      <c r="AL104" s="10"/>
      <c r="AM104" s="200"/>
      <c r="AN104" s="167">
        <f t="shared" si="138"/>
        <v>0</v>
      </c>
      <c r="AO104" s="297"/>
      <c r="AP104" s="346" t="s">
        <v>121</v>
      </c>
      <c r="AQ104" s="287"/>
      <c r="AR104" s="10"/>
      <c r="AS104" s="200"/>
      <c r="AT104" s="167">
        <f t="shared" si="139"/>
        <v>0</v>
      </c>
      <c r="AU104" s="297"/>
      <c r="AV104" s="346" t="s">
        <v>121</v>
      </c>
      <c r="AW104" s="175"/>
      <c r="AX104" s="10"/>
      <c r="AY104" s="200"/>
      <c r="AZ104" s="167">
        <f t="shared" si="140"/>
        <v>0</v>
      </c>
      <c r="BA104" s="297"/>
      <c r="BB104" s="346" t="s">
        <v>121</v>
      </c>
      <c r="BC104" s="167"/>
      <c r="BD104" s="10"/>
      <c r="BE104" s="187">
        <v>0</v>
      </c>
      <c r="BF104" s="167">
        <f t="shared" si="141"/>
        <v>0</v>
      </c>
      <c r="BG104" s="297"/>
      <c r="BH104" s="346" t="s">
        <v>121</v>
      </c>
      <c r="BI104" s="136"/>
    </row>
    <row r="105" spans="1:61" x14ac:dyDescent="0.25">
      <c r="A105" s="392"/>
      <c r="B105" s="588"/>
      <c r="C105" s="575"/>
      <c r="D105" s="575"/>
      <c r="E105" s="135"/>
      <c r="F105" s="10"/>
      <c r="G105" s="200"/>
      <c r="H105" s="135"/>
      <c r="I105" s="296">
        <f t="shared" si="135"/>
        <v>0</v>
      </c>
      <c r="J105" s="10"/>
      <c r="K105" s="200"/>
      <c r="L105" s="297"/>
      <c r="M105" s="167">
        <f t="shared" si="136"/>
        <v>0</v>
      </c>
      <c r="N105" s="10"/>
      <c r="O105" s="200"/>
      <c r="P105" s="297">
        <f t="shared" si="115"/>
        <v>0</v>
      </c>
      <c r="Q105" s="297"/>
      <c r="R105" s="346" t="s">
        <v>121</v>
      </c>
      <c r="S105" s="175"/>
      <c r="T105" s="10"/>
      <c r="U105" s="200"/>
      <c r="V105" s="297"/>
      <c r="W105" s="33">
        <f t="shared" si="133"/>
        <v>0</v>
      </c>
      <c r="X105" s="346" t="s">
        <v>121</v>
      </c>
      <c r="Y105" s="175"/>
      <c r="Z105" s="10"/>
      <c r="AA105" s="187">
        <v>0</v>
      </c>
      <c r="AB105" s="287"/>
      <c r="AC105" s="33">
        <f t="shared" si="134"/>
        <v>0</v>
      </c>
      <c r="AD105" s="346" t="s">
        <v>121</v>
      </c>
      <c r="AE105" s="287"/>
      <c r="AF105" s="10"/>
      <c r="AG105" s="200"/>
      <c r="AH105" s="167">
        <f t="shared" si="137"/>
        <v>0</v>
      </c>
      <c r="AI105" s="297"/>
      <c r="AJ105" s="346" t="s">
        <v>121</v>
      </c>
      <c r="AK105" s="297"/>
      <c r="AL105" s="10"/>
      <c r="AM105" s="200"/>
      <c r="AN105" s="167">
        <f t="shared" si="138"/>
        <v>0</v>
      </c>
      <c r="AO105" s="297"/>
      <c r="AP105" s="346" t="s">
        <v>121</v>
      </c>
      <c r="AQ105" s="287"/>
      <c r="AR105" s="10"/>
      <c r="AS105" s="200"/>
      <c r="AT105" s="167">
        <f t="shared" si="139"/>
        <v>0</v>
      </c>
      <c r="AU105" s="297"/>
      <c r="AV105" s="346" t="s">
        <v>121</v>
      </c>
      <c r="AW105" s="175"/>
      <c r="AX105" s="10"/>
      <c r="AY105" s="200"/>
      <c r="AZ105" s="167">
        <f t="shared" si="140"/>
        <v>0</v>
      </c>
      <c r="BA105" s="297"/>
      <c r="BB105" s="346" t="s">
        <v>121</v>
      </c>
      <c r="BC105" s="167"/>
      <c r="BD105" s="10"/>
      <c r="BE105" s="187">
        <v>0</v>
      </c>
      <c r="BF105" s="167">
        <f t="shared" si="141"/>
        <v>0</v>
      </c>
      <c r="BG105" s="297"/>
      <c r="BH105" s="346" t="s">
        <v>121</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8"/>
      <c r="I110" s="398"/>
      <c r="J110" s="157" t="s">
        <v>7</v>
      </c>
      <c r="K110" s="157"/>
      <c r="L110" s="309"/>
      <c r="M110" s="157"/>
      <c r="N110" s="576" t="s">
        <v>8</v>
      </c>
      <c r="O110" s="576"/>
      <c r="P110" s="288"/>
      <c r="Q110" s="305"/>
      <c r="R110" s="157"/>
      <c r="S110" s="398"/>
      <c r="T110" s="576" t="str">
        <f>+T14</f>
        <v>Uren</v>
      </c>
      <c r="U110" s="576"/>
      <c r="V110" s="305"/>
      <c r="W110" s="33"/>
      <c r="X110" s="157"/>
      <c r="Y110" s="398"/>
      <c r="Z110" s="576" t="str">
        <f>+Z14</f>
        <v>Uren</v>
      </c>
      <c r="AA110" s="576"/>
      <c r="AB110" s="305"/>
      <c r="AC110" s="33"/>
      <c r="AD110" s="157"/>
      <c r="AE110" s="300"/>
      <c r="AF110" s="576" t="str">
        <f>+AF14</f>
        <v>Uren</v>
      </c>
      <c r="AG110" s="576"/>
      <c r="AH110" s="397"/>
      <c r="AI110" s="305"/>
      <c r="AJ110" s="157"/>
      <c r="AK110" s="305"/>
      <c r="AL110" s="576" t="str">
        <f>+AL14</f>
        <v>Uren</v>
      </c>
      <c r="AM110" s="576"/>
      <c r="AN110" s="397"/>
      <c r="AO110" s="305"/>
      <c r="AP110" s="157"/>
      <c r="AQ110" s="305"/>
      <c r="AR110" s="576" t="str">
        <f>+AR14</f>
        <v>Uren</v>
      </c>
      <c r="AS110" s="576"/>
      <c r="AT110" s="397"/>
      <c r="AU110" s="305"/>
      <c r="AV110" s="157"/>
      <c r="AW110" s="398"/>
      <c r="AX110" s="576" t="str">
        <f>+AX14</f>
        <v>Uren</v>
      </c>
      <c r="AY110" s="576"/>
      <c r="AZ110" s="397"/>
      <c r="BA110" s="305"/>
      <c r="BB110" s="157"/>
      <c r="BC110" s="397"/>
      <c r="BD110" s="576" t="str">
        <f>+BD14</f>
        <v>Uren</v>
      </c>
      <c r="BE110" s="576"/>
      <c r="BF110" s="397"/>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521"/>
      <c r="I112" s="522">
        <f>G112</f>
        <v>0</v>
      </c>
      <c r="J112" s="35"/>
      <c r="K112" s="200"/>
      <c r="L112" s="297"/>
      <c r="M112" s="167">
        <f>K112</f>
        <v>0</v>
      </c>
      <c r="N112" s="35"/>
      <c r="O112" s="200"/>
      <c r="P112" s="297">
        <f>O112</f>
        <v>0</v>
      </c>
      <c r="Q112" s="297"/>
      <c r="R112" s="520" t="s">
        <v>121</v>
      </c>
      <c r="S112" s="167"/>
      <c r="T112" s="35"/>
      <c r="U112" s="200"/>
      <c r="V112" s="297"/>
      <c r="W112" s="33">
        <f t="shared" si="133"/>
        <v>0</v>
      </c>
      <c r="X112" s="520" t="s">
        <v>121</v>
      </c>
      <c r="Y112" s="167"/>
      <c r="Z112" s="35"/>
      <c r="AA112" s="200"/>
      <c r="AB112" s="297"/>
      <c r="AC112" s="33">
        <f t="shared" si="134"/>
        <v>0</v>
      </c>
      <c r="AD112" s="520" t="s">
        <v>121</v>
      </c>
      <c r="AE112" s="287"/>
      <c r="AF112" s="10"/>
      <c r="AG112" s="187">
        <v>0</v>
      </c>
      <c r="AH112" s="175">
        <f>AG112</f>
        <v>0</v>
      </c>
      <c r="AI112" s="287"/>
      <c r="AJ112" s="520" t="s">
        <v>121</v>
      </c>
      <c r="AK112" s="288"/>
      <c r="AL112" s="30"/>
      <c r="AM112" s="200"/>
      <c r="AN112" s="31"/>
      <c r="AO112" s="288"/>
      <c r="AP112" s="520" t="s">
        <v>121</v>
      </c>
      <c r="AQ112" s="288"/>
      <c r="AR112" s="30"/>
      <c r="AS112" s="200"/>
      <c r="AT112" s="31"/>
      <c r="AU112" s="288"/>
      <c r="AV112" s="520" t="s">
        <v>121</v>
      </c>
      <c r="AW112" s="175"/>
      <c r="AX112" s="10"/>
      <c r="AY112" s="200"/>
      <c r="AZ112" s="175">
        <f>AY112</f>
        <v>0</v>
      </c>
      <c r="BA112" s="287"/>
      <c r="BB112" s="520" t="s">
        <v>121</v>
      </c>
      <c r="BC112" s="175"/>
      <c r="BD112" s="10"/>
      <c r="BE112" s="187">
        <v>0</v>
      </c>
      <c r="BF112" s="175">
        <f>BE112</f>
        <v>0</v>
      </c>
      <c r="BG112" s="287"/>
      <c r="BH112" s="520" t="s">
        <v>121</v>
      </c>
      <c r="BI112" s="139"/>
    </row>
    <row r="113" spans="1:61" x14ac:dyDescent="0.25">
      <c r="A113" s="7"/>
      <c r="B113" s="574"/>
      <c r="C113" s="575"/>
      <c r="D113" s="575"/>
      <c r="E113" s="135"/>
      <c r="F113" s="10"/>
      <c r="G113" s="200"/>
      <c r="H113" s="521"/>
      <c r="I113" s="522">
        <f>G113</f>
        <v>0</v>
      </c>
      <c r="J113" s="35"/>
      <c r="K113" s="200"/>
      <c r="L113" s="297"/>
      <c r="M113" s="167">
        <f>K113</f>
        <v>0</v>
      </c>
      <c r="N113" s="35"/>
      <c r="O113" s="200"/>
      <c r="P113" s="297">
        <f>O113</f>
        <v>0</v>
      </c>
      <c r="Q113" s="297"/>
      <c r="R113" s="520" t="s">
        <v>121</v>
      </c>
      <c r="S113" s="167"/>
      <c r="T113" s="35"/>
      <c r="U113" s="200"/>
      <c r="V113" s="297"/>
      <c r="W113" s="33">
        <f t="shared" ref="W113" si="142">U113</f>
        <v>0</v>
      </c>
      <c r="X113" s="520" t="s">
        <v>121</v>
      </c>
      <c r="Y113" s="167"/>
      <c r="Z113" s="35"/>
      <c r="AA113" s="200"/>
      <c r="AB113" s="297"/>
      <c r="AC113" s="33">
        <f t="shared" ref="AC113" si="143">AA113</f>
        <v>0</v>
      </c>
      <c r="AD113" s="520" t="s">
        <v>121</v>
      </c>
      <c r="AE113" s="287"/>
      <c r="AF113" s="10"/>
      <c r="AG113" s="187">
        <v>0</v>
      </c>
      <c r="AH113" s="175">
        <f>AG113</f>
        <v>0</v>
      </c>
      <c r="AI113" s="287"/>
      <c r="AJ113" s="520" t="s">
        <v>121</v>
      </c>
      <c r="AK113" s="288"/>
      <c r="AL113" s="30"/>
      <c r="AM113" s="200"/>
      <c r="AN113" s="31"/>
      <c r="AO113" s="288"/>
      <c r="AP113" s="520" t="s">
        <v>121</v>
      </c>
      <c r="AQ113" s="288"/>
      <c r="AR113" s="30"/>
      <c r="AS113" s="200"/>
      <c r="AT113" s="31"/>
      <c r="AU113" s="288"/>
      <c r="AV113" s="520" t="s">
        <v>121</v>
      </c>
      <c r="AW113" s="175"/>
      <c r="AX113" s="10"/>
      <c r="AY113" s="200"/>
      <c r="AZ113" s="175">
        <f>AY113</f>
        <v>0</v>
      </c>
      <c r="BA113" s="287"/>
      <c r="BB113" s="520" t="s">
        <v>121</v>
      </c>
      <c r="BC113" s="175"/>
      <c r="BD113" s="10"/>
      <c r="BE113" s="187">
        <v>0</v>
      </c>
      <c r="BF113" s="175">
        <f>BE113</f>
        <v>0</v>
      </c>
      <c r="BG113" s="287"/>
      <c r="BH113" s="520" t="s">
        <v>121</v>
      </c>
      <c r="BI113" s="139"/>
    </row>
    <row r="114" spans="1:61" x14ac:dyDescent="0.25">
      <c r="A114" s="7"/>
      <c r="B114" s="574"/>
      <c r="C114" s="587"/>
      <c r="D114" s="587"/>
      <c r="E114" s="4"/>
      <c r="F114" s="10"/>
      <c r="G114" s="200"/>
      <c r="H114" s="262"/>
      <c r="I114" s="522">
        <f t="shared" ref="I114:I116" si="144">G114</f>
        <v>0</v>
      </c>
      <c r="J114" s="35"/>
      <c r="K114" s="200"/>
      <c r="L114" s="297"/>
      <c r="M114" s="167">
        <f t="shared" ref="M114:M116" si="145">K114</f>
        <v>0</v>
      </c>
      <c r="N114" s="35"/>
      <c r="O114" s="200"/>
      <c r="P114" s="297">
        <f>O114</f>
        <v>0</v>
      </c>
      <c r="Q114" s="297"/>
      <c r="R114" s="520" t="s">
        <v>121</v>
      </c>
      <c r="S114" s="167"/>
      <c r="T114" s="35"/>
      <c r="U114" s="200"/>
      <c r="V114" s="297"/>
      <c r="W114" s="33">
        <f t="shared" si="133"/>
        <v>0</v>
      </c>
      <c r="X114" s="520" t="s">
        <v>121</v>
      </c>
      <c r="Y114" s="167"/>
      <c r="Z114" s="35"/>
      <c r="AA114" s="200"/>
      <c r="AB114" s="297"/>
      <c r="AC114" s="33">
        <f t="shared" si="134"/>
        <v>0</v>
      </c>
      <c r="AD114" s="520" t="s">
        <v>121</v>
      </c>
      <c r="AE114" s="287"/>
      <c r="AF114" s="10"/>
      <c r="AG114" s="187">
        <v>0</v>
      </c>
      <c r="AH114" s="175">
        <f t="shared" ref="AH114:AH116" si="146">AG114</f>
        <v>0</v>
      </c>
      <c r="AI114" s="287"/>
      <c r="AJ114" s="520" t="s">
        <v>121</v>
      </c>
      <c r="AK114" s="288"/>
      <c r="AL114" s="30"/>
      <c r="AM114" s="200"/>
      <c r="AN114" s="31"/>
      <c r="AO114" s="288"/>
      <c r="AP114" s="520" t="s">
        <v>121</v>
      </c>
      <c r="AQ114" s="288"/>
      <c r="AR114" s="30"/>
      <c r="AS114" s="200"/>
      <c r="AT114" s="31"/>
      <c r="AU114" s="288"/>
      <c r="AV114" s="520" t="s">
        <v>121</v>
      </c>
      <c r="AW114" s="175"/>
      <c r="AX114" s="10"/>
      <c r="AY114" s="200"/>
      <c r="AZ114" s="175">
        <f t="shared" ref="AZ114:AZ116" si="147">AY114</f>
        <v>0</v>
      </c>
      <c r="BA114" s="287"/>
      <c r="BB114" s="520" t="s">
        <v>121</v>
      </c>
      <c r="BC114" s="175"/>
      <c r="BD114" s="10"/>
      <c r="BE114" s="187">
        <v>0</v>
      </c>
      <c r="BF114" s="175">
        <f t="shared" ref="BF114:BF116" si="148">BE114</f>
        <v>0</v>
      </c>
      <c r="BG114" s="287"/>
      <c r="BH114" s="520" t="s">
        <v>121</v>
      </c>
      <c r="BI114" s="136"/>
    </row>
    <row r="115" spans="1:61" x14ac:dyDescent="0.25">
      <c r="A115" s="7"/>
      <c r="B115" s="574"/>
      <c r="C115" s="587"/>
      <c r="D115" s="587"/>
      <c r="E115" s="4"/>
      <c r="F115" s="10"/>
      <c r="G115" s="200"/>
      <c r="H115" s="262"/>
      <c r="I115" s="522">
        <f t="shared" si="144"/>
        <v>0</v>
      </c>
      <c r="J115" s="35"/>
      <c r="K115" s="200"/>
      <c r="L115" s="297"/>
      <c r="M115" s="167">
        <f t="shared" si="145"/>
        <v>0</v>
      </c>
      <c r="N115" s="35"/>
      <c r="O115" s="200"/>
      <c r="P115" s="297">
        <f>O115</f>
        <v>0</v>
      </c>
      <c r="Q115" s="297"/>
      <c r="R115" s="520" t="s">
        <v>121</v>
      </c>
      <c r="S115" s="167"/>
      <c r="T115" s="35"/>
      <c r="U115" s="200"/>
      <c r="V115" s="297"/>
      <c r="W115" s="33">
        <f t="shared" si="133"/>
        <v>0</v>
      </c>
      <c r="X115" s="520" t="s">
        <v>121</v>
      </c>
      <c r="Y115" s="167"/>
      <c r="Z115" s="35"/>
      <c r="AA115" s="200"/>
      <c r="AB115" s="297"/>
      <c r="AC115" s="33">
        <f t="shared" si="134"/>
        <v>0</v>
      </c>
      <c r="AD115" s="520" t="s">
        <v>121</v>
      </c>
      <c r="AE115" s="287"/>
      <c r="AF115" s="10"/>
      <c r="AG115" s="187">
        <v>0</v>
      </c>
      <c r="AH115" s="175">
        <f t="shared" si="146"/>
        <v>0</v>
      </c>
      <c r="AI115" s="287"/>
      <c r="AJ115" s="520" t="s">
        <v>121</v>
      </c>
      <c r="AK115" s="288"/>
      <c r="AL115" s="30"/>
      <c r="AM115" s="200"/>
      <c r="AN115" s="31"/>
      <c r="AO115" s="288"/>
      <c r="AP115" s="520" t="s">
        <v>121</v>
      </c>
      <c r="AQ115" s="288"/>
      <c r="AR115" s="30"/>
      <c r="AS115" s="200"/>
      <c r="AT115" s="31"/>
      <c r="AU115" s="288"/>
      <c r="AV115" s="520" t="s">
        <v>121</v>
      </c>
      <c r="AW115" s="175"/>
      <c r="AX115" s="10"/>
      <c r="AY115" s="200"/>
      <c r="AZ115" s="175">
        <f t="shared" si="147"/>
        <v>0</v>
      </c>
      <c r="BA115" s="287"/>
      <c r="BB115" s="520" t="s">
        <v>121</v>
      </c>
      <c r="BC115" s="175"/>
      <c r="BD115" s="10"/>
      <c r="BE115" s="187">
        <v>0</v>
      </c>
      <c r="BF115" s="175">
        <f t="shared" si="148"/>
        <v>0</v>
      </c>
      <c r="BG115" s="287"/>
      <c r="BH115" s="520" t="s">
        <v>121</v>
      </c>
      <c r="BI115" s="136"/>
    </row>
    <row r="116" spans="1:61" x14ac:dyDescent="0.25">
      <c r="A116" s="392"/>
      <c r="B116" s="588"/>
      <c r="C116" s="575"/>
      <c r="D116" s="575"/>
      <c r="E116" s="135"/>
      <c r="F116" s="10"/>
      <c r="G116" s="200"/>
      <c r="H116" s="521"/>
      <c r="I116" s="522">
        <f t="shared" si="144"/>
        <v>0</v>
      </c>
      <c r="J116" s="35"/>
      <c r="K116" s="200"/>
      <c r="L116" s="297"/>
      <c r="M116" s="167">
        <f t="shared" si="145"/>
        <v>0</v>
      </c>
      <c r="N116" s="35"/>
      <c r="O116" s="200"/>
      <c r="P116" s="297">
        <f>O116</f>
        <v>0</v>
      </c>
      <c r="Q116" s="297"/>
      <c r="R116" s="520" t="s">
        <v>121</v>
      </c>
      <c r="S116" s="167"/>
      <c r="T116" s="35"/>
      <c r="U116" s="200"/>
      <c r="V116" s="297"/>
      <c r="W116" s="33">
        <f t="shared" si="133"/>
        <v>0</v>
      </c>
      <c r="X116" s="520" t="s">
        <v>121</v>
      </c>
      <c r="Y116" s="167"/>
      <c r="Z116" s="35"/>
      <c r="AA116" s="200"/>
      <c r="AB116" s="297"/>
      <c r="AC116" s="33">
        <f t="shared" si="134"/>
        <v>0</v>
      </c>
      <c r="AD116" s="520" t="s">
        <v>121</v>
      </c>
      <c r="AE116" s="287"/>
      <c r="AF116" s="10"/>
      <c r="AG116" s="187">
        <v>0</v>
      </c>
      <c r="AH116" s="175">
        <f t="shared" si="146"/>
        <v>0</v>
      </c>
      <c r="AI116" s="287"/>
      <c r="AJ116" s="520" t="s">
        <v>121</v>
      </c>
      <c r="AK116" s="288"/>
      <c r="AL116" s="30"/>
      <c r="AM116" s="200"/>
      <c r="AN116" s="31"/>
      <c r="AO116" s="288"/>
      <c r="AP116" s="520" t="s">
        <v>121</v>
      </c>
      <c r="AQ116" s="288"/>
      <c r="AR116" s="30"/>
      <c r="AS116" s="200"/>
      <c r="AT116" s="31"/>
      <c r="AU116" s="288"/>
      <c r="AV116" s="520" t="s">
        <v>121</v>
      </c>
      <c r="AW116" s="175"/>
      <c r="AX116" s="10"/>
      <c r="AY116" s="200"/>
      <c r="AZ116" s="175">
        <f t="shared" si="147"/>
        <v>0</v>
      </c>
      <c r="BA116" s="287"/>
      <c r="BB116" s="520" t="s">
        <v>121</v>
      </c>
      <c r="BC116" s="175"/>
      <c r="BD116" s="10"/>
      <c r="BE116" s="187">
        <v>0</v>
      </c>
      <c r="BF116" s="175">
        <f t="shared" si="148"/>
        <v>0</v>
      </c>
      <c r="BG116" s="287"/>
      <c r="BH116" s="520" t="s">
        <v>121</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aanvraag'!I39&gt;80%,80%,50%+'Basisgegevens aanvraag'!I39)</f>
        <v>0.5</v>
      </c>
      <c r="L129" s="291"/>
      <c r="M129" s="358"/>
      <c r="N129" s="64"/>
      <c r="O129" s="70">
        <f>25%+'Basisgegevens aanvraag'!$I$39</f>
        <v>0.25</v>
      </c>
      <c r="P129" s="312"/>
      <c r="Q129" s="312"/>
      <c r="R129" s="312"/>
      <c r="S129" s="63"/>
      <c r="T129" s="64"/>
      <c r="U129" s="70">
        <f>50%+'Basisgegevens aanvraag'!$G$39</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aanvraag'!K39+'Basisgegevens aanvraag'!L39)&lt;=70%),(+AY129+'Basisgegevens aanvraag'!K39+'Basisgegevens aanvraag'!L39)*AY125,AND(C7="Niet van toepassing",AY129&gt;=50%),50%*AY125,AND(C7="Niet van toepassing",AY129&lt;50%),AY129*AY125,AND(C7="Niet van toepassing",AY129&gt;=50%),50%*AY125,AND(C7="Ja",C4="Onderzoeksorganisatie - niet economische activiteiten"),AY125*0%,AND(C7="Ja",(+AY129+'Basisgegevens aanvraag'!K39+'Basisgegevens aanvraag'!L39)&gt;70%),70%*AY125,AND(C7="",C4="Onderzoeksorganisatie - niet economische activiteiten"),+AY125*0%,(AND(C7="",C8="Niet van toepassing")),+AY125*50%,(AND(C7="",C8="Nee")),+AY125*50%,AND(C7="Ja",C4="Middelgrote onderneming",(+AY129+'Basisgegevens aanvraag'!K39+'Basisgegevens aanvraag'!L39)&lt;=70%),(+AY129+'Basisgegevens aanvraag'!K39+'Basisgegevens aanvraag'!L39)*AY125,AND(C7="Ja",C4="Onderzoeksorganisatie - economische activiteiten",AY129&lt;=50%),(+AY129+'Basisgegevens aanvraag'!K39+'Basisgegevens aanvraag'!L39)*AY125,AND(C7="Ja",C4="Grote onderneming",AY129&lt;=50%),(+AY129+'Basisgegevens aanvraag'!K39+'Basisgegevens aanvraag'!L39)*AY125,AND(C7="",AY129&lt;=50%),+AY125*AY129,(AND(C7="",C8="")),+AY125*50%,AY129&lt;50%,AY129*AY125)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C155" s="336"/>
      <c r="D155" s="336"/>
      <c r="E155" s="336"/>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ht="18" x14ac:dyDescent="0.25">
      <c r="B156" s="336"/>
      <c r="C156" s="336"/>
      <c r="D156" s="336"/>
      <c r="E156" s="336"/>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B157" s="336"/>
      <c r="C157" s="336"/>
      <c r="D157" s="336"/>
      <c r="E157" s="336"/>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ht="18" x14ac:dyDescent="0.25">
      <c r="B158" s="336"/>
      <c r="C158" s="336"/>
      <c r="D158" s="336"/>
      <c r="E158" s="336"/>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B159" s="336"/>
      <c r="C159" s="336"/>
      <c r="D159" s="336"/>
      <c r="E159" s="336"/>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386"/>
      <c r="F174" s="269"/>
      <c r="G174" s="269" t="s">
        <v>110</v>
      </c>
      <c r="H174" s="269" t="s">
        <v>111</v>
      </c>
      <c r="I174" s="337"/>
      <c r="J174" s="269" t="s">
        <v>112</v>
      </c>
      <c r="K174" s="269" t="s">
        <v>113</v>
      </c>
      <c r="L174" s="269" t="s">
        <v>123</v>
      </c>
      <c r="M174" s="337"/>
      <c r="N174" s="269" t="s">
        <v>124</v>
      </c>
      <c r="O174" s="269" t="s">
        <v>125</v>
      </c>
      <c r="P174" s="337"/>
      <c r="Q174" s="269" t="s">
        <v>126</v>
      </c>
      <c r="R174" s="269" t="s">
        <v>127</v>
      </c>
      <c r="S174" s="269" t="s">
        <v>128</v>
      </c>
      <c r="T174" s="269" t="s">
        <v>44</v>
      </c>
      <c r="U174" s="613" t="s">
        <v>114</v>
      </c>
      <c r="V174" s="613"/>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2" t="s">
        <v>130</v>
      </c>
      <c r="F175" s="563"/>
      <c r="G175" s="474">
        <f>SUMIFS(I15:I116,R15:R116,"KO")</f>
        <v>0</v>
      </c>
      <c r="H175" s="200">
        <f>SUMIFS(M15:M116,R15:R116,Werkblad!A31)</f>
        <v>0</v>
      </c>
      <c r="I175" s="200"/>
      <c r="J175" s="200">
        <f>SUMIFS(P15:P116,R15:R116,Werkblad!A31)</f>
        <v>0</v>
      </c>
      <c r="K175" s="200">
        <f>SUMIFS(W15:W116,X15:X116,Werkblad!A31)</f>
        <v>0</v>
      </c>
      <c r="L175" s="200">
        <f>SUMIFS(AC15:AC116,AD15:AD116,Werkblad!A31)</f>
        <v>0</v>
      </c>
      <c r="M175" s="200"/>
      <c r="N175" s="200">
        <f>SUMIFS(AH15:AH116,AJ15:AJ116,Werkblad!A31)</f>
        <v>0</v>
      </c>
      <c r="O175" s="200">
        <f>SUMIFS(AN15:AN116,AP15:AP116,"KO")</f>
        <v>0</v>
      </c>
      <c r="P175" s="200"/>
      <c r="Q175" s="200">
        <f>SUMIFS(AT15:AT116,AV15:AV116,"KO")</f>
        <v>0</v>
      </c>
      <c r="R175" s="200">
        <f>SUMIFS(AZ15:AZ116,BB15:BB116,"KO")</f>
        <v>0</v>
      </c>
      <c r="S175" s="200">
        <f>SUMIFS(BF15:BF116,BH15:BH116,"KO")</f>
        <v>0</v>
      </c>
      <c r="T175" s="477">
        <f>SUM(G175:S175)</f>
        <v>0</v>
      </c>
      <c r="U175" s="585">
        <f>IFERROR(T175/$T$177,0)</f>
        <v>0</v>
      </c>
      <c r="V175" s="586"/>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jpqJIEpnOAuTjPkM2n4ZezkDBiYHbD5LMB44I0TJShJ4/MovAKfVmMzWwDDPpXuIYkNgCvYLfuzAe96pkZvIQ==" saltValue="SCG/fb34nPShdj+9q1jdgg==" spinCount="100000" sheet="1" objects="1" scenarios="1" formatColumns="0"/>
  <customSheetViews>
    <customSheetView guid="{83BCCC09-8AC8-4304-9213-3ECE2DC16AD8}" showGridLines="0" hiddenColumns="1">
      <pane xSplit="1" ySplit="10" topLeftCell="U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U119" activePane="bottomRight" state="frozen"/>
      <selection pane="bottomRight" activeCell="AS74" sqref="AS74"/>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U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9">
    <mergeCell ref="T110:U110"/>
    <mergeCell ref="Z110:AA110"/>
    <mergeCell ref="AF110:AG110"/>
    <mergeCell ref="B74:D74"/>
    <mergeCell ref="N90:O90"/>
    <mergeCell ref="T90:U90"/>
    <mergeCell ref="Z90:AA90"/>
    <mergeCell ref="B85:D85"/>
    <mergeCell ref="BD71:BE71"/>
    <mergeCell ref="B93:D93"/>
    <mergeCell ref="B94:D94"/>
    <mergeCell ref="B95:D95"/>
    <mergeCell ref="B99:D99"/>
    <mergeCell ref="B100:D100"/>
    <mergeCell ref="B75:D75"/>
    <mergeCell ref="B76:D76"/>
    <mergeCell ref="B77:D77"/>
    <mergeCell ref="B96:D96"/>
    <mergeCell ref="B97:D97"/>
    <mergeCell ref="B98:D98"/>
    <mergeCell ref="AR123:AS123"/>
    <mergeCell ref="B82:D82"/>
    <mergeCell ref="B84:D84"/>
    <mergeCell ref="AX123:AY123"/>
    <mergeCell ref="BD123:BE123"/>
    <mergeCell ref="AF90:AG90"/>
    <mergeCell ref="AL90:AM90"/>
    <mergeCell ref="AR90:AS90"/>
    <mergeCell ref="AX90:AY90"/>
    <mergeCell ref="BD90:BE90"/>
    <mergeCell ref="B105:D105"/>
    <mergeCell ref="B104:D104"/>
    <mergeCell ref="B112:D112"/>
    <mergeCell ref="AL110:AM110"/>
    <mergeCell ref="AR110:AS110"/>
    <mergeCell ref="AX110:AY110"/>
    <mergeCell ref="BD110:BE110"/>
    <mergeCell ref="B114:D114"/>
    <mergeCell ref="B115:D115"/>
    <mergeCell ref="B101:D101"/>
    <mergeCell ref="B102:D102"/>
    <mergeCell ref="B103:D103"/>
    <mergeCell ref="N110:O110"/>
    <mergeCell ref="B92:D92"/>
    <mergeCell ref="B52:C52"/>
    <mergeCell ref="N57:O57"/>
    <mergeCell ref="T57:U57"/>
    <mergeCell ref="Z57:AA57"/>
    <mergeCell ref="AF57:AG57"/>
    <mergeCell ref="AL57:AM57"/>
    <mergeCell ref="AR57:AS57"/>
    <mergeCell ref="AX57:AY57"/>
    <mergeCell ref="B83:D83"/>
    <mergeCell ref="B78:D78"/>
    <mergeCell ref="B79:D79"/>
    <mergeCell ref="B66:D66"/>
    <mergeCell ref="N71:O71"/>
    <mergeCell ref="T71:U71"/>
    <mergeCell ref="Z71:AA71"/>
    <mergeCell ref="AF71:AG71"/>
    <mergeCell ref="AL71:AM71"/>
    <mergeCell ref="AR71:AS71"/>
    <mergeCell ref="AX71:AY71"/>
    <mergeCell ref="B61:D61"/>
    <mergeCell ref="B62:D62"/>
    <mergeCell ref="B63:D63"/>
    <mergeCell ref="B80:D80"/>
    <mergeCell ref="B81:D81"/>
    <mergeCell ref="AL13:AM13"/>
    <mergeCell ref="AR13:AS13"/>
    <mergeCell ref="AX13:AY13"/>
    <mergeCell ref="BD13:BE13"/>
    <mergeCell ref="Z38:AA38"/>
    <mergeCell ref="AF38:AG38"/>
    <mergeCell ref="AL38:AM38"/>
    <mergeCell ref="AR38:AS38"/>
    <mergeCell ref="AX38:AY38"/>
    <mergeCell ref="BD38:BE38"/>
    <mergeCell ref="F2:G5"/>
    <mergeCell ref="B45:C45"/>
    <mergeCell ref="B46:C46"/>
    <mergeCell ref="B47:C47"/>
    <mergeCell ref="B48:C48"/>
    <mergeCell ref="B49:C49"/>
    <mergeCell ref="B50:C50"/>
    <mergeCell ref="B51:C51"/>
    <mergeCell ref="B73:D73"/>
    <mergeCell ref="B64:D64"/>
    <mergeCell ref="B65:D65"/>
    <mergeCell ref="B44:C44"/>
    <mergeCell ref="B40:C40"/>
    <mergeCell ref="B41:C41"/>
    <mergeCell ref="B42:C42"/>
    <mergeCell ref="B43:C43"/>
    <mergeCell ref="B60:D60"/>
    <mergeCell ref="B59:D59"/>
    <mergeCell ref="B10:C10"/>
    <mergeCell ref="D10:E10"/>
    <mergeCell ref="B12:BI12"/>
    <mergeCell ref="Z13:AA13"/>
    <mergeCell ref="AF13:AG13"/>
    <mergeCell ref="BD57:BE57"/>
    <mergeCell ref="E175:F175"/>
    <mergeCell ref="U175:V175"/>
    <mergeCell ref="E176:F176"/>
    <mergeCell ref="U176:V176"/>
    <mergeCell ref="U177:V177"/>
    <mergeCell ref="G159:H159"/>
    <mergeCell ref="G160:H160"/>
    <mergeCell ref="G165:H165"/>
    <mergeCell ref="G166:H166"/>
    <mergeCell ref="G167:H167"/>
    <mergeCell ref="G168:H168"/>
    <mergeCell ref="G169:H169"/>
    <mergeCell ref="E173:V173"/>
    <mergeCell ref="G164:AB164"/>
    <mergeCell ref="U174:V174"/>
    <mergeCell ref="B164:E164"/>
    <mergeCell ref="B165:E165"/>
    <mergeCell ref="C168:D168"/>
    <mergeCell ref="B113:D113"/>
    <mergeCell ref="G158:H158"/>
    <mergeCell ref="B116:D116"/>
    <mergeCell ref="N123:O123"/>
    <mergeCell ref="T123:U123"/>
    <mergeCell ref="Z123:AA123"/>
    <mergeCell ref="AF123:AG123"/>
    <mergeCell ref="AL123:AM123"/>
    <mergeCell ref="G157:AB157"/>
  </mergeCells>
  <conditionalFormatting sqref="AZ129:BB129">
    <cfRule type="cellIs" dxfId="229" priority="69" operator="greaterThan">
      <formula>0.5</formula>
    </cfRule>
    <cfRule type="cellIs" priority="70" operator="between">
      <formula>0</formula>
      <formula>0.5</formula>
    </cfRule>
  </conditionalFormatting>
  <conditionalFormatting sqref="B12">
    <cfRule type="cellIs" dxfId="228" priority="94" stopIfTrue="1" operator="equal">
      <formula>"Kies eerst uw systematiek voor de berekening van de subsidiabele kosten"</formula>
    </cfRule>
  </conditionalFormatting>
  <conditionalFormatting sqref="F34">
    <cfRule type="cellIs" dxfId="227" priority="93" stopIfTrue="1" operator="equal">
      <formula>"Opslag algemene kosten (50%)"</formula>
    </cfRule>
  </conditionalFormatting>
  <conditionalFormatting sqref="AB107">
    <cfRule type="cellIs" dxfId="226" priority="90" operator="greaterThan">
      <formula>40000000</formula>
    </cfRule>
  </conditionalFormatting>
  <conditionalFormatting sqref="AN129:AQ129">
    <cfRule type="cellIs" dxfId="225" priority="86" operator="greaterThan">
      <formula>0.5</formula>
    </cfRule>
    <cfRule type="cellIs" priority="87" operator="between">
      <formula>0</formula>
      <formula>0.5</formula>
    </cfRule>
  </conditionalFormatting>
  <conditionalFormatting sqref="AT133:AV133">
    <cfRule type="cellIs" dxfId="224" priority="84" operator="greaterThan">
      <formula>20000000</formula>
    </cfRule>
  </conditionalFormatting>
  <conditionalFormatting sqref="BC133">
    <cfRule type="cellIs" dxfId="223" priority="83" operator="greaterThan">
      <formula>20000000</formula>
    </cfRule>
  </conditionalFormatting>
  <conditionalFormatting sqref="AR34">
    <cfRule type="cellIs" dxfId="222" priority="76" stopIfTrue="1" operator="equal">
      <formula>"Opslag algemene kosten (50%)"</formula>
    </cfRule>
  </conditionalFormatting>
  <conditionalFormatting sqref="T34">
    <cfRule type="cellIs" dxfId="221" priority="80" stopIfTrue="1" operator="equal">
      <formula>"Opslag algemene kosten (50%)"</formula>
    </cfRule>
  </conditionalFormatting>
  <conditionalFormatting sqref="J34">
    <cfRule type="cellIs" dxfId="220" priority="82" stopIfTrue="1" operator="equal">
      <formula>"Opslag algemene kosten (50%)"</formula>
    </cfRule>
  </conditionalFormatting>
  <conditionalFormatting sqref="N34">
    <cfRule type="cellIs" dxfId="219" priority="81" stopIfTrue="1" operator="equal">
      <formula>"Opslag algemene kosten (50%)"</formula>
    </cfRule>
  </conditionalFormatting>
  <conditionalFormatting sqref="Z34">
    <cfRule type="cellIs" dxfId="218" priority="79" stopIfTrue="1" operator="equal">
      <formula>"Opslag algemene kosten (50%)"</formula>
    </cfRule>
  </conditionalFormatting>
  <conditionalFormatting sqref="AF34">
    <cfRule type="cellIs" dxfId="217" priority="78" stopIfTrue="1" operator="equal">
      <formula>"Opslag algemene kosten (50%)"</formula>
    </cfRule>
  </conditionalFormatting>
  <conditionalFormatting sqref="AL34">
    <cfRule type="cellIs" dxfId="216" priority="77" stopIfTrue="1" operator="equal">
      <formula>"Opslag algemene kosten (50%)"</formula>
    </cfRule>
  </conditionalFormatting>
  <conditionalFormatting sqref="AX34">
    <cfRule type="cellIs" dxfId="215" priority="75" stopIfTrue="1" operator="equal">
      <formula>"Opslag algemene kosten (50%)"</formula>
    </cfRule>
  </conditionalFormatting>
  <conditionalFormatting sqref="BD34">
    <cfRule type="cellIs" dxfId="214" priority="71" stopIfTrue="1" operator="equal">
      <formula>"Opslag algemene kosten (50%)"</formula>
    </cfRule>
  </conditionalFormatting>
  <conditionalFormatting sqref="AZ133:BB133">
    <cfRule type="cellIs" dxfId="213" priority="68" operator="greaterThan">
      <formula>20000000</formula>
    </cfRule>
  </conditionalFormatting>
  <conditionalFormatting sqref="AQ133">
    <cfRule type="cellIs" dxfId="212" priority="32" operator="greaterThan">
      <formula>20000000</formula>
    </cfRule>
  </conditionalFormatting>
  <conditionalFormatting sqref="AS133">
    <cfRule type="cellIs" dxfId="211" priority="31" operator="greaterThan">
      <formula>20000000</formula>
    </cfRule>
  </conditionalFormatting>
  <conditionalFormatting sqref="AM133:AP133">
    <cfRule type="cellIs" dxfId="210" priority="30" operator="greaterThan">
      <formula>20000000</formula>
    </cfRule>
  </conditionalFormatting>
  <conditionalFormatting sqref="AH133:AK133">
    <cfRule type="cellIs" dxfId="209" priority="29" operator="greaterThan">
      <formula>20000000</formula>
    </cfRule>
  </conditionalFormatting>
  <conditionalFormatting sqref="AB133:AD133">
    <cfRule type="cellIs" dxfId="208" priority="28" operator="greaterThan">
      <formula>20000000</formula>
    </cfRule>
  </conditionalFormatting>
  <conditionalFormatting sqref="AG133">
    <cfRule type="cellIs" dxfId="207" priority="27" operator="greaterThan">
      <formula>20000000</formula>
    </cfRule>
  </conditionalFormatting>
  <conditionalFormatting sqref="AA133">
    <cfRule type="cellIs" dxfId="206" priority="26" operator="greaterThan">
      <formula>20000000</formula>
    </cfRule>
  </conditionalFormatting>
  <conditionalFormatting sqref="AB129:AD129">
    <cfRule type="cellIs" dxfId="205" priority="24" operator="greaterThan">
      <formula>0.5</formula>
    </cfRule>
    <cfRule type="cellIs" priority="25" operator="between">
      <formula>0</formula>
      <formula>0.5</formula>
    </cfRule>
  </conditionalFormatting>
  <conditionalFormatting sqref="AH129:AK129">
    <cfRule type="cellIs" dxfId="204" priority="22" operator="greaterThan">
      <formula>0.5</formula>
    </cfRule>
    <cfRule type="cellIs" priority="23" operator="between">
      <formula>0</formula>
      <formula>0.5</formula>
    </cfRule>
  </conditionalFormatting>
  <conditionalFormatting sqref="AM129">
    <cfRule type="cellIs" dxfId="203" priority="20" operator="greaterThan">
      <formula>0.5</formula>
    </cfRule>
    <cfRule type="cellIs" priority="21" operator="between">
      <formula>0</formula>
      <formula>0.5</formula>
    </cfRule>
  </conditionalFormatting>
  <conditionalFormatting sqref="AY133">
    <cfRule type="cellIs" dxfId="202" priority="18" operator="greaterThan">
      <formula>2000000</formula>
    </cfRule>
  </conditionalFormatting>
  <conditionalFormatting sqref="AY129">
    <cfRule type="cellIs" dxfId="201" priority="12" operator="greaterThan">
      <formula>0.5</formula>
    </cfRule>
    <cfRule type="cellIs" priority="13" operator="between">
      <formula>0</formula>
      <formula>0.5</formula>
    </cfRule>
  </conditionalFormatting>
  <conditionalFormatting sqref="AA129">
    <cfRule type="cellIs" dxfId="200" priority="8" operator="greaterThan">
      <formula>0.5</formula>
    </cfRule>
    <cfRule type="cellIs" priority="9" operator="between">
      <formula>0</formula>
      <formula>0.5</formula>
    </cfRule>
  </conditionalFormatting>
  <conditionalFormatting sqref="AG129">
    <cfRule type="cellIs" dxfId="199" priority="6" operator="greaterThan">
      <formula>0.5</formula>
    </cfRule>
    <cfRule type="cellIs" priority="7" operator="between">
      <formula>0</formula>
      <formula>0.5</formula>
    </cfRule>
  </conditionalFormatting>
  <conditionalFormatting sqref="X177">
    <cfRule type="expression" dxfId="198" priority="4" stopIfTrue="1">
      <formula>IF(T177-D136=0,"","Let op ")</formula>
    </cfRule>
    <cfRule type="expression" dxfId="197" priority="5" stopIfTrue="1">
      <formula>IF(T177-D136=0,"","Let op ")</formula>
    </cfRule>
  </conditionalFormatting>
  <conditionalFormatting sqref="C168">
    <cfRule type="containsText" dxfId="24"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9C848BA0-C3D7-4B32-A603-7E0B6E3DA8E8}"/>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B15:BH154 B171:BH178 F165:BH166 F156:BH158 F155:BH155 B162:BH163 F159:BH159 F160:BH161 C167:D167 F169:BH170 F167:I168 AB167:BH168 B180:BH180 B179:G179 I179:BH179 B182:BH185 B181:F181 I181:BH181 F164 H164:BH164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09232E08-13DD-413E-AA4C-20CD6F977090}">
          <x14:formula1>
            <xm:f>Werkblad!$A$1:$A$4</xm:f>
          </x14:formula1>
          <xm:sqref>D10:E10</xm:sqref>
        </x14:dataValidation>
        <x14:dataValidation type="list" allowBlank="1" showInputMessage="1" showErrorMessage="1" xr:uid="{8CE46182-DA79-44C8-A938-C4641FF318B5}">
          <x14:formula1>
            <xm:f>Werkblad!$A$14:$A$16</xm:f>
          </x14:formula1>
          <xm:sqref>C7:C8</xm:sqref>
        </x14:dataValidation>
        <x14:dataValidation type="list" allowBlank="1" showInputMessage="1" showErrorMessage="1" xr:uid="{6ACB76FB-41BF-4F54-B824-812B08F25215}">
          <x14:formula1>
            <xm:f>Werkblad!$A$26:$A$28</xm:f>
          </x14:formula1>
          <xm:sqref>C6</xm:sqref>
        </x14:dataValidation>
        <x14:dataValidation type="list" allowBlank="1" showInputMessage="1" showErrorMessage="1" xr:uid="{FF81F609-7746-4B93-9C79-E0B08F088CE1}">
          <x14:formula1>
            <xm:f>Werkblad!$A$31:$A$34</xm:f>
          </x14:formula1>
          <xm:sqref>R34 R40:R52 R59:R66 R73:R85 R15:R31 R92:R105 AP40:AP52 AV40:AV52 AJ112:AJ116 AP112:AP116 AV59:AV66 AJ40:AJ52 X34 X40:X52 X59:X66 X73:X85 X112:X116 BB34 R112:R116 AD34 AD40:AD52 AD59:AD66 AD73:AD85 AD112:AD116 AD15:AD31 AJ59:AJ66 AP59:AP66 AD92:AD105 AV112:AV116 AJ73:AJ85 AJ15:AJ31 AP73:AP85 AP15:AP31 BB112:BB116 X15:X31 BB40:BB52 X92:X105 AP92:AP105 BB59:BB66 BB73:BB85 BB15:BB31 BB92:BB105 AV73:AV85 AV15:AV31 AV92:AV105 AJ92:AJ105 AJ34 AP34 AV34 BH34 BH40:BH52 BH59:BH66 BH73:BH85 BH15:BH31 BH92:BH105 BH112:BH116</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22D6-8DD4-41A8-94C3-31A548F5CBED}">
  <sheetPr codeName="Blad36"/>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140625" style="313" hidden="1" customWidth="1"/>
    <col min="17" max="19" width="14.7109375" style="20" customWidth="1"/>
    <col min="20" max="20" width="15.5703125" style="20" customWidth="1"/>
    <col min="21" max="21" width="15.28515625" style="20" customWidth="1"/>
    <col min="22" max="22" width="14.7109375" style="20" customWidth="1"/>
    <col min="23" max="23" width="0.28515625" style="20" hidden="1" customWidth="1"/>
    <col min="24" max="27" width="14.7109375" style="20" customWidth="1"/>
    <col min="28" max="28" width="15.85546875" style="313" customWidth="1"/>
    <col min="29" max="29" width="1.7109375" style="20" hidden="1" customWidth="1"/>
    <col min="30" max="30" width="10.5703125" style="20" customWidth="1"/>
    <col min="31" max="31" width="10.5703125" style="313" customWidth="1"/>
    <col min="32" max="32" width="13.5703125" style="20" customWidth="1"/>
    <col min="33" max="33" width="15.5703125" style="20" customWidth="1"/>
    <col min="34" max="34" width="10.28515625" style="20" hidden="1" customWidth="1"/>
    <col min="35" max="35" width="10.5703125" style="313" customWidth="1"/>
    <col min="36" max="36" width="10.5703125" style="20" customWidth="1"/>
    <col min="37" max="37" width="10.5703125" style="313" customWidth="1"/>
    <col min="38" max="38" width="13.7109375" style="20" customWidth="1"/>
    <col min="39" max="39" width="14.8554687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aanvraag'!C40</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aanvraag'!D40</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v>0</v>
      </c>
      <c r="E15" s="2"/>
      <c r="F15" s="188">
        <v>0</v>
      </c>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5"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5"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v>0</v>
      </c>
      <c r="AN70" s="55"/>
      <c r="AO70" s="303"/>
      <c r="AP70" s="55"/>
      <c r="AQ70" s="303"/>
      <c r="AR70" s="55"/>
      <c r="AS70" s="55">
        <v>0</v>
      </c>
      <c r="AT70" s="55"/>
      <c r="AU70" s="303"/>
      <c r="AV70" s="55"/>
      <c r="AW70" s="55"/>
      <c r="AX70" s="55"/>
      <c r="AY70" s="55">
        <v>0</v>
      </c>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135"/>
      <c r="F75" s="10"/>
      <c r="G75" s="187">
        <v>0</v>
      </c>
      <c r="H75" s="135"/>
      <c r="I75" s="296">
        <f t="shared" ref="I75:I77" si="103">G75</f>
        <v>0</v>
      </c>
      <c r="J75" s="10"/>
      <c r="K75" s="187">
        <v>0</v>
      </c>
      <c r="L75" s="287"/>
      <c r="M75" s="283">
        <f t="shared" ref="M75:M77" si="104">K75</f>
        <v>0</v>
      </c>
      <c r="N75" s="10"/>
      <c r="O75" s="187">
        <v>0</v>
      </c>
      <c r="P75" s="287">
        <f t="shared" ref="P75:P77" si="105">O75</f>
        <v>0</v>
      </c>
      <c r="Q75" s="287"/>
      <c r="R75" s="188" t="str" cm="2">
        <f t="array" ref="R75">_xlfn.IFS($C$6=Werkblad!$A$28,Werkblad!$A$34,$C$6="Kennisontwikkeling (KO)",Werkblad!$A$31,$C$6="Onderzoek, Ontwikkeling en innovatie (O&amp;O&amp;I)",Werkblad!$A$32,$C$6="","")</f>
        <v/>
      </c>
      <c r="S75" s="175"/>
      <c r="T75" s="10"/>
      <c r="U75" s="187">
        <v>0</v>
      </c>
      <c r="V75" s="287"/>
      <c r="W75" s="33">
        <f t="shared" ref="W75:W77" si="106">U75</f>
        <v>0</v>
      </c>
      <c r="X75" s="188" t="str" cm="2">
        <f t="array" ref="X75">_xlfn.IFS($C$6=Werkblad!$A$28,Werkblad!$A$34,$C$6="Kennisontwikkeling (KO)",Werkblad!$A$31,$C$6="Onderzoek, Ontwikkeling en innovatie (O&amp;O&amp;I)",Werkblad!$A$32,$C$6="","")</f>
        <v/>
      </c>
      <c r="Y75" s="175"/>
      <c r="Z75" s="10"/>
      <c r="AA75" s="187">
        <v>0</v>
      </c>
      <c r="AB75" s="287"/>
      <c r="AC75" s="33">
        <f t="shared" ref="AC75:AC77" si="107">AA75</f>
        <v>0</v>
      </c>
      <c r="AD75" s="188" t="str" cm="2">
        <f t="array" ref="AD75">_xlfn.IFS($C$6=Werkblad!$A$28,Werkblad!$A$34,$C$6="Kennisontwikkeling (KO)",Werkblad!$A$31,$C$6="Onderzoek, Ontwikkeling en innovatie (O&amp;O&amp;I)",Werkblad!$A$32,$C$6="","")</f>
        <v/>
      </c>
      <c r="AE75" s="287"/>
      <c r="AF75" s="10"/>
      <c r="AG75" s="187">
        <v>0</v>
      </c>
      <c r="AH75" s="175">
        <f t="shared" ref="AH75:AH77" si="108">AG75</f>
        <v>0</v>
      </c>
      <c r="AI75" s="287"/>
      <c r="AJ75" s="188" t="str" cm="2">
        <f t="array" ref="AJ75">_xlfn.IFS($C$6=Werkblad!$A$28,Werkblad!$A$34,$C$6="Kennisontwikkeling (KO)",Werkblad!$A$31,$C$6="Onderzoek, Ontwikkeling en innovatie (O&amp;O&amp;I)",Werkblad!$A$32,$C$6="","")</f>
        <v/>
      </c>
      <c r="AK75" s="287"/>
      <c r="AL75" s="10"/>
      <c r="AM75" s="187">
        <v>0</v>
      </c>
      <c r="AN75" s="283">
        <f t="shared" ref="AN75:AN77" si="109">AM75</f>
        <v>0</v>
      </c>
      <c r="AO75" s="287"/>
      <c r="AP75" s="188" t="str" cm="2">
        <f t="array" ref="AP75">_xlfn.IFS($C$6=Werkblad!$A$28,Werkblad!$A$34,$C$6="Kennisontwikkeling (KO)",Werkblad!$A$31,$C$6="Onderzoek, Ontwikkeling en innovatie (O&amp;O&amp;I)",Werkblad!$A$32,$C$6="","")</f>
        <v/>
      </c>
      <c r="AQ75" s="287"/>
      <c r="AR75" s="10"/>
      <c r="AS75" s="187">
        <v>0</v>
      </c>
      <c r="AT75" s="283">
        <f t="shared" ref="AT75:AT77" si="110">AS75</f>
        <v>0</v>
      </c>
      <c r="AU75" s="287"/>
      <c r="AV75" s="188" t="str" cm="2">
        <f t="array" ref="AV75">_xlfn.IFS($C$6=Werkblad!$A$28,Werkblad!$A$34,$C$6="Kennisontwikkeling (KO)",Werkblad!$A$31,$C$6="Onderzoek, Ontwikkeling en innovatie (O&amp;O&amp;I)",Werkblad!$A$32,$C$6="","")</f>
        <v/>
      </c>
      <c r="AW75" s="175"/>
      <c r="AX75" s="10"/>
      <c r="AY75" s="187">
        <v>0</v>
      </c>
      <c r="AZ75" s="283">
        <f t="shared" ref="AZ75:AZ77" si="111">AY75</f>
        <v>0</v>
      </c>
      <c r="BA75" s="287"/>
      <c r="BB75" s="188" t="str" cm="2">
        <f t="array" ref="BB75">_xlfn.IFS($C$6=Werkblad!$A$28,Werkblad!$A$34,$C$6="Kennisontwikkeling (KO)",Werkblad!$A$31,$C$6="Onderzoek, Ontwikkeling en innovatie (O&amp;O&amp;I)",Werkblad!$A$32,$C$6="","")</f>
        <v/>
      </c>
      <c r="BC75" s="175"/>
      <c r="BD75" s="10"/>
      <c r="BE75" s="187">
        <v>0</v>
      </c>
      <c r="BF75" s="283">
        <f t="shared" ref="BF75:BF77" si="112">BE75</f>
        <v>0</v>
      </c>
      <c r="BG75" s="287"/>
      <c r="BH75" s="188" t="str" cm="2">
        <f t="array" ref="BH75">_xlfn.IFS($C$6=Werkblad!$A$28,Werkblad!$A$34,$C$6="Kennisontwikkeling (KO)",Werkblad!$A$31,$C$6="Onderzoek, Ontwikkeling en innovatie (O&amp;O&amp;I)",Werkblad!$A$32,$C$6="","")</f>
        <v/>
      </c>
      <c r="BI75" s="139"/>
    </row>
    <row r="76" spans="1:61" x14ac:dyDescent="0.25">
      <c r="A76" s="7"/>
      <c r="B76" s="574"/>
      <c r="C76" s="575"/>
      <c r="D76" s="575"/>
      <c r="E76" s="135"/>
      <c r="F76" s="10"/>
      <c r="G76" s="187">
        <v>0</v>
      </c>
      <c r="H76" s="135"/>
      <c r="I76" s="296">
        <f t="shared" si="103"/>
        <v>0</v>
      </c>
      <c r="J76" s="10"/>
      <c r="K76" s="187">
        <v>0</v>
      </c>
      <c r="L76" s="287"/>
      <c r="M76" s="283">
        <f t="shared" si="104"/>
        <v>0</v>
      </c>
      <c r="N76" s="10"/>
      <c r="O76" s="187">
        <v>0</v>
      </c>
      <c r="P76" s="287">
        <f t="shared" si="105"/>
        <v>0</v>
      </c>
      <c r="Q76" s="287"/>
      <c r="R76" s="188" t="str" cm="2">
        <f t="array" ref="R76">_xlfn.IFS($C$6=Werkblad!$A$28,Werkblad!$A$34,$C$6="Kennisontwikkeling (KO)",Werkblad!$A$31,$C$6="Onderzoek, Ontwikkeling en innovatie (O&amp;O&amp;I)",Werkblad!$A$32,$C$6="","")</f>
        <v/>
      </c>
      <c r="S76" s="175"/>
      <c r="T76" s="10"/>
      <c r="U76" s="187">
        <v>0</v>
      </c>
      <c r="V76" s="287"/>
      <c r="W76" s="33">
        <f t="shared" si="106"/>
        <v>0</v>
      </c>
      <c r="X76" s="188" t="str" cm="2">
        <f t="array" ref="X76">_xlfn.IFS($C$6=Werkblad!$A$28,Werkblad!$A$34,$C$6="Kennisontwikkeling (KO)",Werkblad!$A$31,$C$6="Onderzoek, Ontwikkeling en innovatie (O&amp;O&amp;I)",Werkblad!$A$32,$C$6="","")</f>
        <v/>
      </c>
      <c r="Y76" s="175"/>
      <c r="Z76" s="10"/>
      <c r="AA76" s="187">
        <v>0</v>
      </c>
      <c r="AB76" s="287"/>
      <c r="AC76" s="33">
        <f t="shared" si="107"/>
        <v>0</v>
      </c>
      <c r="AD76" s="188" t="str" cm="2">
        <f t="array" ref="AD76">_xlfn.IFS($C$6=Werkblad!$A$28,Werkblad!$A$34,$C$6="Kennisontwikkeling (KO)",Werkblad!$A$31,$C$6="Onderzoek, Ontwikkeling en innovatie (O&amp;O&amp;I)",Werkblad!$A$32,$C$6="","")</f>
        <v/>
      </c>
      <c r="AE76" s="287"/>
      <c r="AF76" s="10"/>
      <c r="AG76" s="187">
        <v>0</v>
      </c>
      <c r="AH76" s="175">
        <f t="shared" si="108"/>
        <v>0</v>
      </c>
      <c r="AI76" s="287"/>
      <c r="AJ76" s="188" t="str" cm="2">
        <f t="array" ref="AJ76">_xlfn.IFS($C$6=Werkblad!$A$28,Werkblad!$A$34,$C$6="Kennisontwikkeling (KO)",Werkblad!$A$31,$C$6="Onderzoek, Ontwikkeling en innovatie (O&amp;O&amp;I)",Werkblad!$A$32,$C$6="","")</f>
        <v/>
      </c>
      <c r="AK76" s="287"/>
      <c r="AL76" s="10"/>
      <c r="AM76" s="187">
        <v>0</v>
      </c>
      <c r="AN76" s="283">
        <f t="shared" si="109"/>
        <v>0</v>
      </c>
      <c r="AO76" s="287"/>
      <c r="AP76" s="188" t="str" cm="2">
        <f t="array" ref="AP76">_xlfn.IFS($C$6=Werkblad!$A$28,Werkblad!$A$34,$C$6="Kennisontwikkeling (KO)",Werkblad!$A$31,$C$6="Onderzoek, Ontwikkeling en innovatie (O&amp;O&amp;I)",Werkblad!$A$32,$C$6="","")</f>
        <v/>
      </c>
      <c r="AQ76" s="287"/>
      <c r="AR76" s="10"/>
      <c r="AS76" s="187">
        <v>0</v>
      </c>
      <c r="AT76" s="283">
        <f t="shared" si="110"/>
        <v>0</v>
      </c>
      <c r="AU76" s="287"/>
      <c r="AV76" s="188" t="str" cm="2">
        <f t="array" ref="AV76">_xlfn.IFS($C$6=Werkblad!$A$28,Werkblad!$A$34,$C$6="Kennisontwikkeling (KO)",Werkblad!$A$31,$C$6="Onderzoek, Ontwikkeling en innovatie (O&amp;O&amp;I)",Werkblad!$A$32,$C$6="","")</f>
        <v/>
      </c>
      <c r="AW76" s="175"/>
      <c r="AX76" s="10"/>
      <c r="AY76" s="187">
        <v>0</v>
      </c>
      <c r="AZ76" s="283">
        <f t="shared" si="111"/>
        <v>0</v>
      </c>
      <c r="BA76" s="287"/>
      <c r="BB76" s="188" t="str" cm="2">
        <f t="array" ref="BB76">_xlfn.IFS($C$6=Werkblad!$A$28,Werkblad!$A$34,$C$6="Kennisontwikkeling (KO)",Werkblad!$A$31,$C$6="Onderzoek, Ontwikkeling en innovatie (O&amp;O&amp;I)",Werkblad!$A$32,$C$6="","")</f>
        <v/>
      </c>
      <c r="BC76" s="175"/>
      <c r="BD76" s="10"/>
      <c r="BE76" s="187">
        <v>0</v>
      </c>
      <c r="BF76" s="283">
        <f t="shared" si="112"/>
        <v>0</v>
      </c>
      <c r="BG76" s="287"/>
      <c r="BH76" s="188" t="str" cm="2">
        <f t="array" ref="BH76">_xlfn.IFS($C$6=Werkblad!$A$28,Werkblad!$A$34,$C$6="Kennisontwikkeling (KO)",Werkblad!$A$31,$C$6="Onderzoek, Ontwikkeling en innovatie (O&amp;O&amp;I)",Werkblad!$A$32,$C$6="","")</f>
        <v/>
      </c>
      <c r="BI76" s="139"/>
    </row>
    <row r="77" spans="1:61" x14ac:dyDescent="0.25">
      <c r="A77" s="7"/>
      <c r="B77" s="574"/>
      <c r="C77" s="575"/>
      <c r="D77" s="575"/>
      <c r="E77" s="135"/>
      <c r="F77" s="10"/>
      <c r="G77" s="187">
        <v>0</v>
      </c>
      <c r="H77" s="135"/>
      <c r="I77" s="296">
        <f t="shared" si="103"/>
        <v>0</v>
      </c>
      <c r="J77" s="10"/>
      <c r="K77" s="187">
        <v>0</v>
      </c>
      <c r="L77" s="287"/>
      <c r="M77" s="283">
        <f t="shared" si="104"/>
        <v>0</v>
      </c>
      <c r="N77" s="10"/>
      <c r="O77" s="187">
        <v>0</v>
      </c>
      <c r="P77" s="287">
        <f t="shared" si="105"/>
        <v>0</v>
      </c>
      <c r="Q77" s="287"/>
      <c r="R77" s="188" t="str" cm="2">
        <f t="array" ref="R77">_xlfn.IFS($C$6=Werkblad!$A$28,Werkblad!$A$34,$C$6="Kennisontwikkeling (KO)",Werkblad!$A$31,$C$6="Onderzoek, Ontwikkeling en innovatie (O&amp;O&amp;I)",Werkblad!$A$32,$C$6="","")</f>
        <v/>
      </c>
      <c r="S77" s="175"/>
      <c r="T77" s="10"/>
      <c r="U77" s="187">
        <v>0</v>
      </c>
      <c r="V77" s="287"/>
      <c r="W77" s="33">
        <f t="shared" si="106"/>
        <v>0</v>
      </c>
      <c r="X77" s="188" t="str" cm="2">
        <f t="array" ref="X77">_xlfn.IFS($C$6=Werkblad!$A$28,Werkblad!$A$34,$C$6="Kennisontwikkeling (KO)",Werkblad!$A$31,$C$6="Onderzoek, Ontwikkeling en innovatie (O&amp;O&amp;I)",Werkblad!$A$32,$C$6="","")</f>
        <v/>
      </c>
      <c r="Y77" s="175"/>
      <c r="Z77" s="10"/>
      <c r="AA77" s="187">
        <v>0</v>
      </c>
      <c r="AB77" s="287"/>
      <c r="AC77" s="33">
        <f t="shared" si="107"/>
        <v>0</v>
      </c>
      <c r="AD77" s="188" t="str" cm="2">
        <f t="array" ref="AD77">_xlfn.IFS($C$6=Werkblad!$A$28,Werkblad!$A$34,$C$6="Kennisontwikkeling (KO)",Werkblad!$A$31,$C$6="Onderzoek, Ontwikkeling en innovatie (O&amp;O&amp;I)",Werkblad!$A$32,$C$6="","")</f>
        <v/>
      </c>
      <c r="AE77" s="287"/>
      <c r="AF77" s="10"/>
      <c r="AG77" s="187">
        <v>0</v>
      </c>
      <c r="AH77" s="175">
        <f t="shared" si="108"/>
        <v>0</v>
      </c>
      <c r="AI77" s="287"/>
      <c r="AJ77" s="188" t="str" cm="2">
        <f t="array" ref="AJ77">_xlfn.IFS($C$6=Werkblad!$A$28,Werkblad!$A$34,$C$6="Kennisontwikkeling (KO)",Werkblad!$A$31,$C$6="Onderzoek, Ontwikkeling en innovatie (O&amp;O&amp;I)",Werkblad!$A$32,$C$6="","")</f>
        <v/>
      </c>
      <c r="AK77" s="287"/>
      <c r="AL77" s="10"/>
      <c r="AM77" s="187">
        <v>0</v>
      </c>
      <c r="AN77" s="283">
        <f t="shared" si="109"/>
        <v>0</v>
      </c>
      <c r="AO77" s="287"/>
      <c r="AP77" s="188" t="str" cm="2">
        <f t="array" ref="AP77">_xlfn.IFS($C$6=Werkblad!$A$28,Werkblad!$A$34,$C$6="Kennisontwikkeling (KO)",Werkblad!$A$31,$C$6="Onderzoek, Ontwikkeling en innovatie (O&amp;O&amp;I)",Werkblad!$A$32,$C$6="","")</f>
        <v/>
      </c>
      <c r="AQ77" s="287"/>
      <c r="AR77" s="10"/>
      <c r="AS77" s="187">
        <v>0</v>
      </c>
      <c r="AT77" s="283">
        <f t="shared" si="110"/>
        <v>0</v>
      </c>
      <c r="AU77" s="287"/>
      <c r="AV77" s="188" t="str" cm="2">
        <f t="array" ref="AV77">_xlfn.IFS($C$6=Werkblad!$A$28,Werkblad!$A$34,$C$6="Kennisontwikkeling (KO)",Werkblad!$A$31,$C$6="Onderzoek, Ontwikkeling en innovatie (O&amp;O&amp;I)",Werkblad!$A$32,$C$6="","")</f>
        <v/>
      </c>
      <c r="AW77" s="175"/>
      <c r="AX77" s="10"/>
      <c r="AY77" s="187">
        <v>0</v>
      </c>
      <c r="AZ77" s="283">
        <f t="shared" si="111"/>
        <v>0</v>
      </c>
      <c r="BA77" s="287"/>
      <c r="BB77" s="188" t="str" cm="2">
        <f t="array" ref="BB77">_xlfn.IFS($C$6=Werkblad!$A$28,Werkblad!$A$34,$C$6="Kennisontwikkeling (KO)",Werkblad!$A$31,$C$6="Onderzoek, Ontwikkeling en innovatie (O&amp;O&amp;I)",Werkblad!$A$32,$C$6="","")</f>
        <v/>
      </c>
      <c r="BC77" s="175"/>
      <c r="BD77" s="10"/>
      <c r="BE77" s="187">
        <v>0</v>
      </c>
      <c r="BF77" s="283">
        <f t="shared" si="112"/>
        <v>0</v>
      </c>
      <c r="BG77" s="287"/>
      <c r="BH77" s="188" t="str" cm="2">
        <f t="array" ref="BH77">_xlfn.IFS($C$6=Werkblad!$A$28,Werkblad!$A$34,$C$6="Kennisontwikkeling (KO)",Werkblad!$A$31,$C$6="Onderzoek, Ontwikkeling en innovatie (O&amp;O&amp;I)",Werkblad!$A$32,$C$6="","")</f>
        <v/>
      </c>
      <c r="BI77" s="139"/>
    </row>
    <row r="78" spans="1:61" x14ac:dyDescent="0.25">
      <c r="A78" s="7"/>
      <c r="B78" s="574"/>
      <c r="C78" s="575"/>
      <c r="D78" s="575"/>
      <c r="E78" s="4"/>
      <c r="F78" s="10"/>
      <c r="G78" s="187">
        <v>0</v>
      </c>
      <c r="H78" s="4"/>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6"/>
    </row>
    <row r="79" spans="1:61" x14ac:dyDescent="0.25">
      <c r="A79" s="7"/>
      <c r="B79" s="574"/>
      <c r="C79" s="587"/>
      <c r="D79" s="587"/>
      <c r="E79" s="4"/>
      <c r="F79" s="10"/>
      <c r="G79" s="187">
        <v>0</v>
      </c>
      <c r="H79" s="4"/>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6"/>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75"/>
      <c r="D81" s="575"/>
      <c r="E81" s="135"/>
      <c r="F81" s="10"/>
      <c r="G81" s="187">
        <v>0</v>
      </c>
      <c r="H81" s="135"/>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9"/>
    </row>
    <row r="82" spans="1:61" x14ac:dyDescent="0.25">
      <c r="A82" s="7"/>
      <c r="B82" s="574"/>
      <c r="C82" s="575"/>
      <c r="D82" s="575"/>
      <c r="E82" s="135"/>
      <c r="F82" s="10"/>
      <c r="G82" s="187">
        <v>0</v>
      </c>
      <c r="H82" s="135"/>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9"/>
    </row>
    <row r="83" spans="1:61" x14ac:dyDescent="0.25">
      <c r="A83" s="7"/>
      <c r="B83" s="574"/>
      <c r="C83" s="587"/>
      <c r="D83" s="587"/>
      <c r="E83" s="4"/>
      <c r="F83" s="10"/>
      <c r="G83" s="187">
        <v>0</v>
      </c>
      <c r="H83" s="4"/>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si="7"/>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6"/>
    </row>
    <row r="84" spans="1:61" x14ac:dyDescent="0.25">
      <c r="A84" s="7"/>
      <c r="B84" s="574"/>
      <c r="C84" s="587"/>
      <c r="D84" s="587"/>
      <c r="E84" s="4"/>
      <c r="F84" s="10"/>
      <c r="G84" s="187">
        <v>0</v>
      </c>
      <c r="H84" s="4"/>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7"/>
        <v>0</v>
      </c>
      <c r="X84" s="188" t="str" cm="2">
        <f t="array" ref="X84">_xlfn.IFS($C$6=Werkblad!$A$28,Werkblad!$A$34,$C$6="Kennisontwikkeling (KO)",Werkblad!$A$31,$C$6="Onderzoek, Ontwikkeling en innovatie (O&amp;O&amp;I)",Werkblad!$A$32,$C$6="","")</f>
        <v/>
      </c>
      <c r="Y84" s="175"/>
      <c r="Z84" s="10"/>
      <c r="AA84" s="187">
        <v>0</v>
      </c>
      <c r="AB84" s="287"/>
      <c r="AC84" s="33">
        <f t="shared" si="19"/>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6"/>
    </row>
    <row r="85" spans="1:61" x14ac:dyDescent="0.25">
      <c r="A85" s="7"/>
      <c r="B85" s="574"/>
      <c r="C85" s="587"/>
      <c r="D85" s="587"/>
      <c r="E85" s="4"/>
      <c r="F85" s="10"/>
      <c r="G85" s="187">
        <v>0</v>
      </c>
      <c r="H85" s="4"/>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7"/>
        <v>0</v>
      </c>
      <c r="X85" s="188" t="str" cm="2">
        <f t="array" ref="X85">_xlfn.IFS($C$6=Werkblad!$A$28,Werkblad!$A$34,$C$6="Kennisontwikkeling (KO)",Werkblad!$A$31,$C$6="Onderzoek, Ontwikkeling en innovatie (O&amp;O&amp;I)",Werkblad!$A$32,$C$6="","")</f>
        <v/>
      </c>
      <c r="Y85" s="175"/>
      <c r="Z85" s="10"/>
      <c r="AA85" s="187">
        <v>0</v>
      </c>
      <c r="AB85" s="287"/>
      <c r="AC85" s="33">
        <f t="shared" si="19"/>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6"/>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55"/>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27"/>
      <c r="B92" s="574"/>
      <c r="C92" s="575"/>
      <c r="D92" s="575"/>
      <c r="E92" s="31"/>
      <c r="F92" s="30"/>
      <c r="G92" s="200"/>
      <c r="H92" s="135"/>
      <c r="I92" s="296">
        <f t="shared" ref="I92:I101" si="113">G92</f>
        <v>0</v>
      </c>
      <c r="J92" s="10"/>
      <c r="K92" s="200"/>
      <c r="L92" s="297"/>
      <c r="M92" s="167">
        <f t="shared" ref="M92:M101" si="114">K92</f>
        <v>0</v>
      </c>
      <c r="N92" s="10"/>
      <c r="O92" s="200"/>
      <c r="P92" s="297">
        <f t="shared" ref="P92:P105" si="115">O92</f>
        <v>0</v>
      </c>
      <c r="Q92" s="297"/>
      <c r="R92" s="346" t="s">
        <v>121</v>
      </c>
      <c r="S92" s="175"/>
      <c r="T92" s="10"/>
      <c r="U92" s="200"/>
      <c r="V92" s="297"/>
      <c r="W92" s="33">
        <f t="shared" ref="W92:W100" si="116">U92</f>
        <v>0</v>
      </c>
      <c r="X92" s="346" t="s">
        <v>121</v>
      </c>
      <c r="Y92" s="175"/>
      <c r="Z92" s="10"/>
      <c r="AA92" s="187">
        <v>0</v>
      </c>
      <c r="AB92" s="287"/>
      <c r="AC92" s="33">
        <f t="shared" ref="AC92:AC100" si="117">AA92</f>
        <v>0</v>
      </c>
      <c r="AD92" s="346" t="s">
        <v>121</v>
      </c>
      <c r="AE92" s="287"/>
      <c r="AF92" s="10"/>
      <c r="AG92" s="200"/>
      <c r="AH92" s="167">
        <f t="shared" ref="AH92:AH101" si="118">AG92</f>
        <v>0</v>
      </c>
      <c r="AI92" s="297"/>
      <c r="AJ92" s="346" t="s">
        <v>121</v>
      </c>
      <c r="AK92" s="297"/>
      <c r="AL92" s="10"/>
      <c r="AM92" s="200"/>
      <c r="AN92" s="167">
        <f t="shared" ref="AN92:AN101" si="119">AM92</f>
        <v>0</v>
      </c>
      <c r="AO92" s="297"/>
      <c r="AP92" s="346" t="s">
        <v>121</v>
      </c>
      <c r="AQ92" s="287"/>
      <c r="AR92" s="10"/>
      <c r="AS92" s="200"/>
      <c r="AT92" s="167">
        <f t="shared" ref="AT92:AT101" si="120">AS92</f>
        <v>0</v>
      </c>
      <c r="AU92" s="297"/>
      <c r="AV92" s="346" t="s">
        <v>121</v>
      </c>
      <c r="AW92" s="175"/>
      <c r="AX92" s="10"/>
      <c r="AY92" s="200"/>
      <c r="AZ92" s="167">
        <f t="shared" ref="AZ92:AZ101" si="121">AY92</f>
        <v>0</v>
      </c>
      <c r="BA92" s="297"/>
      <c r="BB92" s="346" t="s">
        <v>121</v>
      </c>
      <c r="BC92" s="167"/>
      <c r="BD92" s="10"/>
      <c r="BE92" s="187">
        <v>0</v>
      </c>
      <c r="BF92" s="167">
        <f t="shared" ref="BF92:BF101" si="122">BE92</f>
        <v>0</v>
      </c>
      <c r="BG92" s="297"/>
      <c r="BH92" s="346" t="s">
        <v>121</v>
      </c>
      <c r="BI92" s="60"/>
    </row>
    <row r="93" spans="1:61" x14ac:dyDescent="0.25">
      <c r="A93" s="27"/>
      <c r="B93" s="574"/>
      <c r="C93" s="575"/>
      <c r="D93" s="575"/>
      <c r="E93" s="31"/>
      <c r="F93" s="30"/>
      <c r="G93" s="200"/>
      <c r="H93" s="135"/>
      <c r="I93" s="296">
        <f t="shared" si="113"/>
        <v>0</v>
      </c>
      <c r="J93" s="10"/>
      <c r="K93" s="200"/>
      <c r="L93" s="297"/>
      <c r="M93" s="167">
        <f t="shared" si="114"/>
        <v>0</v>
      </c>
      <c r="N93" s="10"/>
      <c r="O93" s="200"/>
      <c r="P93" s="297">
        <f t="shared" si="115"/>
        <v>0</v>
      </c>
      <c r="Q93" s="297"/>
      <c r="R93" s="346" t="s">
        <v>121</v>
      </c>
      <c r="S93" s="175"/>
      <c r="T93" s="10"/>
      <c r="U93" s="200"/>
      <c r="V93" s="297"/>
      <c r="W93" s="33">
        <f t="shared" si="116"/>
        <v>0</v>
      </c>
      <c r="X93" s="346" t="s">
        <v>121</v>
      </c>
      <c r="Y93" s="175"/>
      <c r="Z93" s="10"/>
      <c r="AA93" s="187">
        <v>0</v>
      </c>
      <c r="AB93" s="287"/>
      <c r="AC93" s="33">
        <f t="shared" si="117"/>
        <v>0</v>
      </c>
      <c r="AD93" s="346" t="s">
        <v>121</v>
      </c>
      <c r="AE93" s="287"/>
      <c r="AF93" s="10"/>
      <c r="AG93" s="200"/>
      <c r="AH93" s="167">
        <f t="shared" si="118"/>
        <v>0</v>
      </c>
      <c r="AI93" s="297"/>
      <c r="AJ93" s="346" t="s">
        <v>121</v>
      </c>
      <c r="AK93" s="297"/>
      <c r="AL93" s="10"/>
      <c r="AM93" s="200"/>
      <c r="AN93" s="167">
        <f t="shared" si="119"/>
        <v>0</v>
      </c>
      <c r="AO93" s="297"/>
      <c r="AP93" s="346" t="s">
        <v>121</v>
      </c>
      <c r="AQ93" s="287"/>
      <c r="AR93" s="10"/>
      <c r="AS93" s="200"/>
      <c r="AT93" s="167">
        <f t="shared" si="120"/>
        <v>0</v>
      </c>
      <c r="AU93" s="297"/>
      <c r="AV93" s="346" t="s">
        <v>121</v>
      </c>
      <c r="AW93" s="175"/>
      <c r="AX93" s="10"/>
      <c r="AY93" s="200"/>
      <c r="AZ93" s="167">
        <f t="shared" si="121"/>
        <v>0</v>
      </c>
      <c r="BA93" s="297"/>
      <c r="BB93" s="346" t="s">
        <v>121</v>
      </c>
      <c r="BC93" s="167"/>
      <c r="BD93" s="10"/>
      <c r="BE93" s="187">
        <v>0</v>
      </c>
      <c r="BF93" s="167">
        <f t="shared" si="122"/>
        <v>0</v>
      </c>
      <c r="BG93" s="297"/>
      <c r="BH93" s="346" t="s">
        <v>121</v>
      </c>
      <c r="BI93" s="60"/>
    </row>
    <row r="94" spans="1:61" x14ac:dyDescent="0.25">
      <c r="A94" s="27"/>
      <c r="B94" s="574"/>
      <c r="C94" s="575"/>
      <c r="D94" s="575"/>
      <c r="E94" s="31"/>
      <c r="F94" s="30"/>
      <c r="G94" s="200"/>
      <c r="H94" s="135"/>
      <c r="I94" s="296">
        <f t="shared" si="113"/>
        <v>0</v>
      </c>
      <c r="J94" s="10"/>
      <c r="K94" s="200"/>
      <c r="L94" s="297"/>
      <c r="M94" s="167">
        <f t="shared" si="114"/>
        <v>0</v>
      </c>
      <c r="N94" s="10"/>
      <c r="O94" s="200"/>
      <c r="P94" s="297">
        <f t="shared" si="115"/>
        <v>0</v>
      </c>
      <c r="Q94" s="297"/>
      <c r="R94" s="346" t="s">
        <v>121</v>
      </c>
      <c r="S94" s="175"/>
      <c r="T94" s="10"/>
      <c r="U94" s="200"/>
      <c r="V94" s="297"/>
      <c r="W94" s="33">
        <f t="shared" si="116"/>
        <v>0</v>
      </c>
      <c r="X94" s="346" t="s">
        <v>121</v>
      </c>
      <c r="Y94" s="175"/>
      <c r="Z94" s="10"/>
      <c r="AA94" s="187">
        <v>0</v>
      </c>
      <c r="AB94" s="287"/>
      <c r="AC94" s="33">
        <f t="shared" si="117"/>
        <v>0</v>
      </c>
      <c r="AD94" s="346" t="s">
        <v>121</v>
      </c>
      <c r="AE94" s="287"/>
      <c r="AF94" s="10"/>
      <c r="AG94" s="200"/>
      <c r="AH94" s="167">
        <f t="shared" si="118"/>
        <v>0</v>
      </c>
      <c r="AI94" s="297"/>
      <c r="AJ94" s="346" t="s">
        <v>121</v>
      </c>
      <c r="AK94" s="297"/>
      <c r="AL94" s="10"/>
      <c r="AM94" s="200"/>
      <c r="AN94" s="167">
        <f t="shared" si="119"/>
        <v>0</v>
      </c>
      <c r="AO94" s="297"/>
      <c r="AP94" s="346" t="s">
        <v>121</v>
      </c>
      <c r="AQ94" s="287"/>
      <c r="AR94" s="10"/>
      <c r="AS94" s="200"/>
      <c r="AT94" s="167">
        <f t="shared" si="120"/>
        <v>0</v>
      </c>
      <c r="AU94" s="297"/>
      <c r="AV94" s="346" t="s">
        <v>121</v>
      </c>
      <c r="AW94" s="175"/>
      <c r="AX94" s="10"/>
      <c r="AY94" s="200"/>
      <c r="AZ94" s="167">
        <f t="shared" si="121"/>
        <v>0</v>
      </c>
      <c r="BA94" s="297"/>
      <c r="BB94" s="346" t="s">
        <v>121</v>
      </c>
      <c r="BC94" s="167"/>
      <c r="BD94" s="10"/>
      <c r="BE94" s="187">
        <v>0</v>
      </c>
      <c r="BF94" s="167">
        <f t="shared" si="122"/>
        <v>0</v>
      </c>
      <c r="BG94" s="297"/>
      <c r="BH94" s="346" t="s">
        <v>121</v>
      </c>
      <c r="BI94" s="60"/>
    </row>
    <row r="95" spans="1:61" x14ac:dyDescent="0.25">
      <c r="A95" s="27"/>
      <c r="B95" s="574"/>
      <c r="C95" s="575"/>
      <c r="D95" s="575"/>
      <c r="E95" s="31"/>
      <c r="F95" s="30"/>
      <c r="G95" s="200"/>
      <c r="H95" s="135"/>
      <c r="I95" s="296">
        <f t="shared" si="113"/>
        <v>0</v>
      </c>
      <c r="J95" s="10"/>
      <c r="K95" s="200"/>
      <c r="L95" s="297"/>
      <c r="M95" s="167">
        <f t="shared" si="114"/>
        <v>0</v>
      </c>
      <c r="N95" s="10"/>
      <c r="O95" s="200"/>
      <c r="P95" s="297">
        <f t="shared" si="115"/>
        <v>0</v>
      </c>
      <c r="Q95" s="297"/>
      <c r="R95" s="346" t="s">
        <v>121</v>
      </c>
      <c r="S95" s="175"/>
      <c r="T95" s="10"/>
      <c r="U95" s="200"/>
      <c r="V95" s="297"/>
      <c r="W95" s="33">
        <f t="shared" si="116"/>
        <v>0</v>
      </c>
      <c r="X95" s="346" t="s">
        <v>121</v>
      </c>
      <c r="Y95" s="175"/>
      <c r="Z95" s="10"/>
      <c r="AA95" s="187">
        <v>0</v>
      </c>
      <c r="AB95" s="287"/>
      <c r="AC95" s="33">
        <f t="shared" si="117"/>
        <v>0</v>
      </c>
      <c r="AD95" s="346" t="s">
        <v>121</v>
      </c>
      <c r="AE95" s="287"/>
      <c r="AF95" s="10"/>
      <c r="AG95" s="200"/>
      <c r="AH95" s="167">
        <f t="shared" si="118"/>
        <v>0</v>
      </c>
      <c r="AI95" s="297"/>
      <c r="AJ95" s="346" t="s">
        <v>121</v>
      </c>
      <c r="AK95" s="297"/>
      <c r="AL95" s="10"/>
      <c r="AM95" s="200"/>
      <c r="AN95" s="167">
        <f t="shared" si="119"/>
        <v>0</v>
      </c>
      <c r="AO95" s="297"/>
      <c r="AP95" s="346" t="s">
        <v>121</v>
      </c>
      <c r="AQ95" s="287"/>
      <c r="AR95" s="10"/>
      <c r="AS95" s="200"/>
      <c r="AT95" s="167">
        <f t="shared" si="120"/>
        <v>0</v>
      </c>
      <c r="AU95" s="297"/>
      <c r="AV95" s="346" t="s">
        <v>121</v>
      </c>
      <c r="AW95" s="175"/>
      <c r="AX95" s="10"/>
      <c r="AY95" s="200"/>
      <c r="AZ95" s="167">
        <f t="shared" si="121"/>
        <v>0</v>
      </c>
      <c r="BA95" s="297"/>
      <c r="BB95" s="346" t="s">
        <v>121</v>
      </c>
      <c r="BC95" s="167"/>
      <c r="BD95" s="10"/>
      <c r="BE95" s="187">
        <v>0</v>
      </c>
      <c r="BF95" s="167">
        <f t="shared" si="122"/>
        <v>0</v>
      </c>
      <c r="BG95" s="297"/>
      <c r="BH95" s="346" t="s">
        <v>121</v>
      </c>
      <c r="BI95" s="60"/>
    </row>
    <row r="96" spans="1:61" x14ac:dyDescent="0.25">
      <c r="A96" s="27"/>
      <c r="B96" s="574"/>
      <c r="C96" s="575"/>
      <c r="D96" s="575"/>
      <c r="E96" s="31"/>
      <c r="F96" s="30"/>
      <c r="G96" s="200"/>
      <c r="H96" s="135"/>
      <c r="I96" s="296">
        <f t="shared" ref="I96:I98" si="123">G96</f>
        <v>0</v>
      </c>
      <c r="J96" s="10"/>
      <c r="K96" s="200"/>
      <c r="L96" s="297"/>
      <c r="M96" s="167">
        <f t="shared" ref="M96:M98" si="124">K96</f>
        <v>0</v>
      </c>
      <c r="N96" s="10"/>
      <c r="O96" s="200"/>
      <c r="P96" s="297">
        <f t="shared" ref="P96:P98" si="125">O96</f>
        <v>0</v>
      </c>
      <c r="Q96" s="297"/>
      <c r="R96" s="346" t="s">
        <v>121</v>
      </c>
      <c r="S96" s="175"/>
      <c r="T96" s="10"/>
      <c r="U96" s="200"/>
      <c r="V96" s="297"/>
      <c r="W96" s="33">
        <f t="shared" ref="W96:W98" si="126">U96</f>
        <v>0</v>
      </c>
      <c r="X96" s="346" t="s">
        <v>121</v>
      </c>
      <c r="Y96" s="175"/>
      <c r="Z96" s="10"/>
      <c r="AA96" s="187">
        <v>0</v>
      </c>
      <c r="AB96" s="287"/>
      <c r="AC96" s="33">
        <f t="shared" ref="AC96:AC98" si="127">AA96</f>
        <v>0</v>
      </c>
      <c r="AD96" s="346" t="s">
        <v>121</v>
      </c>
      <c r="AE96" s="287"/>
      <c r="AF96" s="10"/>
      <c r="AG96" s="200"/>
      <c r="AH96" s="167">
        <f t="shared" ref="AH96:AH98" si="128">AG96</f>
        <v>0</v>
      </c>
      <c r="AI96" s="297"/>
      <c r="AJ96" s="346" t="s">
        <v>121</v>
      </c>
      <c r="AK96" s="297"/>
      <c r="AL96" s="10"/>
      <c r="AM96" s="200"/>
      <c r="AN96" s="167">
        <f t="shared" ref="AN96:AN98" si="129">AM96</f>
        <v>0</v>
      </c>
      <c r="AO96" s="297"/>
      <c r="AP96" s="346" t="s">
        <v>121</v>
      </c>
      <c r="AQ96" s="287"/>
      <c r="AR96" s="10"/>
      <c r="AS96" s="200"/>
      <c r="AT96" s="167">
        <f t="shared" ref="AT96:AT98" si="130">AS96</f>
        <v>0</v>
      </c>
      <c r="AU96" s="297"/>
      <c r="AV96" s="346" t="s">
        <v>121</v>
      </c>
      <c r="AW96" s="175"/>
      <c r="AX96" s="10"/>
      <c r="AY96" s="200"/>
      <c r="AZ96" s="167">
        <f t="shared" ref="AZ96:AZ98" si="131">AY96</f>
        <v>0</v>
      </c>
      <c r="BA96" s="297"/>
      <c r="BB96" s="346" t="s">
        <v>121</v>
      </c>
      <c r="BC96" s="167"/>
      <c r="BD96" s="10"/>
      <c r="BE96" s="187">
        <v>0</v>
      </c>
      <c r="BF96" s="167">
        <f t="shared" ref="BF96:BF98" si="132">BE96</f>
        <v>0</v>
      </c>
      <c r="BG96" s="297"/>
      <c r="BH96" s="346" t="s">
        <v>121</v>
      </c>
      <c r="BI96" s="60"/>
    </row>
    <row r="97" spans="1:61" x14ac:dyDescent="0.25">
      <c r="A97" s="27"/>
      <c r="B97" s="574"/>
      <c r="C97" s="575"/>
      <c r="D97" s="575"/>
      <c r="E97" s="31"/>
      <c r="F97" s="30"/>
      <c r="G97" s="200"/>
      <c r="H97" s="135"/>
      <c r="I97" s="296">
        <f t="shared" si="123"/>
        <v>0</v>
      </c>
      <c r="J97" s="10"/>
      <c r="K97" s="200"/>
      <c r="L97" s="297"/>
      <c r="M97" s="167">
        <f t="shared" si="124"/>
        <v>0</v>
      </c>
      <c r="N97" s="10"/>
      <c r="O97" s="200"/>
      <c r="P97" s="297">
        <f t="shared" si="125"/>
        <v>0</v>
      </c>
      <c r="Q97" s="297"/>
      <c r="R97" s="346" t="s">
        <v>121</v>
      </c>
      <c r="S97" s="175"/>
      <c r="T97" s="10"/>
      <c r="U97" s="200"/>
      <c r="V97" s="297"/>
      <c r="W97" s="33">
        <f t="shared" si="126"/>
        <v>0</v>
      </c>
      <c r="X97" s="346" t="s">
        <v>121</v>
      </c>
      <c r="Y97" s="175"/>
      <c r="Z97" s="10"/>
      <c r="AA97" s="187">
        <v>0</v>
      </c>
      <c r="AB97" s="287"/>
      <c r="AC97" s="33">
        <f t="shared" si="127"/>
        <v>0</v>
      </c>
      <c r="AD97" s="346" t="s">
        <v>121</v>
      </c>
      <c r="AE97" s="287"/>
      <c r="AF97" s="10"/>
      <c r="AG97" s="200"/>
      <c r="AH97" s="167">
        <f t="shared" si="128"/>
        <v>0</v>
      </c>
      <c r="AI97" s="297"/>
      <c r="AJ97" s="346" t="s">
        <v>121</v>
      </c>
      <c r="AK97" s="297"/>
      <c r="AL97" s="10"/>
      <c r="AM97" s="200"/>
      <c r="AN97" s="167">
        <f t="shared" si="129"/>
        <v>0</v>
      </c>
      <c r="AO97" s="297"/>
      <c r="AP97" s="346" t="s">
        <v>121</v>
      </c>
      <c r="AQ97" s="287"/>
      <c r="AR97" s="10"/>
      <c r="AS97" s="200"/>
      <c r="AT97" s="167">
        <f t="shared" si="130"/>
        <v>0</v>
      </c>
      <c r="AU97" s="297"/>
      <c r="AV97" s="346" t="s">
        <v>121</v>
      </c>
      <c r="AW97" s="175"/>
      <c r="AX97" s="10"/>
      <c r="AY97" s="200"/>
      <c r="AZ97" s="167">
        <f t="shared" si="131"/>
        <v>0</v>
      </c>
      <c r="BA97" s="297"/>
      <c r="BB97" s="346" t="s">
        <v>121</v>
      </c>
      <c r="BC97" s="167"/>
      <c r="BD97" s="10"/>
      <c r="BE97" s="187">
        <v>0</v>
      </c>
      <c r="BF97" s="167">
        <f t="shared" si="132"/>
        <v>0</v>
      </c>
      <c r="BG97" s="297"/>
      <c r="BH97" s="346" t="s">
        <v>121</v>
      </c>
      <c r="BI97" s="60"/>
    </row>
    <row r="98" spans="1:61" x14ac:dyDescent="0.25">
      <c r="A98" s="27"/>
      <c r="B98" s="574"/>
      <c r="C98" s="575"/>
      <c r="D98" s="575"/>
      <c r="E98" s="31"/>
      <c r="F98" s="30"/>
      <c r="G98" s="200"/>
      <c r="H98" s="135"/>
      <c r="I98" s="296">
        <f t="shared" si="123"/>
        <v>0</v>
      </c>
      <c r="J98" s="10"/>
      <c r="K98" s="200"/>
      <c r="L98" s="297"/>
      <c r="M98" s="167">
        <f t="shared" si="124"/>
        <v>0</v>
      </c>
      <c r="N98" s="10"/>
      <c r="O98" s="200"/>
      <c r="P98" s="297">
        <f t="shared" si="125"/>
        <v>0</v>
      </c>
      <c r="Q98" s="297"/>
      <c r="R98" s="346" t="s">
        <v>121</v>
      </c>
      <c r="S98" s="175"/>
      <c r="T98" s="10"/>
      <c r="U98" s="200"/>
      <c r="V98" s="297"/>
      <c r="W98" s="33">
        <f t="shared" si="126"/>
        <v>0</v>
      </c>
      <c r="X98" s="346" t="s">
        <v>121</v>
      </c>
      <c r="Y98" s="175"/>
      <c r="Z98" s="10"/>
      <c r="AA98" s="187">
        <v>0</v>
      </c>
      <c r="AB98" s="287"/>
      <c r="AC98" s="33">
        <f t="shared" si="127"/>
        <v>0</v>
      </c>
      <c r="AD98" s="346" t="s">
        <v>121</v>
      </c>
      <c r="AE98" s="287"/>
      <c r="AF98" s="10"/>
      <c r="AG98" s="200"/>
      <c r="AH98" s="167">
        <f t="shared" si="128"/>
        <v>0</v>
      </c>
      <c r="AI98" s="297"/>
      <c r="AJ98" s="346" t="s">
        <v>121</v>
      </c>
      <c r="AK98" s="297"/>
      <c r="AL98" s="10"/>
      <c r="AM98" s="200"/>
      <c r="AN98" s="167">
        <f t="shared" si="129"/>
        <v>0</v>
      </c>
      <c r="AO98" s="297"/>
      <c r="AP98" s="346" t="s">
        <v>121</v>
      </c>
      <c r="AQ98" s="287"/>
      <c r="AR98" s="10"/>
      <c r="AS98" s="200"/>
      <c r="AT98" s="167">
        <f t="shared" si="130"/>
        <v>0</v>
      </c>
      <c r="AU98" s="297"/>
      <c r="AV98" s="346" t="s">
        <v>121</v>
      </c>
      <c r="AW98" s="175"/>
      <c r="AX98" s="10"/>
      <c r="AY98" s="200"/>
      <c r="AZ98" s="167">
        <f t="shared" si="131"/>
        <v>0</v>
      </c>
      <c r="BA98" s="297"/>
      <c r="BB98" s="346" t="s">
        <v>121</v>
      </c>
      <c r="BC98" s="167"/>
      <c r="BD98" s="10"/>
      <c r="BE98" s="187">
        <v>0</v>
      </c>
      <c r="BF98" s="167">
        <f t="shared" si="132"/>
        <v>0</v>
      </c>
      <c r="BG98" s="297"/>
      <c r="BH98" s="346" t="s">
        <v>121</v>
      </c>
      <c r="BI98" s="60"/>
    </row>
    <row r="99" spans="1:61" x14ac:dyDescent="0.25">
      <c r="A99" s="27"/>
      <c r="B99" s="574"/>
      <c r="C99" s="575"/>
      <c r="D99" s="575"/>
      <c r="E99" s="31"/>
      <c r="F99" s="30"/>
      <c r="G99" s="200"/>
      <c r="H99" s="135"/>
      <c r="I99" s="296">
        <f t="shared" si="113"/>
        <v>0</v>
      </c>
      <c r="J99" s="10"/>
      <c r="K99" s="200"/>
      <c r="L99" s="297"/>
      <c r="M99" s="167">
        <f t="shared" si="114"/>
        <v>0</v>
      </c>
      <c r="N99" s="10"/>
      <c r="O99" s="200"/>
      <c r="P99" s="297">
        <f t="shared" si="115"/>
        <v>0</v>
      </c>
      <c r="Q99" s="297"/>
      <c r="R99" s="346" t="s">
        <v>121</v>
      </c>
      <c r="S99" s="175"/>
      <c r="T99" s="10"/>
      <c r="U99" s="200"/>
      <c r="V99" s="297"/>
      <c r="W99" s="33">
        <f t="shared" si="116"/>
        <v>0</v>
      </c>
      <c r="X99" s="346" t="s">
        <v>121</v>
      </c>
      <c r="Y99" s="175"/>
      <c r="Z99" s="10"/>
      <c r="AA99" s="187">
        <v>0</v>
      </c>
      <c r="AB99" s="287"/>
      <c r="AC99" s="33">
        <f t="shared" si="117"/>
        <v>0</v>
      </c>
      <c r="AD99" s="346" t="s">
        <v>121</v>
      </c>
      <c r="AE99" s="287"/>
      <c r="AF99" s="10"/>
      <c r="AG99" s="200"/>
      <c r="AH99" s="167">
        <f t="shared" si="118"/>
        <v>0</v>
      </c>
      <c r="AI99" s="297"/>
      <c r="AJ99" s="346" t="s">
        <v>121</v>
      </c>
      <c r="AK99" s="297"/>
      <c r="AL99" s="10"/>
      <c r="AM99" s="200"/>
      <c r="AN99" s="167">
        <f t="shared" si="119"/>
        <v>0</v>
      </c>
      <c r="AO99" s="297"/>
      <c r="AP99" s="346" t="s">
        <v>121</v>
      </c>
      <c r="AQ99" s="287"/>
      <c r="AR99" s="10"/>
      <c r="AS99" s="200"/>
      <c r="AT99" s="167">
        <f t="shared" si="120"/>
        <v>0</v>
      </c>
      <c r="AU99" s="297"/>
      <c r="AV99" s="346" t="s">
        <v>121</v>
      </c>
      <c r="AW99" s="175"/>
      <c r="AX99" s="10"/>
      <c r="AY99" s="200"/>
      <c r="AZ99" s="167">
        <f t="shared" si="121"/>
        <v>0</v>
      </c>
      <c r="BA99" s="297"/>
      <c r="BB99" s="346" t="s">
        <v>121</v>
      </c>
      <c r="BC99" s="167"/>
      <c r="BD99" s="10"/>
      <c r="BE99" s="187">
        <v>0</v>
      </c>
      <c r="BF99" s="167">
        <f t="shared" si="122"/>
        <v>0</v>
      </c>
      <c r="BG99" s="297"/>
      <c r="BH99" s="346" t="s">
        <v>121</v>
      </c>
      <c r="BI99" s="60"/>
    </row>
    <row r="100" spans="1:61" x14ac:dyDescent="0.25">
      <c r="A100" s="27"/>
      <c r="B100" s="574"/>
      <c r="C100" s="575"/>
      <c r="D100" s="575"/>
      <c r="E100" s="31"/>
      <c r="F100" s="30"/>
      <c r="G100" s="200"/>
      <c r="H100" s="135"/>
      <c r="I100" s="296">
        <f t="shared" si="113"/>
        <v>0</v>
      </c>
      <c r="J100" s="10"/>
      <c r="K100" s="200"/>
      <c r="L100" s="297"/>
      <c r="M100" s="167">
        <f t="shared" si="114"/>
        <v>0</v>
      </c>
      <c r="N100" s="10"/>
      <c r="O100" s="200"/>
      <c r="P100" s="297">
        <f t="shared" si="115"/>
        <v>0</v>
      </c>
      <c r="Q100" s="297"/>
      <c r="R100" s="346" t="s">
        <v>121</v>
      </c>
      <c r="S100" s="175"/>
      <c r="T100" s="10"/>
      <c r="U100" s="200"/>
      <c r="V100" s="297"/>
      <c r="W100" s="33">
        <f t="shared" si="116"/>
        <v>0</v>
      </c>
      <c r="X100" s="346" t="s">
        <v>121</v>
      </c>
      <c r="Y100" s="175"/>
      <c r="Z100" s="10"/>
      <c r="AA100" s="187">
        <v>0</v>
      </c>
      <c r="AB100" s="287"/>
      <c r="AC100" s="33">
        <f t="shared" si="117"/>
        <v>0</v>
      </c>
      <c r="AD100" s="346" t="s">
        <v>121</v>
      </c>
      <c r="AE100" s="287"/>
      <c r="AF100" s="10"/>
      <c r="AG100" s="200"/>
      <c r="AH100" s="167">
        <f t="shared" si="118"/>
        <v>0</v>
      </c>
      <c r="AI100" s="297"/>
      <c r="AJ100" s="346" t="s">
        <v>121</v>
      </c>
      <c r="AK100" s="297"/>
      <c r="AL100" s="10"/>
      <c r="AM100" s="200"/>
      <c r="AN100" s="167">
        <f t="shared" si="119"/>
        <v>0</v>
      </c>
      <c r="AO100" s="297"/>
      <c r="AP100" s="346" t="s">
        <v>121</v>
      </c>
      <c r="AQ100" s="287"/>
      <c r="AR100" s="10"/>
      <c r="AS100" s="200"/>
      <c r="AT100" s="167">
        <f t="shared" si="120"/>
        <v>0</v>
      </c>
      <c r="AU100" s="297"/>
      <c r="AV100" s="346" t="s">
        <v>121</v>
      </c>
      <c r="AW100" s="175"/>
      <c r="AX100" s="10"/>
      <c r="AY100" s="200"/>
      <c r="AZ100" s="167">
        <f t="shared" si="121"/>
        <v>0</v>
      </c>
      <c r="BA100" s="297"/>
      <c r="BB100" s="346" t="s">
        <v>121</v>
      </c>
      <c r="BC100" s="167"/>
      <c r="BD100" s="10"/>
      <c r="BE100" s="187">
        <v>0</v>
      </c>
      <c r="BF100" s="167">
        <f t="shared" si="122"/>
        <v>0</v>
      </c>
      <c r="BG100" s="297"/>
      <c r="BH100" s="346" t="s">
        <v>121</v>
      </c>
      <c r="BI100" s="60"/>
    </row>
    <row r="101" spans="1:61" x14ac:dyDescent="0.25">
      <c r="A101" s="7"/>
      <c r="B101" s="574"/>
      <c r="C101" s="575"/>
      <c r="D101" s="575"/>
      <c r="E101" s="135"/>
      <c r="F101" s="10"/>
      <c r="G101" s="200"/>
      <c r="H101" s="135"/>
      <c r="I101" s="296">
        <f t="shared" si="113"/>
        <v>0</v>
      </c>
      <c r="J101" s="10"/>
      <c r="K101" s="200"/>
      <c r="L101" s="297"/>
      <c r="M101" s="167">
        <f t="shared" si="114"/>
        <v>0</v>
      </c>
      <c r="N101" s="10"/>
      <c r="O101" s="200"/>
      <c r="P101" s="297">
        <f t="shared" si="115"/>
        <v>0</v>
      </c>
      <c r="Q101" s="297"/>
      <c r="R101" s="346" t="s">
        <v>121</v>
      </c>
      <c r="S101" s="175"/>
      <c r="T101" s="10"/>
      <c r="U101" s="200"/>
      <c r="V101" s="297"/>
      <c r="W101" s="33">
        <f t="shared" ref="W101:W116" si="133">U101</f>
        <v>0</v>
      </c>
      <c r="X101" s="346" t="s">
        <v>121</v>
      </c>
      <c r="Y101" s="175"/>
      <c r="Z101" s="10"/>
      <c r="AA101" s="187">
        <v>0</v>
      </c>
      <c r="AB101" s="287"/>
      <c r="AC101" s="33">
        <f t="shared" ref="AC101:AC116" si="134">AA101</f>
        <v>0</v>
      </c>
      <c r="AD101" s="346" t="s">
        <v>121</v>
      </c>
      <c r="AE101" s="287"/>
      <c r="AF101" s="10"/>
      <c r="AG101" s="200"/>
      <c r="AH101" s="167">
        <f t="shared" si="118"/>
        <v>0</v>
      </c>
      <c r="AI101" s="297"/>
      <c r="AJ101" s="346" t="s">
        <v>121</v>
      </c>
      <c r="AK101" s="297"/>
      <c r="AL101" s="10"/>
      <c r="AM101" s="200"/>
      <c r="AN101" s="167">
        <f t="shared" si="119"/>
        <v>0</v>
      </c>
      <c r="AO101" s="297"/>
      <c r="AP101" s="346" t="s">
        <v>121</v>
      </c>
      <c r="AQ101" s="287"/>
      <c r="AR101" s="10"/>
      <c r="AS101" s="200"/>
      <c r="AT101" s="167">
        <f t="shared" si="120"/>
        <v>0</v>
      </c>
      <c r="AU101" s="297"/>
      <c r="AV101" s="346" t="s">
        <v>121</v>
      </c>
      <c r="AW101" s="175"/>
      <c r="AX101" s="10"/>
      <c r="AY101" s="200"/>
      <c r="AZ101" s="167">
        <f t="shared" si="121"/>
        <v>0</v>
      </c>
      <c r="BA101" s="297"/>
      <c r="BB101" s="346" t="s">
        <v>121</v>
      </c>
      <c r="BC101" s="167"/>
      <c r="BD101" s="10"/>
      <c r="BE101" s="187">
        <v>0</v>
      </c>
      <c r="BF101" s="167">
        <f t="shared" si="122"/>
        <v>0</v>
      </c>
      <c r="BG101" s="297"/>
      <c r="BH101" s="346" t="s">
        <v>121</v>
      </c>
      <c r="BI101" s="139"/>
    </row>
    <row r="102" spans="1:61" x14ac:dyDescent="0.25">
      <c r="A102" s="7"/>
      <c r="B102" s="574"/>
      <c r="C102" s="575"/>
      <c r="D102" s="575"/>
      <c r="E102" s="135"/>
      <c r="F102" s="10"/>
      <c r="G102" s="200"/>
      <c r="H102" s="135"/>
      <c r="I102" s="296">
        <f t="shared" ref="I102:I105" si="135">G102</f>
        <v>0</v>
      </c>
      <c r="J102" s="10"/>
      <c r="K102" s="200"/>
      <c r="L102" s="297"/>
      <c r="M102" s="167">
        <f t="shared" ref="M102:M105" si="136">K102</f>
        <v>0</v>
      </c>
      <c r="N102" s="10"/>
      <c r="O102" s="200"/>
      <c r="P102" s="297">
        <f t="shared" si="115"/>
        <v>0</v>
      </c>
      <c r="Q102" s="297"/>
      <c r="R102" s="346" t="s">
        <v>121</v>
      </c>
      <c r="S102" s="175"/>
      <c r="T102" s="10"/>
      <c r="U102" s="200"/>
      <c r="V102" s="297"/>
      <c r="W102" s="33">
        <f t="shared" si="133"/>
        <v>0</v>
      </c>
      <c r="X102" s="346" t="s">
        <v>121</v>
      </c>
      <c r="Y102" s="175"/>
      <c r="Z102" s="10"/>
      <c r="AA102" s="187">
        <v>0</v>
      </c>
      <c r="AB102" s="287"/>
      <c r="AC102" s="33">
        <f t="shared" si="134"/>
        <v>0</v>
      </c>
      <c r="AD102" s="346" t="s">
        <v>121</v>
      </c>
      <c r="AE102" s="287"/>
      <c r="AF102" s="10"/>
      <c r="AG102" s="200"/>
      <c r="AH102" s="167">
        <f t="shared" ref="AH102:AH105" si="137">AG102</f>
        <v>0</v>
      </c>
      <c r="AI102" s="297"/>
      <c r="AJ102" s="346" t="s">
        <v>121</v>
      </c>
      <c r="AK102" s="297"/>
      <c r="AL102" s="10"/>
      <c r="AM102" s="200"/>
      <c r="AN102" s="167">
        <f t="shared" ref="AN102:AN105" si="138">AM102</f>
        <v>0</v>
      </c>
      <c r="AO102" s="297"/>
      <c r="AP102" s="346" t="s">
        <v>121</v>
      </c>
      <c r="AQ102" s="287"/>
      <c r="AR102" s="10"/>
      <c r="AS102" s="200"/>
      <c r="AT102" s="167">
        <f t="shared" ref="AT102:AT105" si="139">AS102</f>
        <v>0</v>
      </c>
      <c r="AU102" s="297"/>
      <c r="AV102" s="346" t="s">
        <v>121</v>
      </c>
      <c r="AW102" s="175"/>
      <c r="AX102" s="10"/>
      <c r="AY102" s="200"/>
      <c r="AZ102" s="167">
        <f t="shared" ref="AZ102:AZ105" si="140">AY102</f>
        <v>0</v>
      </c>
      <c r="BA102" s="297"/>
      <c r="BB102" s="346" t="s">
        <v>121</v>
      </c>
      <c r="BC102" s="167"/>
      <c r="BD102" s="10"/>
      <c r="BE102" s="187">
        <v>0</v>
      </c>
      <c r="BF102" s="167">
        <f t="shared" ref="BF102:BF105" si="141">BE102</f>
        <v>0</v>
      </c>
      <c r="BG102" s="297"/>
      <c r="BH102" s="346" t="s">
        <v>121</v>
      </c>
      <c r="BI102" s="139"/>
    </row>
    <row r="103" spans="1:61" x14ac:dyDescent="0.25">
      <c r="A103" s="7"/>
      <c r="B103" s="574"/>
      <c r="C103" s="587"/>
      <c r="D103" s="587"/>
      <c r="E103" s="4"/>
      <c r="F103" s="10"/>
      <c r="G103" s="200"/>
      <c r="H103" s="4"/>
      <c r="I103" s="296">
        <f t="shared" si="135"/>
        <v>0</v>
      </c>
      <c r="J103" s="10"/>
      <c r="K103" s="200"/>
      <c r="L103" s="297"/>
      <c r="M103" s="167">
        <f t="shared" si="136"/>
        <v>0</v>
      </c>
      <c r="N103" s="10"/>
      <c r="O103" s="200"/>
      <c r="P103" s="297">
        <f t="shared" si="115"/>
        <v>0</v>
      </c>
      <c r="Q103" s="297"/>
      <c r="R103" s="346" t="s">
        <v>121</v>
      </c>
      <c r="S103" s="175"/>
      <c r="T103" s="10"/>
      <c r="U103" s="200"/>
      <c r="V103" s="297"/>
      <c r="W103" s="33">
        <f t="shared" si="133"/>
        <v>0</v>
      </c>
      <c r="X103" s="346" t="s">
        <v>121</v>
      </c>
      <c r="Y103" s="175"/>
      <c r="Z103" s="10"/>
      <c r="AA103" s="187">
        <v>0</v>
      </c>
      <c r="AB103" s="287"/>
      <c r="AC103" s="33">
        <f t="shared" si="134"/>
        <v>0</v>
      </c>
      <c r="AD103" s="346" t="s">
        <v>121</v>
      </c>
      <c r="AE103" s="287"/>
      <c r="AF103" s="10"/>
      <c r="AG103" s="200"/>
      <c r="AH103" s="167">
        <f t="shared" si="137"/>
        <v>0</v>
      </c>
      <c r="AI103" s="297"/>
      <c r="AJ103" s="346" t="s">
        <v>121</v>
      </c>
      <c r="AK103" s="297"/>
      <c r="AL103" s="10"/>
      <c r="AM103" s="200"/>
      <c r="AN103" s="167">
        <f t="shared" si="138"/>
        <v>0</v>
      </c>
      <c r="AO103" s="297"/>
      <c r="AP103" s="346" t="s">
        <v>121</v>
      </c>
      <c r="AQ103" s="287"/>
      <c r="AR103" s="10"/>
      <c r="AS103" s="200"/>
      <c r="AT103" s="167">
        <f t="shared" si="139"/>
        <v>0</v>
      </c>
      <c r="AU103" s="297"/>
      <c r="AV103" s="346" t="s">
        <v>121</v>
      </c>
      <c r="AW103" s="175"/>
      <c r="AX103" s="10"/>
      <c r="AY103" s="200"/>
      <c r="AZ103" s="167">
        <f t="shared" si="140"/>
        <v>0</v>
      </c>
      <c r="BA103" s="297"/>
      <c r="BB103" s="346" t="s">
        <v>121</v>
      </c>
      <c r="BC103" s="167"/>
      <c r="BD103" s="10"/>
      <c r="BE103" s="187">
        <v>0</v>
      </c>
      <c r="BF103" s="167">
        <f t="shared" si="141"/>
        <v>0</v>
      </c>
      <c r="BG103" s="297"/>
      <c r="BH103" s="346" t="s">
        <v>121</v>
      </c>
      <c r="BI103" s="136"/>
    </row>
    <row r="104" spans="1:61" x14ac:dyDescent="0.25">
      <c r="A104" s="7"/>
      <c r="B104" s="574"/>
      <c r="C104" s="587"/>
      <c r="D104" s="587"/>
      <c r="E104" s="4"/>
      <c r="F104" s="10"/>
      <c r="G104" s="200"/>
      <c r="H104" s="4"/>
      <c r="I104" s="296">
        <f t="shared" si="135"/>
        <v>0</v>
      </c>
      <c r="J104" s="10"/>
      <c r="K104" s="200"/>
      <c r="L104" s="297"/>
      <c r="M104" s="167">
        <f t="shared" si="136"/>
        <v>0</v>
      </c>
      <c r="N104" s="10"/>
      <c r="O104" s="200"/>
      <c r="P104" s="297">
        <f t="shared" si="115"/>
        <v>0</v>
      </c>
      <c r="Q104" s="297"/>
      <c r="R104" s="346" t="s">
        <v>121</v>
      </c>
      <c r="S104" s="175"/>
      <c r="T104" s="10"/>
      <c r="U104" s="200"/>
      <c r="V104" s="297"/>
      <c r="W104" s="33">
        <f t="shared" si="133"/>
        <v>0</v>
      </c>
      <c r="X104" s="346" t="s">
        <v>121</v>
      </c>
      <c r="Y104" s="175"/>
      <c r="Z104" s="10"/>
      <c r="AA104" s="187">
        <v>0</v>
      </c>
      <c r="AB104" s="287"/>
      <c r="AC104" s="33">
        <f t="shared" si="134"/>
        <v>0</v>
      </c>
      <c r="AD104" s="346" t="s">
        <v>121</v>
      </c>
      <c r="AE104" s="287"/>
      <c r="AF104" s="10"/>
      <c r="AG104" s="200"/>
      <c r="AH104" s="167">
        <f t="shared" si="137"/>
        <v>0</v>
      </c>
      <c r="AI104" s="297"/>
      <c r="AJ104" s="346" t="s">
        <v>121</v>
      </c>
      <c r="AK104" s="297"/>
      <c r="AL104" s="10"/>
      <c r="AM104" s="200"/>
      <c r="AN104" s="167">
        <f t="shared" si="138"/>
        <v>0</v>
      </c>
      <c r="AO104" s="297"/>
      <c r="AP104" s="346" t="s">
        <v>121</v>
      </c>
      <c r="AQ104" s="287"/>
      <c r="AR104" s="10"/>
      <c r="AS104" s="200"/>
      <c r="AT104" s="167">
        <f t="shared" si="139"/>
        <v>0</v>
      </c>
      <c r="AU104" s="297"/>
      <c r="AV104" s="346" t="s">
        <v>121</v>
      </c>
      <c r="AW104" s="175"/>
      <c r="AX104" s="10"/>
      <c r="AY104" s="200"/>
      <c r="AZ104" s="167">
        <f t="shared" si="140"/>
        <v>0</v>
      </c>
      <c r="BA104" s="297"/>
      <c r="BB104" s="346" t="s">
        <v>121</v>
      </c>
      <c r="BC104" s="167"/>
      <c r="BD104" s="10"/>
      <c r="BE104" s="187">
        <v>0</v>
      </c>
      <c r="BF104" s="167">
        <f t="shared" si="141"/>
        <v>0</v>
      </c>
      <c r="BG104" s="297"/>
      <c r="BH104" s="346" t="s">
        <v>121</v>
      </c>
      <c r="BI104" s="136"/>
    </row>
    <row r="105" spans="1:61" x14ac:dyDescent="0.25">
      <c r="A105" s="392"/>
      <c r="B105" s="588"/>
      <c r="C105" s="575"/>
      <c r="D105" s="575"/>
      <c r="E105" s="135"/>
      <c r="F105" s="10"/>
      <c r="G105" s="200"/>
      <c r="H105" s="135"/>
      <c r="I105" s="296">
        <f t="shared" si="135"/>
        <v>0</v>
      </c>
      <c r="J105" s="10"/>
      <c r="K105" s="200"/>
      <c r="L105" s="297"/>
      <c r="M105" s="167">
        <f t="shared" si="136"/>
        <v>0</v>
      </c>
      <c r="N105" s="10"/>
      <c r="O105" s="200"/>
      <c r="P105" s="297">
        <f t="shared" si="115"/>
        <v>0</v>
      </c>
      <c r="Q105" s="297"/>
      <c r="R105" s="346" t="s">
        <v>121</v>
      </c>
      <c r="S105" s="175"/>
      <c r="T105" s="10"/>
      <c r="U105" s="200"/>
      <c r="V105" s="297"/>
      <c r="W105" s="33">
        <f t="shared" si="133"/>
        <v>0</v>
      </c>
      <c r="X105" s="346" t="s">
        <v>121</v>
      </c>
      <c r="Y105" s="175"/>
      <c r="Z105" s="10"/>
      <c r="AA105" s="187">
        <v>0</v>
      </c>
      <c r="AB105" s="287"/>
      <c r="AC105" s="33">
        <f t="shared" si="134"/>
        <v>0</v>
      </c>
      <c r="AD105" s="346" t="s">
        <v>121</v>
      </c>
      <c r="AE105" s="287"/>
      <c r="AF105" s="10"/>
      <c r="AG105" s="200"/>
      <c r="AH105" s="167">
        <f t="shared" si="137"/>
        <v>0</v>
      </c>
      <c r="AI105" s="297"/>
      <c r="AJ105" s="346" t="s">
        <v>121</v>
      </c>
      <c r="AK105" s="297"/>
      <c r="AL105" s="10"/>
      <c r="AM105" s="200"/>
      <c r="AN105" s="167">
        <f t="shared" si="138"/>
        <v>0</v>
      </c>
      <c r="AO105" s="297"/>
      <c r="AP105" s="346" t="s">
        <v>121</v>
      </c>
      <c r="AQ105" s="287"/>
      <c r="AR105" s="10"/>
      <c r="AS105" s="200"/>
      <c r="AT105" s="167">
        <f t="shared" si="139"/>
        <v>0</v>
      </c>
      <c r="AU105" s="297"/>
      <c r="AV105" s="346" t="s">
        <v>121</v>
      </c>
      <c r="AW105" s="175"/>
      <c r="AX105" s="10"/>
      <c r="AY105" s="200"/>
      <c r="AZ105" s="167">
        <f t="shared" si="140"/>
        <v>0</v>
      </c>
      <c r="BA105" s="297"/>
      <c r="BB105" s="346" t="s">
        <v>121</v>
      </c>
      <c r="BC105" s="167"/>
      <c r="BD105" s="10"/>
      <c r="BE105" s="187">
        <v>0</v>
      </c>
      <c r="BF105" s="167">
        <f t="shared" si="141"/>
        <v>0</v>
      </c>
      <c r="BG105" s="297"/>
      <c r="BH105" s="346" t="s">
        <v>121</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8"/>
      <c r="I110" s="398"/>
      <c r="J110" s="157" t="s">
        <v>7</v>
      </c>
      <c r="K110" s="157"/>
      <c r="L110" s="309"/>
      <c r="M110" s="157"/>
      <c r="N110" s="576" t="s">
        <v>8</v>
      </c>
      <c r="O110" s="576"/>
      <c r="P110" s="288"/>
      <c r="Q110" s="305"/>
      <c r="R110" s="157"/>
      <c r="S110" s="398"/>
      <c r="T110" s="576" t="str">
        <f>+T14</f>
        <v>Uren</v>
      </c>
      <c r="U110" s="576"/>
      <c r="V110" s="305"/>
      <c r="W110" s="33"/>
      <c r="X110" s="157"/>
      <c r="Y110" s="398"/>
      <c r="Z110" s="576" t="str">
        <f>+Z14</f>
        <v>Uren</v>
      </c>
      <c r="AA110" s="576"/>
      <c r="AB110" s="305"/>
      <c r="AC110" s="33"/>
      <c r="AD110" s="157"/>
      <c r="AE110" s="300"/>
      <c r="AF110" s="576" t="str">
        <f>+AF14</f>
        <v>Uren</v>
      </c>
      <c r="AG110" s="576"/>
      <c r="AH110" s="397"/>
      <c r="AI110" s="305"/>
      <c r="AJ110" s="157"/>
      <c r="AK110" s="305"/>
      <c r="AL110" s="576" t="str">
        <f>+AL14</f>
        <v>Uren</v>
      </c>
      <c r="AM110" s="576"/>
      <c r="AN110" s="397"/>
      <c r="AO110" s="305"/>
      <c r="AP110" s="157"/>
      <c r="AQ110" s="305"/>
      <c r="AR110" s="576" t="str">
        <f>+AR14</f>
        <v>Uren</v>
      </c>
      <c r="AS110" s="576"/>
      <c r="AT110" s="397"/>
      <c r="AU110" s="305"/>
      <c r="AV110" s="157"/>
      <c r="AW110" s="398"/>
      <c r="AX110" s="576" t="str">
        <f>+AX14</f>
        <v>Uren</v>
      </c>
      <c r="AY110" s="576"/>
      <c r="AZ110" s="397"/>
      <c r="BA110" s="305"/>
      <c r="BB110" s="157"/>
      <c r="BC110" s="397"/>
      <c r="BD110" s="576" t="str">
        <f>+BD14</f>
        <v>Uren</v>
      </c>
      <c r="BE110" s="576"/>
      <c r="BF110" s="397"/>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521"/>
      <c r="I112" s="522">
        <f>G112</f>
        <v>0</v>
      </c>
      <c r="J112" s="35"/>
      <c r="K112" s="200"/>
      <c r="L112" s="297"/>
      <c r="M112" s="167">
        <f>K112</f>
        <v>0</v>
      </c>
      <c r="N112" s="35"/>
      <c r="O112" s="200"/>
      <c r="P112" s="297">
        <f>O112</f>
        <v>0</v>
      </c>
      <c r="Q112" s="297"/>
      <c r="R112" s="520" t="s">
        <v>121</v>
      </c>
      <c r="S112" s="167"/>
      <c r="T112" s="35"/>
      <c r="U112" s="200"/>
      <c r="V112" s="297"/>
      <c r="W112" s="33">
        <f t="shared" si="133"/>
        <v>0</v>
      </c>
      <c r="X112" s="520" t="s">
        <v>121</v>
      </c>
      <c r="Y112" s="167"/>
      <c r="Z112" s="35"/>
      <c r="AA112" s="200"/>
      <c r="AB112" s="297"/>
      <c r="AC112" s="33">
        <f t="shared" si="134"/>
        <v>0</v>
      </c>
      <c r="AD112" s="520" t="s">
        <v>121</v>
      </c>
      <c r="AE112" s="287"/>
      <c r="AF112" s="10"/>
      <c r="AG112" s="187">
        <v>0</v>
      </c>
      <c r="AH112" s="175">
        <f>AG112</f>
        <v>0</v>
      </c>
      <c r="AI112" s="287"/>
      <c r="AJ112" s="520" t="s">
        <v>121</v>
      </c>
      <c r="AK112" s="288"/>
      <c r="AL112" s="30"/>
      <c r="AM112" s="200"/>
      <c r="AN112" s="31"/>
      <c r="AO112" s="288"/>
      <c r="AP112" s="520" t="s">
        <v>121</v>
      </c>
      <c r="AQ112" s="288"/>
      <c r="AR112" s="30"/>
      <c r="AS112" s="200"/>
      <c r="AT112" s="31"/>
      <c r="AU112" s="288"/>
      <c r="AV112" s="520" t="s">
        <v>121</v>
      </c>
      <c r="AW112" s="175"/>
      <c r="AX112" s="10"/>
      <c r="AY112" s="200"/>
      <c r="AZ112" s="175">
        <f>AY112</f>
        <v>0</v>
      </c>
      <c r="BA112" s="287"/>
      <c r="BB112" s="520" t="s">
        <v>121</v>
      </c>
      <c r="BC112" s="175"/>
      <c r="BD112" s="10"/>
      <c r="BE112" s="187">
        <v>0</v>
      </c>
      <c r="BF112" s="175">
        <f>BE112</f>
        <v>0</v>
      </c>
      <c r="BG112" s="287"/>
      <c r="BH112" s="520" t="s">
        <v>121</v>
      </c>
      <c r="BI112" s="139"/>
    </row>
    <row r="113" spans="1:61" x14ac:dyDescent="0.25">
      <c r="A113" s="7"/>
      <c r="B113" s="574"/>
      <c r="C113" s="575"/>
      <c r="D113" s="575"/>
      <c r="E113" s="135"/>
      <c r="F113" s="10"/>
      <c r="G113" s="200"/>
      <c r="H113" s="521"/>
      <c r="I113" s="522">
        <f>G113</f>
        <v>0</v>
      </c>
      <c r="J113" s="35"/>
      <c r="K113" s="200"/>
      <c r="L113" s="297"/>
      <c r="M113" s="167">
        <f>K113</f>
        <v>0</v>
      </c>
      <c r="N113" s="35"/>
      <c r="O113" s="200"/>
      <c r="P113" s="297">
        <f>O113</f>
        <v>0</v>
      </c>
      <c r="Q113" s="297"/>
      <c r="R113" s="520" t="s">
        <v>121</v>
      </c>
      <c r="S113" s="167"/>
      <c r="T113" s="35"/>
      <c r="U113" s="200"/>
      <c r="V113" s="297"/>
      <c r="W113" s="33">
        <f t="shared" ref="W113" si="142">U113</f>
        <v>0</v>
      </c>
      <c r="X113" s="520" t="s">
        <v>121</v>
      </c>
      <c r="Y113" s="167"/>
      <c r="Z113" s="35"/>
      <c r="AA113" s="200"/>
      <c r="AB113" s="297"/>
      <c r="AC113" s="33">
        <f t="shared" ref="AC113" si="143">AA113</f>
        <v>0</v>
      </c>
      <c r="AD113" s="520" t="s">
        <v>121</v>
      </c>
      <c r="AE113" s="287"/>
      <c r="AF113" s="10"/>
      <c r="AG113" s="187">
        <v>0</v>
      </c>
      <c r="AH113" s="175">
        <f>AG113</f>
        <v>0</v>
      </c>
      <c r="AI113" s="287"/>
      <c r="AJ113" s="520" t="s">
        <v>121</v>
      </c>
      <c r="AK113" s="288"/>
      <c r="AL113" s="30"/>
      <c r="AM113" s="200"/>
      <c r="AN113" s="31"/>
      <c r="AO113" s="288"/>
      <c r="AP113" s="520" t="s">
        <v>121</v>
      </c>
      <c r="AQ113" s="288"/>
      <c r="AR113" s="30"/>
      <c r="AS113" s="200"/>
      <c r="AT113" s="31"/>
      <c r="AU113" s="288"/>
      <c r="AV113" s="520" t="s">
        <v>121</v>
      </c>
      <c r="AW113" s="175"/>
      <c r="AX113" s="10"/>
      <c r="AY113" s="200"/>
      <c r="AZ113" s="175">
        <f>AY113</f>
        <v>0</v>
      </c>
      <c r="BA113" s="287"/>
      <c r="BB113" s="520" t="s">
        <v>121</v>
      </c>
      <c r="BC113" s="175"/>
      <c r="BD113" s="10"/>
      <c r="BE113" s="187">
        <v>0</v>
      </c>
      <c r="BF113" s="175">
        <f>BE113</f>
        <v>0</v>
      </c>
      <c r="BG113" s="287"/>
      <c r="BH113" s="520" t="s">
        <v>121</v>
      </c>
      <c r="BI113" s="139"/>
    </row>
    <row r="114" spans="1:61" x14ac:dyDescent="0.25">
      <c r="A114" s="7"/>
      <c r="B114" s="574"/>
      <c r="C114" s="587"/>
      <c r="D114" s="587"/>
      <c r="E114" s="4"/>
      <c r="F114" s="10"/>
      <c r="G114" s="200"/>
      <c r="H114" s="262"/>
      <c r="I114" s="522">
        <f t="shared" ref="I114:I116" si="144">G114</f>
        <v>0</v>
      </c>
      <c r="J114" s="35"/>
      <c r="K114" s="200"/>
      <c r="L114" s="297"/>
      <c r="M114" s="167">
        <f t="shared" ref="M114:M116" si="145">K114</f>
        <v>0</v>
      </c>
      <c r="N114" s="35"/>
      <c r="O114" s="200"/>
      <c r="P114" s="297">
        <f>O114</f>
        <v>0</v>
      </c>
      <c r="Q114" s="297"/>
      <c r="R114" s="520" t="s">
        <v>121</v>
      </c>
      <c r="S114" s="167"/>
      <c r="T114" s="35"/>
      <c r="U114" s="200"/>
      <c r="V114" s="297"/>
      <c r="W114" s="33">
        <f t="shared" si="133"/>
        <v>0</v>
      </c>
      <c r="X114" s="520" t="s">
        <v>121</v>
      </c>
      <c r="Y114" s="167"/>
      <c r="Z114" s="35"/>
      <c r="AA114" s="200"/>
      <c r="AB114" s="297"/>
      <c r="AC114" s="33">
        <f t="shared" si="134"/>
        <v>0</v>
      </c>
      <c r="AD114" s="520" t="s">
        <v>121</v>
      </c>
      <c r="AE114" s="287"/>
      <c r="AF114" s="10"/>
      <c r="AG114" s="187">
        <v>0</v>
      </c>
      <c r="AH114" s="175">
        <f t="shared" ref="AH114:AH116" si="146">AG114</f>
        <v>0</v>
      </c>
      <c r="AI114" s="287"/>
      <c r="AJ114" s="520" t="s">
        <v>121</v>
      </c>
      <c r="AK114" s="288"/>
      <c r="AL114" s="30"/>
      <c r="AM114" s="200"/>
      <c r="AN114" s="31"/>
      <c r="AO114" s="288"/>
      <c r="AP114" s="520" t="s">
        <v>121</v>
      </c>
      <c r="AQ114" s="288"/>
      <c r="AR114" s="30"/>
      <c r="AS114" s="200"/>
      <c r="AT114" s="31"/>
      <c r="AU114" s="288"/>
      <c r="AV114" s="520" t="s">
        <v>121</v>
      </c>
      <c r="AW114" s="175"/>
      <c r="AX114" s="10"/>
      <c r="AY114" s="200"/>
      <c r="AZ114" s="175">
        <f t="shared" ref="AZ114:AZ116" si="147">AY114</f>
        <v>0</v>
      </c>
      <c r="BA114" s="287"/>
      <c r="BB114" s="520" t="s">
        <v>121</v>
      </c>
      <c r="BC114" s="175"/>
      <c r="BD114" s="10"/>
      <c r="BE114" s="187">
        <v>0</v>
      </c>
      <c r="BF114" s="175">
        <f t="shared" ref="BF114:BF116" si="148">BE114</f>
        <v>0</v>
      </c>
      <c r="BG114" s="287"/>
      <c r="BH114" s="520" t="s">
        <v>121</v>
      </c>
      <c r="BI114" s="136"/>
    </row>
    <row r="115" spans="1:61" x14ac:dyDescent="0.25">
      <c r="A115" s="7"/>
      <c r="B115" s="574"/>
      <c r="C115" s="587"/>
      <c r="D115" s="587"/>
      <c r="E115" s="4"/>
      <c r="F115" s="10"/>
      <c r="G115" s="200"/>
      <c r="H115" s="262"/>
      <c r="I115" s="522">
        <f t="shared" si="144"/>
        <v>0</v>
      </c>
      <c r="J115" s="35"/>
      <c r="K115" s="200"/>
      <c r="L115" s="297"/>
      <c r="M115" s="167">
        <f t="shared" si="145"/>
        <v>0</v>
      </c>
      <c r="N115" s="35"/>
      <c r="O115" s="200"/>
      <c r="P115" s="297">
        <f>O115</f>
        <v>0</v>
      </c>
      <c r="Q115" s="297"/>
      <c r="R115" s="520" t="s">
        <v>121</v>
      </c>
      <c r="S115" s="167"/>
      <c r="T115" s="35"/>
      <c r="U115" s="200"/>
      <c r="V115" s="297"/>
      <c r="W115" s="33">
        <f t="shared" si="133"/>
        <v>0</v>
      </c>
      <c r="X115" s="520" t="s">
        <v>121</v>
      </c>
      <c r="Y115" s="167"/>
      <c r="Z115" s="35"/>
      <c r="AA115" s="200"/>
      <c r="AB115" s="297"/>
      <c r="AC115" s="33">
        <f t="shared" si="134"/>
        <v>0</v>
      </c>
      <c r="AD115" s="520" t="s">
        <v>121</v>
      </c>
      <c r="AE115" s="287"/>
      <c r="AF115" s="10"/>
      <c r="AG115" s="187">
        <v>0</v>
      </c>
      <c r="AH115" s="175">
        <f t="shared" si="146"/>
        <v>0</v>
      </c>
      <c r="AI115" s="287"/>
      <c r="AJ115" s="520" t="s">
        <v>121</v>
      </c>
      <c r="AK115" s="288"/>
      <c r="AL115" s="30"/>
      <c r="AM115" s="200"/>
      <c r="AN115" s="31"/>
      <c r="AO115" s="288"/>
      <c r="AP115" s="520" t="s">
        <v>121</v>
      </c>
      <c r="AQ115" s="288"/>
      <c r="AR115" s="30"/>
      <c r="AS115" s="200"/>
      <c r="AT115" s="31"/>
      <c r="AU115" s="288"/>
      <c r="AV115" s="520" t="s">
        <v>121</v>
      </c>
      <c r="AW115" s="175"/>
      <c r="AX115" s="10"/>
      <c r="AY115" s="200"/>
      <c r="AZ115" s="175">
        <f t="shared" si="147"/>
        <v>0</v>
      </c>
      <c r="BA115" s="287"/>
      <c r="BB115" s="520" t="s">
        <v>121</v>
      </c>
      <c r="BC115" s="175"/>
      <c r="BD115" s="10"/>
      <c r="BE115" s="187">
        <v>0</v>
      </c>
      <c r="BF115" s="175">
        <f t="shared" si="148"/>
        <v>0</v>
      </c>
      <c r="BG115" s="287"/>
      <c r="BH115" s="520" t="s">
        <v>121</v>
      </c>
      <c r="BI115" s="136"/>
    </row>
    <row r="116" spans="1:61" x14ac:dyDescent="0.25">
      <c r="A116" s="392"/>
      <c r="B116" s="588"/>
      <c r="C116" s="575"/>
      <c r="D116" s="575"/>
      <c r="E116" s="135"/>
      <c r="F116" s="10"/>
      <c r="G116" s="200"/>
      <c r="H116" s="521"/>
      <c r="I116" s="522">
        <f t="shared" si="144"/>
        <v>0</v>
      </c>
      <c r="J116" s="35"/>
      <c r="K116" s="200"/>
      <c r="L116" s="297"/>
      <c r="M116" s="167">
        <f t="shared" si="145"/>
        <v>0</v>
      </c>
      <c r="N116" s="35"/>
      <c r="O116" s="200"/>
      <c r="P116" s="297">
        <f>O116</f>
        <v>0</v>
      </c>
      <c r="Q116" s="297"/>
      <c r="R116" s="520" t="s">
        <v>121</v>
      </c>
      <c r="S116" s="167"/>
      <c r="T116" s="35"/>
      <c r="U116" s="200"/>
      <c r="V116" s="297"/>
      <c r="W116" s="33">
        <f t="shared" si="133"/>
        <v>0</v>
      </c>
      <c r="X116" s="520" t="s">
        <v>121</v>
      </c>
      <c r="Y116" s="167"/>
      <c r="Z116" s="35"/>
      <c r="AA116" s="200"/>
      <c r="AB116" s="297"/>
      <c r="AC116" s="33">
        <f t="shared" si="134"/>
        <v>0</v>
      </c>
      <c r="AD116" s="520" t="s">
        <v>121</v>
      </c>
      <c r="AE116" s="287"/>
      <c r="AF116" s="10"/>
      <c r="AG116" s="187">
        <v>0</v>
      </c>
      <c r="AH116" s="175">
        <f t="shared" si="146"/>
        <v>0</v>
      </c>
      <c r="AI116" s="287"/>
      <c r="AJ116" s="520" t="s">
        <v>121</v>
      </c>
      <c r="AK116" s="288"/>
      <c r="AL116" s="30"/>
      <c r="AM116" s="200"/>
      <c r="AN116" s="31"/>
      <c r="AO116" s="288"/>
      <c r="AP116" s="520" t="s">
        <v>121</v>
      </c>
      <c r="AQ116" s="288"/>
      <c r="AR116" s="30"/>
      <c r="AS116" s="200"/>
      <c r="AT116" s="31"/>
      <c r="AU116" s="288"/>
      <c r="AV116" s="520" t="s">
        <v>121</v>
      </c>
      <c r="AW116" s="175"/>
      <c r="AX116" s="10"/>
      <c r="AY116" s="200"/>
      <c r="AZ116" s="175">
        <f t="shared" si="147"/>
        <v>0</v>
      </c>
      <c r="BA116" s="287"/>
      <c r="BB116" s="520" t="s">
        <v>121</v>
      </c>
      <c r="BC116" s="175"/>
      <c r="BD116" s="10"/>
      <c r="BE116" s="187">
        <v>0</v>
      </c>
      <c r="BF116" s="175">
        <f t="shared" si="148"/>
        <v>0</v>
      </c>
      <c r="BG116" s="287"/>
      <c r="BH116" s="520" t="s">
        <v>121</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aanvraag'!I40&gt;80%,80%,50%+'Basisgegevens aanvraag'!I40)</f>
        <v>0.5</v>
      </c>
      <c r="L129" s="291"/>
      <c r="M129" s="358"/>
      <c r="N129" s="64"/>
      <c r="O129" s="70">
        <f>25%+'Basisgegevens aanvraag'!$I$40</f>
        <v>0.25</v>
      </c>
      <c r="P129" s="312"/>
      <c r="Q129" s="312"/>
      <c r="R129" s="312"/>
      <c r="S129" s="63"/>
      <c r="T129" s="64"/>
      <c r="U129" s="70">
        <f>50%+'Basisgegevens aanvraag'!$G$40</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aanvraag'!K40+'Basisgegevens aanvraag'!L40)&lt;=70%),(+AY129+'Basisgegevens aanvraag'!K40+'Basisgegevens aanvraag'!L40)*AY125,AND(C7="Niet van toepassing",AY129&gt;=50%),50%*AY125,AND(C7="Niet van toepassing",AY129&lt;50%),AY129*AY125,AND(C7="Niet van toepassing",AY129&gt;=50%),50%*AY125,AND(C7="Ja",C4="Onderzoeksorganisatie - niet economische activiteiten"),AY125*0%,AND(C7="Ja",(+AY129+'Basisgegevens aanvraag'!K40+'Basisgegevens aanvraag'!L40)&gt;70%),70%*AY125,AND(C7="",C4="Onderzoeksorganisatie - niet economische activiteiten"),+AY125*0%,(AND(C7="",C8="Niet van toepassing")),+AY125*50%,(AND(C7="",C8="Nee")),+AY125*50%,AND(C7="Ja",C4="Middelgrote onderneming",(+AY129+'Basisgegevens aanvraag'!K40+'Basisgegevens aanvraag'!L40)&lt;=70%),(+AY129+'Basisgegevens aanvraag'!K40+'Basisgegevens aanvraag'!L40)*AY125,AND(C7="Ja",C4="Onderzoeksorganisatie - economische activiteiten",AY129&lt;=50%),(+AY129+'Basisgegevens aanvraag'!K40+'Basisgegevens aanvraag'!L40)*AY125,AND(C7="Ja",C4="Grote onderneming",AY129&lt;=50%),(+AY129+'Basisgegevens aanvraag'!K40+'Basisgegevens aanvraag'!L40)*AY125,AND(C7="",AY129&lt;=50%),+AY125*AY129,(AND(C7="",C8="")),+AY125*50%,AY129&lt;50%,AY129*AY125)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C155" s="336"/>
      <c r="D155" s="336"/>
      <c r="E155" s="336"/>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ht="18" x14ac:dyDescent="0.25">
      <c r="B156" s="336"/>
      <c r="C156" s="336"/>
      <c r="D156" s="336"/>
      <c r="E156" s="336"/>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B157" s="336"/>
      <c r="C157" s="336"/>
      <c r="D157" s="336"/>
      <c r="E157" s="336"/>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ht="18" x14ac:dyDescent="0.25">
      <c r="B158" s="336"/>
      <c r="C158" s="336"/>
      <c r="D158" s="336"/>
      <c r="E158" s="336"/>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B159" s="336"/>
      <c r="C159" s="336"/>
      <c r="D159" s="336"/>
      <c r="E159" s="336"/>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386"/>
      <c r="F174" s="269"/>
      <c r="G174" s="269" t="s">
        <v>110</v>
      </c>
      <c r="H174" s="269" t="s">
        <v>111</v>
      </c>
      <c r="I174" s="337"/>
      <c r="J174" s="269" t="s">
        <v>112</v>
      </c>
      <c r="K174" s="269" t="s">
        <v>113</v>
      </c>
      <c r="L174" s="269" t="s">
        <v>123</v>
      </c>
      <c r="M174" s="337"/>
      <c r="N174" s="269" t="s">
        <v>124</v>
      </c>
      <c r="O174" s="269" t="s">
        <v>125</v>
      </c>
      <c r="P174" s="337"/>
      <c r="Q174" s="269" t="s">
        <v>126</v>
      </c>
      <c r="R174" s="269" t="s">
        <v>127</v>
      </c>
      <c r="S174" s="269" t="s">
        <v>128</v>
      </c>
      <c r="T174" s="269" t="s">
        <v>44</v>
      </c>
      <c r="U174" s="613" t="s">
        <v>114</v>
      </c>
      <c r="V174" s="613"/>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2" t="s">
        <v>130</v>
      </c>
      <c r="F175" s="563"/>
      <c r="G175" s="474">
        <f>SUMIFS(I15:I116,R15:R116,"KO")</f>
        <v>0</v>
      </c>
      <c r="H175" s="200">
        <f>SUMIFS(M15:M116,R15:R116,Werkblad!A31)</f>
        <v>0</v>
      </c>
      <c r="I175" s="200"/>
      <c r="J175" s="200">
        <f>SUMIFS(P15:P116,R15:R116,Werkblad!A31)</f>
        <v>0</v>
      </c>
      <c r="K175" s="200">
        <f>SUMIFS(W15:W116,X15:X116,Werkblad!A31)</f>
        <v>0</v>
      </c>
      <c r="L175" s="200">
        <f>SUMIFS(AC15:AC116,AD15:AD116,Werkblad!A31)</f>
        <v>0</v>
      </c>
      <c r="M175" s="200"/>
      <c r="N175" s="200">
        <f>SUMIFS(AH15:AH116,AJ15:AJ116,Werkblad!A31)</f>
        <v>0</v>
      </c>
      <c r="O175" s="200">
        <f>SUMIFS(AN15:AN116,AP15:AP116,"KO")</f>
        <v>0</v>
      </c>
      <c r="P175" s="200"/>
      <c r="Q175" s="200">
        <f>SUMIFS(AT15:AT116,AV15:AV116,"KO")</f>
        <v>0</v>
      </c>
      <c r="R175" s="200">
        <f>SUMIFS(AZ15:AZ116,BB15:BB116,"KO")</f>
        <v>0</v>
      </c>
      <c r="S175" s="200">
        <f>SUMIFS(BF15:BF116,BH15:BH116,"KO")</f>
        <v>0</v>
      </c>
      <c r="T175" s="477">
        <f>SUM(G175:S175)</f>
        <v>0</v>
      </c>
      <c r="U175" s="585">
        <f>IFERROR(T175/$T$177,0)</f>
        <v>0</v>
      </c>
      <c r="V175" s="586"/>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4YwbIqhMVNA5CmptYYi8EYDiOBZshvwhpYCGNMKdHSMfFzR7ZV2bQul1uUHQEQgb3iY1nTKzqdN3P4zZY/eBZg==" saltValue="2DA5LDsERf26pMlVITmS1A==" spinCount="100000" sheet="1" objects="1" scenarios="1" formatColumns="0"/>
  <customSheetViews>
    <customSheetView guid="{83BCCC09-8AC8-4304-9213-3ECE2DC16AD8}" showGridLines="0" hiddenColumns="1">
      <pane xSplit="1" ySplit="10" topLeftCell="X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B20" activePane="bottomRight" state="frozen"/>
      <selection pane="bottomRight" activeCell="H18" sqref="H18"/>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X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9">
    <mergeCell ref="T110:U110"/>
    <mergeCell ref="Z110:AA110"/>
    <mergeCell ref="AF110:AG110"/>
    <mergeCell ref="B74:D74"/>
    <mergeCell ref="N90:O90"/>
    <mergeCell ref="T90:U90"/>
    <mergeCell ref="Z90:AA90"/>
    <mergeCell ref="B85:D85"/>
    <mergeCell ref="BD71:BE71"/>
    <mergeCell ref="B93:D93"/>
    <mergeCell ref="B94:D94"/>
    <mergeCell ref="B95:D95"/>
    <mergeCell ref="B99:D99"/>
    <mergeCell ref="B100:D100"/>
    <mergeCell ref="B75:D75"/>
    <mergeCell ref="B76:D76"/>
    <mergeCell ref="B77:D77"/>
    <mergeCell ref="B96:D96"/>
    <mergeCell ref="B97:D97"/>
    <mergeCell ref="B98:D98"/>
    <mergeCell ref="AR123:AS123"/>
    <mergeCell ref="B82:D82"/>
    <mergeCell ref="B84:D84"/>
    <mergeCell ref="AX123:AY123"/>
    <mergeCell ref="BD123:BE123"/>
    <mergeCell ref="AF90:AG90"/>
    <mergeCell ref="AL90:AM90"/>
    <mergeCell ref="AR90:AS90"/>
    <mergeCell ref="AX90:AY90"/>
    <mergeCell ref="BD90:BE90"/>
    <mergeCell ref="B105:D105"/>
    <mergeCell ref="B104:D104"/>
    <mergeCell ref="B112:D112"/>
    <mergeCell ref="AL110:AM110"/>
    <mergeCell ref="AR110:AS110"/>
    <mergeCell ref="AX110:AY110"/>
    <mergeCell ref="BD110:BE110"/>
    <mergeCell ref="B114:D114"/>
    <mergeCell ref="B115:D115"/>
    <mergeCell ref="B101:D101"/>
    <mergeCell ref="B102:D102"/>
    <mergeCell ref="B103:D103"/>
    <mergeCell ref="N110:O110"/>
    <mergeCell ref="B92:D92"/>
    <mergeCell ref="B52:C52"/>
    <mergeCell ref="N57:O57"/>
    <mergeCell ref="T57:U57"/>
    <mergeCell ref="Z57:AA57"/>
    <mergeCell ref="AF57:AG57"/>
    <mergeCell ref="AL57:AM57"/>
    <mergeCell ref="AR57:AS57"/>
    <mergeCell ref="AX57:AY57"/>
    <mergeCell ref="B83:D83"/>
    <mergeCell ref="B78:D78"/>
    <mergeCell ref="B79:D79"/>
    <mergeCell ref="B66:D66"/>
    <mergeCell ref="N71:O71"/>
    <mergeCell ref="T71:U71"/>
    <mergeCell ref="Z71:AA71"/>
    <mergeCell ref="AF71:AG71"/>
    <mergeCell ref="AL71:AM71"/>
    <mergeCell ref="AR71:AS71"/>
    <mergeCell ref="AX71:AY71"/>
    <mergeCell ref="B61:D61"/>
    <mergeCell ref="B62:D62"/>
    <mergeCell ref="B63:D63"/>
    <mergeCell ref="B80:D80"/>
    <mergeCell ref="B81:D81"/>
    <mergeCell ref="AL13:AM13"/>
    <mergeCell ref="AR13:AS13"/>
    <mergeCell ref="AX13:AY13"/>
    <mergeCell ref="BD13:BE13"/>
    <mergeCell ref="Z38:AA38"/>
    <mergeCell ref="AF38:AG38"/>
    <mergeCell ref="AL38:AM38"/>
    <mergeCell ref="AR38:AS38"/>
    <mergeCell ref="AX38:AY38"/>
    <mergeCell ref="BD38:BE38"/>
    <mergeCell ref="F2:G5"/>
    <mergeCell ref="B45:C45"/>
    <mergeCell ref="B46:C46"/>
    <mergeCell ref="B47:C47"/>
    <mergeCell ref="B48:C48"/>
    <mergeCell ref="B49:C49"/>
    <mergeCell ref="B50:C50"/>
    <mergeCell ref="B51:C51"/>
    <mergeCell ref="B73:D73"/>
    <mergeCell ref="B64:D64"/>
    <mergeCell ref="B65:D65"/>
    <mergeCell ref="B44:C44"/>
    <mergeCell ref="B40:C40"/>
    <mergeCell ref="B41:C41"/>
    <mergeCell ref="B42:C42"/>
    <mergeCell ref="B43:C43"/>
    <mergeCell ref="B60:D60"/>
    <mergeCell ref="B59:D59"/>
    <mergeCell ref="B10:C10"/>
    <mergeCell ref="D10:E10"/>
    <mergeCell ref="B12:BI12"/>
    <mergeCell ref="Z13:AA13"/>
    <mergeCell ref="AF13:AG13"/>
    <mergeCell ref="BD57:BE57"/>
    <mergeCell ref="E175:F175"/>
    <mergeCell ref="U175:V175"/>
    <mergeCell ref="E176:F176"/>
    <mergeCell ref="U176:V176"/>
    <mergeCell ref="U177:V177"/>
    <mergeCell ref="G159:H159"/>
    <mergeCell ref="G160:H160"/>
    <mergeCell ref="G165:H165"/>
    <mergeCell ref="G166:H166"/>
    <mergeCell ref="G167:H167"/>
    <mergeCell ref="G168:H168"/>
    <mergeCell ref="G169:H169"/>
    <mergeCell ref="E173:V173"/>
    <mergeCell ref="G164:AB164"/>
    <mergeCell ref="U174:V174"/>
    <mergeCell ref="B164:E164"/>
    <mergeCell ref="B165:E165"/>
    <mergeCell ref="C168:D168"/>
    <mergeCell ref="B113:D113"/>
    <mergeCell ref="G158:H158"/>
    <mergeCell ref="B116:D116"/>
    <mergeCell ref="N123:O123"/>
    <mergeCell ref="T123:U123"/>
    <mergeCell ref="Z123:AA123"/>
    <mergeCell ref="AF123:AG123"/>
    <mergeCell ref="AL123:AM123"/>
    <mergeCell ref="G157:AB157"/>
  </mergeCells>
  <conditionalFormatting sqref="AZ129:BB129">
    <cfRule type="cellIs" dxfId="195" priority="53" operator="greaterThan">
      <formula>0.5</formula>
    </cfRule>
    <cfRule type="cellIs" priority="54" operator="between">
      <formula>0</formula>
      <formula>0.5</formula>
    </cfRule>
  </conditionalFormatting>
  <conditionalFormatting sqref="B12">
    <cfRule type="cellIs" dxfId="194" priority="78" stopIfTrue="1" operator="equal">
      <formula>"Kies eerst uw systematiek voor de berekening van de subsidiabele kosten"</formula>
    </cfRule>
  </conditionalFormatting>
  <conditionalFormatting sqref="F34">
    <cfRule type="cellIs" dxfId="193" priority="77" stopIfTrue="1" operator="equal">
      <formula>"Opslag algemene kosten (50%)"</formula>
    </cfRule>
  </conditionalFormatting>
  <conditionalFormatting sqref="AB107">
    <cfRule type="cellIs" dxfId="192" priority="74" operator="greaterThan">
      <formula>40000000</formula>
    </cfRule>
  </conditionalFormatting>
  <conditionalFormatting sqref="AN129:AQ129">
    <cfRule type="cellIs" dxfId="191" priority="70" operator="greaterThan">
      <formula>0.5</formula>
    </cfRule>
    <cfRule type="cellIs" priority="71" operator="between">
      <formula>0</formula>
      <formula>0.5</formula>
    </cfRule>
  </conditionalFormatting>
  <conditionalFormatting sqref="AT133:AV133">
    <cfRule type="cellIs" dxfId="190" priority="68" operator="greaterThan">
      <formula>20000000</formula>
    </cfRule>
  </conditionalFormatting>
  <conditionalFormatting sqref="BC133">
    <cfRule type="cellIs" dxfId="189" priority="67" operator="greaterThan">
      <formula>20000000</formula>
    </cfRule>
  </conditionalFormatting>
  <conditionalFormatting sqref="AR34">
    <cfRule type="cellIs" dxfId="188" priority="60" stopIfTrue="1" operator="equal">
      <formula>"Opslag algemene kosten (50%)"</formula>
    </cfRule>
  </conditionalFormatting>
  <conditionalFormatting sqref="T34">
    <cfRule type="cellIs" dxfId="187" priority="64" stopIfTrue="1" operator="equal">
      <formula>"Opslag algemene kosten (50%)"</formula>
    </cfRule>
  </conditionalFormatting>
  <conditionalFormatting sqref="J34">
    <cfRule type="cellIs" dxfId="186" priority="66" stopIfTrue="1" operator="equal">
      <formula>"Opslag algemene kosten (50%)"</formula>
    </cfRule>
  </conditionalFormatting>
  <conditionalFormatting sqref="N34">
    <cfRule type="cellIs" dxfId="185" priority="65" stopIfTrue="1" operator="equal">
      <formula>"Opslag algemene kosten (50%)"</formula>
    </cfRule>
  </conditionalFormatting>
  <conditionalFormatting sqref="Z34">
    <cfRule type="cellIs" dxfId="184" priority="63" stopIfTrue="1" operator="equal">
      <formula>"Opslag algemene kosten (50%)"</formula>
    </cfRule>
  </conditionalFormatting>
  <conditionalFormatting sqref="AF34">
    <cfRule type="cellIs" dxfId="183" priority="62" stopIfTrue="1" operator="equal">
      <formula>"Opslag algemene kosten (50%)"</formula>
    </cfRule>
  </conditionalFormatting>
  <conditionalFormatting sqref="AL34">
    <cfRule type="cellIs" dxfId="182" priority="61" stopIfTrue="1" operator="equal">
      <formula>"Opslag algemene kosten (50%)"</formula>
    </cfRule>
  </conditionalFormatting>
  <conditionalFormatting sqref="AX34">
    <cfRule type="cellIs" dxfId="181" priority="59" stopIfTrue="1" operator="equal">
      <formula>"Opslag algemene kosten (50%)"</formula>
    </cfRule>
  </conditionalFormatting>
  <conditionalFormatting sqref="BD34">
    <cfRule type="cellIs" dxfId="180" priority="55" stopIfTrue="1" operator="equal">
      <formula>"Opslag algemene kosten (50%)"</formula>
    </cfRule>
  </conditionalFormatting>
  <conditionalFormatting sqref="AZ133:BB133">
    <cfRule type="cellIs" dxfId="179" priority="52" operator="greaterThan">
      <formula>20000000</formula>
    </cfRule>
  </conditionalFormatting>
  <conditionalFormatting sqref="AB129:AD129">
    <cfRule type="cellIs" dxfId="178" priority="37" operator="greaterThan">
      <formula>0.5</formula>
    </cfRule>
    <cfRule type="cellIs" priority="38" operator="between">
      <formula>0</formula>
      <formula>0.5</formula>
    </cfRule>
  </conditionalFormatting>
  <conditionalFormatting sqref="AH129:AK129">
    <cfRule type="cellIs" dxfId="177" priority="35" operator="greaterThan">
      <formula>0.5</formula>
    </cfRule>
    <cfRule type="cellIs" priority="36" operator="between">
      <formula>0</formula>
      <formula>0.5</formula>
    </cfRule>
  </conditionalFormatting>
  <conditionalFormatting sqref="AM129">
    <cfRule type="cellIs" dxfId="176" priority="29" operator="greaterThan">
      <formula>0.5</formula>
    </cfRule>
    <cfRule type="cellIs" priority="30" operator="between">
      <formula>0</formula>
      <formula>0.5</formula>
    </cfRule>
  </conditionalFormatting>
  <conditionalFormatting sqref="AQ133">
    <cfRule type="cellIs" dxfId="175" priority="26" operator="greaterThan">
      <formula>20000000</formula>
    </cfRule>
  </conditionalFormatting>
  <conditionalFormatting sqref="AS133">
    <cfRule type="cellIs" dxfId="174" priority="25" operator="greaterThan">
      <formula>20000000</formula>
    </cfRule>
  </conditionalFormatting>
  <conditionalFormatting sqref="AM133:AP133">
    <cfRule type="cellIs" dxfId="173" priority="24" operator="greaterThan">
      <formula>20000000</formula>
    </cfRule>
  </conditionalFormatting>
  <conditionalFormatting sqref="AH133:AK133">
    <cfRule type="cellIs" dxfId="172" priority="23" operator="greaterThan">
      <formula>20000000</formula>
    </cfRule>
  </conditionalFormatting>
  <conditionalFormatting sqref="AB133:AD133">
    <cfRule type="cellIs" dxfId="171" priority="22" operator="greaterThan">
      <formula>20000000</formula>
    </cfRule>
  </conditionalFormatting>
  <conditionalFormatting sqref="AG133">
    <cfRule type="cellIs" dxfId="170" priority="21" operator="greaterThan">
      <formula>20000000</formula>
    </cfRule>
  </conditionalFormatting>
  <conditionalFormatting sqref="AA133">
    <cfRule type="cellIs" dxfId="169" priority="20" operator="greaterThan">
      <formula>20000000</formula>
    </cfRule>
  </conditionalFormatting>
  <conditionalFormatting sqref="AY133">
    <cfRule type="cellIs" dxfId="168" priority="18" operator="greaterThan">
      <formula>2000000</formula>
    </cfRule>
  </conditionalFormatting>
  <conditionalFormatting sqref="AY129">
    <cfRule type="cellIs" dxfId="167" priority="12" operator="greaterThan">
      <formula>0.5</formula>
    </cfRule>
    <cfRule type="cellIs" priority="13" operator="between">
      <formula>0</formula>
      <formula>0.5</formula>
    </cfRule>
  </conditionalFormatting>
  <conditionalFormatting sqref="AG129">
    <cfRule type="cellIs" dxfId="166" priority="8" operator="greaterThan">
      <formula>0.5</formula>
    </cfRule>
    <cfRule type="cellIs" priority="9" operator="between">
      <formula>0</formula>
      <formula>0.5</formula>
    </cfRule>
  </conditionalFormatting>
  <conditionalFormatting sqref="AA129">
    <cfRule type="cellIs" dxfId="165" priority="6" operator="greaterThan">
      <formula>0.5</formula>
    </cfRule>
    <cfRule type="cellIs" priority="7" operator="between">
      <formula>0</formula>
      <formula>0.5</formula>
    </cfRule>
  </conditionalFormatting>
  <conditionalFormatting sqref="X177">
    <cfRule type="expression" dxfId="164" priority="4" stopIfTrue="1">
      <formula>IF(T177-D136=0,"","Let op ")</formula>
    </cfRule>
    <cfRule type="expression" dxfId="163" priority="5" stopIfTrue="1">
      <formula>IF(T177-D136=0,"","Let op ")</formula>
    </cfRule>
  </conditionalFormatting>
  <conditionalFormatting sqref="C168">
    <cfRule type="containsText" dxfId="25"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7D5CB091-53CC-489C-B6B6-EDDF91C92721}"/>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A1:XFD9 A171:XFD178 A164:A170 F165:XFD166 A156:A158 A155 F155:XFD155 A162:XFD163 A159 F159:XFD159 F156:XFD158 A160:A161 F160:XFD161 C167:D167 F169:XFD170 F167:I168 AB167:XFD168 A180:XFD180 A179:G179 I179:XFD179 A182:XFD1048576 A181:F181 I181:XFD181 F164 H164:XFD164 A11:XFD14 A10:C10 E10:XFD10 A16:XFD154 A15:C15 E15 G15:XFD15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49E7307B-E6B9-47AD-83D9-7229556E4037}">
          <x14:formula1>
            <xm:f>Werkblad!$A$1:$A$4</xm:f>
          </x14:formula1>
          <xm:sqref>D10:E10</xm:sqref>
        </x14:dataValidation>
        <x14:dataValidation type="list" allowBlank="1" showInputMessage="1" showErrorMessage="1" xr:uid="{64DE975C-6019-4C41-B3CD-E043CE9D0A3C}">
          <x14:formula1>
            <xm:f>Werkblad!$A$14:$A$16</xm:f>
          </x14:formula1>
          <xm:sqref>C7:C8</xm:sqref>
        </x14:dataValidation>
        <x14:dataValidation type="list" allowBlank="1" showInputMessage="1" showErrorMessage="1" xr:uid="{904E8C79-8E57-44E8-B221-A36FB8777D77}">
          <x14:formula1>
            <xm:f>Werkblad!$A$26:$A$28</xm:f>
          </x14:formula1>
          <xm:sqref>C6</xm:sqref>
        </x14:dataValidation>
        <x14:dataValidation type="list" allowBlank="1" showInputMessage="1" showErrorMessage="1" xr:uid="{AA5EA7DC-AA91-4D22-85CC-148E948DD430}">
          <x14:formula1>
            <xm:f>Werkblad!$A$31:$A$34</xm:f>
          </x14:formula1>
          <xm:sqref>AP92:AP105 AV92:AV105 AJ40:AJ52 AP40:AP52 AV40:AV52 AJ59:AJ66 R34 R40:R52 R59:R66 R73:R85 R112:R116 R15:R31 X34 X40:X52 X59:X66 X73:X85 X92:X105 BB34 AP59:AP66 AD34 AD40:AD52 AD59:AD66 AD73:AD85 AD92:AD105 AD112:AD116 AJ73:AJ85 AP73:AP85 AD15:AD31 AV59:AV66 AJ112:AJ116 AJ15:AJ31 AP112:AP116 AP15:AP31 BB92:BB105 X112:X116 BB40:BB52 X15:X31 R92:R105 BB59:BB66 BB73:BB85 BB112:BB116 BB15:BB31 AV73:AV85 AV112:AV116 AV15:AV31 AJ92:AJ105 AJ34 AP34 AV34 BH34 BH40:BH52 BH59:BH66 BH73:BH85 BH112:BH116 BH15:BH31 BH92:BH105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E6D2A-9E75-4C31-8F30-756CFAC7787B}">
  <sheetPr codeName="Blad37"/>
  <dimension ref="A1:BP179"/>
  <sheetViews>
    <sheetView showGridLines="0" zoomScaleNormal="100" workbookViewId="0">
      <selection activeCell="C6" sqref="C6"/>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140625" style="313" hidden="1" customWidth="1"/>
    <col min="17" max="19" width="14.7109375" style="20" customWidth="1"/>
    <col min="20" max="20" width="15.5703125" style="20" customWidth="1"/>
    <col min="21" max="21" width="15.28515625" style="20" customWidth="1"/>
    <col min="22" max="22" width="14.7109375" style="20" customWidth="1"/>
    <col min="23" max="23" width="0.28515625" style="20" hidden="1" customWidth="1"/>
    <col min="24" max="27" width="14.7109375" style="20" customWidth="1"/>
    <col min="28" max="28" width="15.85546875" style="313" customWidth="1"/>
    <col min="29" max="29" width="1.7109375" style="20" hidden="1" customWidth="1"/>
    <col min="30" max="30" width="10.5703125" style="20" customWidth="1"/>
    <col min="31" max="31" width="10.5703125" style="313" customWidth="1"/>
    <col min="32" max="32" width="13.5703125" style="20" customWidth="1"/>
    <col min="33" max="33" width="15.5703125" style="20" customWidth="1"/>
    <col min="34" max="34" width="10.28515625" style="20" hidden="1" customWidth="1"/>
    <col min="35" max="35" width="10.5703125" style="313" customWidth="1"/>
    <col min="36" max="36" width="10.5703125" style="20" customWidth="1"/>
    <col min="37" max="37" width="10.5703125" style="313" customWidth="1"/>
    <col min="38" max="38" width="13.7109375" style="20" customWidth="1"/>
    <col min="39" max="39" width="14.8554687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aanvraag'!C41</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aanvraag'!D41</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5"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5"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v>0</v>
      </c>
      <c r="AN70" s="55"/>
      <c r="AO70" s="303"/>
      <c r="AP70" s="55"/>
      <c r="AQ70" s="303"/>
      <c r="AR70" s="55"/>
      <c r="AS70" s="55">
        <v>0</v>
      </c>
      <c r="AT70" s="55"/>
      <c r="AU70" s="303"/>
      <c r="AV70" s="55"/>
      <c r="AW70" s="55"/>
      <c r="AX70" s="55"/>
      <c r="AY70" s="55">
        <v>0</v>
      </c>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135"/>
      <c r="F75" s="10"/>
      <c r="G75" s="187">
        <v>0</v>
      </c>
      <c r="H75" s="135"/>
      <c r="I75" s="296">
        <f t="shared" ref="I75:I77" si="103">G75</f>
        <v>0</v>
      </c>
      <c r="J75" s="10"/>
      <c r="K75" s="187">
        <v>0</v>
      </c>
      <c r="L75" s="287"/>
      <c r="M75" s="283">
        <f t="shared" ref="M75:M77" si="104">K75</f>
        <v>0</v>
      </c>
      <c r="N75" s="10"/>
      <c r="O75" s="187">
        <v>0</v>
      </c>
      <c r="P75" s="287">
        <f t="shared" ref="P75:P77" si="105">O75</f>
        <v>0</v>
      </c>
      <c r="Q75" s="287"/>
      <c r="R75" s="188" t="str" cm="2">
        <f t="array" ref="R75">_xlfn.IFS($C$6=Werkblad!$A$28,Werkblad!$A$34,$C$6="Kennisontwikkeling (KO)",Werkblad!$A$31,$C$6="Onderzoek, Ontwikkeling en innovatie (O&amp;O&amp;I)",Werkblad!$A$32,$C$6="","")</f>
        <v/>
      </c>
      <c r="S75" s="175"/>
      <c r="T75" s="10"/>
      <c r="U75" s="187">
        <v>0</v>
      </c>
      <c r="V75" s="287"/>
      <c r="W75" s="33">
        <f t="shared" ref="W75:W77" si="106">U75</f>
        <v>0</v>
      </c>
      <c r="X75" s="188" t="str" cm="2">
        <f t="array" ref="X75">_xlfn.IFS($C$6=Werkblad!$A$28,Werkblad!$A$34,$C$6="Kennisontwikkeling (KO)",Werkblad!$A$31,$C$6="Onderzoek, Ontwikkeling en innovatie (O&amp;O&amp;I)",Werkblad!$A$32,$C$6="","")</f>
        <v/>
      </c>
      <c r="Y75" s="175"/>
      <c r="Z75" s="10"/>
      <c r="AA75" s="187">
        <v>0</v>
      </c>
      <c r="AB75" s="287"/>
      <c r="AC75" s="33">
        <f t="shared" ref="AC75:AC77" si="107">AA75</f>
        <v>0</v>
      </c>
      <c r="AD75" s="188" t="str" cm="2">
        <f t="array" ref="AD75">_xlfn.IFS($C$6=Werkblad!$A$28,Werkblad!$A$34,$C$6="Kennisontwikkeling (KO)",Werkblad!$A$31,$C$6="Onderzoek, Ontwikkeling en innovatie (O&amp;O&amp;I)",Werkblad!$A$32,$C$6="","")</f>
        <v/>
      </c>
      <c r="AE75" s="287"/>
      <c r="AF75" s="10"/>
      <c r="AG75" s="187">
        <v>0</v>
      </c>
      <c r="AH75" s="175">
        <f t="shared" ref="AH75:AH77" si="108">AG75</f>
        <v>0</v>
      </c>
      <c r="AI75" s="287"/>
      <c r="AJ75" s="188" t="str" cm="2">
        <f t="array" ref="AJ75">_xlfn.IFS($C$6=Werkblad!$A$28,Werkblad!$A$34,$C$6="Kennisontwikkeling (KO)",Werkblad!$A$31,$C$6="Onderzoek, Ontwikkeling en innovatie (O&amp;O&amp;I)",Werkblad!$A$32,$C$6="","")</f>
        <v/>
      </c>
      <c r="AK75" s="287"/>
      <c r="AL75" s="10"/>
      <c r="AM75" s="187">
        <v>0</v>
      </c>
      <c r="AN75" s="283">
        <f t="shared" ref="AN75:AN77" si="109">AM75</f>
        <v>0</v>
      </c>
      <c r="AO75" s="287"/>
      <c r="AP75" s="188" t="str" cm="2">
        <f t="array" ref="AP75">_xlfn.IFS($C$6=Werkblad!$A$28,Werkblad!$A$34,$C$6="Kennisontwikkeling (KO)",Werkblad!$A$31,$C$6="Onderzoek, Ontwikkeling en innovatie (O&amp;O&amp;I)",Werkblad!$A$32,$C$6="","")</f>
        <v/>
      </c>
      <c r="AQ75" s="287"/>
      <c r="AR75" s="10"/>
      <c r="AS75" s="187">
        <v>0</v>
      </c>
      <c r="AT75" s="283">
        <f t="shared" ref="AT75:AT77" si="110">AS75</f>
        <v>0</v>
      </c>
      <c r="AU75" s="287"/>
      <c r="AV75" s="188" t="str" cm="2">
        <f t="array" ref="AV75">_xlfn.IFS($C$6=Werkblad!$A$28,Werkblad!$A$34,$C$6="Kennisontwikkeling (KO)",Werkblad!$A$31,$C$6="Onderzoek, Ontwikkeling en innovatie (O&amp;O&amp;I)",Werkblad!$A$32,$C$6="","")</f>
        <v/>
      </c>
      <c r="AW75" s="175"/>
      <c r="AX75" s="10"/>
      <c r="AY75" s="187">
        <v>0</v>
      </c>
      <c r="AZ75" s="283">
        <f t="shared" ref="AZ75:AZ77" si="111">AY75</f>
        <v>0</v>
      </c>
      <c r="BA75" s="287"/>
      <c r="BB75" s="188" t="str" cm="2">
        <f t="array" ref="BB75">_xlfn.IFS($C$6=Werkblad!$A$28,Werkblad!$A$34,$C$6="Kennisontwikkeling (KO)",Werkblad!$A$31,$C$6="Onderzoek, Ontwikkeling en innovatie (O&amp;O&amp;I)",Werkblad!$A$32,$C$6="","")</f>
        <v/>
      </c>
      <c r="BC75" s="175"/>
      <c r="BD75" s="10"/>
      <c r="BE75" s="187">
        <v>0</v>
      </c>
      <c r="BF75" s="283">
        <f t="shared" ref="BF75:BF77" si="112">BE75</f>
        <v>0</v>
      </c>
      <c r="BG75" s="287"/>
      <c r="BH75" s="188" t="str" cm="2">
        <f t="array" ref="BH75">_xlfn.IFS($C$6=Werkblad!$A$28,Werkblad!$A$34,$C$6="Kennisontwikkeling (KO)",Werkblad!$A$31,$C$6="Onderzoek, Ontwikkeling en innovatie (O&amp;O&amp;I)",Werkblad!$A$32,$C$6="","")</f>
        <v/>
      </c>
      <c r="BI75" s="139"/>
    </row>
    <row r="76" spans="1:61" x14ac:dyDescent="0.25">
      <c r="A76" s="7"/>
      <c r="B76" s="574"/>
      <c r="C76" s="575"/>
      <c r="D76" s="575"/>
      <c r="E76" s="135"/>
      <c r="F76" s="10"/>
      <c r="G76" s="187">
        <v>0</v>
      </c>
      <c r="H76" s="135"/>
      <c r="I76" s="296">
        <f t="shared" si="103"/>
        <v>0</v>
      </c>
      <c r="J76" s="10"/>
      <c r="K76" s="187">
        <v>0</v>
      </c>
      <c r="L76" s="287"/>
      <c r="M76" s="283">
        <f t="shared" si="104"/>
        <v>0</v>
      </c>
      <c r="N76" s="10"/>
      <c r="O76" s="187">
        <v>0</v>
      </c>
      <c r="P76" s="287">
        <f t="shared" si="105"/>
        <v>0</v>
      </c>
      <c r="Q76" s="287"/>
      <c r="R76" s="188" t="str" cm="2">
        <f t="array" ref="R76">_xlfn.IFS($C$6=Werkblad!$A$28,Werkblad!$A$34,$C$6="Kennisontwikkeling (KO)",Werkblad!$A$31,$C$6="Onderzoek, Ontwikkeling en innovatie (O&amp;O&amp;I)",Werkblad!$A$32,$C$6="","")</f>
        <v/>
      </c>
      <c r="S76" s="175"/>
      <c r="T76" s="10"/>
      <c r="U76" s="187">
        <v>0</v>
      </c>
      <c r="V76" s="287"/>
      <c r="W76" s="33">
        <f t="shared" si="106"/>
        <v>0</v>
      </c>
      <c r="X76" s="188" t="str" cm="2">
        <f t="array" ref="X76">_xlfn.IFS($C$6=Werkblad!$A$28,Werkblad!$A$34,$C$6="Kennisontwikkeling (KO)",Werkblad!$A$31,$C$6="Onderzoek, Ontwikkeling en innovatie (O&amp;O&amp;I)",Werkblad!$A$32,$C$6="","")</f>
        <v/>
      </c>
      <c r="Y76" s="175"/>
      <c r="Z76" s="10"/>
      <c r="AA76" s="187">
        <v>0</v>
      </c>
      <c r="AB76" s="287"/>
      <c r="AC76" s="33">
        <f t="shared" si="107"/>
        <v>0</v>
      </c>
      <c r="AD76" s="188" t="str" cm="2">
        <f t="array" ref="AD76">_xlfn.IFS($C$6=Werkblad!$A$28,Werkblad!$A$34,$C$6="Kennisontwikkeling (KO)",Werkblad!$A$31,$C$6="Onderzoek, Ontwikkeling en innovatie (O&amp;O&amp;I)",Werkblad!$A$32,$C$6="","")</f>
        <v/>
      </c>
      <c r="AE76" s="287"/>
      <c r="AF76" s="10"/>
      <c r="AG76" s="187">
        <v>0</v>
      </c>
      <c r="AH76" s="175">
        <f t="shared" si="108"/>
        <v>0</v>
      </c>
      <c r="AI76" s="287"/>
      <c r="AJ76" s="188" t="str" cm="2">
        <f t="array" ref="AJ76">_xlfn.IFS($C$6=Werkblad!$A$28,Werkblad!$A$34,$C$6="Kennisontwikkeling (KO)",Werkblad!$A$31,$C$6="Onderzoek, Ontwikkeling en innovatie (O&amp;O&amp;I)",Werkblad!$A$32,$C$6="","")</f>
        <v/>
      </c>
      <c r="AK76" s="287"/>
      <c r="AL76" s="10"/>
      <c r="AM76" s="187">
        <v>0</v>
      </c>
      <c r="AN76" s="283">
        <f t="shared" si="109"/>
        <v>0</v>
      </c>
      <c r="AO76" s="287"/>
      <c r="AP76" s="188" t="str" cm="2">
        <f t="array" ref="AP76">_xlfn.IFS($C$6=Werkblad!$A$28,Werkblad!$A$34,$C$6="Kennisontwikkeling (KO)",Werkblad!$A$31,$C$6="Onderzoek, Ontwikkeling en innovatie (O&amp;O&amp;I)",Werkblad!$A$32,$C$6="","")</f>
        <v/>
      </c>
      <c r="AQ76" s="287"/>
      <c r="AR76" s="10"/>
      <c r="AS76" s="187">
        <v>0</v>
      </c>
      <c r="AT76" s="283">
        <f t="shared" si="110"/>
        <v>0</v>
      </c>
      <c r="AU76" s="287"/>
      <c r="AV76" s="188" t="str" cm="2">
        <f t="array" ref="AV76">_xlfn.IFS($C$6=Werkblad!$A$28,Werkblad!$A$34,$C$6="Kennisontwikkeling (KO)",Werkblad!$A$31,$C$6="Onderzoek, Ontwikkeling en innovatie (O&amp;O&amp;I)",Werkblad!$A$32,$C$6="","")</f>
        <v/>
      </c>
      <c r="AW76" s="175"/>
      <c r="AX76" s="10"/>
      <c r="AY76" s="187">
        <v>0</v>
      </c>
      <c r="AZ76" s="283">
        <f t="shared" si="111"/>
        <v>0</v>
      </c>
      <c r="BA76" s="287"/>
      <c r="BB76" s="188" t="str" cm="2">
        <f t="array" ref="BB76">_xlfn.IFS($C$6=Werkblad!$A$28,Werkblad!$A$34,$C$6="Kennisontwikkeling (KO)",Werkblad!$A$31,$C$6="Onderzoek, Ontwikkeling en innovatie (O&amp;O&amp;I)",Werkblad!$A$32,$C$6="","")</f>
        <v/>
      </c>
      <c r="BC76" s="175"/>
      <c r="BD76" s="10"/>
      <c r="BE76" s="187">
        <v>0</v>
      </c>
      <c r="BF76" s="283">
        <f t="shared" si="112"/>
        <v>0</v>
      </c>
      <c r="BG76" s="287"/>
      <c r="BH76" s="188" t="str" cm="2">
        <f t="array" ref="BH76">_xlfn.IFS($C$6=Werkblad!$A$28,Werkblad!$A$34,$C$6="Kennisontwikkeling (KO)",Werkblad!$A$31,$C$6="Onderzoek, Ontwikkeling en innovatie (O&amp;O&amp;I)",Werkblad!$A$32,$C$6="","")</f>
        <v/>
      </c>
      <c r="BI76" s="139"/>
    </row>
    <row r="77" spans="1:61" x14ac:dyDescent="0.25">
      <c r="A77" s="7"/>
      <c r="B77" s="574"/>
      <c r="C77" s="575"/>
      <c r="D77" s="575"/>
      <c r="E77" s="135"/>
      <c r="F77" s="10"/>
      <c r="G77" s="187">
        <v>0</v>
      </c>
      <c r="H77" s="135"/>
      <c r="I77" s="296">
        <f t="shared" si="103"/>
        <v>0</v>
      </c>
      <c r="J77" s="10"/>
      <c r="K77" s="187">
        <v>0</v>
      </c>
      <c r="L77" s="287"/>
      <c r="M77" s="283">
        <f t="shared" si="104"/>
        <v>0</v>
      </c>
      <c r="N77" s="10"/>
      <c r="O77" s="187">
        <v>0</v>
      </c>
      <c r="P77" s="287">
        <f t="shared" si="105"/>
        <v>0</v>
      </c>
      <c r="Q77" s="287"/>
      <c r="R77" s="188" t="str" cm="2">
        <f t="array" ref="R77">_xlfn.IFS($C$6=Werkblad!$A$28,Werkblad!$A$34,$C$6="Kennisontwikkeling (KO)",Werkblad!$A$31,$C$6="Onderzoek, Ontwikkeling en innovatie (O&amp;O&amp;I)",Werkblad!$A$32,$C$6="","")</f>
        <v/>
      </c>
      <c r="S77" s="175"/>
      <c r="T77" s="10"/>
      <c r="U77" s="187">
        <v>0</v>
      </c>
      <c r="V77" s="287"/>
      <c r="W77" s="33">
        <f t="shared" si="106"/>
        <v>0</v>
      </c>
      <c r="X77" s="188" t="str" cm="2">
        <f t="array" ref="X77">_xlfn.IFS($C$6=Werkblad!$A$28,Werkblad!$A$34,$C$6="Kennisontwikkeling (KO)",Werkblad!$A$31,$C$6="Onderzoek, Ontwikkeling en innovatie (O&amp;O&amp;I)",Werkblad!$A$32,$C$6="","")</f>
        <v/>
      </c>
      <c r="Y77" s="175"/>
      <c r="Z77" s="10"/>
      <c r="AA77" s="187">
        <v>0</v>
      </c>
      <c r="AB77" s="287"/>
      <c r="AC77" s="33">
        <f t="shared" si="107"/>
        <v>0</v>
      </c>
      <c r="AD77" s="188" t="str" cm="2">
        <f t="array" ref="AD77">_xlfn.IFS($C$6=Werkblad!$A$28,Werkblad!$A$34,$C$6="Kennisontwikkeling (KO)",Werkblad!$A$31,$C$6="Onderzoek, Ontwikkeling en innovatie (O&amp;O&amp;I)",Werkblad!$A$32,$C$6="","")</f>
        <v/>
      </c>
      <c r="AE77" s="287"/>
      <c r="AF77" s="10"/>
      <c r="AG77" s="187">
        <v>0</v>
      </c>
      <c r="AH77" s="175">
        <f t="shared" si="108"/>
        <v>0</v>
      </c>
      <c r="AI77" s="287"/>
      <c r="AJ77" s="188" t="str" cm="2">
        <f t="array" ref="AJ77">_xlfn.IFS($C$6=Werkblad!$A$28,Werkblad!$A$34,$C$6="Kennisontwikkeling (KO)",Werkblad!$A$31,$C$6="Onderzoek, Ontwikkeling en innovatie (O&amp;O&amp;I)",Werkblad!$A$32,$C$6="","")</f>
        <v/>
      </c>
      <c r="AK77" s="287"/>
      <c r="AL77" s="10"/>
      <c r="AM77" s="187">
        <v>0</v>
      </c>
      <c r="AN77" s="283">
        <f t="shared" si="109"/>
        <v>0</v>
      </c>
      <c r="AO77" s="287"/>
      <c r="AP77" s="188" t="str" cm="2">
        <f t="array" ref="AP77">_xlfn.IFS($C$6=Werkblad!$A$28,Werkblad!$A$34,$C$6="Kennisontwikkeling (KO)",Werkblad!$A$31,$C$6="Onderzoek, Ontwikkeling en innovatie (O&amp;O&amp;I)",Werkblad!$A$32,$C$6="","")</f>
        <v/>
      </c>
      <c r="AQ77" s="287"/>
      <c r="AR77" s="10"/>
      <c r="AS77" s="187">
        <v>0</v>
      </c>
      <c r="AT77" s="283">
        <f t="shared" si="110"/>
        <v>0</v>
      </c>
      <c r="AU77" s="287"/>
      <c r="AV77" s="188" t="str" cm="2">
        <f t="array" ref="AV77">_xlfn.IFS($C$6=Werkblad!$A$28,Werkblad!$A$34,$C$6="Kennisontwikkeling (KO)",Werkblad!$A$31,$C$6="Onderzoek, Ontwikkeling en innovatie (O&amp;O&amp;I)",Werkblad!$A$32,$C$6="","")</f>
        <v/>
      </c>
      <c r="AW77" s="175"/>
      <c r="AX77" s="10"/>
      <c r="AY77" s="187">
        <v>0</v>
      </c>
      <c r="AZ77" s="283">
        <f t="shared" si="111"/>
        <v>0</v>
      </c>
      <c r="BA77" s="287"/>
      <c r="BB77" s="188" t="str" cm="2">
        <f t="array" ref="BB77">_xlfn.IFS($C$6=Werkblad!$A$28,Werkblad!$A$34,$C$6="Kennisontwikkeling (KO)",Werkblad!$A$31,$C$6="Onderzoek, Ontwikkeling en innovatie (O&amp;O&amp;I)",Werkblad!$A$32,$C$6="","")</f>
        <v/>
      </c>
      <c r="BC77" s="175"/>
      <c r="BD77" s="10"/>
      <c r="BE77" s="187">
        <v>0</v>
      </c>
      <c r="BF77" s="283">
        <f t="shared" si="112"/>
        <v>0</v>
      </c>
      <c r="BG77" s="287"/>
      <c r="BH77" s="188" t="str" cm="2">
        <f t="array" ref="BH77">_xlfn.IFS($C$6=Werkblad!$A$28,Werkblad!$A$34,$C$6="Kennisontwikkeling (KO)",Werkblad!$A$31,$C$6="Onderzoek, Ontwikkeling en innovatie (O&amp;O&amp;I)",Werkblad!$A$32,$C$6="","")</f>
        <v/>
      </c>
      <c r="BI77" s="139"/>
    </row>
    <row r="78" spans="1:61" x14ac:dyDescent="0.25">
      <c r="A78" s="7"/>
      <c r="B78" s="574"/>
      <c r="C78" s="575"/>
      <c r="D78" s="575"/>
      <c r="E78" s="4"/>
      <c r="F78" s="10"/>
      <c r="G78" s="187">
        <v>0</v>
      </c>
      <c r="H78" s="4"/>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6"/>
    </row>
    <row r="79" spans="1:61" x14ac:dyDescent="0.25">
      <c r="A79" s="7"/>
      <c r="B79" s="574"/>
      <c r="C79" s="587"/>
      <c r="D79" s="587"/>
      <c r="E79" s="4"/>
      <c r="F79" s="10"/>
      <c r="G79" s="187">
        <v>0</v>
      </c>
      <c r="H79" s="4"/>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6"/>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75"/>
      <c r="D81" s="575"/>
      <c r="E81" s="135"/>
      <c r="F81" s="10"/>
      <c r="G81" s="187">
        <v>0</v>
      </c>
      <c r="H81" s="135"/>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9"/>
    </row>
    <row r="82" spans="1:61" x14ac:dyDescent="0.25">
      <c r="A82" s="7"/>
      <c r="B82" s="574"/>
      <c r="C82" s="575"/>
      <c r="D82" s="575"/>
      <c r="E82" s="135"/>
      <c r="F82" s="10"/>
      <c r="G82" s="187">
        <v>0</v>
      </c>
      <c r="H82" s="135"/>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9"/>
    </row>
    <row r="83" spans="1:61" x14ac:dyDescent="0.25">
      <c r="A83" s="7"/>
      <c r="B83" s="574"/>
      <c r="C83" s="587"/>
      <c r="D83" s="587"/>
      <c r="E83" s="4"/>
      <c r="F83" s="10"/>
      <c r="G83" s="187">
        <v>0</v>
      </c>
      <c r="H83" s="4"/>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si="7"/>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6"/>
    </row>
    <row r="84" spans="1:61" x14ac:dyDescent="0.25">
      <c r="A84" s="7"/>
      <c r="B84" s="574"/>
      <c r="C84" s="587"/>
      <c r="D84" s="587"/>
      <c r="E84" s="4"/>
      <c r="F84" s="10"/>
      <c r="G84" s="187">
        <v>0</v>
      </c>
      <c r="H84" s="4"/>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7"/>
        <v>0</v>
      </c>
      <c r="X84" s="188" t="str" cm="2">
        <f t="array" ref="X84">_xlfn.IFS($C$6=Werkblad!$A$28,Werkblad!$A$34,$C$6="Kennisontwikkeling (KO)",Werkblad!$A$31,$C$6="Onderzoek, Ontwikkeling en innovatie (O&amp;O&amp;I)",Werkblad!$A$32,$C$6="","")</f>
        <v/>
      </c>
      <c r="Y84" s="175"/>
      <c r="Z84" s="10"/>
      <c r="AA84" s="187">
        <v>0</v>
      </c>
      <c r="AB84" s="287"/>
      <c r="AC84" s="33">
        <f t="shared" si="19"/>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6"/>
    </row>
    <row r="85" spans="1:61" x14ac:dyDescent="0.25">
      <c r="A85" s="7"/>
      <c r="B85" s="574"/>
      <c r="C85" s="587"/>
      <c r="D85" s="587"/>
      <c r="E85" s="4"/>
      <c r="F85" s="10"/>
      <c r="G85" s="187">
        <v>0</v>
      </c>
      <c r="H85" s="4"/>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7"/>
        <v>0</v>
      </c>
      <c r="X85" s="188" t="str" cm="2">
        <f t="array" ref="X85">_xlfn.IFS($C$6=Werkblad!$A$28,Werkblad!$A$34,$C$6="Kennisontwikkeling (KO)",Werkblad!$A$31,$C$6="Onderzoek, Ontwikkeling en innovatie (O&amp;O&amp;I)",Werkblad!$A$32,$C$6="","")</f>
        <v/>
      </c>
      <c r="Y85" s="175"/>
      <c r="Z85" s="10"/>
      <c r="AA85" s="187">
        <v>0</v>
      </c>
      <c r="AB85" s="287"/>
      <c r="AC85" s="33">
        <f t="shared" si="19"/>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6"/>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55"/>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27"/>
      <c r="B92" s="574"/>
      <c r="C92" s="575"/>
      <c r="D92" s="575"/>
      <c r="E92" s="31"/>
      <c r="F92" s="30"/>
      <c r="G92" s="200"/>
      <c r="H92" s="135"/>
      <c r="I92" s="296">
        <f t="shared" ref="I92:I101" si="113">G92</f>
        <v>0</v>
      </c>
      <c r="J92" s="10"/>
      <c r="K92" s="200"/>
      <c r="L92" s="297"/>
      <c r="M92" s="167">
        <f t="shared" ref="M92:M101" si="114">K92</f>
        <v>0</v>
      </c>
      <c r="N92" s="10"/>
      <c r="O92" s="200"/>
      <c r="P92" s="297">
        <f t="shared" ref="P92:P105" si="115">O92</f>
        <v>0</v>
      </c>
      <c r="Q92" s="297"/>
      <c r="R92" s="346" t="s">
        <v>121</v>
      </c>
      <c r="S92" s="175"/>
      <c r="T92" s="10"/>
      <c r="U92" s="200"/>
      <c r="V92" s="297"/>
      <c r="W92" s="33">
        <f t="shared" ref="W92:W100" si="116">U92</f>
        <v>0</v>
      </c>
      <c r="X92" s="346" t="s">
        <v>121</v>
      </c>
      <c r="Y92" s="175"/>
      <c r="Z92" s="10"/>
      <c r="AA92" s="187">
        <v>0</v>
      </c>
      <c r="AB92" s="287"/>
      <c r="AC92" s="33">
        <f t="shared" ref="AC92:AC100" si="117">AA92</f>
        <v>0</v>
      </c>
      <c r="AD92" s="188" t="str" cm="2">
        <f t="array" ref="AD92">_xlfn.IFS($C$6=Werkblad!$A$28,Werkblad!$A$34,$C$6="Kennisontwikkeling (KO)",Werkblad!$A$31,$C$6="Onderzoek, Ontwikkeling en innovatie (O&amp;O&amp;I)",Werkblad!$A$32,$C$6="","")</f>
        <v/>
      </c>
      <c r="AE92" s="287"/>
      <c r="AF92" s="10"/>
      <c r="AG92" s="200"/>
      <c r="AH92" s="167">
        <f t="shared" ref="AH92:AH101" si="118">AG92</f>
        <v>0</v>
      </c>
      <c r="AI92" s="297"/>
      <c r="AJ92" s="346" t="s">
        <v>121</v>
      </c>
      <c r="AK92" s="297"/>
      <c r="AL92" s="10"/>
      <c r="AM92" s="200"/>
      <c r="AN92" s="167">
        <f t="shared" ref="AN92:AN101" si="119">AM92</f>
        <v>0</v>
      </c>
      <c r="AO92" s="297"/>
      <c r="AP92" s="346" t="s">
        <v>121</v>
      </c>
      <c r="AQ92" s="287"/>
      <c r="AR92" s="10"/>
      <c r="AS92" s="200"/>
      <c r="AT92" s="167">
        <f t="shared" ref="AT92:AT101" si="120">AS92</f>
        <v>0</v>
      </c>
      <c r="AU92" s="297"/>
      <c r="AV92" s="346" t="s">
        <v>121</v>
      </c>
      <c r="AW92" s="175"/>
      <c r="AX92" s="10"/>
      <c r="AY92" s="200"/>
      <c r="AZ92" s="167">
        <f t="shared" ref="AZ92:AZ101" si="121">AY92</f>
        <v>0</v>
      </c>
      <c r="BA92" s="297"/>
      <c r="BB92" s="346" t="s">
        <v>121</v>
      </c>
      <c r="BC92" s="167"/>
      <c r="BD92" s="10"/>
      <c r="BE92" s="187">
        <v>0</v>
      </c>
      <c r="BF92" s="167">
        <f t="shared" ref="BF92:BF101" si="122">BE92</f>
        <v>0</v>
      </c>
      <c r="BG92" s="297"/>
      <c r="BH92" s="188" t="str" cm="2">
        <f t="array" ref="BH92">_xlfn.IFS($C$6=Werkblad!$A$28,Werkblad!$A$34,$C$6="Kennisontwikkeling (KO)",Werkblad!$A$31,$C$6="Onderzoek, Ontwikkeling en innovatie (O&amp;O&amp;I)",Werkblad!$A$32,$C$6="","")</f>
        <v/>
      </c>
      <c r="BI92" s="60"/>
    </row>
    <row r="93" spans="1:61" x14ac:dyDescent="0.25">
      <c r="A93" s="27"/>
      <c r="B93" s="574"/>
      <c r="C93" s="575"/>
      <c r="D93" s="575"/>
      <c r="E93" s="31"/>
      <c r="F93" s="30"/>
      <c r="G93" s="200"/>
      <c r="H93" s="135"/>
      <c r="I93" s="296">
        <f t="shared" si="113"/>
        <v>0</v>
      </c>
      <c r="J93" s="10"/>
      <c r="K93" s="200"/>
      <c r="L93" s="297"/>
      <c r="M93" s="167">
        <f t="shared" si="114"/>
        <v>0</v>
      </c>
      <c r="N93" s="10"/>
      <c r="O93" s="200"/>
      <c r="P93" s="297">
        <f t="shared" si="115"/>
        <v>0</v>
      </c>
      <c r="Q93" s="297"/>
      <c r="R93" s="346" t="s">
        <v>121</v>
      </c>
      <c r="S93" s="175"/>
      <c r="T93" s="10"/>
      <c r="U93" s="200"/>
      <c r="V93" s="297"/>
      <c r="W93" s="33">
        <f t="shared" si="116"/>
        <v>0</v>
      </c>
      <c r="X93" s="346" t="s">
        <v>121</v>
      </c>
      <c r="Y93" s="175"/>
      <c r="Z93" s="10"/>
      <c r="AA93" s="187">
        <v>0</v>
      </c>
      <c r="AB93" s="287"/>
      <c r="AC93" s="33">
        <f t="shared" si="117"/>
        <v>0</v>
      </c>
      <c r="AD93" s="188" t="str" cm="2">
        <f t="array" ref="AD93">_xlfn.IFS($C$6=Werkblad!$A$28,Werkblad!$A$34,$C$6="Kennisontwikkeling (KO)",Werkblad!$A$31,$C$6="Onderzoek, Ontwikkeling en innovatie (O&amp;O&amp;I)",Werkblad!$A$32,$C$6="","")</f>
        <v/>
      </c>
      <c r="AE93" s="287"/>
      <c r="AF93" s="10"/>
      <c r="AG93" s="200"/>
      <c r="AH93" s="167">
        <f t="shared" si="118"/>
        <v>0</v>
      </c>
      <c r="AI93" s="297"/>
      <c r="AJ93" s="346" t="s">
        <v>121</v>
      </c>
      <c r="AK93" s="297"/>
      <c r="AL93" s="10"/>
      <c r="AM93" s="200"/>
      <c r="AN93" s="167">
        <f t="shared" si="119"/>
        <v>0</v>
      </c>
      <c r="AO93" s="297"/>
      <c r="AP93" s="346" t="s">
        <v>121</v>
      </c>
      <c r="AQ93" s="287"/>
      <c r="AR93" s="10"/>
      <c r="AS93" s="200"/>
      <c r="AT93" s="167">
        <f t="shared" si="120"/>
        <v>0</v>
      </c>
      <c r="AU93" s="297"/>
      <c r="AV93" s="346" t="s">
        <v>121</v>
      </c>
      <c r="AW93" s="175"/>
      <c r="AX93" s="10"/>
      <c r="AY93" s="200"/>
      <c r="AZ93" s="167">
        <f t="shared" si="121"/>
        <v>0</v>
      </c>
      <c r="BA93" s="297"/>
      <c r="BB93" s="346" t="s">
        <v>121</v>
      </c>
      <c r="BC93" s="167"/>
      <c r="BD93" s="10"/>
      <c r="BE93" s="187">
        <v>0</v>
      </c>
      <c r="BF93" s="167">
        <f t="shared" si="122"/>
        <v>0</v>
      </c>
      <c r="BG93" s="297"/>
      <c r="BH93" s="188" t="str" cm="2">
        <f t="array" ref="BH93">_xlfn.IFS($C$6=Werkblad!$A$28,Werkblad!$A$34,$C$6="Kennisontwikkeling (KO)",Werkblad!$A$31,$C$6="Onderzoek, Ontwikkeling en innovatie (O&amp;O&amp;I)",Werkblad!$A$32,$C$6="","")</f>
        <v/>
      </c>
      <c r="BI93" s="60"/>
    </row>
    <row r="94" spans="1:61" x14ac:dyDescent="0.25">
      <c r="A94" s="27"/>
      <c r="B94" s="574"/>
      <c r="C94" s="575"/>
      <c r="D94" s="575"/>
      <c r="E94" s="31"/>
      <c r="F94" s="30"/>
      <c r="G94" s="200"/>
      <c r="H94" s="135"/>
      <c r="I94" s="296">
        <f t="shared" si="113"/>
        <v>0</v>
      </c>
      <c r="J94" s="10"/>
      <c r="K94" s="200"/>
      <c r="L94" s="297"/>
      <c r="M94" s="167">
        <f t="shared" si="114"/>
        <v>0</v>
      </c>
      <c r="N94" s="10"/>
      <c r="O94" s="200"/>
      <c r="P94" s="297">
        <f t="shared" si="115"/>
        <v>0</v>
      </c>
      <c r="Q94" s="297"/>
      <c r="R94" s="346" t="s">
        <v>121</v>
      </c>
      <c r="S94" s="175"/>
      <c r="T94" s="10"/>
      <c r="U94" s="200"/>
      <c r="V94" s="297"/>
      <c r="W94" s="33">
        <f t="shared" si="116"/>
        <v>0</v>
      </c>
      <c r="X94" s="346" t="s">
        <v>121</v>
      </c>
      <c r="Y94" s="175"/>
      <c r="Z94" s="10"/>
      <c r="AA94" s="187">
        <v>0</v>
      </c>
      <c r="AB94" s="287"/>
      <c r="AC94" s="33">
        <f t="shared" si="117"/>
        <v>0</v>
      </c>
      <c r="AD94" s="188" t="str" cm="2">
        <f t="array" ref="AD94">_xlfn.IFS($C$6=Werkblad!$A$28,Werkblad!$A$34,$C$6="Kennisontwikkeling (KO)",Werkblad!$A$31,$C$6="Onderzoek, Ontwikkeling en innovatie (O&amp;O&amp;I)",Werkblad!$A$32,$C$6="","")</f>
        <v/>
      </c>
      <c r="AE94" s="287"/>
      <c r="AF94" s="10"/>
      <c r="AG94" s="200"/>
      <c r="AH94" s="167">
        <f t="shared" si="118"/>
        <v>0</v>
      </c>
      <c r="AI94" s="297"/>
      <c r="AJ94" s="346" t="s">
        <v>121</v>
      </c>
      <c r="AK94" s="297"/>
      <c r="AL94" s="10"/>
      <c r="AM94" s="200"/>
      <c r="AN94" s="167">
        <f t="shared" si="119"/>
        <v>0</v>
      </c>
      <c r="AO94" s="297"/>
      <c r="AP94" s="346" t="s">
        <v>121</v>
      </c>
      <c r="AQ94" s="287"/>
      <c r="AR94" s="10"/>
      <c r="AS94" s="200"/>
      <c r="AT94" s="167">
        <f t="shared" si="120"/>
        <v>0</v>
      </c>
      <c r="AU94" s="297"/>
      <c r="AV94" s="346" t="s">
        <v>121</v>
      </c>
      <c r="AW94" s="175"/>
      <c r="AX94" s="10"/>
      <c r="AY94" s="200"/>
      <c r="AZ94" s="167">
        <f t="shared" si="121"/>
        <v>0</v>
      </c>
      <c r="BA94" s="297"/>
      <c r="BB94" s="346" t="s">
        <v>121</v>
      </c>
      <c r="BC94" s="167"/>
      <c r="BD94" s="10"/>
      <c r="BE94" s="187">
        <v>0</v>
      </c>
      <c r="BF94" s="167">
        <f t="shared" si="122"/>
        <v>0</v>
      </c>
      <c r="BG94" s="297"/>
      <c r="BH94" s="188" t="str" cm="2">
        <f t="array" ref="BH94">_xlfn.IFS($C$6=Werkblad!$A$28,Werkblad!$A$34,$C$6="Kennisontwikkeling (KO)",Werkblad!$A$31,$C$6="Onderzoek, Ontwikkeling en innovatie (O&amp;O&amp;I)",Werkblad!$A$32,$C$6="","")</f>
        <v/>
      </c>
      <c r="BI94" s="60"/>
    </row>
    <row r="95" spans="1:61" x14ac:dyDescent="0.25">
      <c r="A95" s="27"/>
      <c r="B95" s="574"/>
      <c r="C95" s="575"/>
      <c r="D95" s="575"/>
      <c r="E95" s="31"/>
      <c r="F95" s="30"/>
      <c r="G95" s="200"/>
      <c r="H95" s="135"/>
      <c r="I95" s="296">
        <f t="shared" si="113"/>
        <v>0</v>
      </c>
      <c r="J95" s="10"/>
      <c r="K95" s="200"/>
      <c r="L95" s="297"/>
      <c r="M95" s="167">
        <f t="shared" si="114"/>
        <v>0</v>
      </c>
      <c r="N95" s="10"/>
      <c r="O95" s="200"/>
      <c r="P95" s="297">
        <f t="shared" si="115"/>
        <v>0</v>
      </c>
      <c r="Q95" s="297"/>
      <c r="R95" s="346" t="s">
        <v>121</v>
      </c>
      <c r="S95" s="175"/>
      <c r="T95" s="10"/>
      <c r="U95" s="200"/>
      <c r="V95" s="297"/>
      <c r="W95" s="33">
        <f t="shared" si="116"/>
        <v>0</v>
      </c>
      <c r="X95" s="346" t="s">
        <v>121</v>
      </c>
      <c r="Y95" s="175"/>
      <c r="Z95" s="10"/>
      <c r="AA95" s="187">
        <v>0</v>
      </c>
      <c r="AB95" s="287"/>
      <c r="AC95" s="33">
        <f t="shared" si="117"/>
        <v>0</v>
      </c>
      <c r="AD95" s="188" t="str" cm="2">
        <f t="array" ref="AD95">_xlfn.IFS($C$6=Werkblad!$A$28,Werkblad!$A$34,$C$6="Kennisontwikkeling (KO)",Werkblad!$A$31,$C$6="Onderzoek, Ontwikkeling en innovatie (O&amp;O&amp;I)",Werkblad!$A$32,$C$6="","")</f>
        <v/>
      </c>
      <c r="AE95" s="287"/>
      <c r="AF95" s="10"/>
      <c r="AG95" s="200"/>
      <c r="AH95" s="167">
        <f t="shared" si="118"/>
        <v>0</v>
      </c>
      <c r="AI95" s="297"/>
      <c r="AJ95" s="346" t="s">
        <v>121</v>
      </c>
      <c r="AK95" s="297"/>
      <c r="AL95" s="10"/>
      <c r="AM95" s="200"/>
      <c r="AN95" s="167">
        <f t="shared" si="119"/>
        <v>0</v>
      </c>
      <c r="AO95" s="297"/>
      <c r="AP95" s="346" t="s">
        <v>121</v>
      </c>
      <c r="AQ95" s="287"/>
      <c r="AR95" s="10"/>
      <c r="AS95" s="200"/>
      <c r="AT95" s="167">
        <f t="shared" si="120"/>
        <v>0</v>
      </c>
      <c r="AU95" s="297"/>
      <c r="AV95" s="346" t="s">
        <v>121</v>
      </c>
      <c r="AW95" s="175"/>
      <c r="AX95" s="10"/>
      <c r="AY95" s="200"/>
      <c r="AZ95" s="167">
        <f t="shared" si="121"/>
        <v>0</v>
      </c>
      <c r="BA95" s="297"/>
      <c r="BB95" s="346" t="s">
        <v>121</v>
      </c>
      <c r="BC95" s="167"/>
      <c r="BD95" s="10"/>
      <c r="BE95" s="187">
        <v>0</v>
      </c>
      <c r="BF95" s="167">
        <f t="shared" si="122"/>
        <v>0</v>
      </c>
      <c r="BG95" s="297"/>
      <c r="BH95" s="188" t="str" cm="2">
        <f t="array" ref="BH95">_xlfn.IFS($C$6=Werkblad!$A$28,Werkblad!$A$34,$C$6="Kennisontwikkeling (KO)",Werkblad!$A$31,$C$6="Onderzoek, Ontwikkeling en innovatie (O&amp;O&amp;I)",Werkblad!$A$32,$C$6="","")</f>
        <v/>
      </c>
      <c r="BI95" s="60"/>
    </row>
    <row r="96" spans="1:61" x14ac:dyDescent="0.25">
      <c r="A96" s="27"/>
      <c r="B96" s="574"/>
      <c r="C96" s="575"/>
      <c r="D96" s="575"/>
      <c r="E96" s="31"/>
      <c r="F96" s="30"/>
      <c r="G96" s="200"/>
      <c r="H96" s="135"/>
      <c r="I96" s="296">
        <f t="shared" ref="I96:I98" si="123">G96</f>
        <v>0</v>
      </c>
      <c r="J96" s="10"/>
      <c r="K96" s="200"/>
      <c r="L96" s="297"/>
      <c r="M96" s="167">
        <f t="shared" ref="M96:M98" si="124">K96</f>
        <v>0</v>
      </c>
      <c r="N96" s="10"/>
      <c r="O96" s="200"/>
      <c r="P96" s="297">
        <f t="shared" ref="P96:P98" si="125">O96</f>
        <v>0</v>
      </c>
      <c r="Q96" s="297"/>
      <c r="R96" s="346" t="s">
        <v>121</v>
      </c>
      <c r="S96" s="175"/>
      <c r="T96" s="10"/>
      <c r="U96" s="200"/>
      <c r="V96" s="297"/>
      <c r="W96" s="33">
        <f t="shared" ref="W96:W98" si="126">U96</f>
        <v>0</v>
      </c>
      <c r="X96" s="346" t="s">
        <v>121</v>
      </c>
      <c r="Y96" s="175"/>
      <c r="Z96" s="10"/>
      <c r="AA96" s="187">
        <v>0</v>
      </c>
      <c r="AB96" s="287"/>
      <c r="AC96" s="33">
        <f t="shared" ref="AC96:AC98" si="127">AA96</f>
        <v>0</v>
      </c>
      <c r="AD96" s="188" t="str" cm="2">
        <f t="array" ref="AD96">_xlfn.IFS($C$6=Werkblad!$A$28,Werkblad!$A$34,$C$6="Kennisontwikkeling (KO)",Werkblad!$A$31,$C$6="Onderzoek, Ontwikkeling en innovatie (O&amp;O&amp;I)",Werkblad!$A$32,$C$6="","")</f>
        <v/>
      </c>
      <c r="AE96" s="287"/>
      <c r="AF96" s="10"/>
      <c r="AG96" s="200"/>
      <c r="AH96" s="167">
        <f t="shared" ref="AH96:AH98" si="128">AG96</f>
        <v>0</v>
      </c>
      <c r="AI96" s="297"/>
      <c r="AJ96" s="346" t="s">
        <v>121</v>
      </c>
      <c r="AK96" s="297"/>
      <c r="AL96" s="10"/>
      <c r="AM96" s="200"/>
      <c r="AN96" s="167">
        <f t="shared" ref="AN96:AN98" si="129">AM96</f>
        <v>0</v>
      </c>
      <c r="AO96" s="297"/>
      <c r="AP96" s="346" t="s">
        <v>121</v>
      </c>
      <c r="AQ96" s="287"/>
      <c r="AR96" s="10"/>
      <c r="AS96" s="200"/>
      <c r="AT96" s="167">
        <f t="shared" ref="AT96:AT98" si="130">AS96</f>
        <v>0</v>
      </c>
      <c r="AU96" s="297"/>
      <c r="AV96" s="346" t="s">
        <v>121</v>
      </c>
      <c r="AW96" s="175"/>
      <c r="AX96" s="10"/>
      <c r="AY96" s="200"/>
      <c r="AZ96" s="167">
        <f t="shared" ref="AZ96:AZ98" si="131">AY96</f>
        <v>0</v>
      </c>
      <c r="BA96" s="297"/>
      <c r="BB96" s="346" t="s">
        <v>121</v>
      </c>
      <c r="BC96" s="167"/>
      <c r="BD96" s="10"/>
      <c r="BE96" s="187">
        <v>0</v>
      </c>
      <c r="BF96" s="167">
        <f t="shared" ref="BF96:BF98" si="132">BE96</f>
        <v>0</v>
      </c>
      <c r="BG96" s="297"/>
      <c r="BH96" s="188" t="str" cm="2">
        <f t="array" ref="BH96">_xlfn.IFS($C$6=Werkblad!$A$28,Werkblad!$A$34,$C$6="Kennisontwikkeling (KO)",Werkblad!$A$31,$C$6="Onderzoek, Ontwikkeling en innovatie (O&amp;O&amp;I)",Werkblad!$A$32,$C$6="","")</f>
        <v/>
      </c>
      <c r="BI96" s="60"/>
    </row>
    <row r="97" spans="1:61" x14ac:dyDescent="0.25">
      <c r="A97" s="27"/>
      <c r="B97" s="574"/>
      <c r="C97" s="575"/>
      <c r="D97" s="575"/>
      <c r="E97" s="31"/>
      <c r="F97" s="30"/>
      <c r="G97" s="200"/>
      <c r="H97" s="135"/>
      <c r="I97" s="296">
        <f t="shared" si="123"/>
        <v>0</v>
      </c>
      <c r="J97" s="10"/>
      <c r="K97" s="200"/>
      <c r="L97" s="297"/>
      <c r="M97" s="167">
        <f t="shared" si="124"/>
        <v>0</v>
      </c>
      <c r="N97" s="10"/>
      <c r="O97" s="200"/>
      <c r="P97" s="297">
        <f t="shared" si="125"/>
        <v>0</v>
      </c>
      <c r="Q97" s="297"/>
      <c r="R97" s="346" t="s">
        <v>121</v>
      </c>
      <c r="S97" s="175"/>
      <c r="T97" s="10"/>
      <c r="U97" s="200"/>
      <c r="V97" s="297"/>
      <c r="W97" s="33">
        <f t="shared" si="126"/>
        <v>0</v>
      </c>
      <c r="X97" s="346" t="s">
        <v>121</v>
      </c>
      <c r="Y97" s="175"/>
      <c r="Z97" s="10"/>
      <c r="AA97" s="187">
        <v>0</v>
      </c>
      <c r="AB97" s="287"/>
      <c r="AC97" s="33">
        <f t="shared" si="127"/>
        <v>0</v>
      </c>
      <c r="AD97" s="188" t="str" cm="2">
        <f t="array" ref="AD97">_xlfn.IFS($C$6=Werkblad!$A$28,Werkblad!$A$34,$C$6="Kennisontwikkeling (KO)",Werkblad!$A$31,$C$6="Onderzoek, Ontwikkeling en innovatie (O&amp;O&amp;I)",Werkblad!$A$32,$C$6="","")</f>
        <v/>
      </c>
      <c r="AE97" s="287"/>
      <c r="AF97" s="10"/>
      <c r="AG97" s="200"/>
      <c r="AH97" s="167">
        <f t="shared" si="128"/>
        <v>0</v>
      </c>
      <c r="AI97" s="297"/>
      <c r="AJ97" s="346" t="s">
        <v>121</v>
      </c>
      <c r="AK97" s="297"/>
      <c r="AL97" s="10"/>
      <c r="AM97" s="200"/>
      <c r="AN97" s="167">
        <f t="shared" si="129"/>
        <v>0</v>
      </c>
      <c r="AO97" s="297"/>
      <c r="AP97" s="346" t="s">
        <v>121</v>
      </c>
      <c r="AQ97" s="287"/>
      <c r="AR97" s="10"/>
      <c r="AS97" s="200"/>
      <c r="AT97" s="167">
        <f t="shared" si="130"/>
        <v>0</v>
      </c>
      <c r="AU97" s="297"/>
      <c r="AV97" s="346" t="s">
        <v>121</v>
      </c>
      <c r="AW97" s="175"/>
      <c r="AX97" s="10"/>
      <c r="AY97" s="200"/>
      <c r="AZ97" s="167">
        <f t="shared" si="131"/>
        <v>0</v>
      </c>
      <c r="BA97" s="297"/>
      <c r="BB97" s="346" t="s">
        <v>121</v>
      </c>
      <c r="BC97" s="167"/>
      <c r="BD97" s="10"/>
      <c r="BE97" s="187">
        <v>0</v>
      </c>
      <c r="BF97" s="167">
        <f t="shared" si="132"/>
        <v>0</v>
      </c>
      <c r="BG97" s="297"/>
      <c r="BH97" s="188" t="str" cm="2">
        <f t="array" ref="BH97">_xlfn.IFS($C$6=Werkblad!$A$28,Werkblad!$A$34,$C$6="Kennisontwikkeling (KO)",Werkblad!$A$31,$C$6="Onderzoek, Ontwikkeling en innovatie (O&amp;O&amp;I)",Werkblad!$A$32,$C$6="","")</f>
        <v/>
      </c>
      <c r="BI97" s="60"/>
    </row>
    <row r="98" spans="1:61" x14ac:dyDescent="0.25">
      <c r="A98" s="27"/>
      <c r="B98" s="574"/>
      <c r="C98" s="575"/>
      <c r="D98" s="575"/>
      <c r="E98" s="31"/>
      <c r="F98" s="30"/>
      <c r="G98" s="200"/>
      <c r="H98" s="135"/>
      <c r="I98" s="296">
        <f t="shared" si="123"/>
        <v>0</v>
      </c>
      <c r="J98" s="10"/>
      <c r="K98" s="200"/>
      <c r="L98" s="297"/>
      <c r="M98" s="167">
        <f t="shared" si="124"/>
        <v>0</v>
      </c>
      <c r="N98" s="10"/>
      <c r="O98" s="200"/>
      <c r="P98" s="297">
        <f t="shared" si="125"/>
        <v>0</v>
      </c>
      <c r="Q98" s="297"/>
      <c r="R98" s="346" t="s">
        <v>121</v>
      </c>
      <c r="S98" s="175"/>
      <c r="T98" s="10"/>
      <c r="U98" s="200"/>
      <c r="V98" s="297"/>
      <c r="W98" s="33">
        <f t="shared" si="126"/>
        <v>0</v>
      </c>
      <c r="X98" s="346" t="s">
        <v>121</v>
      </c>
      <c r="Y98" s="175"/>
      <c r="Z98" s="10"/>
      <c r="AA98" s="187">
        <v>0</v>
      </c>
      <c r="AB98" s="287"/>
      <c r="AC98" s="33">
        <f t="shared" si="127"/>
        <v>0</v>
      </c>
      <c r="AD98" s="188" t="str" cm="2">
        <f t="array" ref="AD98">_xlfn.IFS($C$6=Werkblad!$A$28,Werkblad!$A$34,$C$6="Kennisontwikkeling (KO)",Werkblad!$A$31,$C$6="Onderzoek, Ontwikkeling en innovatie (O&amp;O&amp;I)",Werkblad!$A$32,$C$6="","")</f>
        <v/>
      </c>
      <c r="AE98" s="287"/>
      <c r="AF98" s="10"/>
      <c r="AG98" s="200"/>
      <c r="AH98" s="167">
        <f t="shared" si="128"/>
        <v>0</v>
      </c>
      <c r="AI98" s="297"/>
      <c r="AJ98" s="346" t="s">
        <v>121</v>
      </c>
      <c r="AK98" s="297"/>
      <c r="AL98" s="10"/>
      <c r="AM98" s="200"/>
      <c r="AN98" s="167">
        <f t="shared" si="129"/>
        <v>0</v>
      </c>
      <c r="AO98" s="297"/>
      <c r="AP98" s="346" t="s">
        <v>121</v>
      </c>
      <c r="AQ98" s="287"/>
      <c r="AR98" s="10"/>
      <c r="AS98" s="200"/>
      <c r="AT98" s="167">
        <f t="shared" si="130"/>
        <v>0</v>
      </c>
      <c r="AU98" s="297"/>
      <c r="AV98" s="346" t="s">
        <v>121</v>
      </c>
      <c r="AW98" s="175"/>
      <c r="AX98" s="10"/>
      <c r="AY98" s="200"/>
      <c r="AZ98" s="167">
        <f t="shared" si="131"/>
        <v>0</v>
      </c>
      <c r="BA98" s="297"/>
      <c r="BB98" s="346" t="s">
        <v>121</v>
      </c>
      <c r="BC98" s="167"/>
      <c r="BD98" s="10"/>
      <c r="BE98" s="187">
        <v>0</v>
      </c>
      <c r="BF98" s="167">
        <f t="shared" si="132"/>
        <v>0</v>
      </c>
      <c r="BG98" s="297"/>
      <c r="BH98" s="188" t="str" cm="2">
        <f t="array" ref="BH98">_xlfn.IFS($C$6=Werkblad!$A$28,Werkblad!$A$34,$C$6="Kennisontwikkeling (KO)",Werkblad!$A$31,$C$6="Onderzoek, Ontwikkeling en innovatie (O&amp;O&amp;I)",Werkblad!$A$32,$C$6="","")</f>
        <v/>
      </c>
      <c r="BI98" s="60"/>
    </row>
    <row r="99" spans="1:61" x14ac:dyDescent="0.25">
      <c r="A99" s="27"/>
      <c r="B99" s="574"/>
      <c r="C99" s="575"/>
      <c r="D99" s="575"/>
      <c r="E99" s="31"/>
      <c r="F99" s="30"/>
      <c r="G99" s="200"/>
      <c r="H99" s="135"/>
      <c r="I99" s="296">
        <f t="shared" si="113"/>
        <v>0</v>
      </c>
      <c r="J99" s="10"/>
      <c r="K99" s="200"/>
      <c r="L99" s="297"/>
      <c r="M99" s="167">
        <f t="shared" si="114"/>
        <v>0</v>
      </c>
      <c r="N99" s="10"/>
      <c r="O99" s="200"/>
      <c r="P99" s="297">
        <f t="shared" si="115"/>
        <v>0</v>
      </c>
      <c r="Q99" s="297"/>
      <c r="R99" s="346" t="s">
        <v>121</v>
      </c>
      <c r="S99" s="175"/>
      <c r="T99" s="10"/>
      <c r="U99" s="200"/>
      <c r="V99" s="297"/>
      <c r="W99" s="33">
        <f t="shared" si="116"/>
        <v>0</v>
      </c>
      <c r="X99" s="346" t="s">
        <v>121</v>
      </c>
      <c r="Y99" s="175"/>
      <c r="Z99" s="10"/>
      <c r="AA99" s="187">
        <v>0</v>
      </c>
      <c r="AB99" s="287"/>
      <c r="AC99" s="33">
        <f t="shared" si="117"/>
        <v>0</v>
      </c>
      <c r="AD99" s="188" t="str" cm="2">
        <f t="array" ref="AD99">_xlfn.IFS($C$6=Werkblad!$A$28,Werkblad!$A$34,$C$6="Kennisontwikkeling (KO)",Werkblad!$A$31,$C$6="Onderzoek, Ontwikkeling en innovatie (O&amp;O&amp;I)",Werkblad!$A$32,$C$6="","")</f>
        <v/>
      </c>
      <c r="AE99" s="287"/>
      <c r="AF99" s="10"/>
      <c r="AG99" s="200"/>
      <c r="AH99" s="167">
        <f t="shared" si="118"/>
        <v>0</v>
      </c>
      <c r="AI99" s="297"/>
      <c r="AJ99" s="346" t="s">
        <v>121</v>
      </c>
      <c r="AK99" s="297"/>
      <c r="AL99" s="10"/>
      <c r="AM99" s="200"/>
      <c r="AN99" s="167">
        <f t="shared" si="119"/>
        <v>0</v>
      </c>
      <c r="AO99" s="297"/>
      <c r="AP99" s="346" t="s">
        <v>121</v>
      </c>
      <c r="AQ99" s="287"/>
      <c r="AR99" s="10"/>
      <c r="AS99" s="200"/>
      <c r="AT99" s="167">
        <f t="shared" si="120"/>
        <v>0</v>
      </c>
      <c r="AU99" s="297"/>
      <c r="AV99" s="346" t="s">
        <v>121</v>
      </c>
      <c r="AW99" s="175"/>
      <c r="AX99" s="10"/>
      <c r="AY99" s="200"/>
      <c r="AZ99" s="167">
        <f t="shared" si="121"/>
        <v>0</v>
      </c>
      <c r="BA99" s="297"/>
      <c r="BB99" s="346" t="s">
        <v>121</v>
      </c>
      <c r="BC99" s="167"/>
      <c r="BD99" s="10"/>
      <c r="BE99" s="187">
        <v>0</v>
      </c>
      <c r="BF99" s="167">
        <f t="shared" si="122"/>
        <v>0</v>
      </c>
      <c r="BG99" s="297"/>
      <c r="BH99" s="188" t="str" cm="2">
        <f t="array" ref="BH99">_xlfn.IFS($C$6=Werkblad!$A$28,Werkblad!$A$34,$C$6="Kennisontwikkeling (KO)",Werkblad!$A$31,$C$6="Onderzoek, Ontwikkeling en innovatie (O&amp;O&amp;I)",Werkblad!$A$32,$C$6="","")</f>
        <v/>
      </c>
      <c r="BI99" s="60"/>
    </row>
    <row r="100" spans="1:61" x14ac:dyDescent="0.25">
      <c r="A100" s="27"/>
      <c r="B100" s="574"/>
      <c r="C100" s="575"/>
      <c r="D100" s="575"/>
      <c r="E100" s="31"/>
      <c r="F100" s="30"/>
      <c r="G100" s="200"/>
      <c r="H100" s="135"/>
      <c r="I100" s="296">
        <f t="shared" si="113"/>
        <v>0</v>
      </c>
      <c r="J100" s="10"/>
      <c r="K100" s="200"/>
      <c r="L100" s="297"/>
      <c r="M100" s="167">
        <f t="shared" si="114"/>
        <v>0</v>
      </c>
      <c r="N100" s="10"/>
      <c r="O100" s="200"/>
      <c r="P100" s="297">
        <f t="shared" si="115"/>
        <v>0</v>
      </c>
      <c r="Q100" s="297"/>
      <c r="R100" s="346" t="s">
        <v>121</v>
      </c>
      <c r="S100" s="175"/>
      <c r="T100" s="10"/>
      <c r="U100" s="200"/>
      <c r="V100" s="297"/>
      <c r="W100" s="33">
        <f t="shared" si="116"/>
        <v>0</v>
      </c>
      <c r="X100" s="346" t="s">
        <v>121</v>
      </c>
      <c r="Y100" s="175"/>
      <c r="Z100" s="10"/>
      <c r="AA100" s="187">
        <v>0</v>
      </c>
      <c r="AB100" s="287"/>
      <c r="AC100" s="33">
        <f t="shared" si="117"/>
        <v>0</v>
      </c>
      <c r="AD100" s="188" t="str" cm="2">
        <f t="array" ref="AD100">_xlfn.IFS($C$6=Werkblad!$A$28,Werkblad!$A$34,$C$6="Kennisontwikkeling (KO)",Werkblad!$A$31,$C$6="Onderzoek, Ontwikkeling en innovatie (O&amp;O&amp;I)",Werkblad!$A$32,$C$6="","")</f>
        <v/>
      </c>
      <c r="AE100" s="287"/>
      <c r="AF100" s="10"/>
      <c r="AG100" s="200"/>
      <c r="AH100" s="167">
        <f t="shared" si="118"/>
        <v>0</v>
      </c>
      <c r="AI100" s="297"/>
      <c r="AJ100" s="346" t="s">
        <v>121</v>
      </c>
      <c r="AK100" s="297"/>
      <c r="AL100" s="10"/>
      <c r="AM100" s="200"/>
      <c r="AN100" s="167">
        <f t="shared" si="119"/>
        <v>0</v>
      </c>
      <c r="AO100" s="297"/>
      <c r="AP100" s="346" t="s">
        <v>121</v>
      </c>
      <c r="AQ100" s="287"/>
      <c r="AR100" s="10"/>
      <c r="AS100" s="200"/>
      <c r="AT100" s="167">
        <f t="shared" si="120"/>
        <v>0</v>
      </c>
      <c r="AU100" s="297"/>
      <c r="AV100" s="346" t="s">
        <v>121</v>
      </c>
      <c r="AW100" s="175"/>
      <c r="AX100" s="10"/>
      <c r="AY100" s="200"/>
      <c r="AZ100" s="167">
        <f t="shared" si="121"/>
        <v>0</v>
      </c>
      <c r="BA100" s="297"/>
      <c r="BB100" s="346" t="s">
        <v>121</v>
      </c>
      <c r="BC100" s="167"/>
      <c r="BD100" s="10"/>
      <c r="BE100" s="187">
        <v>0</v>
      </c>
      <c r="BF100" s="167">
        <f t="shared" si="122"/>
        <v>0</v>
      </c>
      <c r="BG100" s="297"/>
      <c r="BH100" s="188" t="str" cm="2">
        <f t="array" ref="BH100">_xlfn.IFS($C$6=Werkblad!$A$28,Werkblad!$A$34,$C$6="Kennisontwikkeling (KO)",Werkblad!$A$31,$C$6="Onderzoek, Ontwikkeling en innovatie (O&amp;O&amp;I)",Werkblad!$A$32,$C$6="","")</f>
        <v/>
      </c>
      <c r="BI100" s="60"/>
    </row>
    <row r="101" spans="1:61" x14ac:dyDescent="0.25">
      <c r="A101" s="7"/>
      <c r="B101" s="574"/>
      <c r="C101" s="575"/>
      <c r="D101" s="575"/>
      <c r="E101" s="135"/>
      <c r="F101" s="10"/>
      <c r="G101" s="200"/>
      <c r="H101" s="135"/>
      <c r="I101" s="296">
        <f t="shared" si="113"/>
        <v>0</v>
      </c>
      <c r="J101" s="10"/>
      <c r="K101" s="200"/>
      <c r="L101" s="297"/>
      <c r="M101" s="167">
        <f t="shared" si="114"/>
        <v>0</v>
      </c>
      <c r="N101" s="10"/>
      <c r="O101" s="200"/>
      <c r="P101" s="297">
        <f t="shared" si="115"/>
        <v>0</v>
      </c>
      <c r="Q101" s="297"/>
      <c r="R101" s="346" t="s">
        <v>121</v>
      </c>
      <c r="S101" s="175"/>
      <c r="T101" s="10"/>
      <c r="U101" s="200"/>
      <c r="V101" s="297"/>
      <c r="W101" s="33">
        <f t="shared" ref="W101:W116" si="133">U101</f>
        <v>0</v>
      </c>
      <c r="X101" s="346" t="s">
        <v>121</v>
      </c>
      <c r="Y101" s="175"/>
      <c r="Z101" s="10"/>
      <c r="AA101" s="187">
        <v>0</v>
      </c>
      <c r="AB101" s="287"/>
      <c r="AC101" s="33">
        <f t="shared" ref="AC101:AC116" si="134">AA101</f>
        <v>0</v>
      </c>
      <c r="AD101" s="188" t="str" cm="2">
        <f t="array" ref="AD101">_xlfn.IFS($C$6=Werkblad!$A$28,Werkblad!$A$34,$C$6="Kennisontwikkeling (KO)",Werkblad!$A$31,$C$6="Onderzoek, Ontwikkeling en innovatie (O&amp;O&amp;I)",Werkblad!$A$32,$C$6="","")</f>
        <v/>
      </c>
      <c r="AE101" s="287"/>
      <c r="AF101" s="10"/>
      <c r="AG101" s="200"/>
      <c r="AH101" s="167">
        <f t="shared" si="118"/>
        <v>0</v>
      </c>
      <c r="AI101" s="297"/>
      <c r="AJ101" s="346" t="s">
        <v>121</v>
      </c>
      <c r="AK101" s="297"/>
      <c r="AL101" s="10"/>
      <c r="AM101" s="200"/>
      <c r="AN101" s="167">
        <f t="shared" si="119"/>
        <v>0</v>
      </c>
      <c r="AO101" s="297"/>
      <c r="AP101" s="346" t="s">
        <v>121</v>
      </c>
      <c r="AQ101" s="287"/>
      <c r="AR101" s="10"/>
      <c r="AS101" s="200"/>
      <c r="AT101" s="167">
        <f t="shared" si="120"/>
        <v>0</v>
      </c>
      <c r="AU101" s="297"/>
      <c r="AV101" s="346" t="s">
        <v>121</v>
      </c>
      <c r="AW101" s="175"/>
      <c r="AX101" s="10"/>
      <c r="AY101" s="200"/>
      <c r="AZ101" s="167">
        <f t="shared" si="121"/>
        <v>0</v>
      </c>
      <c r="BA101" s="297"/>
      <c r="BB101" s="346" t="s">
        <v>121</v>
      </c>
      <c r="BC101" s="167"/>
      <c r="BD101" s="10"/>
      <c r="BE101" s="187">
        <v>0</v>
      </c>
      <c r="BF101" s="167">
        <f t="shared" si="122"/>
        <v>0</v>
      </c>
      <c r="BG101" s="297"/>
      <c r="BH101" s="188" t="str" cm="2">
        <f t="array" ref="BH101">_xlfn.IFS($C$6=Werkblad!$A$28,Werkblad!$A$34,$C$6="Kennisontwikkeling (KO)",Werkblad!$A$31,$C$6="Onderzoek, Ontwikkeling en innovatie (O&amp;O&amp;I)",Werkblad!$A$32,$C$6="","")</f>
        <v/>
      </c>
      <c r="BI101" s="139"/>
    </row>
    <row r="102" spans="1:61" x14ac:dyDescent="0.25">
      <c r="A102" s="7"/>
      <c r="B102" s="574"/>
      <c r="C102" s="575"/>
      <c r="D102" s="575"/>
      <c r="E102" s="135"/>
      <c r="F102" s="10"/>
      <c r="G102" s="200"/>
      <c r="H102" s="135"/>
      <c r="I102" s="296">
        <f t="shared" ref="I102:I105" si="135">G102</f>
        <v>0</v>
      </c>
      <c r="J102" s="10"/>
      <c r="K102" s="200"/>
      <c r="L102" s="297"/>
      <c r="M102" s="167">
        <f t="shared" ref="M102:M105" si="136">K102</f>
        <v>0</v>
      </c>
      <c r="N102" s="10"/>
      <c r="O102" s="200"/>
      <c r="P102" s="297">
        <f t="shared" si="115"/>
        <v>0</v>
      </c>
      <c r="Q102" s="297"/>
      <c r="R102" s="346" t="s">
        <v>121</v>
      </c>
      <c r="S102" s="175"/>
      <c r="T102" s="10"/>
      <c r="U102" s="200"/>
      <c r="V102" s="297"/>
      <c r="W102" s="33">
        <f t="shared" si="133"/>
        <v>0</v>
      </c>
      <c r="X102" s="346" t="s">
        <v>121</v>
      </c>
      <c r="Y102" s="175"/>
      <c r="Z102" s="10"/>
      <c r="AA102" s="187">
        <v>0</v>
      </c>
      <c r="AB102" s="287"/>
      <c r="AC102" s="33">
        <f t="shared" si="134"/>
        <v>0</v>
      </c>
      <c r="AD102" s="188" t="str" cm="2">
        <f t="array" ref="AD102">_xlfn.IFS($C$6=Werkblad!$A$28,Werkblad!$A$34,$C$6="Kennisontwikkeling (KO)",Werkblad!$A$31,$C$6="Onderzoek, Ontwikkeling en innovatie (O&amp;O&amp;I)",Werkblad!$A$32,$C$6="","")</f>
        <v/>
      </c>
      <c r="AE102" s="287"/>
      <c r="AF102" s="10"/>
      <c r="AG102" s="200"/>
      <c r="AH102" s="167">
        <f t="shared" ref="AH102:AH105" si="137">AG102</f>
        <v>0</v>
      </c>
      <c r="AI102" s="297"/>
      <c r="AJ102" s="346" t="s">
        <v>121</v>
      </c>
      <c r="AK102" s="297"/>
      <c r="AL102" s="10"/>
      <c r="AM102" s="200"/>
      <c r="AN102" s="167">
        <f t="shared" ref="AN102:AN105" si="138">AM102</f>
        <v>0</v>
      </c>
      <c r="AO102" s="297"/>
      <c r="AP102" s="346" t="s">
        <v>121</v>
      </c>
      <c r="AQ102" s="287"/>
      <c r="AR102" s="10"/>
      <c r="AS102" s="200"/>
      <c r="AT102" s="167">
        <f t="shared" ref="AT102:AT105" si="139">AS102</f>
        <v>0</v>
      </c>
      <c r="AU102" s="297"/>
      <c r="AV102" s="346" t="s">
        <v>121</v>
      </c>
      <c r="AW102" s="175"/>
      <c r="AX102" s="10"/>
      <c r="AY102" s="200"/>
      <c r="AZ102" s="167">
        <f t="shared" ref="AZ102:AZ105" si="140">AY102</f>
        <v>0</v>
      </c>
      <c r="BA102" s="297"/>
      <c r="BB102" s="346" t="s">
        <v>121</v>
      </c>
      <c r="BC102" s="167"/>
      <c r="BD102" s="10"/>
      <c r="BE102" s="187">
        <v>0</v>
      </c>
      <c r="BF102" s="167">
        <f t="shared" ref="BF102:BF105" si="141">BE102</f>
        <v>0</v>
      </c>
      <c r="BG102" s="297"/>
      <c r="BH102" s="188" t="str" cm="2">
        <f t="array" ref="BH102">_xlfn.IFS($C$6=Werkblad!$A$28,Werkblad!$A$34,$C$6="Kennisontwikkeling (KO)",Werkblad!$A$31,$C$6="Onderzoek, Ontwikkeling en innovatie (O&amp;O&amp;I)",Werkblad!$A$32,$C$6="","")</f>
        <v/>
      </c>
      <c r="BI102" s="139"/>
    </row>
    <row r="103" spans="1:61" x14ac:dyDescent="0.25">
      <c r="A103" s="7"/>
      <c r="B103" s="574"/>
      <c r="C103" s="587"/>
      <c r="D103" s="587"/>
      <c r="E103" s="4"/>
      <c r="F103" s="10"/>
      <c r="G103" s="200"/>
      <c r="H103" s="4"/>
      <c r="I103" s="296">
        <f t="shared" si="135"/>
        <v>0</v>
      </c>
      <c r="J103" s="10"/>
      <c r="K103" s="200"/>
      <c r="L103" s="297"/>
      <c r="M103" s="167">
        <f t="shared" si="136"/>
        <v>0</v>
      </c>
      <c r="N103" s="10"/>
      <c r="O103" s="200"/>
      <c r="P103" s="297">
        <f t="shared" si="115"/>
        <v>0</v>
      </c>
      <c r="Q103" s="297"/>
      <c r="R103" s="346" t="s">
        <v>121</v>
      </c>
      <c r="S103" s="175"/>
      <c r="T103" s="10"/>
      <c r="U103" s="200"/>
      <c r="V103" s="297"/>
      <c r="W103" s="33">
        <f t="shared" si="133"/>
        <v>0</v>
      </c>
      <c r="X103" s="346" t="s">
        <v>121</v>
      </c>
      <c r="Y103" s="175"/>
      <c r="Z103" s="10"/>
      <c r="AA103" s="187">
        <v>0</v>
      </c>
      <c r="AB103" s="287"/>
      <c r="AC103" s="33">
        <f t="shared" si="134"/>
        <v>0</v>
      </c>
      <c r="AD103" s="188" t="str" cm="2">
        <f t="array" ref="AD103">_xlfn.IFS($C$6=Werkblad!$A$28,Werkblad!$A$34,$C$6="Kennisontwikkeling (KO)",Werkblad!$A$31,$C$6="Onderzoek, Ontwikkeling en innovatie (O&amp;O&amp;I)",Werkblad!$A$32,$C$6="","")</f>
        <v/>
      </c>
      <c r="AE103" s="287"/>
      <c r="AF103" s="10"/>
      <c r="AG103" s="200"/>
      <c r="AH103" s="167">
        <f t="shared" si="137"/>
        <v>0</v>
      </c>
      <c r="AI103" s="297"/>
      <c r="AJ103" s="346" t="s">
        <v>121</v>
      </c>
      <c r="AK103" s="297"/>
      <c r="AL103" s="10"/>
      <c r="AM103" s="200"/>
      <c r="AN103" s="167">
        <f t="shared" si="138"/>
        <v>0</v>
      </c>
      <c r="AO103" s="297"/>
      <c r="AP103" s="346" t="s">
        <v>121</v>
      </c>
      <c r="AQ103" s="287"/>
      <c r="AR103" s="10"/>
      <c r="AS103" s="200"/>
      <c r="AT103" s="167">
        <f t="shared" si="139"/>
        <v>0</v>
      </c>
      <c r="AU103" s="297"/>
      <c r="AV103" s="346" t="s">
        <v>121</v>
      </c>
      <c r="AW103" s="175"/>
      <c r="AX103" s="10"/>
      <c r="AY103" s="200"/>
      <c r="AZ103" s="167">
        <f t="shared" si="140"/>
        <v>0</v>
      </c>
      <c r="BA103" s="297"/>
      <c r="BB103" s="346" t="s">
        <v>121</v>
      </c>
      <c r="BC103" s="167"/>
      <c r="BD103" s="10"/>
      <c r="BE103" s="187">
        <v>0</v>
      </c>
      <c r="BF103" s="167">
        <f t="shared" si="141"/>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35"/>
        <v>0</v>
      </c>
      <c r="J104" s="10"/>
      <c r="K104" s="200"/>
      <c r="L104" s="297"/>
      <c r="M104" s="167">
        <f t="shared" si="136"/>
        <v>0</v>
      </c>
      <c r="N104" s="10"/>
      <c r="O104" s="200"/>
      <c r="P104" s="297">
        <f t="shared" si="115"/>
        <v>0</v>
      </c>
      <c r="Q104" s="297"/>
      <c r="R104" s="346" t="s">
        <v>121</v>
      </c>
      <c r="S104" s="175"/>
      <c r="T104" s="10"/>
      <c r="U104" s="200"/>
      <c r="V104" s="297"/>
      <c r="W104" s="33">
        <f t="shared" si="133"/>
        <v>0</v>
      </c>
      <c r="X104" s="346" t="s">
        <v>121</v>
      </c>
      <c r="Y104" s="175"/>
      <c r="Z104" s="10"/>
      <c r="AA104" s="187">
        <v>0</v>
      </c>
      <c r="AB104" s="287"/>
      <c r="AC104" s="33">
        <f t="shared" si="134"/>
        <v>0</v>
      </c>
      <c r="AD104" s="188" t="str" cm="2">
        <f t="array" ref="AD104">_xlfn.IFS($C$6=Werkblad!$A$28,Werkblad!$A$34,$C$6="Kennisontwikkeling (KO)",Werkblad!$A$31,$C$6="Onderzoek, Ontwikkeling en innovatie (O&amp;O&amp;I)",Werkblad!$A$32,$C$6="","")</f>
        <v/>
      </c>
      <c r="AE104" s="287"/>
      <c r="AF104" s="10"/>
      <c r="AG104" s="200"/>
      <c r="AH104" s="167">
        <f t="shared" si="137"/>
        <v>0</v>
      </c>
      <c r="AI104" s="297"/>
      <c r="AJ104" s="346" t="s">
        <v>121</v>
      </c>
      <c r="AK104" s="297"/>
      <c r="AL104" s="10"/>
      <c r="AM104" s="200"/>
      <c r="AN104" s="167">
        <f t="shared" si="138"/>
        <v>0</v>
      </c>
      <c r="AO104" s="297"/>
      <c r="AP104" s="346" t="s">
        <v>121</v>
      </c>
      <c r="AQ104" s="287"/>
      <c r="AR104" s="10"/>
      <c r="AS104" s="200"/>
      <c r="AT104" s="167">
        <f t="shared" si="139"/>
        <v>0</v>
      </c>
      <c r="AU104" s="297"/>
      <c r="AV104" s="346" t="s">
        <v>121</v>
      </c>
      <c r="AW104" s="175"/>
      <c r="AX104" s="10"/>
      <c r="AY104" s="200"/>
      <c r="AZ104" s="167">
        <f t="shared" si="140"/>
        <v>0</v>
      </c>
      <c r="BA104" s="297"/>
      <c r="BB104" s="346" t="s">
        <v>121</v>
      </c>
      <c r="BC104" s="167"/>
      <c r="BD104" s="10"/>
      <c r="BE104" s="187">
        <v>0</v>
      </c>
      <c r="BF104" s="167">
        <f t="shared" si="141"/>
        <v>0</v>
      </c>
      <c r="BG104" s="297"/>
      <c r="BH104" s="188" t="str" cm="2">
        <f t="array" ref="BH104">_xlfn.IFS($C$6=Werkblad!$A$28,Werkblad!$A$34,$C$6="Kennisontwikkeling (KO)",Werkblad!$A$31,$C$6="Onderzoek, Ontwikkeling en innovatie (O&amp;O&amp;I)",Werkblad!$A$32,$C$6="","")</f>
        <v/>
      </c>
      <c r="BI104" s="136"/>
    </row>
    <row r="105" spans="1:61" x14ac:dyDescent="0.25">
      <c r="A105" s="392"/>
      <c r="B105" s="588"/>
      <c r="C105" s="575"/>
      <c r="D105" s="575"/>
      <c r="E105" s="135"/>
      <c r="F105" s="10"/>
      <c r="G105" s="200"/>
      <c r="H105" s="135"/>
      <c r="I105" s="296">
        <f t="shared" si="135"/>
        <v>0</v>
      </c>
      <c r="J105" s="10"/>
      <c r="K105" s="200"/>
      <c r="L105" s="297"/>
      <c r="M105" s="167">
        <f t="shared" si="136"/>
        <v>0</v>
      </c>
      <c r="N105" s="10"/>
      <c r="O105" s="200"/>
      <c r="P105" s="297">
        <f t="shared" si="115"/>
        <v>0</v>
      </c>
      <c r="Q105" s="297"/>
      <c r="R105" s="346" t="s">
        <v>121</v>
      </c>
      <c r="S105" s="175"/>
      <c r="T105" s="10"/>
      <c r="U105" s="200"/>
      <c r="V105" s="297"/>
      <c r="W105" s="33">
        <f t="shared" si="133"/>
        <v>0</v>
      </c>
      <c r="X105" s="346" t="s">
        <v>121</v>
      </c>
      <c r="Y105" s="175"/>
      <c r="Z105" s="10"/>
      <c r="AA105" s="187">
        <v>0</v>
      </c>
      <c r="AB105" s="287"/>
      <c r="AC105" s="33">
        <f t="shared" si="134"/>
        <v>0</v>
      </c>
      <c r="AD105" s="188" t="str" cm="2">
        <f t="array" ref="AD105">_xlfn.IFS($C$6=Werkblad!$A$28,Werkblad!$A$34,$C$6="Kennisontwikkeling (KO)",Werkblad!$A$31,$C$6="Onderzoek, Ontwikkeling en innovatie (O&amp;O&amp;I)",Werkblad!$A$32,$C$6="","")</f>
        <v/>
      </c>
      <c r="AE105" s="287"/>
      <c r="AF105" s="10"/>
      <c r="AG105" s="200"/>
      <c r="AH105" s="167">
        <f t="shared" si="137"/>
        <v>0</v>
      </c>
      <c r="AI105" s="297"/>
      <c r="AJ105" s="346" t="s">
        <v>121</v>
      </c>
      <c r="AK105" s="297"/>
      <c r="AL105" s="10"/>
      <c r="AM105" s="200"/>
      <c r="AN105" s="167">
        <f t="shared" si="138"/>
        <v>0</v>
      </c>
      <c r="AO105" s="297"/>
      <c r="AP105" s="346" t="s">
        <v>121</v>
      </c>
      <c r="AQ105" s="287"/>
      <c r="AR105" s="10"/>
      <c r="AS105" s="200"/>
      <c r="AT105" s="167">
        <f t="shared" si="139"/>
        <v>0</v>
      </c>
      <c r="AU105" s="297"/>
      <c r="AV105" s="346" t="s">
        <v>121</v>
      </c>
      <c r="AW105" s="175"/>
      <c r="AX105" s="10"/>
      <c r="AY105" s="200"/>
      <c r="AZ105" s="167">
        <f t="shared" si="140"/>
        <v>0</v>
      </c>
      <c r="BA105" s="297"/>
      <c r="BB105" s="346" t="s">
        <v>121</v>
      </c>
      <c r="BC105" s="167"/>
      <c r="BD105" s="10"/>
      <c r="BE105" s="187">
        <v>0</v>
      </c>
      <c r="BF105" s="167">
        <f t="shared" si="14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8"/>
      <c r="I110" s="398"/>
      <c r="J110" s="157" t="s">
        <v>7</v>
      </c>
      <c r="K110" s="157"/>
      <c r="L110" s="309"/>
      <c r="M110" s="157"/>
      <c r="N110" s="576" t="s">
        <v>8</v>
      </c>
      <c r="O110" s="576"/>
      <c r="P110" s="288"/>
      <c r="Q110" s="305"/>
      <c r="R110" s="157"/>
      <c r="S110" s="398"/>
      <c r="T110" s="576" t="str">
        <f>+T14</f>
        <v>Uren</v>
      </c>
      <c r="U110" s="576"/>
      <c r="V110" s="305"/>
      <c r="W110" s="33"/>
      <c r="X110" s="157"/>
      <c r="Y110" s="398"/>
      <c r="Z110" s="576" t="str">
        <f>+Z14</f>
        <v>Uren</v>
      </c>
      <c r="AA110" s="576"/>
      <c r="AB110" s="305"/>
      <c r="AC110" s="33"/>
      <c r="AD110" s="157"/>
      <c r="AE110" s="300"/>
      <c r="AF110" s="576" t="str">
        <f>+AF14</f>
        <v>Uren</v>
      </c>
      <c r="AG110" s="576"/>
      <c r="AH110" s="397"/>
      <c r="AI110" s="305"/>
      <c r="AJ110" s="157"/>
      <c r="AK110" s="305"/>
      <c r="AL110" s="576" t="str">
        <f>+AL14</f>
        <v>Uren</v>
      </c>
      <c r="AM110" s="576"/>
      <c r="AN110" s="397"/>
      <c r="AO110" s="305"/>
      <c r="AP110" s="157"/>
      <c r="AQ110" s="305"/>
      <c r="AR110" s="576" t="str">
        <f>+AR14</f>
        <v>Uren</v>
      </c>
      <c r="AS110" s="576"/>
      <c r="AT110" s="397"/>
      <c r="AU110" s="305"/>
      <c r="AV110" s="157"/>
      <c r="AW110" s="398"/>
      <c r="AX110" s="576" t="str">
        <f>+AX14</f>
        <v>Uren</v>
      </c>
      <c r="AY110" s="576"/>
      <c r="AZ110" s="397"/>
      <c r="BA110" s="305"/>
      <c r="BB110" s="157"/>
      <c r="BC110" s="397"/>
      <c r="BD110" s="576" t="str">
        <f>+BD14</f>
        <v>Uren</v>
      </c>
      <c r="BE110" s="576"/>
      <c r="BF110" s="397"/>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521"/>
      <c r="I112" s="522">
        <f>G112</f>
        <v>0</v>
      </c>
      <c r="J112" s="35"/>
      <c r="K112" s="200"/>
      <c r="L112" s="297"/>
      <c r="M112" s="167">
        <f>K112</f>
        <v>0</v>
      </c>
      <c r="N112" s="35"/>
      <c r="O112" s="200"/>
      <c r="P112" s="297">
        <f>O112</f>
        <v>0</v>
      </c>
      <c r="Q112" s="297"/>
      <c r="R112" s="520" t="s">
        <v>121</v>
      </c>
      <c r="S112" s="167"/>
      <c r="T112" s="35"/>
      <c r="U112" s="200"/>
      <c r="V112" s="297"/>
      <c r="W112" s="33">
        <f t="shared" si="133"/>
        <v>0</v>
      </c>
      <c r="X112" s="520" t="s">
        <v>121</v>
      </c>
      <c r="Y112" s="167"/>
      <c r="Z112" s="35"/>
      <c r="AA112" s="200"/>
      <c r="AB112" s="297"/>
      <c r="AC112" s="33">
        <f t="shared" si="134"/>
        <v>0</v>
      </c>
      <c r="AD112" s="520"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8"/>
      <c r="AL112" s="30"/>
      <c r="AM112" s="200"/>
      <c r="AN112" s="31"/>
      <c r="AO112" s="288"/>
      <c r="AP112" s="520" t="s">
        <v>121</v>
      </c>
      <c r="AQ112" s="288"/>
      <c r="AR112" s="30"/>
      <c r="AS112" s="200"/>
      <c r="AT112" s="31"/>
      <c r="AU112" s="288"/>
      <c r="AV112" s="520" t="s">
        <v>121</v>
      </c>
      <c r="AW112" s="167"/>
      <c r="AX112" s="35"/>
      <c r="AY112" s="200"/>
      <c r="AZ112" s="167">
        <f>AY112</f>
        <v>0</v>
      </c>
      <c r="BA112" s="297"/>
      <c r="BB112" s="520" t="s">
        <v>121</v>
      </c>
      <c r="BC112" s="175"/>
      <c r="BD112" s="10"/>
      <c r="BE112" s="187">
        <v>0</v>
      </c>
      <c r="BF112" s="175">
        <f>BE112</f>
        <v>0</v>
      </c>
      <c r="BG112" s="287"/>
      <c r="BH112" s="188" t="str" cm="2">
        <f t="array" ref="BH112">_xlfn.IFS($C$6=Werkblad!$A$28,Werkblad!$A$34,$C$6="Kennisontwikkeling (KO)",Werkblad!$A$31,$C$6="Onderzoek, Ontwikkeling en innovatie (O&amp;O&amp;I)",Werkblad!$A$32,$C$6="","")</f>
        <v/>
      </c>
      <c r="BI112" s="139"/>
    </row>
    <row r="113" spans="1:61" x14ac:dyDescent="0.25">
      <c r="A113" s="7"/>
      <c r="B113" s="574"/>
      <c r="C113" s="575"/>
      <c r="D113" s="575"/>
      <c r="E113" s="135"/>
      <c r="F113" s="10"/>
      <c r="G113" s="200"/>
      <c r="H113" s="521"/>
      <c r="I113" s="522">
        <f>G113</f>
        <v>0</v>
      </c>
      <c r="J113" s="35"/>
      <c r="K113" s="200"/>
      <c r="L113" s="297"/>
      <c r="M113" s="167">
        <f>K113</f>
        <v>0</v>
      </c>
      <c r="N113" s="35"/>
      <c r="O113" s="200"/>
      <c r="P113" s="297">
        <f>O113</f>
        <v>0</v>
      </c>
      <c r="Q113" s="297"/>
      <c r="R113" s="520" t="s">
        <v>121</v>
      </c>
      <c r="S113" s="167"/>
      <c r="T113" s="35"/>
      <c r="U113" s="200"/>
      <c r="V113" s="297"/>
      <c r="W113" s="33">
        <f t="shared" ref="W113" si="142">U113</f>
        <v>0</v>
      </c>
      <c r="X113" s="520" t="s">
        <v>121</v>
      </c>
      <c r="Y113" s="167"/>
      <c r="Z113" s="35"/>
      <c r="AA113" s="200"/>
      <c r="AB113" s="297"/>
      <c r="AC113" s="33">
        <f t="shared" ref="AC113" si="143">AA113</f>
        <v>0</v>
      </c>
      <c r="AD113" s="520" t="s">
        <v>121</v>
      </c>
      <c r="AE113" s="287"/>
      <c r="AF113" s="10"/>
      <c r="AG113" s="187">
        <v>0</v>
      </c>
      <c r="AH113" s="175">
        <f>AG113</f>
        <v>0</v>
      </c>
      <c r="AI113" s="287"/>
      <c r="AJ113" s="188" t="str" cm="2">
        <f t="array" ref="AJ113">_xlfn.IFS($C$6=Werkblad!$A$28,Werkblad!$A$34,$C$6="Kennisontwikkeling (KO)",Werkblad!$A$31,$C$6="Onderzoek, Ontwikkeling en innovatie (O&amp;O&amp;I)",Werkblad!$A$32,$C$6="","")</f>
        <v/>
      </c>
      <c r="AK113" s="288"/>
      <c r="AL113" s="30"/>
      <c r="AM113" s="200"/>
      <c r="AN113" s="31"/>
      <c r="AO113" s="288"/>
      <c r="AP113" s="520" t="s">
        <v>121</v>
      </c>
      <c r="AQ113" s="288"/>
      <c r="AR113" s="30"/>
      <c r="AS113" s="200"/>
      <c r="AT113" s="31"/>
      <c r="AU113" s="288"/>
      <c r="AV113" s="520" t="s">
        <v>121</v>
      </c>
      <c r="AW113" s="167"/>
      <c r="AX113" s="35"/>
      <c r="AY113" s="200"/>
      <c r="AZ113" s="167">
        <f>AY113</f>
        <v>0</v>
      </c>
      <c r="BA113" s="297"/>
      <c r="BB113" s="520" t="s">
        <v>121</v>
      </c>
      <c r="BC113" s="175"/>
      <c r="BD113" s="10"/>
      <c r="BE113" s="187">
        <v>0</v>
      </c>
      <c r="BF113" s="175">
        <f>BE113</f>
        <v>0</v>
      </c>
      <c r="BG113" s="287"/>
      <c r="BH113" s="188" t="str" cm="2">
        <f t="array" ref="BH113">_xlfn.IFS($C$6=Werkblad!$A$28,Werkblad!$A$34,$C$6="Kennisontwikkeling (KO)",Werkblad!$A$31,$C$6="Onderzoek, Ontwikkeling en innovatie (O&amp;O&amp;I)",Werkblad!$A$32,$C$6="","")</f>
        <v/>
      </c>
      <c r="BI113" s="139"/>
    </row>
    <row r="114" spans="1:61" x14ac:dyDescent="0.25">
      <c r="A114" s="7"/>
      <c r="B114" s="574"/>
      <c r="C114" s="587"/>
      <c r="D114" s="587"/>
      <c r="E114" s="4"/>
      <c r="F114" s="10"/>
      <c r="G114" s="200"/>
      <c r="H114" s="262"/>
      <c r="I114" s="522">
        <f t="shared" ref="I114:I116" si="144">G114</f>
        <v>0</v>
      </c>
      <c r="J114" s="35"/>
      <c r="K114" s="200"/>
      <c r="L114" s="297"/>
      <c r="M114" s="167">
        <f t="shared" ref="M114:M116" si="145">K114</f>
        <v>0</v>
      </c>
      <c r="N114" s="35"/>
      <c r="O114" s="200"/>
      <c r="P114" s="297">
        <f>O114</f>
        <v>0</v>
      </c>
      <c r="Q114" s="297"/>
      <c r="R114" s="520" t="s">
        <v>121</v>
      </c>
      <c r="S114" s="167"/>
      <c r="T114" s="35"/>
      <c r="U114" s="200"/>
      <c r="V114" s="297"/>
      <c r="W114" s="33">
        <f t="shared" si="133"/>
        <v>0</v>
      </c>
      <c r="X114" s="520" t="s">
        <v>121</v>
      </c>
      <c r="Y114" s="167"/>
      <c r="Z114" s="35"/>
      <c r="AA114" s="200"/>
      <c r="AB114" s="297"/>
      <c r="AC114" s="33">
        <f t="shared" si="134"/>
        <v>0</v>
      </c>
      <c r="AD114" s="520" t="s">
        <v>121</v>
      </c>
      <c r="AE114" s="287"/>
      <c r="AF114" s="10"/>
      <c r="AG114" s="187">
        <v>0</v>
      </c>
      <c r="AH114" s="175">
        <f t="shared" ref="AH114:AH116" si="146">AG114</f>
        <v>0</v>
      </c>
      <c r="AI114" s="287"/>
      <c r="AJ114" s="188" t="str" cm="2">
        <f t="array" ref="AJ114">_xlfn.IFS($C$6=Werkblad!$A$28,Werkblad!$A$34,$C$6="Kennisontwikkeling (KO)",Werkblad!$A$31,$C$6="Onderzoek, Ontwikkeling en innovatie (O&amp;O&amp;I)",Werkblad!$A$32,$C$6="","")</f>
        <v/>
      </c>
      <c r="AK114" s="288"/>
      <c r="AL114" s="30"/>
      <c r="AM114" s="200"/>
      <c r="AN114" s="31"/>
      <c r="AO114" s="288"/>
      <c r="AP114" s="520" t="s">
        <v>121</v>
      </c>
      <c r="AQ114" s="288"/>
      <c r="AR114" s="30"/>
      <c r="AS114" s="200"/>
      <c r="AT114" s="31"/>
      <c r="AU114" s="288"/>
      <c r="AV114" s="520" t="s">
        <v>121</v>
      </c>
      <c r="AW114" s="167"/>
      <c r="AX114" s="35"/>
      <c r="AY114" s="200"/>
      <c r="AZ114" s="167">
        <f t="shared" ref="AZ114:AZ116" si="147">AY114</f>
        <v>0</v>
      </c>
      <c r="BA114" s="297"/>
      <c r="BB114" s="520" t="s">
        <v>121</v>
      </c>
      <c r="BC114" s="175"/>
      <c r="BD114" s="10"/>
      <c r="BE114" s="187">
        <v>0</v>
      </c>
      <c r="BF114" s="175">
        <f t="shared" ref="BF114:BF116" si="148">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262"/>
      <c r="I115" s="522">
        <f t="shared" si="144"/>
        <v>0</v>
      </c>
      <c r="J115" s="35"/>
      <c r="K115" s="200"/>
      <c r="L115" s="297"/>
      <c r="M115" s="167">
        <f t="shared" si="145"/>
        <v>0</v>
      </c>
      <c r="N115" s="35"/>
      <c r="O115" s="200"/>
      <c r="P115" s="297">
        <f>O115</f>
        <v>0</v>
      </c>
      <c r="Q115" s="297"/>
      <c r="R115" s="520" t="s">
        <v>121</v>
      </c>
      <c r="S115" s="167"/>
      <c r="T115" s="35"/>
      <c r="U115" s="200"/>
      <c r="V115" s="297"/>
      <c r="W115" s="33">
        <f t="shared" si="133"/>
        <v>0</v>
      </c>
      <c r="X115" s="520" t="s">
        <v>121</v>
      </c>
      <c r="Y115" s="167"/>
      <c r="Z115" s="35"/>
      <c r="AA115" s="200"/>
      <c r="AB115" s="297"/>
      <c r="AC115" s="33">
        <f t="shared" si="134"/>
        <v>0</v>
      </c>
      <c r="AD115" s="520" t="s">
        <v>121</v>
      </c>
      <c r="AE115" s="287"/>
      <c r="AF115" s="10"/>
      <c r="AG115" s="187">
        <v>0</v>
      </c>
      <c r="AH115" s="175">
        <f t="shared" si="146"/>
        <v>0</v>
      </c>
      <c r="AI115" s="287"/>
      <c r="AJ115" s="188" t="str" cm="2">
        <f t="array" ref="AJ115">_xlfn.IFS($C$6=Werkblad!$A$28,Werkblad!$A$34,$C$6="Kennisontwikkeling (KO)",Werkblad!$A$31,$C$6="Onderzoek, Ontwikkeling en innovatie (O&amp;O&amp;I)",Werkblad!$A$32,$C$6="","")</f>
        <v/>
      </c>
      <c r="AK115" s="288"/>
      <c r="AL115" s="30"/>
      <c r="AM115" s="200"/>
      <c r="AN115" s="31"/>
      <c r="AO115" s="288"/>
      <c r="AP115" s="520" t="s">
        <v>121</v>
      </c>
      <c r="AQ115" s="288"/>
      <c r="AR115" s="30"/>
      <c r="AS115" s="200"/>
      <c r="AT115" s="31"/>
      <c r="AU115" s="288"/>
      <c r="AV115" s="520" t="s">
        <v>121</v>
      </c>
      <c r="AW115" s="167"/>
      <c r="AX115" s="35"/>
      <c r="AY115" s="200"/>
      <c r="AZ115" s="167">
        <f t="shared" si="147"/>
        <v>0</v>
      </c>
      <c r="BA115" s="297"/>
      <c r="BB115" s="520" t="s">
        <v>121</v>
      </c>
      <c r="BC115" s="175"/>
      <c r="BD115" s="10"/>
      <c r="BE115" s="187">
        <v>0</v>
      </c>
      <c r="BF115" s="175">
        <f t="shared" si="148"/>
        <v>0</v>
      </c>
      <c r="BG115" s="287"/>
      <c r="BH115" s="188" t="str" cm="2">
        <f t="array" ref="BH115">_xlfn.IFS($C$6=Werkblad!$A$28,Werkblad!$A$34,$C$6="Kennisontwikkeling (KO)",Werkblad!$A$31,$C$6="Onderzoek, Ontwikkeling en innovatie (O&amp;O&amp;I)",Werkblad!$A$32,$C$6="","")</f>
        <v/>
      </c>
      <c r="BI115" s="136"/>
    </row>
    <row r="116" spans="1:61" x14ac:dyDescent="0.25">
      <c r="A116" s="392"/>
      <c r="B116" s="588"/>
      <c r="C116" s="575"/>
      <c r="D116" s="575"/>
      <c r="E116" s="135"/>
      <c r="F116" s="10"/>
      <c r="G116" s="200"/>
      <c r="H116" s="521"/>
      <c r="I116" s="522">
        <f t="shared" si="144"/>
        <v>0</v>
      </c>
      <c r="J116" s="35"/>
      <c r="K116" s="200"/>
      <c r="L116" s="297"/>
      <c r="M116" s="167">
        <f t="shared" si="145"/>
        <v>0</v>
      </c>
      <c r="N116" s="35"/>
      <c r="O116" s="200"/>
      <c r="P116" s="297">
        <f>O116</f>
        <v>0</v>
      </c>
      <c r="Q116" s="297"/>
      <c r="R116" s="520" t="s">
        <v>121</v>
      </c>
      <c r="S116" s="167"/>
      <c r="T116" s="35"/>
      <c r="U116" s="200"/>
      <c r="V116" s="297"/>
      <c r="W116" s="33">
        <f t="shared" si="133"/>
        <v>0</v>
      </c>
      <c r="X116" s="520" t="s">
        <v>121</v>
      </c>
      <c r="Y116" s="167"/>
      <c r="Z116" s="35"/>
      <c r="AA116" s="200"/>
      <c r="AB116" s="297"/>
      <c r="AC116" s="33">
        <f t="shared" si="134"/>
        <v>0</v>
      </c>
      <c r="AD116" s="520" t="s">
        <v>121</v>
      </c>
      <c r="AE116" s="287"/>
      <c r="AF116" s="10"/>
      <c r="AG116" s="187">
        <v>0</v>
      </c>
      <c r="AH116" s="175">
        <f t="shared" si="146"/>
        <v>0</v>
      </c>
      <c r="AI116" s="287"/>
      <c r="AJ116" s="188" t="str" cm="2">
        <f t="array" ref="AJ116">_xlfn.IFS($C$6=Werkblad!$A$28,Werkblad!$A$34,$C$6="Kennisontwikkeling (KO)",Werkblad!$A$31,$C$6="Onderzoek, Ontwikkeling en innovatie (O&amp;O&amp;I)",Werkblad!$A$32,$C$6="","")</f>
        <v/>
      </c>
      <c r="AK116" s="288"/>
      <c r="AL116" s="30"/>
      <c r="AM116" s="200"/>
      <c r="AN116" s="31"/>
      <c r="AO116" s="288"/>
      <c r="AP116" s="520" t="s">
        <v>121</v>
      </c>
      <c r="AQ116" s="288"/>
      <c r="AR116" s="30"/>
      <c r="AS116" s="200"/>
      <c r="AT116" s="31"/>
      <c r="AU116" s="288"/>
      <c r="AV116" s="520" t="s">
        <v>121</v>
      </c>
      <c r="AW116" s="167"/>
      <c r="AX116" s="35"/>
      <c r="AY116" s="200"/>
      <c r="AZ116" s="167">
        <f t="shared" si="147"/>
        <v>0</v>
      </c>
      <c r="BA116" s="297"/>
      <c r="BB116" s="520" t="s">
        <v>121</v>
      </c>
      <c r="BC116" s="175"/>
      <c r="BD116" s="10"/>
      <c r="BE116" s="187">
        <v>0</v>
      </c>
      <c r="BF116" s="175">
        <f t="shared" si="148"/>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aanvraag'!I41&gt;80%,80%,50%+'Basisgegevens aanvraag'!I41)</f>
        <v>0.5</v>
      </c>
      <c r="L129" s="291"/>
      <c r="M129" s="358"/>
      <c r="N129" s="64"/>
      <c r="O129" s="70">
        <f>25%+'Basisgegevens aanvraag'!$I$41</f>
        <v>0.25</v>
      </c>
      <c r="P129" s="312"/>
      <c r="Q129" s="312"/>
      <c r="R129" s="312"/>
      <c r="S129" s="63"/>
      <c r="T129" s="64"/>
      <c r="U129" s="70">
        <f>50%+'Basisgegevens aanvraag'!$G$41</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aanvraag'!K41+'Basisgegevens aanvraag'!L41)&lt;=70%),(+AY129+'Basisgegevens aanvraag'!K41+'Basisgegevens aanvraag'!L41)*AY125,AND(C7="Niet van toepassing",AY129&gt;=50%),50%*AY125,AND(C7="Niet van toepassing",AY129&lt;50%),AY129*AY125,AND(C7="Niet van toepassing",AY129&gt;=50%),50%*AY125,AND(C7="Ja",C4="Onderzoeksorganisatie - niet economische activiteiten"),AY125*0%,AND(C7="Ja",(+AY129+'Basisgegevens aanvraag'!K41+'Basisgegevens aanvraag'!L41)&gt;70%),70%*AY125,AND(C7="",C4="Onderzoeksorganisatie - niet economische activiteiten"),+AY125*0%,(AND(C7="",C8="Niet van toepassing")),+AY125*50%,(AND(C7="",C8="Nee")),+AY125*50%,AND(C7="Ja",C4="Middelgrote onderneming",(+AY129+'Basisgegevens aanvraag'!K41+'Basisgegevens aanvraag'!L41)&lt;=70%),(+AY129+'Basisgegevens aanvraag'!K41+'Basisgegevens aanvraag'!L41)*AY125,AND(C7="Ja",C4="Onderzoeksorganisatie - economische activiteiten",AY129&lt;=50%),(+AY129+'Basisgegevens aanvraag'!K41+'Basisgegevens aanvraag'!L41)*AY125,AND(C7="Ja",C4="Grote onderneming",AY129&lt;=50%),(+AY129+'Basisgegevens aanvraag'!K41+'Basisgegevens aanvraag'!L41)*AY125,AND(C7="",AY129&lt;=50%),+AY125*AY129,(AND(C7="",C8="")),+AY125*50%,AY129&lt;50%,AY129*AY125)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B155" s="336"/>
      <c r="C155" s="336"/>
      <c r="D155" s="336"/>
      <c r="E155" s="336"/>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B156" s="617"/>
      <c r="C156" s="617"/>
      <c r="D156" s="617"/>
      <c r="E156" s="617"/>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B157" s="25"/>
      <c r="C157" s="25"/>
      <c r="D157" s="26"/>
      <c r="E157" s="26"/>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B158" s="25"/>
      <c r="C158" s="25"/>
      <c r="D158" s="26"/>
      <c r="E158" s="26"/>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B159" s="25"/>
      <c r="D159" s="26"/>
      <c r="E159" s="26"/>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386"/>
      <c r="F174" s="269"/>
      <c r="G174" s="269" t="s">
        <v>110</v>
      </c>
      <c r="H174" s="269" t="s">
        <v>111</v>
      </c>
      <c r="I174" s="337"/>
      <c r="J174" s="269" t="s">
        <v>112</v>
      </c>
      <c r="K174" s="269" t="s">
        <v>113</v>
      </c>
      <c r="L174" s="269" t="s">
        <v>123</v>
      </c>
      <c r="M174" s="337"/>
      <c r="N174" s="269" t="s">
        <v>124</v>
      </c>
      <c r="O174" s="269" t="s">
        <v>125</v>
      </c>
      <c r="P174" s="337"/>
      <c r="Q174" s="269" t="s">
        <v>126</v>
      </c>
      <c r="R174" s="269" t="s">
        <v>127</v>
      </c>
      <c r="S174" s="269" t="s">
        <v>128</v>
      </c>
      <c r="T174" s="269" t="s">
        <v>44</v>
      </c>
      <c r="U174" s="613" t="s">
        <v>114</v>
      </c>
      <c r="V174" s="613"/>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2" t="s">
        <v>130</v>
      </c>
      <c r="F175" s="563"/>
      <c r="G175" s="474">
        <f>SUMIFS(I15:I116,R15:R116,"KO")</f>
        <v>0</v>
      </c>
      <c r="H175" s="200">
        <f>SUMIFS(M15:M116,R15:R116,Werkblad!A31)</f>
        <v>0</v>
      </c>
      <c r="I175" s="200"/>
      <c r="J175" s="200">
        <f>SUMIFS(P15:P116,R15:R116,Werkblad!A31)</f>
        <v>0</v>
      </c>
      <c r="K175" s="200">
        <f>SUMIFS(W15:W116,X15:X116,Werkblad!A31)</f>
        <v>0</v>
      </c>
      <c r="L175" s="200">
        <f>SUMIFS(AC15:AC116,AD15:AD116,Werkblad!A31)</f>
        <v>0</v>
      </c>
      <c r="M175" s="200"/>
      <c r="N175" s="200">
        <f>SUMIFS(AH15:AH116,AJ15:AJ116,Werkblad!A31)</f>
        <v>0</v>
      </c>
      <c r="O175" s="200">
        <f>SUMIFS(AN15:AN116,AP15:AP116,"KO")</f>
        <v>0</v>
      </c>
      <c r="P175" s="200"/>
      <c r="Q175" s="200">
        <f>SUMIFS(AT15:AT116,AV15:AV116,"KO")</f>
        <v>0</v>
      </c>
      <c r="R175" s="200">
        <f>SUMIFS(AZ15:AZ116,BB15:BB116,"KO")</f>
        <v>0</v>
      </c>
      <c r="S175" s="200">
        <f>SUMIFS(BF15:BF116,BH15:BH116,"KO")</f>
        <v>0</v>
      </c>
      <c r="T175" s="477">
        <f>SUM(G175:S175)</f>
        <v>0</v>
      </c>
      <c r="U175" s="585">
        <f>IFERROR(T175/$T$177,0)</f>
        <v>0</v>
      </c>
      <c r="V175" s="586"/>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MEss5qOcOxR3mbnPh2Xe1VKx2npQ8t2Cqa/cS53BW60NQbp/M+E3+0IwbbF92S5PH15LJf5LvIYQ4VXNQj864A==" saltValue="/lgaz90AkxTt6OgyFTYYHw==" spinCount="100000" sheet="1" objects="1" scenarios="1" formatColumns="0"/>
  <customSheetViews>
    <customSheetView guid="{83BCCC09-8AC8-4304-9213-3ECE2DC16AD8}" showGridLines="0" hiddenColumns="1">
      <pane xSplit="1" ySplit="10" topLeftCell="Y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B167" activePane="bottomRight" state="frozen"/>
      <selection pane="bottomRight" activeCell="R157" sqref="R157"/>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Y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30">
    <mergeCell ref="T110:U110"/>
    <mergeCell ref="Z110:AA110"/>
    <mergeCell ref="AF110:AG110"/>
    <mergeCell ref="B74:D74"/>
    <mergeCell ref="N90:O90"/>
    <mergeCell ref="T90:U90"/>
    <mergeCell ref="Z90:AA90"/>
    <mergeCell ref="B85:D85"/>
    <mergeCell ref="BD71:BE71"/>
    <mergeCell ref="B93:D93"/>
    <mergeCell ref="B94:D94"/>
    <mergeCell ref="B95:D95"/>
    <mergeCell ref="B99:D99"/>
    <mergeCell ref="B100:D100"/>
    <mergeCell ref="B75:D75"/>
    <mergeCell ref="B76:D76"/>
    <mergeCell ref="B77:D77"/>
    <mergeCell ref="B96:D96"/>
    <mergeCell ref="B97:D97"/>
    <mergeCell ref="B98:D98"/>
    <mergeCell ref="AR123:AS123"/>
    <mergeCell ref="B82:D82"/>
    <mergeCell ref="B84:D84"/>
    <mergeCell ref="AX123:AY123"/>
    <mergeCell ref="BD123:BE123"/>
    <mergeCell ref="AF90:AG90"/>
    <mergeCell ref="AL90:AM90"/>
    <mergeCell ref="AR90:AS90"/>
    <mergeCell ref="AX90:AY90"/>
    <mergeCell ref="BD90:BE90"/>
    <mergeCell ref="B105:D105"/>
    <mergeCell ref="B104:D104"/>
    <mergeCell ref="B112:D112"/>
    <mergeCell ref="AL110:AM110"/>
    <mergeCell ref="AR110:AS110"/>
    <mergeCell ref="AX110:AY110"/>
    <mergeCell ref="BD110:BE110"/>
    <mergeCell ref="B114:D114"/>
    <mergeCell ref="B115:D115"/>
    <mergeCell ref="B101:D101"/>
    <mergeCell ref="B102:D102"/>
    <mergeCell ref="B103:D103"/>
    <mergeCell ref="N110:O110"/>
    <mergeCell ref="B92:D92"/>
    <mergeCell ref="B52:C52"/>
    <mergeCell ref="N57:O57"/>
    <mergeCell ref="T57:U57"/>
    <mergeCell ref="Z57:AA57"/>
    <mergeCell ref="AF57:AG57"/>
    <mergeCell ref="AL57:AM57"/>
    <mergeCell ref="AR57:AS57"/>
    <mergeCell ref="AX57:AY57"/>
    <mergeCell ref="B83:D83"/>
    <mergeCell ref="B78:D78"/>
    <mergeCell ref="B79:D79"/>
    <mergeCell ref="B66:D66"/>
    <mergeCell ref="N71:O71"/>
    <mergeCell ref="T71:U71"/>
    <mergeCell ref="Z71:AA71"/>
    <mergeCell ref="AF71:AG71"/>
    <mergeCell ref="AL71:AM71"/>
    <mergeCell ref="AR71:AS71"/>
    <mergeCell ref="AX71:AY71"/>
    <mergeCell ref="B61:D61"/>
    <mergeCell ref="B62:D62"/>
    <mergeCell ref="B63:D63"/>
    <mergeCell ref="B80:D80"/>
    <mergeCell ref="B81:D81"/>
    <mergeCell ref="AL13:AM13"/>
    <mergeCell ref="AR13:AS13"/>
    <mergeCell ref="AX13:AY13"/>
    <mergeCell ref="BD13:BE13"/>
    <mergeCell ref="Z38:AA38"/>
    <mergeCell ref="AF38:AG38"/>
    <mergeCell ref="AL38:AM38"/>
    <mergeCell ref="AR38:AS38"/>
    <mergeCell ref="AX38:AY38"/>
    <mergeCell ref="BD38:BE38"/>
    <mergeCell ref="F2:G5"/>
    <mergeCell ref="B45:C45"/>
    <mergeCell ref="B46:C46"/>
    <mergeCell ref="B47:C47"/>
    <mergeCell ref="B48:C48"/>
    <mergeCell ref="B49:C49"/>
    <mergeCell ref="B50:C50"/>
    <mergeCell ref="B51:C51"/>
    <mergeCell ref="B73:D73"/>
    <mergeCell ref="B64:D64"/>
    <mergeCell ref="B65:D65"/>
    <mergeCell ref="B44:C44"/>
    <mergeCell ref="B40:C40"/>
    <mergeCell ref="B41:C41"/>
    <mergeCell ref="B42:C42"/>
    <mergeCell ref="B43:C43"/>
    <mergeCell ref="B60:D60"/>
    <mergeCell ref="B59:D59"/>
    <mergeCell ref="B10:C10"/>
    <mergeCell ref="D10:E10"/>
    <mergeCell ref="B12:BI12"/>
    <mergeCell ref="Z13:AA13"/>
    <mergeCell ref="AF13:AG13"/>
    <mergeCell ref="BD57:BE57"/>
    <mergeCell ref="E175:F175"/>
    <mergeCell ref="U175:V175"/>
    <mergeCell ref="E176:F176"/>
    <mergeCell ref="U176:V176"/>
    <mergeCell ref="U177:V177"/>
    <mergeCell ref="G159:H159"/>
    <mergeCell ref="G160:H160"/>
    <mergeCell ref="G165:H165"/>
    <mergeCell ref="G166:H166"/>
    <mergeCell ref="G167:H167"/>
    <mergeCell ref="G168:H168"/>
    <mergeCell ref="G169:H169"/>
    <mergeCell ref="E173:V173"/>
    <mergeCell ref="G164:AB164"/>
    <mergeCell ref="U174:V174"/>
    <mergeCell ref="B164:E164"/>
    <mergeCell ref="B165:E165"/>
    <mergeCell ref="C168:D168"/>
    <mergeCell ref="B113:D113"/>
    <mergeCell ref="B156:E156"/>
    <mergeCell ref="G158:H158"/>
    <mergeCell ref="B116:D116"/>
    <mergeCell ref="N123:O123"/>
    <mergeCell ref="T123:U123"/>
    <mergeCell ref="Z123:AA123"/>
    <mergeCell ref="AF123:AG123"/>
    <mergeCell ref="AL123:AM123"/>
    <mergeCell ref="G157:AB157"/>
  </mergeCells>
  <conditionalFormatting sqref="AZ129:BB129">
    <cfRule type="cellIs" dxfId="161" priority="47" operator="greaterThan">
      <formula>0.5</formula>
    </cfRule>
    <cfRule type="cellIs" priority="48" operator="between">
      <formula>0</formula>
      <formula>0.5</formula>
    </cfRule>
  </conditionalFormatting>
  <conditionalFormatting sqref="B12">
    <cfRule type="cellIs" dxfId="160" priority="72" stopIfTrue="1" operator="equal">
      <formula>"Kies eerst uw systematiek voor de berekening van de subsidiabele kosten"</formula>
    </cfRule>
  </conditionalFormatting>
  <conditionalFormatting sqref="F34">
    <cfRule type="cellIs" dxfId="159" priority="71" stopIfTrue="1" operator="equal">
      <formula>"Opslag algemene kosten (50%)"</formula>
    </cfRule>
  </conditionalFormatting>
  <conditionalFormatting sqref="AB107">
    <cfRule type="cellIs" dxfId="158" priority="68" operator="greaterThan">
      <formula>40000000</formula>
    </cfRule>
  </conditionalFormatting>
  <conditionalFormatting sqref="AQ133">
    <cfRule type="cellIs" dxfId="157" priority="63" operator="greaterThan">
      <formula>20000000</formula>
    </cfRule>
  </conditionalFormatting>
  <conditionalFormatting sqref="AN129:AQ129">
    <cfRule type="cellIs" dxfId="156" priority="64" operator="greaterThan">
      <formula>0.5</formula>
    </cfRule>
    <cfRule type="cellIs" priority="65" operator="between">
      <formula>0</formula>
      <formula>0.5</formula>
    </cfRule>
  </conditionalFormatting>
  <conditionalFormatting sqref="AS133:AV133">
    <cfRule type="cellIs" dxfId="155" priority="62" operator="greaterThan">
      <formula>20000000</formula>
    </cfRule>
  </conditionalFormatting>
  <conditionalFormatting sqref="BC133">
    <cfRule type="cellIs" dxfId="154" priority="61" operator="greaterThan">
      <formula>20000000</formula>
    </cfRule>
  </conditionalFormatting>
  <conditionalFormatting sqref="AR34">
    <cfRule type="cellIs" dxfId="153" priority="54" stopIfTrue="1" operator="equal">
      <formula>"Opslag algemene kosten (50%)"</formula>
    </cfRule>
  </conditionalFormatting>
  <conditionalFormatting sqref="T34">
    <cfRule type="cellIs" dxfId="152" priority="58" stopIfTrue="1" operator="equal">
      <formula>"Opslag algemene kosten (50%)"</formula>
    </cfRule>
  </conditionalFormatting>
  <conditionalFormatting sqref="J34">
    <cfRule type="cellIs" dxfId="151" priority="60" stopIfTrue="1" operator="equal">
      <formula>"Opslag algemene kosten (50%)"</formula>
    </cfRule>
  </conditionalFormatting>
  <conditionalFormatting sqref="N34">
    <cfRule type="cellIs" dxfId="150" priority="59" stopIfTrue="1" operator="equal">
      <formula>"Opslag algemene kosten (50%)"</formula>
    </cfRule>
  </conditionalFormatting>
  <conditionalFormatting sqref="Z34">
    <cfRule type="cellIs" dxfId="149" priority="57" stopIfTrue="1" operator="equal">
      <formula>"Opslag algemene kosten (50%)"</formula>
    </cfRule>
  </conditionalFormatting>
  <conditionalFormatting sqref="AF34">
    <cfRule type="cellIs" dxfId="148" priority="56" stopIfTrue="1" operator="equal">
      <formula>"Opslag algemene kosten (50%)"</formula>
    </cfRule>
  </conditionalFormatting>
  <conditionalFormatting sqref="AL34">
    <cfRule type="cellIs" dxfId="147" priority="55" stopIfTrue="1" operator="equal">
      <formula>"Opslag algemene kosten (50%)"</formula>
    </cfRule>
  </conditionalFormatting>
  <conditionalFormatting sqref="AX34">
    <cfRule type="cellIs" dxfId="146" priority="53" stopIfTrue="1" operator="equal">
      <formula>"Opslag algemene kosten (50%)"</formula>
    </cfRule>
  </conditionalFormatting>
  <conditionalFormatting sqref="AN133:AP133">
    <cfRule type="cellIs" dxfId="145" priority="52" operator="greaterThan">
      <formula>20000000</formula>
    </cfRule>
  </conditionalFormatting>
  <conditionalFormatting sqref="BD34">
    <cfRule type="cellIs" dxfId="144" priority="49" stopIfTrue="1" operator="equal">
      <formula>"Opslag algemene kosten (50%)"</formula>
    </cfRule>
  </conditionalFormatting>
  <conditionalFormatting sqref="AZ133:BB133">
    <cfRule type="cellIs" dxfId="143" priority="46" operator="greaterThan">
      <formula>20000000</formula>
    </cfRule>
  </conditionalFormatting>
  <conditionalFormatting sqref="AM133">
    <cfRule type="cellIs" dxfId="142" priority="30" operator="greaterThan">
      <formula>20000000</formula>
    </cfRule>
  </conditionalFormatting>
  <conditionalFormatting sqref="AH133:AK133">
    <cfRule type="cellIs" dxfId="141" priority="29" operator="greaterThan">
      <formula>20000000</formula>
    </cfRule>
  </conditionalFormatting>
  <conditionalFormatting sqref="AB133:AD133">
    <cfRule type="cellIs" dxfId="140" priority="28" operator="greaterThan">
      <formula>20000000</formula>
    </cfRule>
  </conditionalFormatting>
  <conditionalFormatting sqref="AG133">
    <cfRule type="cellIs" dxfId="139" priority="27" operator="greaterThan">
      <formula>20000000</formula>
    </cfRule>
  </conditionalFormatting>
  <conditionalFormatting sqref="AA133">
    <cfRule type="cellIs" dxfId="138" priority="26" operator="greaterThan">
      <formula>20000000</formula>
    </cfRule>
  </conditionalFormatting>
  <conditionalFormatting sqref="AB129:AD129">
    <cfRule type="cellIs" dxfId="137" priority="24" operator="greaterThan">
      <formula>0.5</formula>
    </cfRule>
    <cfRule type="cellIs" priority="25" operator="between">
      <formula>0</formula>
      <formula>0.5</formula>
    </cfRule>
  </conditionalFormatting>
  <conditionalFormatting sqref="AH129:AK129">
    <cfRule type="cellIs" dxfId="136" priority="22" operator="greaterThan">
      <formula>0.5</formula>
    </cfRule>
    <cfRule type="cellIs" priority="23" operator="between">
      <formula>0</formula>
      <formula>0.5</formula>
    </cfRule>
  </conditionalFormatting>
  <conditionalFormatting sqref="AM129">
    <cfRule type="cellIs" dxfId="135" priority="20" operator="greaterThan">
      <formula>0.5</formula>
    </cfRule>
    <cfRule type="cellIs" priority="21" operator="between">
      <formula>0</formula>
      <formula>0.5</formula>
    </cfRule>
  </conditionalFormatting>
  <conditionalFormatting sqref="AY133">
    <cfRule type="cellIs" dxfId="134" priority="18" operator="greaterThan">
      <formula>2000000</formula>
    </cfRule>
  </conditionalFormatting>
  <conditionalFormatting sqref="AY129">
    <cfRule type="cellIs" dxfId="133" priority="12" operator="greaterThan">
      <formula>0.5</formula>
    </cfRule>
    <cfRule type="cellIs" priority="13" operator="between">
      <formula>0</formula>
      <formula>0.5</formula>
    </cfRule>
  </conditionalFormatting>
  <conditionalFormatting sqref="AA129">
    <cfRule type="cellIs" dxfId="132" priority="8" operator="greaterThan">
      <formula>0.5</formula>
    </cfRule>
    <cfRule type="cellIs" priority="9" operator="between">
      <formula>0</formula>
      <formula>0.5</formula>
    </cfRule>
  </conditionalFormatting>
  <conditionalFormatting sqref="AG129">
    <cfRule type="cellIs" dxfId="131" priority="6" operator="greaterThan">
      <formula>0.5</formula>
    </cfRule>
    <cfRule type="cellIs" priority="7" operator="between">
      <formula>0</formula>
      <formula>0.5</formula>
    </cfRule>
  </conditionalFormatting>
  <conditionalFormatting sqref="X177">
    <cfRule type="expression" dxfId="130" priority="4" stopIfTrue="1">
      <formula>IF(T177-D136=0,"","Let op ")</formula>
    </cfRule>
    <cfRule type="expression" dxfId="129" priority="5" stopIfTrue="1">
      <formula>IF(T177-D136=0,"","Let op ")</formula>
    </cfRule>
  </conditionalFormatting>
  <conditionalFormatting sqref="C168">
    <cfRule type="containsText" dxfId="26"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1C30A42B-0BC7-4562-B650-AE3BA9BA1765}"/>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A1:XFD154 A171:XFD178 A164:A170 F165:XFD166 A161:XFD163 A155:A160 F155:XFD160 C167:D167 F169:XFD170 F167:I168 AB167:XFD168 A180:XFD180 A179:G179 I179:XFD179 A182:XFD1048576 A181:F181 I181:XFD181 F164 H164:XFD164 C168" unlockedFormula="1"/>
  </ignoredErrors>
  <legacyDrawing r:id="rId1"/>
  <extLst>
    <ext xmlns:x14="http://schemas.microsoft.com/office/spreadsheetml/2009/9/main" uri="{CCE6A557-97BC-4b89-ADB6-D9C93CAAB3DF}">
      <x14:dataValidations xmlns:xm="http://schemas.microsoft.com/office/excel/2006/main" count="4">
        <x14:dataValidation type="list" allowBlank="1" showErrorMessage="1" errorTitle="Onjuiste invoer" error="Maak een keuze tussen de integrale kostensystematiek, de loonkosten plus vaste opslag-systematiek of de vaste uurtarief-systematiek." xr:uid="{EF5724C7-3478-4818-B2D3-FA2BFAD35B3B}">
          <x14:formula1>
            <xm:f>Werkblad!$A$1:$A$4</xm:f>
          </x14:formula1>
          <xm:sqref>D10:E10</xm:sqref>
        </x14:dataValidation>
        <x14:dataValidation type="list" allowBlank="1" showInputMessage="1" showErrorMessage="1" xr:uid="{A5578B0F-0E2E-40C3-9B60-C2A32F399367}">
          <x14:formula1>
            <xm:f>Werkblad!$A$14:$A$16</xm:f>
          </x14:formula1>
          <xm:sqref>C7:C8</xm:sqref>
        </x14:dataValidation>
        <x14:dataValidation type="list" allowBlank="1" showInputMessage="1" showErrorMessage="1" xr:uid="{67FB6AEC-C124-4F63-9288-9FF147F82726}">
          <x14:formula1>
            <xm:f>Werkblad!$A$26:$A$28</xm:f>
          </x14:formula1>
          <xm:sqref>C6</xm:sqref>
        </x14:dataValidation>
        <x14:dataValidation type="list" allowBlank="1" showInputMessage="1" showErrorMessage="1" xr:uid="{FFDEA201-BDAB-4E21-B977-8373356CEFFF}">
          <x14:formula1>
            <xm:f>Werkblad!$A$31:$A$34</xm:f>
          </x14:formula1>
          <xm:sqref>R34 R40:R52 R59:R66 R73:R85 R15:R31 R92:R105 X34 X40:X52 X59:X66 X73:X85 X15:X31 X92:X105 AD34 AD40:AD52 AD59:AD66 AD73:AD85 AD15:AD31 BH112:BH116 R112:R116 AJ34 AJ40:AJ52 AJ59:AJ66 AJ73:AJ85 AJ15:AJ31 AJ92:AJ105 AP59:AP66 AV59:AV66 AJ112:AJ116 BB40:BB52 AP73:AP85 AP92:AP105 AV73:AV85 AV92:AV105 BB15:BB31 AD92:AD105 BH92:BH105 AD112:AD116 X112:X116 BH34 BH40:BH52 BH59:BH66 BH73:BH85 BB59:BB66 BB73:BB85 BB92:BB105 AP15:AP31 AV15:AV31 BH15:BH31 AP40:AP52 AV40:AV52 AP34 AV34 BB34 AP112:AP116 AV112:AV116 BB112:BB116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E1F73-2D06-47E1-A302-8CE1359DF1AE}">
  <sheetPr codeName="Blad38"/>
  <dimension ref="A1:BP179"/>
  <sheetViews>
    <sheetView showGridLines="0" zoomScaleNormal="100" workbookViewId="0">
      <selection activeCell="D23" sqref="D23"/>
    </sheetView>
  </sheetViews>
  <sheetFormatPr defaultColWidth="9.140625" defaultRowHeight="15" x14ac:dyDescent="0.25"/>
  <cols>
    <col min="1" max="1" width="4.140625" style="393"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0.140625" style="313" hidden="1" customWidth="1"/>
    <col min="17" max="19" width="14.7109375" style="20" customWidth="1"/>
    <col min="20" max="20" width="15.5703125" style="20" customWidth="1"/>
    <col min="21" max="21" width="15" style="20" customWidth="1"/>
    <col min="22" max="22" width="14.7109375" style="20" customWidth="1"/>
    <col min="23" max="23" width="0.28515625" style="20" hidden="1" customWidth="1"/>
    <col min="24" max="27" width="14.7109375" style="20" customWidth="1"/>
    <col min="28" max="28" width="15.855468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1" width="13.5703125" style="20" customWidth="1"/>
    <col min="52" max="52" width="13.5703125" style="20" hidden="1" customWidth="1"/>
    <col min="53" max="54" width="10.5703125" style="313" customWidth="1"/>
    <col min="55" max="55" width="10.5703125" style="20" customWidth="1"/>
    <col min="56" max="56" width="13.5703125" style="20" customWidth="1"/>
    <col min="57" max="57" width="13.2851562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92"/>
      <c r="B2" s="209" t="s">
        <v>0</v>
      </c>
      <c r="C2" s="267">
        <f>'Basisgegevens aanvraag'!C5</f>
        <v>0</v>
      </c>
      <c r="D2" s="208"/>
      <c r="E2" s="81"/>
      <c r="F2" s="607" t="s">
        <v>42</v>
      </c>
      <c r="G2" s="608"/>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92"/>
      <c r="B3" s="210" t="s">
        <v>1</v>
      </c>
      <c r="C3" s="266">
        <f>+'Basisgegevens aanvraag'!C42</f>
        <v>0</v>
      </c>
      <c r="D3" s="208"/>
      <c r="E3" s="81"/>
      <c r="F3" s="609"/>
      <c r="G3" s="610"/>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92"/>
      <c r="B4" s="210" t="s">
        <v>43</v>
      </c>
      <c r="C4" s="268">
        <f>'Basisgegevens aanvraag'!D42</f>
        <v>0</v>
      </c>
      <c r="D4" s="208"/>
      <c r="E4" s="81"/>
      <c r="F4" s="609"/>
      <c r="G4" s="610"/>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611"/>
      <c r="G5" s="612"/>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92"/>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95"/>
      <c r="I13" s="388" t="s">
        <v>110</v>
      </c>
      <c r="J13" s="157" t="s">
        <v>7</v>
      </c>
      <c r="K13" s="157"/>
      <c r="L13" s="309"/>
      <c r="M13" s="394" t="s">
        <v>111</v>
      </c>
      <c r="N13" s="157" t="s">
        <v>8</v>
      </c>
      <c r="O13" s="157"/>
      <c r="P13" s="309"/>
      <c r="Q13" s="157"/>
      <c r="R13" s="157"/>
      <c r="S13" s="157"/>
      <c r="T13" s="157" t="s">
        <v>63</v>
      </c>
      <c r="U13" s="157"/>
      <c r="V13" s="157"/>
      <c r="W13" s="157"/>
      <c r="X13" s="157"/>
      <c r="Y13" s="157"/>
      <c r="Z13" s="605" t="s">
        <v>64</v>
      </c>
      <c r="AA13" s="605"/>
      <c r="AB13" s="305"/>
      <c r="AC13" s="388"/>
      <c r="AD13" s="388"/>
      <c r="AE13" s="309"/>
      <c r="AF13" s="605" t="s">
        <v>101</v>
      </c>
      <c r="AG13" s="605"/>
      <c r="AH13" s="388"/>
      <c r="AI13" s="305"/>
      <c r="AJ13" s="388"/>
      <c r="AK13" s="305"/>
      <c r="AL13" s="605" t="s">
        <v>68</v>
      </c>
      <c r="AM13" s="605"/>
      <c r="AN13" s="388" t="s">
        <v>125</v>
      </c>
      <c r="AO13" s="305"/>
      <c r="AP13" s="388"/>
      <c r="AQ13" s="305"/>
      <c r="AR13" s="605" t="s">
        <v>71</v>
      </c>
      <c r="AS13" s="605"/>
      <c r="AU13" s="305"/>
      <c r="AV13" s="388"/>
      <c r="AW13" s="157"/>
      <c r="AX13" s="605" t="s">
        <v>73</v>
      </c>
      <c r="AY13" s="605"/>
      <c r="AZ13" s="388"/>
      <c r="BA13" s="305"/>
      <c r="BB13" s="305"/>
      <c r="BC13" s="388"/>
      <c r="BD13" s="605" t="s">
        <v>98</v>
      </c>
      <c r="BE13" s="605"/>
      <c r="BF13" s="388" t="s">
        <v>128</v>
      </c>
      <c r="BG13" s="305"/>
      <c r="BH13" s="388"/>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88"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89"/>
      <c r="C15" s="390"/>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6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89"/>
      <c r="C16" s="390"/>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5" si="7">U16</f>
        <v>0</v>
      </c>
      <c r="X16" s="188" t="str" cm="2">
        <f t="array" ref="X16">_xlfn.IFS($C$6=Werkblad!$A$28,Werkblad!$A$34,$C$6="Kennisontwikkeling (KO)",Werkblad!$A$31,$C$6="Onderzoek, Ontwikkeling en innovatie (O&amp;O&amp;I)",Werkblad!$A$32,$C$6="","")</f>
        <v/>
      </c>
      <c r="Y16" s="167"/>
      <c r="Z16" s="46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89"/>
      <c r="C17" s="390"/>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64"/>
      <c r="AA17" s="33">
        <f t="shared" si="8"/>
        <v>0</v>
      </c>
      <c r="AB17" s="297"/>
      <c r="AC17" s="33">
        <f t="shared" ref="AC17:AC85"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89"/>
      <c r="C18" s="390"/>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6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89"/>
      <c r="C19" s="390"/>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6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89"/>
      <c r="C20" s="390"/>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6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89"/>
      <c r="C21" s="390"/>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6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89"/>
      <c r="C22" s="390"/>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6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89"/>
      <c r="C23" s="390"/>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6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89"/>
      <c r="C24" s="390"/>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6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6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89"/>
      <c r="C26" s="390"/>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6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6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6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89"/>
      <c r="C29" s="390"/>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6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89"/>
      <c r="C30" s="390"/>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6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89"/>
      <c r="C31" s="390"/>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6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95"/>
      <c r="I38" s="395"/>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88"/>
      <c r="AI38" s="305"/>
      <c r="AJ38" s="157"/>
      <c r="AK38" s="305"/>
      <c r="AL38" s="577" t="str">
        <f>+AL13</f>
        <v>Innovatie kleine en middelgrote ondernemingen</v>
      </c>
      <c r="AM38" s="577"/>
      <c r="AN38" s="388"/>
      <c r="AO38" s="305"/>
      <c r="AP38" s="157"/>
      <c r="AQ38" s="305"/>
      <c r="AR38" s="577" t="str">
        <f>+AR13</f>
        <v>Proces- en organisatie innovatie</v>
      </c>
      <c r="AS38" s="577"/>
      <c r="AT38" s="388"/>
      <c r="AU38" s="305"/>
      <c r="AV38" s="157"/>
      <c r="AW38" s="157"/>
      <c r="AX38" s="577" t="str">
        <f>+AX13</f>
        <v>Opleidingssteun</v>
      </c>
      <c r="AY38" s="577"/>
      <c r="AZ38" s="388"/>
      <c r="BA38" s="305"/>
      <c r="BB38" s="157"/>
      <c r="BC38" s="388"/>
      <c r="BD38" s="577" t="str">
        <f>+BD13</f>
        <v>Niet economische activiteiten</v>
      </c>
      <c r="BE38" s="577"/>
      <c r="BF38" s="388"/>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6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465"/>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465"/>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465"/>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465"/>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465"/>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465"/>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465"/>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465"/>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465"/>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465"/>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92"/>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465"/>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92"/>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465"/>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95"/>
      <c r="I57" s="395"/>
      <c r="J57" s="157" t="s">
        <v>7</v>
      </c>
      <c r="K57" s="157"/>
      <c r="L57" s="309"/>
      <c r="M57" s="157"/>
      <c r="N57" s="606" t="s">
        <v>8</v>
      </c>
      <c r="O57" s="606"/>
      <c r="P57" s="288"/>
      <c r="Q57" s="300"/>
      <c r="R57" s="157"/>
      <c r="S57" s="395"/>
      <c r="T57" s="606" t="str">
        <f>+T13</f>
        <v>Haalbaarheidsstudies</v>
      </c>
      <c r="U57" s="606"/>
      <c r="V57" s="300"/>
      <c r="W57" s="33"/>
      <c r="X57" s="157"/>
      <c r="Y57" s="395"/>
      <c r="Z57" s="591" t="str">
        <f>+Z13</f>
        <v>Bouw onderzoeksinfrastructuur</v>
      </c>
      <c r="AA57" s="591"/>
      <c r="AB57" s="323"/>
      <c r="AC57" s="33"/>
      <c r="AD57" s="157"/>
      <c r="AE57" s="300"/>
      <c r="AF57" s="591" t="str">
        <f>+AF13</f>
        <v>Exploitatie van innovatieclusters</v>
      </c>
      <c r="AG57" s="591"/>
      <c r="AH57" s="394"/>
      <c r="AI57" s="323"/>
      <c r="AJ57" s="157"/>
      <c r="AK57" s="323"/>
      <c r="AL57" s="576" t="str">
        <f>+AL13</f>
        <v>Innovatie kleine en middelgrote ondernemingen</v>
      </c>
      <c r="AM57" s="576"/>
      <c r="AN57" s="388"/>
      <c r="AO57" s="305"/>
      <c r="AP57" s="157"/>
      <c r="AQ57" s="305"/>
      <c r="AR57" s="576" t="str">
        <f>+AR13</f>
        <v>Proces- en organisatie innovatie</v>
      </c>
      <c r="AS57" s="576"/>
      <c r="AT57" s="388"/>
      <c r="AU57" s="305"/>
      <c r="AV57" s="157"/>
      <c r="AW57" s="395"/>
      <c r="AX57" s="576" t="str">
        <f>+AX13</f>
        <v>Opleidingssteun</v>
      </c>
      <c r="AY57" s="576"/>
      <c r="AZ57" s="388"/>
      <c r="BA57" s="305"/>
      <c r="BB57" s="157"/>
      <c r="BC57" s="388"/>
      <c r="BD57" s="576" t="str">
        <f>+BD13</f>
        <v>Niet economische activiteiten</v>
      </c>
      <c r="BE57" s="576"/>
      <c r="BF57" s="388"/>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92"/>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92"/>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92"/>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92"/>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92"/>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92"/>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92"/>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92"/>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v>0</v>
      </c>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95"/>
      <c r="I71" s="395"/>
      <c r="J71" s="157" t="s">
        <v>7</v>
      </c>
      <c r="K71" s="157"/>
      <c r="L71" s="309"/>
      <c r="M71" s="157"/>
      <c r="N71" s="606" t="s">
        <v>8</v>
      </c>
      <c r="O71" s="606"/>
      <c r="P71" s="288"/>
      <c r="Q71" s="300"/>
      <c r="R71" s="157"/>
      <c r="S71" s="395"/>
      <c r="T71" s="606" t="str">
        <f>+T13</f>
        <v>Haalbaarheidsstudies</v>
      </c>
      <c r="U71" s="606"/>
      <c r="V71" s="300"/>
      <c r="W71" s="33"/>
      <c r="X71" s="157"/>
      <c r="Y71" s="395"/>
      <c r="Z71" s="576" t="str">
        <f>+Z13</f>
        <v>Bouw onderzoeksinfrastructuur</v>
      </c>
      <c r="AA71" s="576"/>
      <c r="AB71" s="305"/>
      <c r="AC71" s="33"/>
      <c r="AD71" s="157"/>
      <c r="AE71" s="300"/>
      <c r="AF71" s="576" t="str">
        <f>+AF13</f>
        <v>Exploitatie van innovatieclusters</v>
      </c>
      <c r="AG71" s="576"/>
      <c r="AH71" s="388"/>
      <c r="AI71" s="305"/>
      <c r="AJ71" s="157"/>
      <c r="AK71" s="305"/>
      <c r="AL71" s="576" t="str">
        <f>+AL13</f>
        <v>Innovatie kleine en middelgrote ondernemingen</v>
      </c>
      <c r="AM71" s="576"/>
      <c r="AN71" s="388"/>
      <c r="AO71" s="305"/>
      <c r="AP71" s="157"/>
      <c r="AQ71" s="305"/>
      <c r="AR71" s="576" t="str">
        <f>+AR13</f>
        <v>Proces- en organisatie innovatie</v>
      </c>
      <c r="AS71" s="576"/>
      <c r="AT71" s="388"/>
      <c r="AU71" s="305"/>
      <c r="AV71" s="157"/>
      <c r="AW71" s="395"/>
      <c r="AX71" s="576" t="str">
        <f>+AX13</f>
        <v>Opleidingssteun</v>
      </c>
      <c r="AY71" s="576"/>
      <c r="AZ71" s="388"/>
      <c r="BA71" s="305"/>
      <c r="BB71" s="157"/>
      <c r="BC71" s="388"/>
      <c r="BD71" s="576" t="str">
        <f>+BD13</f>
        <v>Niet economische activiteiten</v>
      </c>
      <c r="BE71" s="576"/>
      <c r="BF71" s="388"/>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135"/>
      <c r="F75" s="10"/>
      <c r="G75" s="187">
        <v>0</v>
      </c>
      <c r="H75" s="135"/>
      <c r="I75" s="296">
        <f t="shared" ref="I75:I77" si="103">G75</f>
        <v>0</v>
      </c>
      <c r="J75" s="10"/>
      <c r="K75" s="187">
        <v>0</v>
      </c>
      <c r="L75" s="287"/>
      <c r="M75" s="283">
        <f t="shared" ref="M75:M77" si="104">K75</f>
        <v>0</v>
      </c>
      <c r="N75" s="10"/>
      <c r="O75" s="187">
        <v>0</v>
      </c>
      <c r="P75" s="287">
        <f t="shared" ref="P75:P77" si="105">O75</f>
        <v>0</v>
      </c>
      <c r="Q75" s="287"/>
      <c r="R75" s="188" t="str" cm="2">
        <f t="array" ref="R75">_xlfn.IFS($C$6=Werkblad!$A$28,Werkblad!$A$34,$C$6="Kennisontwikkeling (KO)",Werkblad!$A$31,$C$6="Onderzoek, Ontwikkeling en innovatie (O&amp;O&amp;I)",Werkblad!$A$32,$C$6="","")</f>
        <v/>
      </c>
      <c r="S75" s="175"/>
      <c r="T75" s="10"/>
      <c r="U75" s="187">
        <v>0</v>
      </c>
      <c r="V75" s="287"/>
      <c r="W75" s="33">
        <f t="shared" ref="W75:W77" si="106">U75</f>
        <v>0</v>
      </c>
      <c r="X75" s="188" t="str" cm="2">
        <f t="array" ref="X75">_xlfn.IFS($C$6=Werkblad!$A$28,Werkblad!$A$34,$C$6="Kennisontwikkeling (KO)",Werkblad!$A$31,$C$6="Onderzoek, Ontwikkeling en innovatie (O&amp;O&amp;I)",Werkblad!$A$32,$C$6="","")</f>
        <v/>
      </c>
      <c r="Y75" s="175"/>
      <c r="Z75" s="10"/>
      <c r="AA75" s="187">
        <v>0</v>
      </c>
      <c r="AB75" s="287"/>
      <c r="AC75" s="33">
        <f t="shared" ref="AC75:AC77" si="107">AA75</f>
        <v>0</v>
      </c>
      <c r="AD75" s="188" t="str" cm="2">
        <f t="array" ref="AD75">_xlfn.IFS($C$6=Werkblad!$A$28,Werkblad!$A$34,$C$6="Kennisontwikkeling (KO)",Werkblad!$A$31,$C$6="Onderzoek, Ontwikkeling en innovatie (O&amp;O&amp;I)",Werkblad!$A$32,$C$6="","")</f>
        <v/>
      </c>
      <c r="AE75" s="287"/>
      <c r="AF75" s="10"/>
      <c r="AG75" s="187">
        <v>0</v>
      </c>
      <c r="AH75" s="175">
        <f t="shared" ref="AH75:AH77" si="108">AG75</f>
        <v>0</v>
      </c>
      <c r="AI75" s="287"/>
      <c r="AJ75" s="188" t="str" cm="2">
        <f t="array" ref="AJ75">_xlfn.IFS($C$6=Werkblad!$A$28,Werkblad!$A$34,$C$6="Kennisontwikkeling (KO)",Werkblad!$A$31,$C$6="Onderzoek, Ontwikkeling en innovatie (O&amp;O&amp;I)",Werkblad!$A$32,$C$6="","")</f>
        <v/>
      </c>
      <c r="AK75" s="287"/>
      <c r="AL75" s="10"/>
      <c r="AM75" s="187">
        <v>0</v>
      </c>
      <c r="AN75" s="283">
        <f t="shared" ref="AN75:AN77" si="109">AM75</f>
        <v>0</v>
      </c>
      <c r="AO75" s="287"/>
      <c r="AP75" s="188" t="str" cm="2">
        <f t="array" ref="AP75">_xlfn.IFS($C$6=Werkblad!$A$28,Werkblad!$A$34,$C$6="Kennisontwikkeling (KO)",Werkblad!$A$31,$C$6="Onderzoek, Ontwikkeling en innovatie (O&amp;O&amp;I)",Werkblad!$A$32,$C$6="","")</f>
        <v/>
      </c>
      <c r="AQ75" s="287"/>
      <c r="AR75" s="10"/>
      <c r="AS75" s="187">
        <v>0</v>
      </c>
      <c r="AT75" s="283">
        <f t="shared" ref="AT75:AT77" si="110">AS75</f>
        <v>0</v>
      </c>
      <c r="AU75" s="287"/>
      <c r="AV75" s="188" t="str" cm="2">
        <f t="array" ref="AV75">_xlfn.IFS($C$6=Werkblad!$A$28,Werkblad!$A$34,$C$6="Kennisontwikkeling (KO)",Werkblad!$A$31,$C$6="Onderzoek, Ontwikkeling en innovatie (O&amp;O&amp;I)",Werkblad!$A$32,$C$6="","")</f>
        <v/>
      </c>
      <c r="AW75" s="175"/>
      <c r="AX75" s="10"/>
      <c r="AY75" s="187">
        <v>0</v>
      </c>
      <c r="AZ75" s="283">
        <f t="shared" ref="AZ75:AZ77" si="111">AY75</f>
        <v>0</v>
      </c>
      <c r="BA75" s="287"/>
      <c r="BB75" s="188" t="str" cm="2">
        <f t="array" ref="BB75">_xlfn.IFS($C$6=Werkblad!$A$28,Werkblad!$A$34,$C$6="Kennisontwikkeling (KO)",Werkblad!$A$31,$C$6="Onderzoek, Ontwikkeling en innovatie (O&amp;O&amp;I)",Werkblad!$A$32,$C$6="","")</f>
        <v/>
      </c>
      <c r="BC75" s="175"/>
      <c r="BD75" s="10"/>
      <c r="BE75" s="187">
        <v>0</v>
      </c>
      <c r="BF75" s="283">
        <f t="shared" ref="BF75:BF77" si="112">BE75</f>
        <v>0</v>
      </c>
      <c r="BG75" s="287"/>
      <c r="BH75" s="188" t="str" cm="2">
        <f t="array" ref="BH75">_xlfn.IFS($C$6=Werkblad!$A$28,Werkblad!$A$34,$C$6="Kennisontwikkeling (KO)",Werkblad!$A$31,$C$6="Onderzoek, Ontwikkeling en innovatie (O&amp;O&amp;I)",Werkblad!$A$32,$C$6="","")</f>
        <v/>
      </c>
      <c r="BI75" s="139"/>
    </row>
    <row r="76" spans="1:61" x14ac:dyDescent="0.25">
      <c r="A76" s="7"/>
      <c r="B76" s="574"/>
      <c r="C76" s="575"/>
      <c r="D76" s="575"/>
      <c r="E76" s="135"/>
      <c r="F76" s="10"/>
      <c r="G76" s="187">
        <v>0</v>
      </c>
      <c r="H76" s="135"/>
      <c r="I76" s="296">
        <f t="shared" si="103"/>
        <v>0</v>
      </c>
      <c r="J76" s="10"/>
      <c r="K76" s="187">
        <v>0</v>
      </c>
      <c r="L76" s="287"/>
      <c r="M76" s="283">
        <f t="shared" si="104"/>
        <v>0</v>
      </c>
      <c r="N76" s="10"/>
      <c r="O76" s="187">
        <v>0</v>
      </c>
      <c r="P76" s="287">
        <f t="shared" si="105"/>
        <v>0</v>
      </c>
      <c r="Q76" s="287"/>
      <c r="R76" s="188" t="str" cm="2">
        <f t="array" ref="R76">_xlfn.IFS($C$6=Werkblad!$A$28,Werkblad!$A$34,$C$6="Kennisontwikkeling (KO)",Werkblad!$A$31,$C$6="Onderzoek, Ontwikkeling en innovatie (O&amp;O&amp;I)",Werkblad!$A$32,$C$6="","")</f>
        <v/>
      </c>
      <c r="S76" s="175"/>
      <c r="T76" s="10"/>
      <c r="U76" s="187">
        <v>0</v>
      </c>
      <c r="V76" s="287"/>
      <c r="W76" s="33">
        <f t="shared" si="106"/>
        <v>0</v>
      </c>
      <c r="X76" s="188" t="str" cm="2">
        <f t="array" ref="X76">_xlfn.IFS($C$6=Werkblad!$A$28,Werkblad!$A$34,$C$6="Kennisontwikkeling (KO)",Werkblad!$A$31,$C$6="Onderzoek, Ontwikkeling en innovatie (O&amp;O&amp;I)",Werkblad!$A$32,$C$6="","")</f>
        <v/>
      </c>
      <c r="Y76" s="175"/>
      <c r="Z76" s="10"/>
      <c r="AA76" s="187">
        <v>0</v>
      </c>
      <c r="AB76" s="287"/>
      <c r="AC76" s="33">
        <f t="shared" si="107"/>
        <v>0</v>
      </c>
      <c r="AD76" s="188" t="str" cm="2">
        <f t="array" ref="AD76">_xlfn.IFS($C$6=Werkblad!$A$28,Werkblad!$A$34,$C$6="Kennisontwikkeling (KO)",Werkblad!$A$31,$C$6="Onderzoek, Ontwikkeling en innovatie (O&amp;O&amp;I)",Werkblad!$A$32,$C$6="","")</f>
        <v/>
      </c>
      <c r="AE76" s="287"/>
      <c r="AF76" s="10"/>
      <c r="AG76" s="187">
        <v>0</v>
      </c>
      <c r="AH76" s="175">
        <f t="shared" si="108"/>
        <v>0</v>
      </c>
      <c r="AI76" s="287"/>
      <c r="AJ76" s="188" t="str" cm="2">
        <f t="array" ref="AJ76">_xlfn.IFS($C$6=Werkblad!$A$28,Werkblad!$A$34,$C$6="Kennisontwikkeling (KO)",Werkblad!$A$31,$C$6="Onderzoek, Ontwikkeling en innovatie (O&amp;O&amp;I)",Werkblad!$A$32,$C$6="","")</f>
        <v/>
      </c>
      <c r="AK76" s="287"/>
      <c r="AL76" s="10"/>
      <c r="AM76" s="187">
        <v>0</v>
      </c>
      <c r="AN76" s="283">
        <f t="shared" si="109"/>
        <v>0</v>
      </c>
      <c r="AO76" s="287"/>
      <c r="AP76" s="188" t="str" cm="2">
        <f t="array" ref="AP76">_xlfn.IFS($C$6=Werkblad!$A$28,Werkblad!$A$34,$C$6="Kennisontwikkeling (KO)",Werkblad!$A$31,$C$6="Onderzoek, Ontwikkeling en innovatie (O&amp;O&amp;I)",Werkblad!$A$32,$C$6="","")</f>
        <v/>
      </c>
      <c r="AQ76" s="287"/>
      <c r="AR76" s="10"/>
      <c r="AS76" s="187">
        <v>0</v>
      </c>
      <c r="AT76" s="283">
        <f t="shared" si="110"/>
        <v>0</v>
      </c>
      <c r="AU76" s="287"/>
      <c r="AV76" s="188" t="str" cm="2">
        <f t="array" ref="AV76">_xlfn.IFS($C$6=Werkblad!$A$28,Werkblad!$A$34,$C$6="Kennisontwikkeling (KO)",Werkblad!$A$31,$C$6="Onderzoek, Ontwikkeling en innovatie (O&amp;O&amp;I)",Werkblad!$A$32,$C$6="","")</f>
        <v/>
      </c>
      <c r="AW76" s="175"/>
      <c r="AX76" s="10"/>
      <c r="AY76" s="187">
        <v>0</v>
      </c>
      <c r="AZ76" s="283">
        <f t="shared" si="111"/>
        <v>0</v>
      </c>
      <c r="BA76" s="287"/>
      <c r="BB76" s="188" t="str" cm="2">
        <f t="array" ref="BB76">_xlfn.IFS($C$6=Werkblad!$A$28,Werkblad!$A$34,$C$6="Kennisontwikkeling (KO)",Werkblad!$A$31,$C$6="Onderzoek, Ontwikkeling en innovatie (O&amp;O&amp;I)",Werkblad!$A$32,$C$6="","")</f>
        <v/>
      </c>
      <c r="BC76" s="175"/>
      <c r="BD76" s="10"/>
      <c r="BE76" s="187">
        <v>0</v>
      </c>
      <c r="BF76" s="283">
        <f t="shared" si="112"/>
        <v>0</v>
      </c>
      <c r="BG76" s="287"/>
      <c r="BH76" s="188" t="str" cm="2">
        <f t="array" ref="BH76">_xlfn.IFS($C$6=Werkblad!$A$28,Werkblad!$A$34,$C$6="Kennisontwikkeling (KO)",Werkblad!$A$31,$C$6="Onderzoek, Ontwikkeling en innovatie (O&amp;O&amp;I)",Werkblad!$A$32,$C$6="","")</f>
        <v/>
      </c>
      <c r="BI76" s="139"/>
    </row>
    <row r="77" spans="1:61" x14ac:dyDescent="0.25">
      <c r="A77" s="7"/>
      <c r="B77" s="574"/>
      <c r="C77" s="575"/>
      <c r="D77" s="575"/>
      <c r="E77" s="135"/>
      <c r="F77" s="10"/>
      <c r="G77" s="187">
        <v>0</v>
      </c>
      <c r="H77" s="135"/>
      <c r="I77" s="296">
        <f t="shared" si="103"/>
        <v>0</v>
      </c>
      <c r="J77" s="10"/>
      <c r="K77" s="187">
        <v>0</v>
      </c>
      <c r="L77" s="287"/>
      <c r="M77" s="283">
        <f t="shared" si="104"/>
        <v>0</v>
      </c>
      <c r="N77" s="10"/>
      <c r="O77" s="187">
        <v>0</v>
      </c>
      <c r="P77" s="287">
        <f t="shared" si="105"/>
        <v>0</v>
      </c>
      <c r="Q77" s="287"/>
      <c r="R77" s="188" t="str" cm="2">
        <f t="array" ref="R77">_xlfn.IFS($C$6=Werkblad!$A$28,Werkblad!$A$34,$C$6="Kennisontwikkeling (KO)",Werkblad!$A$31,$C$6="Onderzoek, Ontwikkeling en innovatie (O&amp;O&amp;I)",Werkblad!$A$32,$C$6="","")</f>
        <v/>
      </c>
      <c r="S77" s="175"/>
      <c r="T77" s="10"/>
      <c r="U77" s="187">
        <v>0</v>
      </c>
      <c r="V77" s="287"/>
      <c r="W77" s="33">
        <f t="shared" si="106"/>
        <v>0</v>
      </c>
      <c r="X77" s="188" t="str" cm="2">
        <f t="array" ref="X77">_xlfn.IFS($C$6=Werkblad!$A$28,Werkblad!$A$34,$C$6="Kennisontwikkeling (KO)",Werkblad!$A$31,$C$6="Onderzoek, Ontwikkeling en innovatie (O&amp;O&amp;I)",Werkblad!$A$32,$C$6="","")</f>
        <v/>
      </c>
      <c r="Y77" s="175"/>
      <c r="Z77" s="10"/>
      <c r="AA77" s="187">
        <v>0</v>
      </c>
      <c r="AB77" s="287"/>
      <c r="AC77" s="33">
        <f t="shared" si="107"/>
        <v>0</v>
      </c>
      <c r="AD77" s="188" t="str" cm="2">
        <f t="array" ref="AD77">_xlfn.IFS($C$6=Werkblad!$A$28,Werkblad!$A$34,$C$6="Kennisontwikkeling (KO)",Werkblad!$A$31,$C$6="Onderzoek, Ontwikkeling en innovatie (O&amp;O&amp;I)",Werkblad!$A$32,$C$6="","")</f>
        <v/>
      </c>
      <c r="AE77" s="287"/>
      <c r="AF77" s="10"/>
      <c r="AG77" s="187">
        <v>0</v>
      </c>
      <c r="AH77" s="175">
        <f t="shared" si="108"/>
        <v>0</v>
      </c>
      <c r="AI77" s="287"/>
      <c r="AJ77" s="188" t="str" cm="2">
        <f t="array" ref="AJ77">_xlfn.IFS($C$6=Werkblad!$A$28,Werkblad!$A$34,$C$6="Kennisontwikkeling (KO)",Werkblad!$A$31,$C$6="Onderzoek, Ontwikkeling en innovatie (O&amp;O&amp;I)",Werkblad!$A$32,$C$6="","")</f>
        <v/>
      </c>
      <c r="AK77" s="287"/>
      <c r="AL77" s="10"/>
      <c r="AM77" s="187">
        <v>0</v>
      </c>
      <c r="AN77" s="283">
        <f t="shared" si="109"/>
        <v>0</v>
      </c>
      <c r="AO77" s="287"/>
      <c r="AP77" s="188" t="str" cm="2">
        <f t="array" ref="AP77">_xlfn.IFS($C$6=Werkblad!$A$28,Werkblad!$A$34,$C$6="Kennisontwikkeling (KO)",Werkblad!$A$31,$C$6="Onderzoek, Ontwikkeling en innovatie (O&amp;O&amp;I)",Werkblad!$A$32,$C$6="","")</f>
        <v/>
      </c>
      <c r="AQ77" s="287"/>
      <c r="AR77" s="10"/>
      <c r="AS77" s="187">
        <v>0</v>
      </c>
      <c r="AT77" s="283">
        <f t="shared" si="110"/>
        <v>0</v>
      </c>
      <c r="AU77" s="287"/>
      <c r="AV77" s="188" t="str" cm="2">
        <f t="array" ref="AV77">_xlfn.IFS($C$6=Werkblad!$A$28,Werkblad!$A$34,$C$6="Kennisontwikkeling (KO)",Werkblad!$A$31,$C$6="Onderzoek, Ontwikkeling en innovatie (O&amp;O&amp;I)",Werkblad!$A$32,$C$6="","")</f>
        <v/>
      </c>
      <c r="AW77" s="175"/>
      <c r="AX77" s="10"/>
      <c r="AY77" s="187">
        <v>0</v>
      </c>
      <c r="AZ77" s="283">
        <f t="shared" si="111"/>
        <v>0</v>
      </c>
      <c r="BA77" s="287"/>
      <c r="BB77" s="188" t="str" cm="2">
        <f t="array" ref="BB77">_xlfn.IFS($C$6=Werkblad!$A$28,Werkblad!$A$34,$C$6="Kennisontwikkeling (KO)",Werkblad!$A$31,$C$6="Onderzoek, Ontwikkeling en innovatie (O&amp;O&amp;I)",Werkblad!$A$32,$C$6="","")</f>
        <v/>
      </c>
      <c r="BC77" s="175"/>
      <c r="BD77" s="10"/>
      <c r="BE77" s="187">
        <v>0</v>
      </c>
      <c r="BF77" s="283">
        <f t="shared" si="112"/>
        <v>0</v>
      </c>
      <c r="BG77" s="287"/>
      <c r="BH77" s="188" t="str" cm="2">
        <f t="array" ref="BH77">_xlfn.IFS($C$6=Werkblad!$A$28,Werkblad!$A$34,$C$6="Kennisontwikkeling (KO)",Werkblad!$A$31,$C$6="Onderzoek, Ontwikkeling en innovatie (O&amp;O&amp;I)",Werkblad!$A$32,$C$6="","")</f>
        <v/>
      </c>
      <c r="BI77" s="139"/>
    </row>
    <row r="78" spans="1:61" x14ac:dyDescent="0.25">
      <c r="A78" s="7"/>
      <c r="B78" s="574"/>
      <c r="C78" s="575"/>
      <c r="D78" s="575"/>
      <c r="E78" s="4"/>
      <c r="F78" s="10"/>
      <c r="G78" s="187">
        <v>0</v>
      </c>
      <c r="H78" s="4"/>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6"/>
    </row>
    <row r="79" spans="1:61" x14ac:dyDescent="0.25">
      <c r="A79" s="7"/>
      <c r="B79" s="574"/>
      <c r="C79" s="587"/>
      <c r="D79" s="587"/>
      <c r="E79" s="4"/>
      <c r="F79" s="10"/>
      <c r="G79" s="187">
        <v>0</v>
      </c>
      <c r="H79" s="4"/>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6"/>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75"/>
      <c r="D81" s="575"/>
      <c r="E81" s="135"/>
      <c r="F81" s="10"/>
      <c r="G81" s="187">
        <v>0</v>
      </c>
      <c r="H81" s="135"/>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9"/>
    </row>
    <row r="82" spans="1:61" x14ac:dyDescent="0.25">
      <c r="A82" s="7"/>
      <c r="B82" s="574"/>
      <c r="C82" s="575"/>
      <c r="D82" s="575"/>
      <c r="E82" s="135"/>
      <c r="F82" s="10"/>
      <c r="G82" s="187">
        <v>0</v>
      </c>
      <c r="H82" s="135"/>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9"/>
    </row>
    <row r="83" spans="1:61" x14ac:dyDescent="0.25">
      <c r="A83" s="7"/>
      <c r="B83" s="574"/>
      <c r="C83" s="587"/>
      <c r="D83" s="587"/>
      <c r="E83" s="4"/>
      <c r="F83" s="10"/>
      <c r="G83" s="187">
        <v>0</v>
      </c>
      <c r="H83" s="4"/>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si="7"/>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6"/>
    </row>
    <row r="84" spans="1:61" x14ac:dyDescent="0.25">
      <c r="A84" s="7"/>
      <c r="B84" s="574"/>
      <c r="C84" s="587"/>
      <c r="D84" s="587"/>
      <c r="E84" s="4"/>
      <c r="F84" s="10"/>
      <c r="G84" s="187">
        <v>0</v>
      </c>
      <c r="H84" s="4"/>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7"/>
        <v>0</v>
      </c>
      <c r="X84" s="188" t="str" cm="2">
        <f t="array" ref="X84">_xlfn.IFS($C$6=Werkblad!$A$28,Werkblad!$A$34,$C$6="Kennisontwikkeling (KO)",Werkblad!$A$31,$C$6="Onderzoek, Ontwikkeling en innovatie (O&amp;O&amp;I)",Werkblad!$A$32,$C$6="","")</f>
        <v/>
      </c>
      <c r="Y84" s="175"/>
      <c r="Z84" s="10"/>
      <c r="AA84" s="187">
        <v>0</v>
      </c>
      <c r="AB84" s="287"/>
      <c r="AC84" s="33">
        <f t="shared" si="19"/>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6"/>
    </row>
    <row r="85" spans="1:61" x14ac:dyDescent="0.25">
      <c r="A85" s="7"/>
      <c r="B85" s="574"/>
      <c r="C85" s="587"/>
      <c r="D85" s="587"/>
      <c r="E85" s="4"/>
      <c r="F85" s="10"/>
      <c r="G85" s="187">
        <v>0</v>
      </c>
      <c r="H85" s="4"/>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7"/>
        <v>0</v>
      </c>
      <c r="X85" s="188" t="str" cm="2">
        <f t="array" ref="X85">_xlfn.IFS($C$6=Werkblad!$A$28,Werkblad!$A$34,$C$6="Kennisontwikkeling (KO)",Werkblad!$A$31,$C$6="Onderzoek, Ontwikkeling en innovatie (O&amp;O&amp;I)",Werkblad!$A$32,$C$6="","")</f>
        <v/>
      </c>
      <c r="Y85" s="175"/>
      <c r="Z85" s="10"/>
      <c r="AA85" s="187">
        <v>0</v>
      </c>
      <c r="AB85" s="287"/>
      <c r="AC85" s="33">
        <f t="shared" si="19"/>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6"/>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55"/>
      <c r="BH89" s="55"/>
      <c r="BI89" s="138"/>
    </row>
    <row r="90" spans="1:61" ht="27" customHeight="1" x14ac:dyDescent="0.25">
      <c r="A90" s="27"/>
      <c r="B90" s="181"/>
      <c r="C90" s="35"/>
      <c r="D90" s="49"/>
      <c r="E90" s="54"/>
      <c r="F90" s="157" t="s">
        <v>57</v>
      </c>
      <c r="G90" s="157"/>
      <c r="H90" s="395"/>
      <c r="I90" s="395"/>
      <c r="J90" s="157" t="s">
        <v>7</v>
      </c>
      <c r="K90" s="157"/>
      <c r="L90" s="309"/>
      <c r="M90" s="157"/>
      <c r="N90" s="576" t="s">
        <v>8</v>
      </c>
      <c r="O90" s="576"/>
      <c r="P90" s="288"/>
      <c r="Q90" s="305"/>
      <c r="R90" s="157"/>
      <c r="S90" s="395"/>
      <c r="T90" s="576" t="str">
        <f>+T71</f>
        <v>Haalbaarheidsstudies</v>
      </c>
      <c r="U90" s="576"/>
      <c r="V90" s="305"/>
      <c r="W90" s="33"/>
      <c r="X90" s="157"/>
      <c r="Y90" s="395"/>
      <c r="Z90" s="577" t="str">
        <f>+Z71</f>
        <v>Bouw onderzoeksinfrastructuur</v>
      </c>
      <c r="AA90" s="577"/>
      <c r="AB90" s="305"/>
      <c r="AC90" s="33"/>
      <c r="AD90" s="157"/>
      <c r="AE90" s="300"/>
      <c r="AF90" s="577" t="str">
        <f>+AF71</f>
        <v>Exploitatie van innovatieclusters</v>
      </c>
      <c r="AG90" s="577"/>
      <c r="AH90" s="388"/>
      <c r="AI90" s="305"/>
      <c r="AJ90" s="157"/>
      <c r="AK90" s="305"/>
      <c r="AL90" s="577" t="str">
        <f>+AL71</f>
        <v>Innovatie kleine en middelgrote ondernemingen</v>
      </c>
      <c r="AM90" s="577"/>
      <c r="AN90" s="388"/>
      <c r="AO90" s="305"/>
      <c r="AP90" s="157"/>
      <c r="AQ90" s="305"/>
      <c r="AR90" s="577" t="str">
        <f>+AR71</f>
        <v>Proces- en organisatie innovatie</v>
      </c>
      <c r="AS90" s="577"/>
      <c r="AT90" s="388"/>
      <c r="AU90" s="305"/>
      <c r="AV90" s="157"/>
      <c r="AW90" s="395"/>
      <c r="AX90" s="577" t="str">
        <f>+AX71</f>
        <v>Opleidingssteun</v>
      </c>
      <c r="AY90" s="577"/>
      <c r="AZ90" s="388"/>
      <c r="BA90" s="305"/>
      <c r="BB90" s="157"/>
      <c r="BC90" s="388"/>
      <c r="BD90" s="577" t="str">
        <f>+BD71</f>
        <v>Niet economische activiteiten</v>
      </c>
      <c r="BE90" s="577"/>
      <c r="BF90" s="388"/>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27"/>
      <c r="B92" s="574"/>
      <c r="C92" s="575"/>
      <c r="D92" s="575"/>
      <c r="E92" s="31"/>
      <c r="F92" s="30"/>
      <c r="G92" s="200"/>
      <c r="H92" s="521"/>
      <c r="I92" s="522">
        <f t="shared" ref="I92:I101" si="113">G92</f>
        <v>0</v>
      </c>
      <c r="J92" s="35"/>
      <c r="K92" s="200"/>
      <c r="L92" s="297"/>
      <c r="M92" s="167">
        <f t="shared" ref="M92:M101" si="114">K92</f>
        <v>0</v>
      </c>
      <c r="N92" s="35"/>
      <c r="O92" s="200"/>
      <c r="P92" s="297">
        <f t="shared" ref="P92:P105" si="115">O92</f>
        <v>0</v>
      </c>
      <c r="Q92" s="297"/>
      <c r="R92" s="520" t="s">
        <v>121</v>
      </c>
      <c r="S92" s="167"/>
      <c r="T92" s="35"/>
      <c r="U92" s="200"/>
      <c r="V92" s="297"/>
      <c r="W92" s="33">
        <f t="shared" ref="W92:W100" si="116">U92</f>
        <v>0</v>
      </c>
      <c r="X92" s="520" t="s">
        <v>121</v>
      </c>
      <c r="Y92" s="175"/>
      <c r="Z92" s="10"/>
      <c r="AA92" s="187">
        <v>0</v>
      </c>
      <c r="AB92" s="287"/>
      <c r="AC92" s="33">
        <f t="shared" ref="AC92:AC100" si="117">AA92</f>
        <v>0</v>
      </c>
      <c r="AD92" s="346" t="s">
        <v>121</v>
      </c>
      <c r="AE92" s="287"/>
      <c r="AF92" s="10"/>
      <c r="AG92" s="200"/>
      <c r="AH92" s="167">
        <f t="shared" ref="AH92:AH101" si="118">AG92</f>
        <v>0</v>
      </c>
      <c r="AI92" s="297"/>
      <c r="AJ92" s="346" t="s">
        <v>121</v>
      </c>
      <c r="AK92" s="297"/>
      <c r="AL92" s="10"/>
      <c r="AM92" s="200"/>
      <c r="AN92" s="167">
        <f t="shared" ref="AN92:AN101" si="119">AM92</f>
        <v>0</v>
      </c>
      <c r="AO92" s="297"/>
      <c r="AP92" s="346" t="s">
        <v>121</v>
      </c>
      <c r="AQ92" s="287"/>
      <c r="AR92" s="10"/>
      <c r="AS92" s="200"/>
      <c r="AT92" s="167">
        <f t="shared" ref="AT92:AT101" si="120">AS92</f>
        <v>0</v>
      </c>
      <c r="AU92" s="297"/>
      <c r="AV92" s="346" t="s">
        <v>121</v>
      </c>
      <c r="AW92" s="175"/>
      <c r="AX92" s="10"/>
      <c r="AY92" s="200"/>
      <c r="AZ92" s="167">
        <f t="shared" ref="AZ92:AZ101" si="121">AY92</f>
        <v>0</v>
      </c>
      <c r="BA92" s="297"/>
      <c r="BB92" s="346" t="s">
        <v>121</v>
      </c>
      <c r="BC92" s="167"/>
      <c r="BD92" s="10"/>
      <c r="BE92" s="200"/>
      <c r="BF92" s="167">
        <f t="shared" ref="BF92:BF101" si="122">BE92</f>
        <v>0</v>
      </c>
      <c r="BG92" s="297"/>
      <c r="BH92" s="346" t="s">
        <v>121</v>
      </c>
      <c r="BI92" s="60"/>
    </row>
    <row r="93" spans="1:61" x14ac:dyDescent="0.25">
      <c r="A93" s="27"/>
      <c r="B93" s="574"/>
      <c r="C93" s="575"/>
      <c r="D93" s="575"/>
      <c r="E93" s="31"/>
      <c r="F93" s="30"/>
      <c r="G93" s="200"/>
      <c r="H93" s="521"/>
      <c r="I93" s="522">
        <f t="shared" si="113"/>
        <v>0</v>
      </c>
      <c r="J93" s="35"/>
      <c r="K93" s="200"/>
      <c r="L93" s="297"/>
      <c r="M93" s="167">
        <f t="shared" si="114"/>
        <v>0</v>
      </c>
      <c r="N93" s="35"/>
      <c r="O93" s="200"/>
      <c r="P93" s="297">
        <f t="shared" si="115"/>
        <v>0</v>
      </c>
      <c r="Q93" s="297"/>
      <c r="R93" s="520" t="s">
        <v>121</v>
      </c>
      <c r="S93" s="167"/>
      <c r="T93" s="35"/>
      <c r="U93" s="200"/>
      <c r="V93" s="297"/>
      <c r="W93" s="33">
        <f t="shared" si="116"/>
        <v>0</v>
      </c>
      <c r="X93" s="520" t="s">
        <v>121</v>
      </c>
      <c r="Y93" s="175"/>
      <c r="Z93" s="10"/>
      <c r="AA93" s="187">
        <v>0</v>
      </c>
      <c r="AB93" s="287"/>
      <c r="AC93" s="33">
        <f t="shared" si="117"/>
        <v>0</v>
      </c>
      <c r="AD93" s="346" t="s">
        <v>121</v>
      </c>
      <c r="AE93" s="287"/>
      <c r="AF93" s="10"/>
      <c r="AG93" s="200"/>
      <c r="AH93" s="167">
        <f t="shared" si="118"/>
        <v>0</v>
      </c>
      <c r="AI93" s="297"/>
      <c r="AJ93" s="346" t="s">
        <v>121</v>
      </c>
      <c r="AK93" s="297"/>
      <c r="AL93" s="10"/>
      <c r="AM93" s="200"/>
      <c r="AN93" s="167">
        <f t="shared" si="119"/>
        <v>0</v>
      </c>
      <c r="AO93" s="297"/>
      <c r="AP93" s="346" t="s">
        <v>121</v>
      </c>
      <c r="AQ93" s="287"/>
      <c r="AR93" s="10"/>
      <c r="AS93" s="200"/>
      <c r="AT93" s="167">
        <f t="shared" si="120"/>
        <v>0</v>
      </c>
      <c r="AU93" s="297"/>
      <c r="AV93" s="346" t="s">
        <v>121</v>
      </c>
      <c r="AW93" s="175"/>
      <c r="AX93" s="10"/>
      <c r="AY93" s="200"/>
      <c r="AZ93" s="167">
        <f t="shared" si="121"/>
        <v>0</v>
      </c>
      <c r="BA93" s="297"/>
      <c r="BB93" s="346" t="s">
        <v>121</v>
      </c>
      <c r="BC93" s="167"/>
      <c r="BD93" s="10"/>
      <c r="BE93" s="200"/>
      <c r="BF93" s="167">
        <f t="shared" si="122"/>
        <v>0</v>
      </c>
      <c r="BG93" s="297"/>
      <c r="BH93" s="346" t="s">
        <v>121</v>
      </c>
      <c r="BI93" s="60"/>
    </row>
    <row r="94" spans="1:61" x14ac:dyDescent="0.25">
      <c r="A94" s="27"/>
      <c r="B94" s="574"/>
      <c r="C94" s="575"/>
      <c r="D94" s="575"/>
      <c r="E94" s="31"/>
      <c r="F94" s="30"/>
      <c r="G94" s="200"/>
      <c r="H94" s="521"/>
      <c r="I94" s="522">
        <f t="shared" si="113"/>
        <v>0</v>
      </c>
      <c r="J94" s="35"/>
      <c r="K94" s="200"/>
      <c r="L94" s="297"/>
      <c r="M94" s="167">
        <f t="shared" si="114"/>
        <v>0</v>
      </c>
      <c r="N94" s="35"/>
      <c r="O94" s="200"/>
      <c r="P94" s="297">
        <f t="shared" si="115"/>
        <v>0</v>
      </c>
      <c r="Q94" s="297"/>
      <c r="R94" s="520" t="s">
        <v>121</v>
      </c>
      <c r="S94" s="167"/>
      <c r="T94" s="35"/>
      <c r="U94" s="200"/>
      <c r="V94" s="297"/>
      <c r="W94" s="33">
        <f t="shared" si="116"/>
        <v>0</v>
      </c>
      <c r="X94" s="520" t="s">
        <v>121</v>
      </c>
      <c r="Y94" s="175"/>
      <c r="Z94" s="10"/>
      <c r="AA94" s="187">
        <v>0</v>
      </c>
      <c r="AB94" s="287"/>
      <c r="AC94" s="33">
        <f t="shared" si="117"/>
        <v>0</v>
      </c>
      <c r="AD94" s="346" t="s">
        <v>121</v>
      </c>
      <c r="AE94" s="287"/>
      <c r="AF94" s="10"/>
      <c r="AG94" s="200"/>
      <c r="AH94" s="167">
        <f t="shared" si="118"/>
        <v>0</v>
      </c>
      <c r="AI94" s="297"/>
      <c r="AJ94" s="346" t="s">
        <v>121</v>
      </c>
      <c r="AK94" s="297"/>
      <c r="AL94" s="10"/>
      <c r="AM94" s="200"/>
      <c r="AN94" s="167">
        <f t="shared" si="119"/>
        <v>0</v>
      </c>
      <c r="AO94" s="297"/>
      <c r="AP94" s="346" t="s">
        <v>121</v>
      </c>
      <c r="AQ94" s="287"/>
      <c r="AR94" s="10"/>
      <c r="AS94" s="200"/>
      <c r="AT94" s="167">
        <f t="shared" si="120"/>
        <v>0</v>
      </c>
      <c r="AU94" s="297"/>
      <c r="AV94" s="346" t="s">
        <v>121</v>
      </c>
      <c r="AW94" s="175"/>
      <c r="AX94" s="10"/>
      <c r="AY94" s="200"/>
      <c r="AZ94" s="167">
        <f t="shared" si="121"/>
        <v>0</v>
      </c>
      <c r="BA94" s="297"/>
      <c r="BB94" s="346" t="s">
        <v>121</v>
      </c>
      <c r="BC94" s="167"/>
      <c r="BD94" s="10"/>
      <c r="BE94" s="200"/>
      <c r="BF94" s="167">
        <f t="shared" si="122"/>
        <v>0</v>
      </c>
      <c r="BG94" s="297"/>
      <c r="BH94" s="346" t="s">
        <v>121</v>
      </c>
      <c r="BI94" s="60"/>
    </row>
    <row r="95" spans="1:61" x14ac:dyDescent="0.25">
      <c r="A95" s="27"/>
      <c r="B95" s="574"/>
      <c r="C95" s="575"/>
      <c r="D95" s="575"/>
      <c r="E95" s="31"/>
      <c r="F95" s="30"/>
      <c r="G95" s="200"/>
      <c r="H95" s="521"/>
      <c r="I95" s="522">
        <f t="shared" si="113"/>
        <v>0</v>
      </c>
      <c r="J95" s="35"/>
      <c r="K95" s="200"/>
      <c r="L95" s="297"/>
      <c r="M95" s="167">
        <f t="shared" si="114"/>
        <v>0</v>
      </c>
      <c r="N95" s="35"/>
      <c r="O95" s="200"/>
      <c r="P95" s="297">
        <f t="shared" si="115"/>
        <v>0</v>
      </c>
      <c r="Q95" s="297"/>
      <c r="R95" s="520" t="s">
        <v>121</v>
      </c>
      <c r="S95" s="167"/>
      <c r="T95" s="35"/>
      <c r="U95" s="200"/>
      <c r="V95" s="297"/>
      <c r="W95" s="33">
        <f t="shared" si="116"/>
        <v>0</v>
      </c>
      <c r="X95" s="520" t="s">
        <v>121</v>
      </c>
      <c r="Y95" s="175"/>
      <c r="Z95" s="10"/>
      <c r="AA95" s="187">
        <v>0</v>
      </c>
      <c r="AB95" s="287"/>
      <c r="AC95" s="33">
        <f t="shared" si="117"/>
        <v>0</v>
      </c>
      <c r="AD95" s="346" t="s">
        <v>121</v>
      </c>
      <c r="AE95" s="287"/>
      <c r="AF95" s="10"/>
      <c r="AG95" s="200"/>
      <c r="AH95" s="167">
        <f t="shared" si="118"/>
        <v>0</v>
      </c>
      <c r="AI95" s="297"/>
      <c r="AJ95" s="346" t="s">
        <v>121</v>
      </c>
      <c r="AK95" s="297"/>
      <c r="AL95" s="10"/>
      <c r="AM95" s="200"/>
      <c r="AN95" s="167">
        <f t="shared" si="119"/>
        <v>0</v>
      </c>
      <c r="AO95" s="297"/>
      <c r="AP95" s="346" t="s">
        <v>121</v>
      </c>
      <c r="AQ95" s="287"/>
      <c r="AR95" s="10"/>
      <c r="AS95" s="200"/>
      <c r="AT95" s="167">
        <f t="shared" si="120"/>
        <v>0</v>
      </c>
      <c r="AU95" s="297"/>
      <c r="AV95" s="346" t="s">
        <v>121</v>
      </c>
      <c r="AW95" s="175"/>
      <c r="AX95" s="10"/>
      <c r="AY95" s="200"/>
      <c r="AZ95" s="167">
        <f t="shared" si="121"/>
        <v>0</v>
      </c>
      <c r="BA95" s="297"/>
      <c r="BB95" s="346" t="s">
        <v>121</v>
      </c>
      <c r="BC95" s="167"/>
      <c r="BD95" s="10"/>
      <c r="BE95" s="200"/>
      <c r="BF95" s="167">
        <f t="shared" si="122"/>
        <v>0</v>
      </c>
      <c r="BG95" s="297"/>
      <c r="BH95" s="346" t="s">
        <v>121</v>
      </c>
      <c r="BI95" s="60"/>
    </row>
    <row r="96" spans="1:61" x14ac:dyDescent="0.25">
      <c r="A96" s="27"/>
      <c r="B96" s="574"/>
      <c r="C96" s="575"/>
      <c r="D96" s="575"/>
      <c r="E96" s="31"/>
      <c r="F96" s="30"/>
      <c r="G96" s="200"/>
      <c r="H96" s="521"/>
      <c r="I96" s="522">
        <f t="shared" ref="I96:I98" si="123">G96</f>
        <v>0</v>
      </c>
      <c r="J96" s="35"/>
      <c r="K96" s="200"/>
      <c r="L96" s="297"/>
      <c r="M96" s="167">
        <f t="shared" ref="M96:M98" si="124">K96</f>
        <v>0</v>
      </c>
      <c r="N96" s="35"/>
      <c r="O96" s="200"/>
      <c r="P96" s="297">
        <f t="shared" ref="P96:P98" si="125">O96</f>
        <v>0</v>
      </c>
      <c r="Q96" s="297"/>
      <c r="R96" s="520" t="s">
        <v>121</v>
      </c>
      <c r="S96" s="167"/>
      <c r="T96" s="35"/>
      <c r="U96" s="200"/>
      <c r="V96" s="297"/>
      <c r="W96" s="33">
        <f t="shared" ref="W96:W98" si="126">U96</f>
        <v>0</v>
      </c>
      <c r="X96" s="520" t="s">
        <v>121</v>
      </c>
      <c r="Y96" s="175"/>
      <c r="Z96" s="10"/>
      <c r="AA96" s="187">
        <v>0</v>
      </c>
      <c r="AB96" s="287"/>
      <c r="AC96" s="33">
        <f t="shared" ref="AC96:AC98" si="127">AA96</f>
        <v>0</v>
      </c>
      <c r="AD96" s="346" t="s">
        <v>121</v>
      </c>
      <c r="AE96" s="287"/>
      <c r="AF96" s="10"/>
      <c r="AG96" s="200"/>
      <c r="AH96" s="167">
        <f t="shared" ref="AH96:AH98" si="128">AG96</f>
        <v>0</v>
      </c>
      <c r="AI96" s="297"/>
      <c r="AJ96" s="346" t="s">
        <v>121</v>
      </c>
      <c r="AK96" s="297"/>
      <c r="AL96" s="10"/>
      <c r="AM96" s="200"/>
      <c r="AN96" s="167">
        <f t="shared" ref="AN96:AN98" si="129">AM96</f>
        <v>0</v>
      </c>
      <c r="AO96" s="297"/>
      <c r="AP96" s="346" t="s">
        <v>121</v>
      </c>
      <c r="AQ96" s="287"/>
      <c r="AR96" s="10"/>
      <c r="AS96" s="200"/>
      <c r="AT96" s="167">
        <f t="shared" ref="AT96:AT98" si="130">AS96</f>
        <v>0</v>
      </c>
      <c r="AU96" s="297"/>
      <c r="AV96" s="346" t="s">
        <v>121</v>
      </c>
      <c r="AW96" s="175"/>
      <c r="AX96" s="10"/>
      <c r="AY96" s="200"/>
      <c r="AZ96" s="167">
        <f t="shared" ref="AZ96:AZ98" si="131">AY96</f>
        <v>0</v>
      </c>
      <c r="BA96" s="297"/>
      <c r="BB96" s="346" t="s">
        <v>121</v>
      </c>
      <c r="BC96" s="167"/>
      <c r="BD96" s="10"/>
      <c r="BE96" s="200"/>
      <c r="BF96" s="167">
        <f t="shared" ref="BF96:BF98" si="132">BE96</f>
        <v>0</v>
      </c>
      <c r="BG96" s="297"/>
      <c r="BH96" s="346" t="s">
        <v>121</v>
      </c>
      <c r="BI96" s="60"/>
    </row>
    <row r="97" spans="1:61" x14ac:dyDescent="0.25">
      <c r="A97" s="27"/>
      <c r="B97" s="574"/>
      <c r="C97" s="575"/>
      <c r="D97" s="575"/>
      <c r="E97" s="31"/>
      <c r="F97" s="30"/>
      <c r="G97" s="200"/>
      <c r="H97" s="521"/>
      <c r="I97" s="522">
        <f t="shared" si="123"/>
        <v>0</v>
      </c>
      <c r="J97" s="35"/>
      <c r="K97" s="200"/>
      <c r="L97" s="297"/>
      <c r="M97" s="167">
        <f t="shared" si="124"/>
        <v>0</v>
      </c>
      <c r="N97" s="35"/>
      <c r="O97" s="200"/>
      <c r="P97" s="297">
        <f t="shared" si="125"/>
        <v>0</v>
      </c>
      <c r="Q97" s="297"/>
      <c r="R97" s="520" t="s">
        <v>121</v>
      </c>
      <c r="S97" s="167"/>
      <c r="T97" s="35"/>
      <c r="U97" s="200"/>
      <c r="V97" s="297"/>
      <c r="W97" s="33">
        <f t="shared" si="126"/>
        <v>0</v>
      </c>
      <c r="X97" s="520" t="s">
        <v>121</v>
      </c>
      <c r="Y97" s="175"/>
      <c r="Z97" s="10"/>
      <c r="AA97" s="187">
        <v>0</v>
      </c>
      <c r="AB97" s="287"/>
      <c r="AC97" s="33">
        <f t="shared" si="127"/>
        <v>0</v>
      </c>
      <c r="AD97" s="346" t="s">
        <v>121</v>
      </c>
      <c r="AE97" s="287"/>
      <c r="AF97" s="10"/>
      <c r="AG97" s="200"/>
      <c r="AH97" s="167">
        <f t="shared" si="128"/>
        <v>0</v>
      </c>
      <c r="AI97" s="297"/>
      <c r="AJ97" s="346" t="s">
        <v>121</v>
      </c>
      <c r="AK97" s="297"/>
      <c r="AL97" s="10"/>
      <c r="AM97" s="200"/>
      <c r="AN97" s="167">
        <f t="shared" si="129"/>
        <v>0</v>
      </c>
      <c r="AO97" s="297"/>
      <c r="AP97" s="346" t="s">
        <v>121</v>
      </c>
      <c r="AQ97" s="287"/>
      <c r="AR97" s="10"/>
      <c r="AS97" s="200"/>
      <c r="AT97" s="167">
        <f t="shared" si="130"/>
        <v>0</v>
      </c>
      <c r="AU97" s="297"/>
      <c r="AV97" s="346" t="s">
        <v>121</v>
      </c>
      <c r="AW97" s="175"/>
      <c r="AX97" s="10"/>
      <c r="AY97" s="200"/>
      <c r="AZ97" s="167">
        <f t="shared" si="131"/>
        <v>0</v>
      </c>
      <c r="BA97" s="297"/>
      <c r="BB97" s="346" t="s">
        <v>121</v>
      </c>
      <c r="BC97" s="167"/>
      <c r="BD97" s="10"/>
      <c r="BE97" s="200"/>
      <c r="BF97" s="167">
        <f t="shared" si="132"/>
        <v>0</v>
      </c>
      <c r="BG97" s="297"/>
      <c r="BH97" s="346" t="s">
        <v>121</v>
      </c>
      <c r="BI97" s="60"/>
    </row>
    <row r="98" spans="1:61" x14ac:dyDescent="0.25">
      <c r="A98" s="27"/>
      <c r="B98" s="574"/>
      <c r="C98" s="575"/>
      <c r="D98" s="575"/>
      <c r="E98" s="31"/>
      <c r="F98" s="30"/>
      <c r="G98" s="200"/>
      <c r="H98" s="521"/>
      <c r="I98" s="522">
        <f t="shared" si="123"/>
        <v>0</v>
      </c>
      <c r="J98" s="35"/>
      <c r="K98" s="200"/>
      <c r="L98" s="297"/>
      <c r="M98" s="167">
        <f t="shared" si="124"/>
        <v>0</v>
      </c>
      <c r="N98" s="35"/>
      <c r="O98" s="200"/>
      <c r="P98" s="297">
        <f t="shared" si="125"/>
        <v>0</v>
      </c>
      <c r="Q98" s="297"/>
      <c r="R98" s="520" t="s">
        <v>121</v>
      </c>
      <c r="S98" s="167"/>
      <c r="T98" s="35"/>
      <c r="U98" s="200"/>
      <c r="V98" s="297"/>
      <c r="W98" s="33">
        <f t="shared" si="126"/>
        <v>0</v>
      </c>
      <c r="X98" s="520" t="s">
        <v>121</v>
      </c>
      <c r="Y98" s="175"/>
      <c r="Z98" s="10"/>
      <c r="AA98" s="187">
        <v>0</v>
      </c>
      <c r="AB98" s="287"/>
      <c r="AC98" s="33">
        <f t="shared" si="127"/>
        <v>0</v>
      </c>
      <c r="AD98" s="346" t="s">
        <v>121</v>
      </c>
      <c r="AE98" s="287"/>
      <c r="AF98" s="10"/>
      <c r="AG98" s="200"/>
      <c r="AH98" s="167">
        <f t="shared" si="128"/>
        <v>0</v>
      </c>
      <c r="AI98" s="297"/>
      <c r="AJ98" s="346" t="s">
        <v>121</v>
      </c>
      <c r="AK98" s="297"/>
      <c r="AL98" s="10"/>
      <c r="AM98" s="200"/>
      <c r="AN98" s="167">
        <f t="shared" si="129"/>
        <v>0</v>
      </c>
      <c r="AO98" s="297"/>
      <c r="AP98" s="346" t="s">
        <v>121</v>
      </c>
      <c r="AQ98" s="287"/>
      <c r="AR98" s="10"/>
      <c r="AS98" s="200"/>
      <c r="AT98" s="167">
        <f t="shared" si="130"/>
        <v>0</v>
      </c>
      <c r="AU98" s="297"/>
      <c r="AV98" s="346" t="s">
        <v>121</v>
      </c>
      <c r="AW98" s="175"/>
      <c r="AX98" s="10"/>
      <c r="AY98" s="200"/>
      <c r="AZ98" s="167">
        <f t="shared" si="131"/>
        <v>0</v>
      </c>
      <c r="BA98" s="297"/>
      <c r="BB98" s="346" t="s">
        <v>121</v>
      </c>
      <c r="BC98" s="167"/>
      <c r="BD98" s="10"/>
      <c r="BE98" s="200"/>
      <c r="BF98" s="167">
        <f t="shared" si="132"/>
        <v>0</v>
      </c>
      <c r="BG98" s="297"/>
      <c r="BH98" s="346" t="s">
        <v>121</v>
      </c>
      <c r="BI98" s="60"/>
    </row>
    <row r="99" spans="1:61" x14ac:dyDescent="0.25">
      <c r="A99" s="27"/>
      <c r="B99" s="574"/>
      <c r="C99" s="575"/>
      <c r="D99" s="575"/>
      <c r="E99" s="31"/>
      <c r="F99" s="30"/>
      <c r="G99" s="200"/>
      <c r="H99" s="521"/>
      <c r="I99" s="522">
        <f t="shared" si="113"/>
        <v>0</v>
      </c>
      <c r="J99" s="35"/>
      <c r="K99" s="200"/>
      <c r="L99" s="297"/>
      <c r="M99" s="167">
        <f t="shared" si="114"/>
        <v>0</v>
      </c>
      <c r="N99" s="35"/>
      <c r="O99" s="200"/>
      <c r="P99" s="297">
        <f t="shared" si="115"/>
        <v>0</v>
      </c>
      <c r="Q99" s="297"/>
      <c r="R99" s="520" t="s">
        <v>121</v>
      </c>
      <c r="S99" s="167"/>
      <c r="T99" s="35"/>
      <c r="U99" s="200"/>
      <c r="V99" s="297"/>
      <c r="W99" s="33">
        <f t="shared" si="116"/>
        <v>0</v>
      </c>
      <c r="X99" s="520" t="s">
        <v>121</v>
      </c>
      <c r="Y99" s="175"/>
      <c r="Z99" s="10"/>
      <c r="AA99" s="187">
        <v>0</v>
      </c>
      <c r="AB99" s="287"/>
      <c r="AC99" s="33">
        <f t="shared" si="117"/>
        <v>0</v>
      </c>
      <c r="AD99" s="346" t="s">
        <v>121</v>
      </c>
      <c r="AE99" s="287"/>
      <c r="AF99" s="10"/>
      <c r="AG99" s="200"/>
      <c r="AH99" s="167">
        <f t="shared" si="118"/>
        <v>0</v>
      </c>
      <c r="AI99" s="297"/>
      <c r="AJ99" s="346" t="s">
        <v>121</v>
      </c>
      <c r="AK99" s="297"/>
      <c r="AL99" s="10"/>
      <c r="AM99" s="200"/>
      <c r="AN99" s="167">
        <f t="shared" si="119"/>
        <v>0</v>
      </c>
      <c r="AO99" s="297"/>
      <c r="AP99" s="346" t="s">
        <v>121</v>
      </c>
      <c r="AQ99" s="287"/>
      <c r="AR99" s="10"/>
      <c r="AS99" s="200"/>
      <c r="AT99" s="167">
        <f t="shared" si="120"/>
        <v>0</v>
      </c>
      <c r="AU99" s="297"/>
      <c r="AV99" s="346" t="s">
        <v>121</v>
      </c>
      <c r="AW99" s="175"/>
      <c r="AX99" s="10"/>
      <c r="AY99" s="200"/>
      <c r="AZ99" s="167">
        <f t="shared" si="121"/>
        <v>0</v>
      </c>
      <c r="BA99" s="297"/>
      <c r="BB99" s="346" t="s">
        <v>121</v>
      </c>
      <c r="BC99" s="167"/>
      <c r="BD99" s="10"/>
      <c r="BE99" s="200"/>
      <c r="BF99" s="167">
        <f t="shared" si="122"/>
        <v>0</v>
      </c>
      <c r="BG99" s="297"/>
      <c r="BH99" s="346" t="s">
        <v>121</v>
      </c>
      <c r="BI99" s="60"/>
    </row>
    <row r="100" spans="1:61" x14ac:dyDescent="0.25">
      <c r="A100" s="27"/>
      <c r="B100" s="574"/>
      <c r="C100" s="575"/>
      <c r="D100" s="575"/>
      <c r="E100" s="31"/>
      <c r="F100" s="30"/>
      <c r="G100" s="200"/>
      <c r="H100" s="521"/>
      <c r="I100" s="522">
        <f t="shared" si="113"/>
        <v>0</v>
      </c>
      <c r="J100" s="35"/>
      <c r="K100" s="200"/>
      <c r="L100" s="297"/>
      <c r="M100" s="167">
        <f t="shared" si="114"/>
        <v>0</v>
      </c>
      <c r="N100" s="35"/>
      <c r="O100" s="200"/>
      <c r="P100" s="297">
        <f t="shared" si="115"/>
        <v>0</v>
      </c>
      <c r="Q100" s="297"/>
      <c r="R100" s="520" t="s">
        <v>121</v>
      </c>
      <c r="S100" s="167"/>
      <c r="T100" s="35"/>
      <c r="U100" s="200"/>
      <c r="V100" s="297"/>
      <c r="W100" s="33">
        <f t="shared" si="116"/>
        <v>0</v>
      </c>
      <c r="X100" s="520" t="s">
        <v>121</v>
      </c>
      <c r="Y100" s="175"/>
      <c r="Z100" s="10"/>
      <c r="AA100" s="187">
        <v>0</v>
      </c>
      <c r="AB100" s="287"/>
      <c r="AC100" s="33">
        <f t="shared" si="117"/>
        <v>0</v>
      </c>
      <c r="AD100" s="346" t="s">
        <v>121</v>
      </c>
      <c r="AE100" s="287"/>
      <c r="AF100" s="10"/>
      <c r="AG100" s="200"/>
      <c r="AH100" s="167">
        <f t="shared" si="118"/>
        <v>0</v>
      </c>
      <c r="AI100" s="297"/>
      <c r="AJ100" s="346" t="s">
        <v>121</v>
      </c>
      <c r="AK100" s="297"/>
      <c r="AL100" s="10"/>
      <c r="AM100" s="200"/>
      <c r="AN100" s="167">
        <f t="shared" si="119"/>
        <v>0</v>
      </c>
      <c r="AO100" s="297"/>
      <c r="AP100" s="346" t="s">
        <v>121</v>
      </c>
      <c r="AQ100" s="287"/>
      <c r="AR100" s="10"/>
      <c r="AS100" s="200"/>
      <c r="AT100" s="167">
        <f t="shared" si="120"/>
        <v>0</v>
      </c>
      <c r="AU100" s="297"/>
      <c r="AV100" s="346" t="s">
        <v>121</v>
      </c>
      <c r="AW100" s="175"/>
      <c r="AX100" s="10"/>
      <c r="AY100" s="200"/>
      <c r="AZ100" s="167">
        <f t="shared" si="121"/>
        <v>0</v>
      </c>
      <c r="BA100" s="297"/>
      <c r="BB100" s="346" t="s">
        <v>121</v>
      </c>
      <c r="BC100" s="167"/>
      <c r="BD100" s="10"/>
      <c r="BE100" s="200"/>
      <c r="BF100" s="167">
        <f t="shared" si="122"/>
        <v>0</v>
      </c>
      <c r="BG100" s="297"/>
      <c r="BH100" s="346" t="s">
        <v>121</v>
      </c>
      <c r="BI100" s="60"/>
    </row>
    <row r="101" spans="1:61" x14ac:dyDescent="0.25">
      <c r="A101" s="7"/>
      <c r="B101" s="574"/>
      <c r="C101" s="575"/>
      <c r="D101" s="575"/>
      <c r="E101" s="135"/>
      <c r="F101" s="10"/>
      <c r="G101" s="200"/>
      <c r="H101" s="521"/>
      <c r="I101" s="522">
        <f t="shared" si="113"/>
        <v>0</v>
      </c>
      <c r="J101" s="35"/>
      <c r="K101" s="200"/>
      <c r="L101" s="297"/>
      <c r="M101" s="167">
        <f t="shared" si="114"/>
        <v>0</v>
      </c>
      <c r="N101" s="35"/>
      <c r="O101" s="200"/>
      <c r="P101" s="297">
        <f t="shared" si="115"/>
        <v>0</v>
      </c>
      <c r="Q101" s="297"/>
      <c r="R101" s="520" t="s">
        <v>121</v>
      </c>
      <c r="S101" s="167"/>
      <c r="T101" s="35"/>
      <c r="U101" s="200"/>
      <c r="V101" s="297"/>
      <c r="W101" s="33">
        <f t="shared" ref="W101:W116" si="133">U101</f>
        <v>0</v>
      </c>
      <c r="X101" s="520" t="s">
        <v>121</v>
      </c>
      <c r="Y101" s="175"/>
      <c r="Z101" s="10"/>
      <c r="AA101" s="187">
        <v>0</v>
      </c>
      <c r="AB101" s="287"/>
      <c r="AC101" s="33">
        <f t="shared" ref="AC101:AC116" si="134">AA101</f>
        <v>0</v>
      </c>
      <c r="AD101" s="346" t="s">
        <v>121</v>
      </c>
      <c r="AE101" s="287"/>
      <c r="AF101" s="10"/>
      <c r="AG101" s="200"/>
      <c r="AH101" s="167">
        <f t="shared" si="118"/>
        <v>0</v>
      </c>
      <c r="AI101" s="297"/>
      <c r="AJ101" s="346" t="s">
        <v>121</v>
      </c>
      <c r="AK101" s="297"/>
      <c r="AL101" s="10"/>
      <c r="AM101" s="200"/>
      <c r="AN101" s="167">
        <f t="shared" si="119"/>
        <v>0</v>
      </c>
      <c r="AO101" s="297"/>
      <c r="AP101" s="346" t="s">
        <v>121</v>
      </c>
      <c r="AQ101" s="287"/>
      <c r="AR101" s="10"/>
      <c r="AS101" s="200"/>
      <c r="AT101" s="167">
        <f t="shared" si="120"/>
        <v>0</v>
      </c>
      <c r="AU101" s="297"/>
      <c r="AV101" s="346" t="s">
        <v>121</v>
      </c>
      <c r="AW101" s="175"/>
      <c r="AX101" s="10"/>
      <c r="AY101" s="200"/>
      <c r="AZ101" s="167">
        <f t="shared" si="121"/>
        <v>0</v>
      </c>
      <c r="BA101" s="297"/>
      <c r="BB101" s="346" t="s">
        <v>121</v>
      </c>
      <c r="BC101" s="167"/>
      <c r="BD101" s="10"/>
      <c r="BE101" s="200"/>
      <c r="BF101" s="167">
        <f t="shared" si="122"/>
        <v>0</v>
      </c>
      <c r="BG101" s="297"/>
      <c r="BH101" s="346" t="s">
        <v>121</v>
      </c>
      <c r="BI101" s="139"/>
    </row>
    <row r="102" spans="1:61" x14ac:dyDescent="0.25">
      <c r="A102" s="7"/>
      <c r="B102" s="574"/>
      <c r="C102" s="575"/>
      <c r="D102" s="575"/>
      <c r="E102" s="135"/>
      <c r="F102" s="10"/>
      <c r="G102" s="200"/>
      <c r="H102" s="521"/>
      <c r="I102" s="522">
        <f t="shared" ref="I102:I105" si="135">G102</f>
        <v>0</v>
      </c>
      <c r="J102" s="35"/>
      <c r="K102" s="200"/>
      <c r="L102" s="297"/>
      <c r="M102" s="167">
        <f t="shared" ref="M102:M105" si="136">K102</f>
        <v>0</v>
      </c>
      <c r="N102" s="35"/>
      <c r="O102" s="200"/>
      <c r="P102" s="297">
        <f t="shared" si="115"/>
        <v>0</v>
      </c>
      <c r="Q102" s="297"/>
      <c r="R102" s="520" t="s">
        <v>121</v>
      </c>
      <c r="S102" s="167"/>
      <c r="T102" s="35"/>
      <c r="U102" s="200"/>
      <c r="V102" s="297"/>
      <c r="W102" s="33">
        <f t="shared" si="133"/>
        <v>0</v>
      </c>
      <c r="X102" s="520" t="s">
        <v>121</v>
      </c>
      <c r="Y102" s="175"/>
      <c r="Z102" s="10"/>
      <c r="AA102" s="187">
        <v>0</v>
      </c>
      <c r="AB102" s="287"/>
      <c r="AC102" s="33">
        <f t="shared" si="134"/>
        <v>0</v>
      </c>
      <c r="AD102" s="346" t="s">
        <v>121</v>
      </c>
      <c r="AE102" s="287"/>
      <c r="AF102" s="10"/>
      <c r="AG102" s="200"/>
      <c r="AH102" s="167">
        <f t="shared" ref="AH102:AH105" si="137">AG102</f>
        <v>0</v>
      </c>
      <c r="AI102" s="297"/>
      <c r="AJ102" s="346" t="s">
        <v>121</v>
      </c>
      <c r="AK102" s="297"/>
      <c r="AL102" s="10"/>
      <c r="AM102" s="200"/>
      <c r="AN102" s="167">
        <f t="shared" ref="AN102:AN105" si="138">AM102</f>
        <v>0</v>
      </c>
      <c r="AO102" s="297"/>
      <c r="AP102" s="346" t="s">
        <v>121</v>
      </c>
      <c r="AQ102" s="287"/>
      <c r="AR102" s="10"/>
      <c r="AS102" s="200"/>
      <c r="AT102" s="167">
        <f t="shared" ref="AT102:AT105" si="139">AS102</f>
        <v>0</v>
      </c>
      <c r="AU102" s="297"/>
      <c r="AV102" s="346" t="s">
        <v>121</v>
      </c>
      <c r="AW102" s="175"/>
      <c r="AX102" s="10"/>
      <c r="AY102" s="200"/>
      <c r="AZ102" s="167">
        <f t="shared" ref="AZ102:AZ105" si="140">AY102</f>
        <v>0</v>
      </c>
      <c r="BA102" s="297"/>
      <c r="BB102" s="346" t="s">
        <v>121</v>
      </c>
      <c r="BC102" s="167"/>
      <c r="BD102" s="10"/>
      <c r="BE102" s="200"/>
      <c r="BF102" s="167">
        <f t="shared" ref="BF102:BF105" si="141">BE102</f>
        <v>0</v>
      </c>
      <c r="BG102" s="297"/>
      <c r="BH102" s="346" t="s">
        <v>121</v>
      </c>
      <c r="BI102" s="139"/>
    </row>
    <row r="103" spans="1:61" x14ac:dyDescent="0.25">
      <c r="A103" s="7"/>
      <c r="B103" s="574"/>
      <c r="C103" s="587"/>
      <c r="D103" s="587"/>
      <c r="E103" s="4"/>
      <c r="F103" s="10"/>
      <c r="G103" s="200"/>
      <c r="H103" s="262"/>
      <c r="I103" s="522">
        <f t="shared" si="135"/>
        <v>0</v>
      </c>
      <c r="J103" s="35"/>
      <c r="K103" s="200"/>
      <c r="L103" s="297"/>
      <c r="M103" s="167">
        <f t="shared" si="136"/>
        <v>0</v>
      </c>
      <c r="N103" s="35"/>
      <c r="O103" s="200"/>
      <c r="P103" s="297">
        <f t="shared" si="115"/>
        <v>0</v>
      </c>
      <c r="Q103" s="297"/>
      <c r="R103" s="520" t="s">
        <v>121</v>
      </c>
      <c r="S103" s="167"/>
      <c r="T103" s="35"/>
      <c r="U103" s="200"/>
      <c r="V103" s="297"/>
      <c r="W103" s="33">
        <f t="shared" si="133"/>
        <v>0</v>
      </c>
      <c r="X103" s="520" t="s">
        <v>121</v>
      </c>
      <c r="Y103" s="175"/>
      <c r="Z103" s="10"/>
      <c r="AA103" s="187">
        <v>0</v>
      </c>
      <c r="AB103" s="287"/>
      <c r="AC103" s="33">
        <f t="shared" si="134"/>
        <v>0</v>
      </c>
      <c r="AD103" s="346" t="s">
        <v>121</v>
      </c>
      <c r="AE103" s="287"/>
      <c r="AF103" s="10"/>
      <c r="AG103" s="200"/>
      <c r="AH103" s="167">
        <f t="shared" si="137"/>
        <v>0</v>
      </c>
      <c r="AI103" s="297"/>
      <c r="AJ103" s="346" t="s">
        <v>121</v>
      </c>
      <c r="AK103" s="297"/>
      <c r="AL103" s="10"/>
      <c r="AM103" s="200"/>
      <c r="AN103" s="167">
        <f t="shared" si="138"/>
        <v>0</v>
      </c>
      <c r="AO103" s="297"/>
      <c r="AP103" s="346" t="s">
        <v>121</v>
      </c>
      <c r="AQ103" s="287"/>
      <c r="AR103" s="10"/>
      <c r="AS103" s="200"/>
      <c r="AT103" s="167">
        <f t="shared" si="139"/>
        <v>0</v>
      </c>
      <c r="AU103" s="297"/>
      <c r="AV103" s="346" t="s">
        <v>121</v>
      </c>
      <c r="AW103" s="175"/>
      <c r="AX103" s="10"/>
      <c r="AY103" s="200"/>
      <c r="AZ103" s="167">
        <f t="shared" si="140"/>
        <v>0</v>
      </c>
      <c r="BA103" s="297"/>
      <c r="BB103" s="346" t="s">
        <v>121</v>
      </c>
      <c r="BC103" s="167"/>
      <c r="BD103" s="10"/>
      <c r="BE103" s="200"/>
      <c r="BF103" s="167">
        <f t="shared" si="141"/>
        <v>0</v>
      </c>
      <c r="BG103" s="297"/>
      <c r="BH103" s="346" t="s">
        <v>121</v>
      </c>
      <c r="BI103" s="136"/>
    </row>
    <row r="104" spans="1:61" x14ac:dyDescent="0.25">
      <c r="A104" s="7"/>
      <c r="B104" s="574"/>
      <c r="C104" s="587"/>
      <c r="D104" s="587"/>
      <c r="E104" s="4"/>
      <c r="F104" s="10"/>
      <c r="G104" s="200"/>
      <c r="H104" s="262"/>
      <c r="I104" s="522">
        <f t="shared" si="135"/>
        <v>0</v>
      </c>
      <c r="J104" s="35"/>
      <c r="K104" s="200"/>
      <c r="L104" s="297"/>
      <c r="M104" s="167">
        <f t="shared" si="136"/>
        <v>0</v>
      </c>
      <c r="N104" s="35"/>
      <c r="O104" s="200"/>
      <c r="P104" s="297">
        <f t="shared" si="115"/>
        <v>0</v>
      </c>
      <c r="Q104" s="297"/>
      <c r="R104" s="520" t="s">
        <v>121</v>
      </c>
      <c r="S104" s="167"/>
      <c r="T104" s="35"/>
      <c r="U104" s="200"/>
      <c r="V104" s="297"/>
      <c r="W104" s="33">
        <f t="shared" si="133"/>
        <v>0</v>
      </c>
      <c r="X104" s="520" t="s">
        <v>121</v>
      </c>
      <c r="Y104" s="175"/>
      <c r="Z104" s="10"/>
      <c r="AA104" s="187">
        <v>0</v>
      </c>
      <c r="AB104" s="287"/>
      <c r="AC104" s="33">
        <f t="shared" si="134"/>
        <v>0</v>
      </c>
      <c r="AD104" s="346" t="s">
        <v>121</v>
      </c>
      <c r="AE104" s="287"/>
      <c r="AF104" s="10"/>
      <c r="AG104" s="200"/>
      <c r="AH104" s="167">
        <f t="shared" si="137"/>
        <v>0</v>
      </c>
      <c r="AI104" s="297"/>
      <c r="AJ104" s="346" t="s">
        <v>121</v>
      </c>
      <c r="AK104" s="297"/>
      <c r="AL104" s="10"/>
      <c r="AM104" s="200"/>
      <c r="AN104" s="167">
        <f t="shared" si="138"/>
        <v>0</v>
      </c>
      <c r="AO104" s="297"/>
      <c r="AP104" s="346" t="s">
        <v>121</v>
      </c>
      <c r="AQ104" s="287"/>
      <c r="AR104" s="10"/>
      <c r="AS104" s="200"/>
      <c r="AT104" s="167">
        <f t="shared" si="139"/>
        <v>0</v>
      </c>
      <c r="AU104" s="297"/>
      <c r="AV104" s="346" t="s">
        <v>121</v>
      </c>
      <c r="AW104" s="175"/>
      <c r="AX104" s="10"/>
      <c r="AY104" s="200"/>
      <c r="AZ104" s="167">
        <f t="shared" si="140"/>
        <v>0</v>
      </c>
      <c r="BA104" s="297"/>
      <c r="BB104" s="346" t="s">
        <v>121</v>
      </c>
      <c r="BC104" s="167"/>
      <c r="BD104" s="10"/>
      <c r="BE104" s="200"/>
      <c r="BF104" s="167">
        <f t="shared" si="141"/>
        <v>0</v>
      </c>
      <c r="BG104" s="297"/>
      <c r="BH104" s="346" t="s">
        <v>121</v>
      </c>
      <c r="BI104" s="136"/>
    </row>
    <row r="105" spans="1:61" x14ac:dyDescent="0.25">
      <c r="A105" s="392"/>
      <c r="B105" s="588"/>
      <c r="C105" s="575"/>
      <c r="D105" s="575"/>
      <c r="E105" s="135"/>
      <c r="F105" s="10"/>
      <c r="G105" s="200"/>
      <c r="H105" s="521"/>
      <c r="I105" s="522">
        <f t="shared" si="135"/>
        <v>0</v>
      </c>
      <c r="J105" s="35"/>
      <c r="K105" s="200"/>
      <c r="L105" s="297"/>
      <c r="M105" s="167">
        <f t="shared" si="136"/>
        <v>0</v>
      </c>
      <c r="N105" s="35"/>
      <c r="O105" s="200"/>
      <c r="P105" s="297">
        <f t="shared" si="115"/>
        <v>0</v>
      </c>
      <c r="Q105" s="297"/>
      <c r="R105" s="520" t="s">
        <v>121</v>
      </c>
      <c r="S105" s="167"/>
      <c r="T105" s="35"/>
      <c r="U105" s="200"/>
      <c r="V105" s="297"/>
      <c r="W105" s="33">
        <f t="shared" si="133"/>
        <v>0</v>
      </c>
      <c r="X105" s="520" t="s">
        <v>121</v>
      </c>
      <c r="Y105" s="175"/>
      <c r="Z105" s="10"/>
      <c r="AA105" s="187">
        <v>0</v>
      </c>
      <c r="AB105" s="287"/>
      <c r="AC105" s="33">
        <f t="shared" si="134"/>
        <v>0</v>
      </c>
      <c r="AD105" s="346" t="s">
        <v>121</v>
      </c>
      <c r="AE105" s="287"/>
      <c r="AF105" s="10"/>
      <c r="AG105" s="200"/>
      <c r="AH105" s="167">
        <f t="shared" si="137"/>
        <v>0</v>
      </c>
      <c r="AI105" s="297"/>
      <c r="AJ105" s="346" t="s">
        <v>121</v>
      </c>
      <c r="AK105" s="297"/>
      <c r="AL105" s="10"/>
      <c r="AM105" s="200"/>
      <c r="AN105" s="167">
        <f t="shared" si="138"/>
        <v>0</v>
      </c>
      <c r="AO105" s="297"/>
      <c r="AP105" s="346" t="s">
        <v>121</v>
      </c>
      <c r="AQ105" s="287"/>
      <c r="AR105" s="10"/>
      <c r="AS105" s="200"/>
      <c r="AT105" s="167">
        <f t="shared" si="139"/>
        <v>0</v>
      </c>
      <c r="AU105" s="297"/>
      <c r="AV105" s="346" t="s">
        <v>121</v>
      </c>
      <c r="AW105" s="175"/>
      <c r="AX105" s="10"/>
      <c r="AY105" s="200"/>
      <c r="AZ105" s="167">
        <f t="shared" si="140"/>
        <v>0</v>
      </c>
      <c r="BA105" s="297"/>
      <c r="BB105" s="346" t="s">
        <v>121</v>
      </c>
      <c r="BC105" s="167"/>
      <c r="BD105" s="10"/>
      <c r="BE105" s="200"/>
      <c r="BF105" s="167">
        <f t="shared" si="141"/>
        <v>0</v>
      </c>
      <c r="BG105" s="297"/>
      <c r="BH105" s="346" t="s">
        <v>121</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5">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5">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98"/>
      <c r="I110" s="398"/>
      <c r="J110" s="157" t="s">
        <v>7</v>
      </c>
      <c r="K110" s="157"/>
      <c r="L110" s="309"/>
      <c r="M110" s="157"/>
      <c r="N110" s="576" t="s">
        <v>8</v>
      </c>
      <c r="O110" s="576"/>
      <c r="P110" s="288"/>
      <c r="Q110" s="305"/>
      <c r="R110" s="157"/>
      <c r="S110" s="398"/>
      <c r="T110" s="576" t="str">
        <f>+T14</f>
        <v>Uren</v>
      </c>
      <c r="U110" s="576"/>
      <c r="V110" s="305"/>
      <c r="W110" s="33"/>
      <c r="X110" s="157"/>
      <c r="Y110" s="398"/>
      <c r="Z110" s="576" t="str">
        <f>+Z14</f>
        <v>Uren</v>
      </c>
      <c r="AA110" s="576"/>
      <c r="AB110" s="305"/>
      <c r="AC110" s="33"/>
      <c r="AD110" s="157"/>
      <c r="AE110" s="300"/>
      <c r="AF110" s="576" t="str">
        <f>+AF14</f>
        <v>Uren</v>
      </c>
      <c r="AG110" s="576"/>
      <c r="AH110" s="397"/>
      <c r="AI110" s="305"/>
      <c r="AJ110" s="157"/>
      <c r="AK110" s="305"/>
      <c r="AL110" s="576" t="str">
        <f>+AL14</f>
        <v>Uren</v>
      </c>
      <c r="AM110" s="576"/>
      <c r="AN110" s="397"/>
      <c r="AO110" s="305"/>
      <c r="AP110" s="157"/>
      <c r="AQ110" s="305"/>
      <c r="AR110" s="576" t="str">
        <f>+AR14</f>
        <v>Uren</v>
      </c>
      <c r="AS110" s="576"/>
      <c r="AT110" s="397"/>
      <c r="AU110" s="305"/>
      <c r="AV110" s="157"/>
      <c r="AW110" s="398"/>
      <c r="AX110" s="576" t="str">
        <f>+AX14</f>
        <v>Uren</v>
      </c>
      <c r="AY110" s="576"/>
      <c r="AZ110" s="397"/>
      <c r="BA110" s="305"/>
      <c r="BB110" s="157"/>
      <c r="BC110" s="397"/>
      <c r="BD110" s="576" t="str">
        <f>+BD14</f>
        <v>Uren</v>
      </c>
      <c r="BE110" s="576"/>
      <c r="BF110" s="397"/>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521"/>
      <c r="I112" s="522">
        <f>G112</f>
        <v>0</v>
      </c>
      <c r="J112" s="35"/>
      <c r="K112" s="200"/>
      <c r="L112" s="297"/>
      <c r="M112" s="167">
        <f>K112</f>
        <v>0</v>
      </c>
      <c r="N112" s="35"/>
      <c r="O112" s="200"/>
      <c r="P112" s="297">
        <f>O112</f>
        <v>0</v>
      </c>
      <c r="Q112" s="297"/>
      <c r="R112" s="520" t="s">
        <v>121</v>
      </c>
      <c r="S112" s="167"/>
      <c r="T112" s="35"/>
      <c r="U112" s="200"/>
      <c r="V112" s="297"/>
      <c r="W112" s="33">
        <f t="shared" si="133"/>
        <v>0</v>
      </c>
      <c r="X112" s="520" t="s">
        <v>121</v>
      </c>
      <c r="Y112" s="167"/>
      <c r="Z112" s="35"/>
      <c r="AA112" s="200"/>
      <c r="AB112" s="297"/>
      <c r="AC112" s="33">
        <f t="shared" si="134"/>
        <v>0</v>
      </c>
      <c r="AD112" s="520" t="s">
        <v>121</v>
      </c>
      <c r="AE112" s="287"/>
      <c r="AF112" s="10"/>
      <c r="AG112" s="187">
        <v>0</v>
      </c>
      <c r="AH112" s="175">
        <f>AG112</f>
        <v>0</v>
      </c>
      <c r="AI112" s="287"/>
      <c r="AJ112" s="520" t="s">
        <v>121</v>
      </c>
      <c r="AK112" s="288"/>
      <c r="AL112" s="30"/>
      <c r="AM112" s="200"/>
      <c r="AN112" s="31"/>
      <c r="AO112" s="288"/>
      <c r="AP112" s="520" t="s">
        <v>121</v>
      </c>
      <c r="AQ112" s="288"/>
      <c r="AR112" s="30"/>
      <c r="AS112" s="200"/>
      <c r="AT112" s="31"/>
      <c r="AU112" s="288"/>
      <c r="AV112" s="520" t="s">
        <v>121</v>
      </c>
      <c r="AW112" s="175"/>
      <c r="AX112" s="10"/>
      <c r="AY112" s="200"/>
      <c r="AZ112" s="175">
        <f>AY112</f>
        <v>0</v>
      </c>
      <c r="BA112" s="287"/>
      <c r="BB112" s="520" t="s">
        <v>121</v>
      </c>
      <c r="BC112" s="175"/>
      <c r="BD112" s="10"/>
      <c r="BE112" s="187">
        <v>0</v>
      </c>
      <c r="BF112" s="175">
        <f>BE112</f>
        <v>0</v>
      </c>
      <c r="BG112" s="287"/>
      <c r="BH112" s="520" t="s">
        <v>121</v>
      </c>
      <c r="BI112" s="139"/>
    </row>
    <row r="113" spans="1:61" x14ac:dyDescent="0.25">
      <c r="A113" s="7"/>
      <c r="B113" s="574"/>
      <c r="C113" s="575"/>
      <c r="D113" s="575"/>
      <c r="E113" s="135"/>
      <c r="F113" s="10"/>
      <c r="G113" s="200"/>
      <c r="H113" s="521"/>
      <c r="I113" s="522">
        <f>G113</f>
        <v>0</v>
      </c>
      <c r="J113" s="35"/>
      <c r="K113" s="200"/>
      <c r="L113" s="297"/>
      <c r="M113" s="167">
        <f>K113</f>
        <v>0</v>
      </c>
      <c r="N113" s="35"/>
      <c r="O113" s="200"/>
      <c r="P113" s="297">
        <f>O113</f>
        <v>0</v>
      </c>
      <c r="Q113" s="297"/>
      <c r="R113" s="520" t="s">
        <v>121</v>
      </c>
      <c r="S113" s="167"/>
      <c r="T113" s="35"/>
      <c r="U113" s="200"/>
      <c r="V113" s="297"/>
      <c r="W113" s="33">
        <f t="shared" ref="W113" si="142">U113</f>
        <v>0</v>
      </c>
      <c r="X113" s="520" t="s">
        <v>121</v>
      </c>
      <c r="Y113" s="167"/>
      <c r="Z113" s="35"/>
      <c r="AA113" s="200"/>
      <c r="AB113" s="297"/>
      <c r="AC113" s="33">
        <f t="shared" ref="AC113" si="143">AA113</f>
        <v>0</v>
      </c>
      <c r="AD113" s="520" t="s">
        <v>121</v>
      </c>
      <c r="AE113" s="287"/>
      <c r="AF113" s="10"/>
      <c r="AG113" s="187">
        <v>0</v>
      </c>
      <c r="AH113" s="175">
        <f>AG113</f>
        <v>0</v>
      </c>
      <c r="AI113" s="287"/>
      <c r="AJ113" s="520" t="s">
        <v>121</v>
      </c>
      <c r="AK113" s="288"/>
      <c r="AL113" s="30"/>
      <c r="AM113" s="200"/>
      <c r="AN113" s="31"/>
      <c r="AO113" s="288"/>
      <c r="AP113" s="520" t="s">
        <v>121</v>
      </c>
      <c r="AQ113" s="288"/>
      <c r="AR113" s="30"/>
      <c r="AS113" s="200"/>
      <c r="AT113" s="31"/>
      <c r="AU113" s="288"/>
      <c r="AV113" s="520" t="s">
        <v>121</v>
      </c>
      <c r="AW113" s="175"/>
      <c r="AX113" s="10"/>
      <c r="AY113" s="200"/>
      <c r="AZ113" s="175">
        <f>AY113</f>
        <v>0</v>
      </c>
      <c r="BA113" s="287"/>
      <c r="BB113" s="520" t="s">
        <v>121</v>
      </c>
      <c r="BC113" s="175"/>
      <c r="BD113" s="10"/>
      <c r="BE113" s="187">
        <v>0</v>
      </c>
      <c r="BF113" s="175">
        <f>BE113</f>
        <v>0</v>
      </c>
      <c r="BG113" s="287"/>
      <c r="BH113" s="520" t="s">
        <v>121</v>
      </c>
      <c r="BI113" s="139"/>
    </row>
    <row r="114" spans="1:61" x14ac:dyDescent="0.25">
      <c r="A114" s="7"/>
      <c r="B114" s="574"/>
      <c r="C114" s="587"/>
      <c r="D114" s="587"/>
      <c r="E114" s="4"/>
      <c r="F114" s="10"/>
      <c r="G114" s="200"/>
      <c r="H114" s="262"/>
      <c r="I114" s="522">
        <f t="shared" ref="I114:I116" si="144">G114</f>
        <v>0</v>
      </c>
      <c r="J114" s="35"/>
      <c r="K114" s="200"/>
      <c r="L114" s="297"/>
      <c r="M114" s="167">
        <f t="shared" ref="M114:M116" si="145">K114</f>
        <v>0</v>
      </c>
      <c r="N114" s="35"/>
      <c r="O114" s="200"/>
      <c r="P114" s="297">
        <f>O114</f>
        <v>0</v>
      </c>
      <c r="Q114" s="297"/>
      <c r="R114" s="520" t="s">
        <v>121</v>
      </c>
      <c r="S114" s="167"/>
      <c r="T114" s="35"/>
      <c r="U114" s="200"/>
      <c r="V114" s="297"/>
      <c r="W114" s="33">
        <f t="shared" si="133"/>
        <v>0</v>
      </c>
      <c r="X114" s="520" t="s">
        <v>121</v>
      </c>
      <c r="Y114" s="167"/>
      <c r="Z114" s="35"/>
      <c r="AA114" s="200"/>
      <c r="AB114" s="297"/>
      <c r="AC114" s="33">
        <f t="shared" si="134"/>
        <v>0</v>
      </c>
      <c r="AD114" s="520" t="s">
        <v>121</v>
      </c>
      <c r="AE114" s="287"/>
      <c r="AF114" s="10"/>
      <c r="AG114" s="187">
        <v>0</v>
      </c>
      <c r="AH114" s="175">
        <f t="shared" ref="AH114:AH116" si="146">AG114</f>
        <v>0</v>
      </c>
      <c r="AI114" s="287"/>
      <c r="AJ114" s="520" t="s">
        <v>121</v>
      </c>
      <c r="AK114" s="288"/>
      <c r="AL114" s="30"/>
      <c r="AM114" s="200"/>
      <c r="AN114" s="31"/>
      <c r="AO114" s="288"/>
      <c r="AP114" s="520" t="s">
        <v>121</v>
      </c>
      <c r="AQ114" s="288"/>
      <c r="AR114" s="30"/>
      <c r="AS114" s="200"/>
      <c r="AT114" s="31"/>
      <c r="AU114" s="288"/>
      <c r="AV114" s="520" t="s">
        <v>121</v>
      </c>
      <c r="AW114" s="175"/>
      <c r="AX114" s="10"/>
      <c r="AY114" s="200"/>
      <c r="AZ114" s="175">
        <f t="shared" ref="AZ114:AZ116" si="147">AY114</f>
        <v>0</v>
      </c>
      <c r="BA114" s="287"/>
      <c r="BB114" s="520" t="s">
        <v>121</v>
      </c>
      <c r="BC114" s="175"/>
      <c r="BD114" s="10"/>
      <c r="BE114" s="187">
        <v>0</v>
      </c>
      <c r="BF114" s="175">
        <f t="shared" ref="BF114:BF116" si="148">BE114</f>
        <v>0</v>
      </c>
      <c r="BG114" s="287"/>
      <c r="BH114" s="520" t="s">
        <v>121</v>
      </c>
      <c r="BI114" s="136"/>
    </row>
    <row r="115" spans="1:61" x14ac:dyDescent="0.25">
      <c r="A115" s="7"/>
      <c r="B115" s="574"/>
      <c r="C115" s="587"/>
      <c r="D115" s="587"/>
      <c r="E115" s="4"/>
      <c r="F115" s="10"/>
      <c r="G115" s="200"/>
      <c r="H115" s="262"/>
      <c r="I115" s="522">
        <f t="shared" si="144"/>
        <v>0</v>
      </c>
      <c r="J115" s="35"/>
      <c r="K115" s="200"/>
      <c r="L115" s="297"/>
      <c r="M115" s="167">
        <f t="shared" si="145"/>
        <v>0</v>
      </c>
      <c r="N115" s="35"/>
      <c r="O115" s="200"/>
      <c r="P115" s="297">
        <f>O115</f>
        <v>0</v>
      </c>
      <c r="Q115" s="297"/>
      <c r="R115" s="520" t="s">
        <v>121</v>
      </c>
      <c r="S115" s="167"/>
      <c r="T115" s="35"/>
      <c r="U115" s="200"/>
      <c r="V115" s="297"/>
      <c r="W115" s="33">
        <f t="shared" si="133"/>
        <v>0</v>
      </c>
      <c r="X115" s="520" t="s">
        <v>121</v>
      </c>
      <c r="Y115" s="167"/>
      <c r="Z115" s="35"/>
      <c r="AA115" s="200"/>
      <c r="AB115" s="297"/>
      <c r="AC115" s="33">
        <f t="shared" si="134"/>
        <v>0</v>
      </c>
      <c r="AD115" s="520" t="s">
        <v>121</v>
      </c>
      <c r="AE115" s="287"/>
      <c r="AF115" s="10"/>
      <c r="AG115" s="187">
        <v>0</v>
      </c>
      <c r="AH115" s="175">
        <f t="shared" si="146"/>
        <v>0</v>
      </c>
      <c r="AI115" s="287"/>
      <c r="AJ115" s="520" t="s">
        <v>121</v>
      </c>
      <c r="AK115" s="288"/>
      <c r="AL115" s="30"/>
      <c r="AM115" s="200"/>
      <c r="AN115" s="31"/>
      <c r="AO115" s="288"/>
      <c r="AP115" s="520" t="s">
        <v>121</v>
      </c>
      <c r="AQ115" s="288"/>
      <c r="AR115" s="30"/>
      <c r="AS115" s="200"/>
      <c r="AT115" s="31"/>
      <c r="AU115" s="288"/>
      <c r="AV115" s="520" t="s">
        <v>121</v>
      </c>
      <c r="AW115" s="175"/>
      <c r="AX115" s="10"/>
      <c r="AY115" s="200"/>
      <c r="AZ115" s="175">
        <f t="shared" si="147"/>
        <v>0</v>
      </c>
      <c r="BA115" s="287"/>
      <c r="BB115" s="520" t="s">
        <v>121</v>
      </c>
      <c r="BC115" s="175"/>
      <c r="BD115" s="10"/>
      <c r="BE115" s="187">
        <v>0</v>
      </c>
      <c r="BF115" s="175">
        <f t="shared" si="148"/>
        <v>0</v>
      </c>
      <c r="BG115" s="287"/>
      <c r="BH115" s="520" t="s">
        <v>121</v>
      </c>
      <c r="BI115" s="136"/>
    </row>
    <row r="116" spans="1:61" x14ac:dyDescent="0.25">
      <c r="A116" s="392"/>
      <c r="B116" s="588"/>
      <c r="C116" s="575"/>
      <c r="D116" s="575"/>
      <c r="E116" s="135"/>
      <c r="F116" s="10"/>
      <c r="G116" s="200"/>
      <c r="H116" s="521"/>
      <c r="I116" s="522">
        <f t="shared" si="144"/>
        <v>0</v>
      </c>
      <c r="J116" s="35"/>
      <c r="K116" s="200"/>
      <c r="L116" s="297"/>
      <c r="M116" s="167">
        <f t="shared" si="145"/>
        <v>0</v>
      </c>
      <c r="N116" s="35"/>
      <c r="O116" s="200"/>
      <c r="P116" s="297">
        <f>O116</f>
        <v>0</v>
      </c>
      <c r="Q116" s="297"/>
      <c r="R116" s="520" t="s">
        <v>121</v>
      </c>
      <c r="S116" s="167"/>
      <c r="T116" s="35"/>
      <c r="U116" s="200"/>
      <c r="V116" s="297"/>
      <c r="W116" s="33">
        <f t="shared" si="133"/>
        <v>0</v>
      </c>
      <c r="X116" s="520" t="s">
        <v>121</v>
      </c>
      <c r="Y116" s="167"/>
      <c r="Z116" s="35"/>
      <c r="AA116" s="200"/>
      <c r="AB116" s="297"/>
      <c r="AC116" s="33">
        <f t="shared" si="134"/>
        <v>0</v>
      </c>
      <c r="AD116" s="520" t="s">
        <v>121</v>
      </c>
      <c r="AE116" s="287"/>
      <c r="AF116" s="10"/>
      <c r="AG116" s="187">
        <v>0</v>
      </c>
      <c r="AH116" s="175">
        <f t="shared" si="146"/>
        <v>0</v>
      </c>
      <c r="AI116" s="287"/>
      <c r="AJ116" s="520" t="s">
        <v>121</v>
      </c>
      <c r="AK116" s="288"/>
      <c r="AL116" s="30"/>
      <c r="AM116" s="200"/>
      <c r="AN116" s="31"/>
      <c r="AO116" s="288"/>
      <c r="AP116" s="520" t="s">
        <v>121</v>
      </c>
      <c r="AQ116" s="288"/>
      <c r="AR116" s="30"/>
      <c r="AS116" s="200"/>
      <c r="AT116" s="31"/>
      <c r="AU116" s="288"/>
      <c r="AV116" s="520" t="s">
        <v>121</v>
      </c>
      <c r="AW116" s="175"/>
      <c r="AX116" s="10"/>
      <c r="AY116" s="200"/>
      <c r="AZ116" s="175">
        <f t="shared" si="147"/>
        <v>0</v>
      </c>
      <c r="BA116" s="287"/>
      <c r="BB116" s="520" t="s">
        <v>121</v>
      </c>
      <c r="BC116" s="175"/>
      <c r="BD116" s="10"/>
      <c r="BE116" s="187">
        <v>0</v>
      </c>
      <c r="BF116" s="175">
        <f t="shared" si="148"/>
        <v>0</v>
      </c>
      <c r="BG116" s="287"/>
      <c r="BH116" s="520" t="s">
        <v>121</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95"/>
      <c r="I123" s="395"/>
      <c r="J123" s="157" t="s">
        <v>7</v>
      </c>
      <c r="K123" s="157"/>
      <c r="L123" s="309"/>
      <c r="M123" s="157"/>
      <c r="N123" s="590" t="s">
        <v>8</v>
      </c>
      <c r="O123" s="590"/>
      <c r="P123" s="300"/>
      <c r="Q123" s="300"/>
      <c r="R123" s="395"/>
      <c r="S123" s="395"/>
      <c r="T123" s="590" t="str">
        <f>+T13</f>
        <v>Haalbaarheidsstudies</v>
      </c>
      <c r="U123" s="590"/>
      <c r="V123" s="300"/>
      <c r="W123" s="395"/>
      <c r="X123" s="395"/>
      <c r="Y123" s="395"/>
      <c r="Z123" s="590" t="str">
        <f>+Z13</f>
        <v>Bouw onderzoeksinfrastructuur</v>
      </c>
      <c r="AA123" s="590"/>
      <c r="AB123" s="300"/>
      <c r="AC123" s="395"/>
      <c r="AD123" s="395"/>
      <c r="AE123" s="300"/>
      <c r="AF123" s="590" t="str">
        <f>+AF13</f>
        <v>Exploitatie van innovatieclusters</v>
      </c>
      <c r="AG123" s="590"/>
      <c r="AH123" s="395"/>
      <c r="AI123" s="300"/>
      <c r="AJ123" s="395"/>
      <c r="AK123" s="300"/>
      <c r="AL123" s="590" t="str">
        <f>+AL13</f>
        <v>Innovatie kleine en middelgrote ondernemingen</v>
      </c>
      <c r="AM123" s="590"/>
      <c r="AN123" s="395"/>
      <c r="AO123" s="300"/>
      <c r="AP123" s="395"/>
      <c r="AQ123" s="300"/>
      <c r="AR123" s="590" t="str">
        <f>+AR13</f>
        <v>Proces- en organisatie innovatie</v>
      </c>
      <c r="AS123" s="590"/>
      <c r="AT123" s="395"/>
      <c r="AU123" s="300"/>
      <c r="AV123" s="395"/>
      <c r="AW123" s="395"/>
      <c r="AX123" s="577" t="str">
        <f>+AX13</f>
        <v>Opleidingssteun</v>
      </c>
      <c r="AY123" s="577"/>
      <c r="AZ123" s="388"/>
      <c r="BA123" s="305"/>
      <c r="BB123" s="305"/>
      <c r="BC123" s="388"/>
      <c r="BD123" s="577" t="str">
        <f>+BD13</f>
        <v>Niet economische activiteiten</v>
      </c>
      <c r="BE123" s="577"/>
      <c r="BF123" s="388"/>
      <c r="BG123" s="305"/>
      <c r="BH123" s="388"/>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65">
        <f>SUM(U35+U54+U68+U87+U107+U118)</f>
        <v>0</v>
      </c>
      <c r="V125" s="289"/>
      <c r="W125" s="75"/>
      <c r="X125" s="289"/>
      <c r="Y125" s="289"/>
      <c r="Z125" s="64" t="s">
        <v>14</v>
      </c>
      <c r="AA125" s="65">
        <f>SUM(AA35+AA54+AA68+AA87+AA107+AA118)</f>
        <v>0</v>
      </c>
      <c r="AB125" s="289"/>
      <c r="AC125" s="75"/>
      <c r="AD125" s="289"/>
      <c r="AE125" s="289"/>
      <c r="AF125" s="64" t="s">
        <v>14</v>
      </c>
      <c r="AG125" s="65">
        <f>SUM(AG35+AG54+AG68+AG87+AG107+AG118)</f>
        <v>0</v>
      </c>
      <c r="AH125" s="75"/>
      <c r="AI125" s="289"/>
      <c r="AJ125" s="289"/>
      <c r="AK125" s="289"/>
      <c r="AL125" s="64" t="s">
        <v>14</v>
      </c>
      <c r="AM125" s="65">
        <f>SUM(AM35+AM54+AM68+AM87+AM107+AM118)</f>
        <v>0</v>
      </c>
      <c r="AN125" s="75"/>
      <c r="AO125" s="289"/>
      <c r="AP125" s="289"/>
      <c r="AQ125" s="289"/>
      <c r="AR125" s="64" t="s">
        <v>14</v>
      </c>
      <c r="AS125" s="65">
        <f>SUM(AS35+AS54+AS68+AS87+AS107+AS118)</f>
        <v>0</v>
      </c>
      <c r="AT125" s="75"/>
      <c r="AU125" s="289"/>
      <c r="AV125" s="289"/>
      <c r="AW125" s="75"/>
      <c r="AX125" s="64" t="s">
        <v>14</v>
      </c>
      <c r="AY125" s="65">
        <f>SUM(AY35+AY54+AY68+AY87+AY107+AY118)</f>
        <v>0</v>
      </c>
      <c r="AZ125" s="75"/>
      <c r="BA125" s="289"/>
      <c r="BB125" s="289"/>
      <c r="BC125" s="75"/>
      <c r="BD125" s="64" t="s">
        <v>14</v>
      </c>
      <c r="BE125" s="65">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aanvraag'!I42&gt;80%,80%,50%+'Basisgegevens aanvraag'!I42)</f>
        <v>0.5</v>
      </c>
      <c r="L129" s="291"/>
      <c r="M129" s="358"/>
      <c r="N129" s="64"/>
      <c r="O129" s="70">
        <f>25%+'Basisgegevens aanvraag'!$I$42</f>
        <v>0.25</v>
      </c>
      <c r="P129" s="312"/>
      <c r="Q129" s="312"/>
      <c r="R129" s="312"/>
      <c r="S129" s="63"/>
      <c r="T129" s="64"/>
      <c r="U129" s="70">
        <f>50%+'Basisgegevens aanvraag'!$G$42</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70"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70">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292"/>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65"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65"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aanvraag'!K42+'Basisgegevens aanvraag'!L42)&lt;=70%),(+AY129+'Basisgegevens aanvraag'!K42+'Basisgegevens aanvraag'!L42)*AY125,AND(C7="Niet van toepassing",AY129&gt;=50%),50%*AY125,AND(C7="Niet van toepassing",AY129&lt;50%),AY129*AY125,AND(C7="Niet van toepassing",AY129&gt;=50%),50%*AY125,AND(C7="Ja",C4="Onderzoeksorganisatie - niet economische activiteiten"),AY125*0%,AND(C7="Ja",(+AY129+'Basisgegevens aanvraag'!K42+'Basisgegevens aanvraag'!L42)&gt;70%),70%*AY125,AND(C7="",C4="Onderzoeksorganisatie - niet economische activiteiten"),+AY125*0%,(AND(C7="",C8="Niet van toepassing")),+AY125*50%,(AND(C7="",C8="Nee")),+AY125*50%,AND(C7="Ja",C4="Middelgrote onderneming",(+AY129+'Basisgegevens aanvraag'!K42+'Basisgegevens aanvraag'!L42)&lt;=70%),(+AY129+'Basisgegevens aanvraag'!K42+'Basisgegevens aanvraag'!L42)*AY125,AND(C7="Ja",C4="Onderzoeksorganisatie - economische activiteiten",AY129&lt;=50%),(+AY129+'Basisgegevens aanvraag'!K42+'Basisgegevens aanvraag'!L42)*AY125,AND(C7="Ja",C4="Grote onderneming",AY129&lt;=50%),(+AY129+'Basisgegevens aanvraag'!K42+'Basisgegevens aanvraag'!L42)*AY125,AND(C7="",AY129&lt;=50%),+AY125*AY129,(AND(C7="",C8="")),+AY125*50%,AY129&lt;50%,AY129*AY125)</f>
        <v>0</v>
      </c>
      <c r="AZ133" s="75"/>
      <c r="BA133" s="289"/>
      <c r="BB133" s="289"/>
      <c r="BC133" s="75"/>
      <c r="BD133" s="64" t="s">
        <v>14</v>
      </c>
      <c r="BE133" s="65">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92"/>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92"/>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92"/>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92"/>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92"/>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92"/>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92"/>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92"/>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92"/>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92"/>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92"/>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92"/>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B155" s="336"/>
      <c r="C155" s="336"/>
      <c r="D155" s="336"/>
      <c r="E155" s="336"/>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B156" s="617"/>
      <c r="C156" s="617"/>
      <c r="D156" s="617"/>
      <c r="E156" s="617"/>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B157" s="25"/>
      <c r="C157" s="25"/>
      <c r="D157" s="26"/>
      <c r="E157" s="26"/>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B158" s="25"/>
      <c r="C158" s="25"/>
      <c r="D158" s="26"/>
      <c r="E158" s="26"/>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B159" s="25"/>
      <c r="D159" s="26"/>
      <c r="E159" s="26"/>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370">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86"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87"/>
      <c r="K166" s="334"/>
      <c r="L166" s="334"/>
      <c r="M166" s="339"/>
      <c r="N166" s="334"/>
      <c r="O166" s="334"/>
      <c r="Q166" s="334"/>
      <c r="R166" s="334"/>
      <c r="S166" s="334"/>
      <c r="T166" s="334"/>
      <c r="U166" s="334"/>
      <c r="V166" s="334"/>
      <c r="X166" s="334"/>
      <c r="Y166" s="334"/>
      <c r="Z166" s="334"/>
      <c r="AA166" s="334"/>
      <c r="AB166" s="391"/>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391"/>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87"/>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372"/>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386"/>
      <c r="F174" s="269"/>
      <c r="G174" s="269" t="s">
        <v>110</v>
      </c>
      <c r="H174" s="269" t="s">
        <v>111</v>
      </c>
      <c r="I174" s="337"/>
      <c r="J174" s="269" t="s">
        <v>112</v>
      </c>
      <c r="K174" s="269" t="s">
        <v>113</v>
      </c>
      <c r="L174" s="269" t="s">
        <v>123</v>
      </c>
      <c r="M174" s="337"/>
      <c r="N174" s="269" t="s">
        <v>124</v>
      </c>
      <c r="O174" s="269" t="s">
        <v>125</v>
      </c>
      <c r="P174" s="337"/>
      <c r="Q174" s="269" t="s">
        <v>126</v>
      </c>
      <c r="R174" s="269" t="s">
        <v>127</v>
      </c>
      <c r="S174" s="269" t="s">
        <v>128</v>
      </c>
      <c r="T174" s="269" t="s">
        <v>44</v>
      </c>
      <c r="U174" s="613" t="s">
        <v>114</v>
      </c>
      <c r="V174" s="613"/>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2" t="s">
        <v>130</v>
      </c>
      <c r="F175" s="563"/>
      <c r="G175" s="474">
        <f>SUMIFS(I15:I116,R15:R116,"KO")</f>
        <v>0</v>
      </c>
      <c r="H175" s="200">
        <f>SUMIFS(M15:M116,R15:R116,Werkblad!A31)</f>
        <v>0</v>
      </c>
      <c r="I175" s="200"/>
      <c r="J175" s="200">
        <f>SUMIFS(P15:P116,R15:R116,Werkblad!A31)</f>
        <v>0</v>
      </c>
      <c r="K175" s="200">
        <f>SUMIFS(W15:W116,X15:X116,Werkblad!A31)</f>
        <v>0</v>
      </c>
      <c r="L175" s="200">
        <f>SUMIFS(AC15:AC116,AD15:AD116,Werkblad!A31)</f>
        <v>0</v>
      </c>
      <c r="M175" s="200"/>
      <c r="N175" s="200">
        <f>SUMIFS(AH15:AH116,AJ15:AJ116,Werkblad!A31)</f>
        <v>0</v>
      </c>
      <c r="O175" s="200">
        <f>SUMIFS(AN15:AN116,AP15:AP116,"KO")</f>
        <v>0</v>
      </c>
      <c r="P175" s="200"/>
      <c r="Q175" s="200">
        <f>SUMIFS(AT15:AT116,AV15:AV116,"KO")</f>
        <v>0</v>
      </c>
      <c r="R175" s="200">
        <f>SUMIFS(AZ15:AZ116,BB15:BB116,"KO")</f>
        <v>0</v>
      </c>
      <c r="S175" s="200">
        <f>SUMIFS(BF15:BF116,BH15:BH116,"KO")</f>
        <v>0</v>
      </c>
      <c r="T175" s="477">
        <f>SUM(G175:S175)</f>
        <v>0</v>
      </c>
      <c r="U175" s="585">
        <f>IFERROR(T175/$T$177,0)</f>
        <v>0</v>
      </c>
      <c r="V175" s="586"/>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PwhPLf1Fww7UZ1XW6GCZwS2U0xKU3zy93jIYkluVGQOh3PjAIEsRur0phxN+eo5xb6y+IvFclHjamYw6TOzehA==" saltValue="SaoYLd94+8wOAbkUd2UkKQ==" spinCount="100000" sheet="1" objects="1" scenarios="1" formatColumns="0"/>
  <customSheetViews>
    <customSheetView guid="{83BCCC09-8AC8-4304-9213-3ECE2DC16AD8}" showGridLines="0" hiddenColumns="1">
      <pane xSplit="1" ySplit="10" topLeftCell="X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B11" activePane="bottomRight" state="frozen"/>
      <selection pane="bottomRight" activeCell="B133" sqref="B133"/>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X110"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30">
    <mergeCell ref="B61:D61"/>
    <mergeCell ref="B62:D62"/>
    <mergeCell ref="B63:D63"/>
    <mergeCell ref="B59:D59"/>
    <mergeCell ref="B66:D66"/>
    <mergeCell ref="B80:D80"/>
    <mergeCell ref="B81:D81"/>
    <mergeCell ref="B82:D82"/>
    <mergeCell ref="B83:D83"/>
    <mergeCell ref="B78:D78"/>
    <mergeCell ref="B79:D79"/>
    <mergeCell ref="B74:D74"/>
    <mergeCell ref="B75:D75"/>
    <mergeCell ref="B76:D76"/>
    <mergeCell ref="B77:D77"/>
    <mergeCell ref="F2:G5"/>
    <mergeCell ref="B45:C45"/>
    <mergeCell ref="B46:C46"/>
    <mergeCell ref="B47:C47"/>
    <mergeCell ref="B48:C48"/>
    <mergeCell ref="B49:C49"/>
    <mergeCell ref="B50:C50"/>
    <mergeCell ref="B51:C51"/>
    <mergeCell ref="B73:D73"/>
    <mergeCell ref="B64:D64"/>
    <mergeCell ref="B65:D65"/>
    <mergeCell ref="B44:C44"/>
    <mergeCell ref="B40:C40"/>
    <mergeCell ref="B41:C41"/>
    <mergeCell ref="B42:C42"/>
    <mergeCell ref="B43:C43"/>
    <mergeCell ref="B60:D60"/>
    <mergeCell ref="B10:C10"/>
    <mergeCell ref="D10:E10"/>
    <mergeCell ref="B12:BI12"/>
    <mergeCell ref="Z13:AA13"/>
    <mergeCell ref="AF13:AG13"/>
    <mergeCell ref="AL13:AM13"/>
    <mergeCell ref="AR13:AS13"/>
    <mergeCell ref="AX13:AY13"/>
    <mergeCell ref="BD13:BE13"/>
    <mergeCell ref="Z38:AA38"/>
    <mergeCell ref="AF38:AG38"/>
    <mergeCell ref="AL38:AM38"/>
    <mergeCell ref="AR38:AS38"/>
    <mergeCell ref="AX38:AY38"/>
    <mergeCell ref="BD38:BE38"/>
    <mergeCell ref="B52:C52"/>
    <mergeCell ref="N57:O57"/>
    <mergeCell ref="T57:U57"/>
    <mergeCell ref="Z57:AA57"/>
    <mergeCell ref="AF57:AG57"/>
    <mergeCell ref="AL57:AM57"/>
    <mergeCell ref="AR57:AS57"/>
    <mergeCell ref="AX57:AY57"/>
    <mergeCell ref="BD57:BE57"/>
    <mergeCell ref="N71:O71"/>
    <mergeCell ref="T71:U71"/>
    <mergeCell ref="Z71:AA71"/>
    <mergeCell ref="AF71:AG71"/>
    <mergeCell ref="AL71:AM71"/>
    <mergeCell ref="AR71:AS71"/>
    <mergeCell ref="AX71:AY71"/>
    <mergeCell ref="BD71:BE71"/>
    <mergeCell ref="B84:D84"/>
    <mergeCell ref="AF90:AG90"/>
    <mergeCell ref="AL90:AM90"/>
    <mergeCell ref="AR90:AS90"/>
    <mergeCell ref="AX90:AY90"/>
    <mergeCell ref="BD90:BE90"/>
    <mergeCell ref="B85:D85"/>
    <mergeCell ref="N90:O90"/>
    <mergeCell ref="T90:U90"/>
    <mergeCell ref="Z90:AA90"/>
    <mergeCell ref="AX123:AY123"/>
    <mergeCell ref="BD123:BE123"/>
    <mergeCell ref="N110:O110"/>
    <mergeCell ref="T110:U110"/>
    <mergeCell ref="Z110:AA110"/>
    <mergeCell ref="AF110:AG110"/>
    <mergeCell ref="AL110:AM110"/>
    <mergeCell ref="AR110:AS110"/>
    <mergeCell ref="AX110:AY110"/>
    <mergeCell ref="BD110:BE110"/>
    <mergeCell ref="B92:D92"/>
    <mergeCell ref="B93:D93"/>
    <mergeCell ref="AF123:AG123"/>
    <mergeCell ref="AL123:AM123"/>
    <mergeCell ref="AR123:AS123"/>
    <mergeCell ref="B94:D94"/>
    <mergeCell ref="B95:D95"/>
    <mergeCell ref="B99:D99"/>
    <mergeCell ref="B100:D100"/>
    <mergeCell ref="B112:D112"/>
    <mergeCell ref="B114:D114"/>
    <mergeCell ref="B115:D115"/>
    <mergeCell ref="B101:D101"/>
    <mergeCell ref="B102:D102"/>
    <mergeCell ref="B103:D103"/>
    <mergeCell ref="B104:D104"/>
    <mergeCell ref="B105:D105"/>
    <mergeCell ref="B96:D96"/>
    <mergeCell ref="B97:D97"/>
    <mergeCell ref="B98:D98"/>
    <mergeCell ref="B113:D113"/>
    <mergeCell ref="U177:V177"/>
    <mergeCell ref="G160:H160"/>
    <mergeCell ref="G165:H165"/>
    <mergeCell ref="G166:H166"/>
    <mergeCell ref="G167:H167"/>
    <mergeCell ref="G168:H168"/>
    <mergeCell ref="G169:H169"/>
    <mergeCell ref="E173:V173"/>
    <mergeCell ref="U174:V174"/>
    <mergeCell ref="G164:AB164"/>
    <mergeCell ref="B164:E164"/>
    <mergeCell ref="B165:E165"/>
    <mergeCell ref="C168:D168"/>
    <mergeCell ref="B156:E156"/>
    <mergeCell ref="G158:H158"/>
    <mergeCell ref="G159:H159"/>
    <mergeCell ref="E175:F175"/>
    <mergeCell ref="U175:V175"/>
    <mergeCell ref="E176:F176"/>
    <mergeCell ref="U176:V176"/>
    <mergeCell ref="G157:AB157"/>
    <mergeCell ref="B116:D116"/>
    <mergeCell ref="N123:O123"/>
    <mergeCell ref="T123:U123"/>
    <mergeCell ref="Z123:AA123"/>
  </mergeCells>
  <conditionalFormatting sqref="AZ129:BB129">
    <cfRule type="cellIs" dxfId="127" priority="32" operator="greaterThan">
      <formula>0.5</formula>
    </cfRule>
    <cfRule type="cellIs" priority="33" operator="between">
      <formula>0</formula>
      <formula>0.5</formula>
    </cfRule>
  </conditionalFormatting>
  <conditionalFormatting sqref="B12">
    <cfRule type="cellIs" dxfId="126" priority="57" stopIfTrue="1" operator="equal">
      <formula>"Kies eerst uw systematiek voor de berekening van de subsidiabele kosten"</formula>
    </cfRule>
  </conditionalFormatting>
  <conditionalFormatting sqref="F34">
    <cfRule type="cellIs" dxfId="125" priority="56" stopIfTrue="1" operator="equal">
      <formula>"Opslag algemene kosten (50%)"</formula>
    </cfRule>
  </conditionalFormatting>
  <conditionalFormatting sqref="AB129:AD129">
    <cfRule type="cellIs" dxfId="124" priority="54" operator="greaterThan">
      <formula>0.5</formula>
    </cfRule>
    <cfRule type="cellIs" priority="55" operator="between">
      <formula>0</formula>
      <formula>0.5</formula>
    </cfRule>
  </conditionalFormatting>
  <conditionalFormatting sqref="AB107">
    <cfRule type="cellIs" dxfId="123" priority="53" operator="greaterThan">
      <formula>40000000</formula>
    </cfRule>
  </conditionalFormatting>
  <conditionalFormatting sqref="AH129:AK129">
    <cfRule type="cellIs" dxfId="122" priority="51" operator="greaterThan">
      <formula>0.5</formula>
    </cfRule>
    <cfRule type="cellIs" priority="52" operator="between">
      <formula>0</formula>
      <formula>0.5</formula>
    </cfRule>
  </conditionalFormatting>
  <conditionalFormatting sqref="AQ133">
    <cfRule type="cellIs" dxfId="121" priority="48" operator="greaterThan">
      <formula>20000000</formula>
    </cfRule>
  </conditionalFormatting>
  <conditionalFormatting sqref="AM129:AQ129">
    <cfRule type="cellIs" dxfId="120" priority="49" operator="greaterThan">
      <formula>0.5</formula>
    </cfRule>
    <cfRule type="cellIs" priority="50" operator="between">
      <formula>0</formula>
      <formula>0.5</formula>
    </cfRule>
  </conditionalFormatting>
  <conditionalFormatting sqref="AS133:AV133">
    <cfRule type="cellIs" dxfId="119" priority="47" operator="greaterThan">
      <formula>20000000</formula>
    </cfRule>
  </conditionalFormatting>
  <conditionalFormatting sqref="BC133">
    <cfRule type="cellIs" dxfId="118" priority="46" operator="greaterThan">
      <formula>20000000</formula>
    </cfRule>
  </conditionalFormatting>
  <conditionalFormatting sqref="AR34">
    <cfRule type="cellIs" dxfId="117" priority="39" stopIfTrue="1" operator="equal">
      <formula>"Opslag algemene kosten (50%)"</formula>
    </cfRule>
  </conditionalFormatting>
  <conditionalFormatting sqref="T34">
    <cfRule type="cellIs" dxfId="116" priority="43" stopIfTrue="1" operator="equal">
      <formula>"Opslag algemene kosten (50%)"</formula>
    </cfRule>
  </conditionalFormatting>
  <conditionalFormatting sqref="J34">
    <cfRule type="cellIs" dxfId="115" priority="45" stopIfTrue="1" operator="equal">
      <formula>"Opslag algemene kosten (50%)"</formula>
    </cfRule>
  </conditionalFormatting>
  <conditionalFormatting sqref="N34">
    <cfRule type="cellIs" dxfId="114" priority="44" stopIfTrue="1" operator="equal">
      <formula>"Opslag algemene kosten (50%)"</formula>
    </cfRule>
  </conditionalFormatting>
  <conditionalFormatting sqref="Z34">
    <cfRule type="cellIs" dxfId="113" priority="42" stopIfTrue="1" operator="equal">
      <formula>"Opslag algemene kosten (50%)"</formula>
    </cfRule>
  </conditionalFormatting>
  <conditionalFormatting sqref="AF34">
    <cfRule type="cellIs" dxfId="112" priority="41" stopIfTrue="1" operator="equal">
      <formula>"Opslag algemene kosten (50%)"</formula>
    </cfRule>
  </conditionalFormatting>
  <conditionalFormatting sqref="AL34">
    <cfRule type="cellIs" dxfId="111" priority="40" stopIfTrue="1" operator="equal">
      <formula>"Opslag algemene kosten (50%)"</formula>
    </cfRule>
  </conditionalFormatting>
  <conditionalFormatting sqref="AX34">
    <cfRule type="cellIs" dxfId="110" priority="38" stopIfTrue="1" operator="equal">
      <formula>"Opslag algemene kosten (50%)"</formula>
    </cfRule>
  </conditionalFormatting>
  <conditionalFormatting sqref="AN133:AP133">
    <cfRule type="cellIs" dxfId="109" priority="37" operator="greaterThan">
      <formula>20000000</formula>
    </cfRule>
  </conditionalFormatting>
  <conditionalFormatting sqref="BD34">
    <cfRule type="cellIs" dxfId="108" priority="34" stopIfTrue="1" operator="equal">
      <formula>"Opslag algemene kosten (50%)"</formula>
    </cfRule>
  </conditionalFormatting>
  <conditionalFormatting sqref="AZ133:BB133">
    <cfRule type="cellIs" dxfId="107" priority="31" operator="greaterThan">
      <formula>20000000</formula>
    </cfRule>
  </conditionalFormatting>
  <conditionalFormatting sqref="AM133">
    <cfRule type="cellIs" dxfId="106" priority="26" operator="greaterThan">
      <formula>20000000</formula>
    </cfRule>
  </conditionalFormatting>
  <conditionalFormatting sqref="AH133:AK133">
    <cfRule type="cellIs" dxfId="105" priority="25" operator="greaterThan">
      <formula>20000000</formula>
    </cfRule>
  </conditionalFormatting>
  <conditionalFormatting sqref="AB133:AD133">
    <cfRule type="cellIs" dxfId="104" priority="24" operator="greaterThan">
      <formula>20000000</formula>
    </cfRule>
  </conditionalFormatting>
  <conditionalFormatting sqref="AG133">
    <cfRule type="cellIs" dxfId="103" priority="23" operator="greaterThan">
      <formula>20000000</formula>
    </cfRule>
  </conditionalFormatting>
  <conditionalFormatting sqref="AA133">
    <cfRule type="cellIs" dxfId="102" priority="22" operator="greaterThan">
      <formula>20000000</formula>
    </cfRule>
  </conditionalFormatting>
  <conditionalFormatting sqref="AY133">
    <cfRule type="cellIs" dxfId="101" priority="20" operator="greaterThan">
      <formula>2000000</formula>
    </cfRule>
  </conditionalFormatting>
  <conditionalFormatting sqref="AY129">
    <cfRule type="cellIs" dxfId="100" priority="12" operator="greaterThan">
      <formula>0.5</formula>
    </cfRule>
    <cfRule type="cellIs" priority="13" operator="between">
      <formula>0</formula>
      <formula>0.5</formula>
    </cfRule>
  </conditionalFormatting>
  <conditionalFormatting sqref="AA129">
    <cfRule type="cellIs" dxfId="99" priority="8" operator="greaterThan">
      <formula>0.5</formula>
    </cfRule>
    <cfRule type="cellIs" priority="9" operator="between">
      <formula>0</formula>
      <formula>0.5</formula>
    </cfRule>
  </conditionalFormatting>
  <conditionalFormatting sqref="AG129">
    <cfRule type="cellIs" dxfId="98" priority="6" operator="greaterThan">
      <formula>0.5</formula>
    </cfRule>
    <cfRule type="cellIs" priority="7" operator="between">
      <formula>0</formula>
      <formula>0.5</formula>
    </cfRule>
  </conditionalFormatting>
  <conditionalFormatting sqref="X177">
    <cfRule type="expression" dxfId="97" priority="4" stopIfTrue="1">
      <formula>IF(T177-D136=0,"","Let op ")</formula>
    </cfRule>
    <cfRule type="expression" dxfId="96" priority="5" stopIfTrue="1">
      <formula>IF(T177-D136=0,"","Let op ")</formula>
    </cfRule>
  </conditionalFormatting>
  <conditionalFormatting sqref="C168">
    <cfRule type="containsText" dxfId="27" priority="1" operator="containsText" text="Let op !! Het invullen van de mijlpalen bevoorschotting is niet van toepassing">
      <formula>NOT(ISERROR(SEARCH("Let op !! Het invullen van de mijlpalen bevoorschotting is niet van toepassing",C168)))</formula>
    </cfRule>
  </conditionalFormatting>
  <dataValidations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1B03768A-8513-4A47-BAFD-14287EB9A063}"/>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ignoredErrors>
    <ignoredError sqref="A1:XFD154 A171:XFD178 A164:A170 F165:XFD166 A162:XFD163 A155:A161 F155:XFD161 C167:D167 F169:XFD170 F167:I168 AB167:XFD168 A180:XFD180 A179:G179 I179:XFD179 A182:XFD1048576 A181:F181 I181:XFD181 F164 H164:XFD164 C168" unlockedFormula="1"/>
  </ignoredErrors>
  <legacyDrawing r:id="rId2"/>
  <extLst>
    <ext xmlns:x14="http://schemas.microsoft.com/office/spreadsheetml/2009/9/main" uri="{CCE6A557-97BC-4b89-ADB6-D9C93CAAB3DF}">
      <x14:dataValidations xmlns:xm="http://schemas.microsoft.com/office/excel/2006/main" count="5">
        <x14:dataValidation type="list" allowBlank="1" showErrorMessage="1" errorTitle="Onjuiste invoer" error="Maak een keuze tussen de integrale kostensystematiek, de loonkosten plus vaste opslag-systematiek of de vaste uurtarief-systematiek." xr:uid="{2CF3C768-B530-494D-960B-BBEB7B12020A}">
          <x14:formula1>
            <xm:f>Werkblad!$A$1:$A$4</xm:f>
          </x14:formula1>
          <xm:sqref>D10:E10</xm:sqref>
        </x14:dataValidation>
        <x14:dataValidation type="list" allowBlank="1" showInputMessage="1" showErrorMessage="1" xr:uid="{0F01F70A-94D6-46DE-A434-522899078091}">
          <x14:formula1>
            <xm:f>Werkblad!$A$14:$A$16</xm:f>
          </x14:formula1>
          <xm:sqref>C7:C8</xm:sqref>
        </x14:dataValidation>
        <x14:dataValidation type="list" allowBlank="1" showInputMessage="1" showErrorMessage="1" promptTitle="Variabel" prompt="Variabel : Vul de bedragen van Jaar 1 tm Jaar 10 in." xr:uid="{9FF763BA-1D9B-494C-BECE-8F264D23D4C6}">
          <x14:formula1>
            <xm:f>Werkblad!$A$22:$A$23</xm:f>
          </x14:formula1>
          <xm:sqref>C157</xm:sqref>
        </x14:dataValidation>
        <x14:dataValidation type="list" allowBlank="1" showInputMessage="1" showErrorMessage="1" xr:uid="{F8A012B1-0BA7-47CF-926C-B0540B376A7C}">
          <x14:formula1>
            <xm:f>Werkblad!$A$26:$A$28</xm:f>
          </x14:formula1>
          <xm:sqref>C6</xm:sqref>
        </x14:dataValidation>
        <x14:dataValidation type="list" allowBlank="1" showInputMessage="1" showErrorMessage="1" xr:uid="{0B79AF45-9E47-4F34-8231-658CE39A11CB}">
          <x14:formula1>
            <xm:f>Werkblad!$A$31:$A$34</xm:f>
          </x14:formula1>
          <xm:sqref>R34 R40:R52 R59:R66 R73:R85 R15:R31 R92:R105 AP40:AP52 AP59:AP66 AV40:AV52 AV59:AV66 AV73:AV85 AV112:AV116 X34 X40:X52 X59:X66 X73:X85 X112:X116 BB34 R112:R116 AD34 AD40:AD52 AD59:AD66 AD73:AD85 AD112:AD116 AD15:AD31 X15:X31 AJ40:AJ52 AP73:AP85 AV15:AV31 AD92:AD105 AJ59:AJ66 AJ112:AJ116 AP15:AP31 AP112:AP116 AP92:AP105 BB40:BB52 X92:X105 AV92:AV105 BB59:BB66 BB73:BB85 BB15:BB31 BB92:BB105 BB112:BB116 AJ73:AJ85 AJ15:AJ31 AJ92:AJ105 AJ34 AP34 AV34 BH34 BH40:BH52 BH59:BH66 BH73:BH85 BH15:BH31 BH92:BH105 BH112:BH116</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F9D5E-9868-48B3-AC33-62687B30CAC3}">
  <sheetPr codeName="Blad17"/>
  <dimension ref="A1:AZ271"/>
  <sheetViews>
    <sheetView showGridLines="0" zoomScaleNormal="100" workbookViewId="0">
      <selection activeCell="T10" sqref="T10"/>
    </sheetView>
  </sheetViews>
  <sheetFormatPr defaultColWidth="10.28515625" defaultRowHeight="15" x14ac:dyDescent="0.25"/>
  <cols>
    <col min="1" max="1" width="4.140625" style="113" customWidth="1"/>
    <col min="2" max="2" width="28.85546875" style="81" customWidth="1"/>
    <col min="3" max="3" width="3" style="113" customWidth="1"/>
    <col min="4" max="4" width="63.85546875" style="81" customWidth="1"/>
    <col min="5" max="5" width="3" style="113" customWidth="1"/>
    <col min="6" max="6" width="19.42578125" style="81" customWidth="1"/>
    <col min="7" max="7" width="3" style="113" customWidth="1"/>
    <col min="8" max="8" width="20.85546875" style="81" customWidth="1"/>
    <col min="9" max="9" width="3" style="113" customWidth="1"/>
    <col min="10" max="10" width="20.85546875" style="81" customWidth="1"/>
    <col min="11" max="11" width="3" style="113" customWidth="1"/>
    <col min="12" max="12" width="26.5703125" style="113" customWidth="1"/>
    <col min="13" max="13" width="3" style="113" customWidth="1"/>
    <col min="14" max="14" width="18.5703125" style="113" customWidth="1"/>
    <col min="15" max="15" width="3" style="113" customWidth="1"/>
    <col min="16" max="16" width="20.7109375" style="81" customWidth="1"/>
    <col min="17" max="17" width="3" style="113" customWidth="1"/>
    <col min="18" max="18" width="19.42578125" style="81" customWidth="1"/>
    <col min="19" max="19" width="3" style="113" customWidth="1"/>
    <col min="20" max="20" width="18.140625" style="113" customWidth="1"/>
    <col min="21" max="21" width="3" style="113" customWidth="1"/>
    <col min="22" max="22" width="20.7109375" style="113" customWidth="1"/>
    <col min="23" max="23" width="3" style="113" customWidth="1"/>
    <col min="24" max="24" width="19.42578125" style="81" customWidth="1"/>
    <col min="25" max="25" width="11.85546875" style="258" customWidth="1"/>
    <col min="26" max="26" width="174.7109375" style="113" customWidth="1"/>
    <col min="27" max="27" width="11.140625" style="113" customWidth="1"/>
    <col min="28" max="28" width="111.42578125" style="113" customWidth="1"/>
    <col min="29" max="32" width="10.28515625" style="113"/>
    <col min="34" max="52" width="10.28515625" style="113"/>
    <col min="53" max="16384" width="10.28515625" style="81"/>
  </cols>
  <sheetData>
    <row r="1" spans="1:52" ht="18.75" thickBot="1" x14ac:dyDescent="0.3">
      <c r="B1" s="152" t="s">
        <v>230</v>
      </c>
      <c r="C1" s="27"/>
      <c r="D1" s="113"/>
      <c r="F1" s="113"/>
      <c r="H1" s="113"/>
      <c r="J1" s="113"/>
      <c r="P1" s="113"/>
      <c r="R1" s="113"/>
      <c r="T1" s="467"/>
      <c r="X1" s="113"/>
    </row>
    <row r="2" spans="1:52" ht="15.75" thickBot="1" x14ac:dyDescent="0.3">
      <c r="B2" s="27"/>
      <c r="C2" s="27"/>
      <c r="D2" s="113"/>
      <c r="F2" s="113"/>
      <c r="H2" s="113"/>
      <c r="J2" s="113"/>
      <c r="L2" s="384"/>
      <c r="M2" s="506"/>
      <c r="N2" s="511"/>
      <c r="P2" s="113"/>
      <c r="R2" s="113"/>
      <c r="X2" s="113"/>
    </row>
    <row r="3" spans="1:52" ht="15.75" thickBot="1" x14ac:dyDescent="0.3">
      <c r="B3" s="98" t="s">
        <v>0</v>
      </c>
      <c r="C3" s="618">
        <f>'Basisgegevens aanvraag'!C5</f>
        <v>0</v>
      </c>
      <c r="D3" s="619"/>
      <c r="E3" s="620"/>
      <c r="F3" s="620"/>
      <c r="G3" s="620"/>
      <c r="H3" s="621"/>
      <c r="J3" s="113"/>
      <c r="L3" s="507" t="s">
        <v>93</v>
      </c>
      <c r="M3" s="508"/>
      <c r="N3" s="233">
        <f>+'Basisgegevens aanvraag'!C7</f>
        <v>0</v>
      </c>
      <c r="P3" s="113"/>
      <c r="R3" s="113"/>
      <c r="X3" s="113"/>
    </row>
    <row r="4" spans="1:52" x14ac:dyDescent="0.25">
      <c r="B4" s="38"/>
      <c r="C4" s="27"/>
      <c r="D4" s="230"/>
      <c r="E4" s="231"/>
      <c r="F4" s="231"/>
      <c r="G4" s="231"/>
      <c r="H4" s="231"/>
      <c r="J4" s="113"/>
      <c r="L4" s="507" t="s">
        <v>94</v>
      </c>
      <c r="M4" s="508"/>
      <c r="N4" s="233">
        <f>+'Basisgegevens aanvraag'!C8</f>
        <v>0</v>
      </c>
      <c r="P4" s="113"/>
      <c r="R4" s="113"/>
      <c r="X4" s="113"/>
      <c r="AB4" s="264"/>
    </row>
    <row r="5" spans="1:52" x14ac:dyDescent="0.25">
      <c r="B5" s="38"/>
      <c r="C5" s="27"/>
      <c r="D5" s="230"/>
      <c r="E5" s="231"/>
      <c r="F5" s="231"/>
      <c r="G5" s="231"/>
      <c r="H5" s="231"/>
      <c r="J5" s="113"/>
      <c r="L5" s="507" t="s">
        <v>106</v>
      </c>
      <c r="M5" s="508"/>
      <c r="N5" s="515">
        <f>YEARFRAC(N3,N4)</f>
        <v>0</v>
      </c>
      <c r="P5" s="113"/>
      <c r="R5" s="113"/>
      <c r="X5" s="113"/>
    </row>
    <row r="6" spans="1:52" x14ac:dyDescent="0.25">
      <c r="B6" s="38"/>
      <c r="C6" s="27"/>
      <c r="D6" s="230"/>
      <c r="E6" s="231"/>
      <c r="F6" s="231"/>
      <c r="G6" s="231"/>
      <c r="H6" s="231"/>
      <c r="J6" s="113"/>
      <c r="L6" s="507" t="s">
        <v>225</v>
      </c>
      <c r="M6" s="508"/>
      <c r="N6" s="512">
        <f>+N3</f>
        <v>0</v>
      </c>
      <c r="P6" s="113"/>
      <c r="R6" s="113"/>
      <c r="X6" s="113"/>
    </row>
    <row r="7" spans="1:52" ht="15.75" thickBot="1" x14ac:dyDescent="0.3">
      <c r="B7" s="38"/>
      <c r="C7" s="27"/>
      <c r="D7" s="230"/>
      <c r="E7" s="231"/>
      <c r="F7" s="231"/>
      <c r="G7" s="231"/>
      <c r="H7" s="231"/>
      <c r="J7" s="113"/>
      <c r="L7" s="509" t="s">
        <v>226</v>
      </c>
      <c r="M7" s="510"/>
      <c r="N7" s="516">
        <f>IF(N3&gt;N6,N3,N6)</f>
        <v>0</v>
      </c>
      <c r="P7" s="113"/>
      <c r="R7" s="113"/>
      <c r="X7" s="113"/>
    </row>
    <row r="8" spans="1:52" ht="15.75" thickBot="1" x14ac:dyDescent="0.3">
      <c r="B8" s="114"/>
      <c r="C8" s="114"/>
      <c r="D8" s="99"/>
      <c r="E8" s="99"/>
      <c r="F8" s="113"/>
      <c r="H8" s="113"/>
      <c r="J8" s="113"/>
      <c r="P8" s="113"/>
      <c r="R8" s="113"/>
      <c r="X8" s="113"/>
    </row>
    <row r="9" spans="1:52" ht="36" customHeight="1" x14ac:dyDescent="0.25">
      <c r="B9" s="115" t="s">
        <v>53</v>
      </c>
      <c r="C9" s="116"/>
      <c r="D9" s="117"/>
      <c r="E9" s="117"/>
      <c r="F9" s="117"/>
      <c r="G9" s="117"/>
      <c r="H9" s="117"/>
      <c r="I9" s="117"/>
      <c r="J9" s="117"/>
      <c r="K9" s="117"/>
      <c r="L9" s="117"/>
      <c r="M9" s="117"/>
      <c r="N9" s="117"/>
      <c r="O9" s="117"/>
      <c r="P9" s="117"/>
      <c r="Q9" s="117"/>
      <c r="R9" s="117"/>
      <c r="S9" s="117"/>
      <c r="T9" s="117"/>
      <c r="U9" s="117"/>
      <c r="V9" s="117"/>
      <c r="W9" s="117"/>
      <c r="X9" s="118"/>
      <c r="Y9" s="259"/>
      <c r="Z9" s="468" t="s">
        <v>91</v>
      </c>
      <c r="AA9" s="114"/>
    </row>
    <row r="10" spans="1:52" s="119" customFormat="1" ht="24" x14ac:dyDescent="0.25">
      <c r="A10" s="105"/>
      <c r="B10" s="100" t="s">
        <v>48</v>
      </c>
      <c r="C10" s="219"/>
      <c r="D10" s="219" t="s">
        <v>231</v>
      </c>
      <c r="E10" s="219"/>
      <c r="F10" s="219" t="s">
        <v>49</v>
      </c>
      <c r="G10" s="219"/>
      <c r="H10" s="219" t="s">
        <v>50</v>
      </c>
      <c r="I10" s="219"/>
      <c r="J10" s="219" t="s">
        <v>51</v>
      </c>
      <c r="K10" s="219"/>
      <c r="L10" s="219" t="s">
        <v>52</v>
      </c>
      <c r="M10" s="219"/>
      <c r="N10" s="257" t="s">
        <v>220</v>
      </c>
      <c r="O10" s="219"/>
      <c r="P10" s="257" t="s">
        <v>221</v>
      </c>
      <c r="Q10" s="219"/>
      <c r="R10" s="219" t="s">
        <v>222</v>
      </c>
      <c r="S10" s="219"/>
      <c r="T10" s="257" t="s">
        <v>232</v>
      </c>
      <c r="U10" s="219"/>
      <c r="V10" s="257" t="s">
        <v>223</v>
      </c>
      <c r="W10" s="219"/>
      <c r="X10" s="256" t="s">
        <v>224</v>
      </c>
      <c r="Y10" s="260"/>
      <c r="Z10" s="469"/>
      <c r="AA10" s="105"/>
      <c r="AC10" s="105"/>
      <c r="AD10" s="105"/>
      <c r="AE10" s="105"/>
      <c r="AF10" s="105"/>
      <c r="AH10" s="105"/>
      <c r="AI10" s="105"/>
      <c r="AJ10" s="105"/>
      <c r="AK10" s="105"/>
      <c r="AL10" s="105"/>
      <c r="AM10" s="105"/>
      <c r="AN10" s="105"/>
      <c r="AO10" s="105"/>
      <c r="AP10" s="105"/>
      <c r="AQ10" s="105"/>
      <c r="AR10" s="105"/>
      <c r="AS10" s="105"/>
      <c r="AT10" s="105"/>
      <c r="AU10" s="105"/>
      <c r="AV10" s="105"/>
      <c r="AW10" s="105"/>
      <c r="AX10" s="105"/>
      <c r="AY10" s="105"/>
      <c r="AZ10" s="105"/>
    </row>
    <row r="11" spans="1:52" x14ac:dyDescent="0.25">
      <c r="B11" s="220"/>
      <c r="C11" s="224"/>
      <c r="D11" s="225"/>
      <c r="E11" s="224"/>
      <c r="F11" s="505"/>
      <c r="G11" s="226"/>
      <c r="H11" s="221"/>
      <c r="I11" s="124"/>
      <c r="J11" s="221"/>
      <c r="K11" s="124"/>
      <c r="L11" s="222"/>
      <c r="M11" s="124"/>
      <c r="N11" s="503" t="s">
        <v>36</v>
      </c>
      <c r="O11" s="124"/>
      <c r="P11" s="459">
        <f>IFERROR((+H11-J11)/N11,0)</f>
        <v>0</v>
      </c>
      <c r="Q11" s="124"/>
      <c r="R11" s="517">
        <f>IFERROR(IF(F11&gt;$N$7,F11,$N$7),0)</f>
        <v>0</v>
      </c>
      <c r="S11" s="518"/>
      <c r="T11" s="517">
        <f>IFERROR(F11+N11*365,0)</f>
        <v>0</v>
      </c>
      <c r="U11" s="518"/>
      <c r="V11" s="517">
        <f>IFERROR(IF(T11&lt;$N$4,T11,$N$4),0)</f>
        <v>0</v>
      </c>
      <c r="W11" s="123"/>
      <c r="X11" s="407">
        <f>IFERROR((V11-R11)/365*P11*L11,0)</f>
        <v>0</v>
      </c>
      <c r="Y11" s="261"/>
      <c r="Z11" s="470"/>
    </row>
    <row r="12" spans="1:52" x14ac:dyDescent="0.25">
      <c r="B12" s="220"/>
      <c r="C12" s="224"/>
      <c r="D12" s="225"/>
      <c r="E12" s="224"/>
      <c r="F12" s="505"/>
      <c r="G12" s="226"/>
      <c r="H12" s="221"/>
      <c r="I12" s="124"/>
      <c r="J12" s="221"/>
      <c r="K12" s="124"/>
      <c r="L12" s="222"/>
      <c r="M12" s="124"/>
      <c r="N12" s="503" t="s">
        <v>36</v>
      </c>
      <c r="O12" s="124"/>
      <c r="P12" s="459">
        <f t="shared" ref="P12:P75" si="0">IFERROR((+H12-J12)/N12,0)</f>
        <v>0</v>
      </c>
      <c r="Q12" s="124"/>
      <c r="R12" s="517">
        <f t="shared" ref="R12:R75" si="1">IFERROR(IF(F12&gt;$N$7,F12,$N$7),0)</f>
        <v>0</v>
      </c>
      <c r="S12" s="518"/>
      <c r="T12" s="517">
        <f t="shared" ref="T12:T75" si="2">IFERROR(F12+N12*365,0)</f>
        <v>0</v>
      </c>
      <c r="U12" s="518"/>
      <c r="V12" s="517">
        <f t="shared" ref="V12:V75" si="3">IFERROR(IF(T12&lt;$N$4,T12,$N$4),0)</f>
        <v>0</v>
      </c>
      <c r="W12" s="123"/>
      <c r="X12" s="407">
        <f t="shared" ref="X12:X75" si="4">IFERROR((V12-R12)/365*P12*L12,0)</f>
        <v>0</v>
      </c>
      <c r="Y12" s="261"/>
      <c r="Z12" s="470"/>
    </row>
    <row r="13" spans="1:52" x14ac:dyDescent="0.25">
      <c r="B13" s="220"/>
      <c r="C13" s="224"/>
      <c r="D13" s="225"/>
      <c r="E13" s="224"/>
      <c r="F13" s="505"/>
      <c r="G13" s="226"/>
      <c r="H13" s="221"/>
      <c r="I13" s="124"/>
      <c r="J13" s="221"/>
      <c r="K13" s="124"/>
      <c r="L13" s="222"/>
      <c r="M13" s="124"/>
      <c r="N13" s="503" t="s">
        <v>36</v>
      </c>
      <c r="O13" s="124"/>
      <c r="P13" s="459">
        <f t="shared" si="0"/>
        <v>0</v>
      </c>
      <c r="Q13" s="124"/>
      <c r="R13" s="517">
        <f t="shared" si="1"/>
        <v>0</v>
      </c>
      <c r="S13" s="518"/>
      <c r="T13" s="517">
        <f t="shared" si="2"/>
        <v>0</v>
      </c>
      <c r="U13" s="518"/>
      <c r="V13" s="517">
        <f t="shared" si="3"/>
        <v>0</v>
      </c>
      <c r="W13" s="123"/>
      <c r="X13" s="407">
        <f t="shared" si="4"/>
        <v>0</v>
      </c>
      <c r="Y13" s="261"/>
      <c r="Z13" s="470"/>
    </row>
    <row r="14" spans="1:52" x14ac:dyDescent="0.25">
      <c r="B14" s="220"/>
      <c r="C14" s="224"/>
      <c r="D14" s="225"/>
      <c r="E14" s="224"/>
      <c r="F14" s="505"/>
      <c r="G14" s="226"/>
      <c r="H14" s="221"/>
      <c r="I14" s="124"/>
      <c r="J14" s="221"/>
      <c r="K14" s="124"/>
      <c r="L14" s="222"/>
      <c r="M14" s="124"/>
      <c r="N14" s="503" t="s">
        <v>36</v>
      </c>
      <c r="O14" s="124"/>
      <c r="P14" s="459">
        <f t="shared" si="0"/>
        <v>0</v>
      </c>
      <c r="Q14" s="124"/>
      <c r="R14" s="517">
        <f t="shared" si="1"/>
        <v>0</v>
      </c>
      <c r="S14" s="518"/>
      <c r="T14" s="517">
        <f t="shared" si="2"/>
        <v>0</v>
      </c>
      <c r="U14" s="518"/>
      <c r="V14" s="517">
        <f t="shared" si="3"/>
        <v>0</v>
      </c>
      <c r="W14" s="123"/>
      <c r="X14" s="407">
        <f t="shared" si="4"/>
        <v>0</v>
      </c>
      <c r="Y14" s="261"/>
      <c r="Z14" s="470"/>
    </row>
    <row r="15" spans="1:52" x14ac:dyDescent="0.25">
      <c r="B15" s="220"/>
      <c r="C15" s="224"/>
      <c r="D15" s="225"/>
      <c r="E15" s="224"/>
      <c r="F15" s="505"/>
      <c r="G15" s="226"/>
      <c r="H15" s="221"/>
      <c r="I15" s="124"/>
      <c r="J15" s="221"/>
      <c r="K15" s="124"/>
      <c r="L15" s="222"/>
      <c r="M15" s="124"/>
      <c r="N15" s="503" t="s">
        <v>36</v>
      </c>
      <c r="O15" s="124"/>
      <c r="P15" s="459">
        <f t="shared" si="0"/>
        <v>0</v>
      </c>
      <c r="Q15" s="124"/>
      <c r="R15" s="517">
        <f t="shared" si="1"/>
        <v>0</v>
      </c>
      <c r="S15" s="518"/>
      <c r="T15" s="517">
        <f t="shared" si="2"/>
        <v>0</v>
      </c>
      <c r="U15" s="518"/>
      <c r="V15" s="517">
        <f t="shared" si="3"/>
        <v>0</v>
      </c>
      <c r="W15" s="123"/>
      <c r="X15" s="407">
        <f t="shared" si="4"/>
        <v>0</v>
      </c>
      <c r="Y15" s="261"/>
      <c r="Z15" s="470"/>
    </row>
    <row r="16" spans="1:52" x14ac:dyDescent="0.25">
      <c r="B16" s="220"/>
      <c r="C16" s="224"/>
      <c r="D16" s="225"/>
      <c r="E16" s="224"/>
      <c r="F16" s="505"/>
      <c r="G16" s="226"/>
      <c r="H16" s="221"/>
      <c r="I16" s="124"/>
      <c r="J16" s="221"/>
      <c r="K16" s="124"/>
      <c r="L16" s="222"/>
      <c r="M16" s="124"/>
      <c r="N16" s="503" t="s">
        <v>36</v>
      </c>
      <c r="O16" s="124"/>
      <c r="P16" s="459">
        <f t="shared" si="0"/>
        <v>0</v>
      </c>
      <c r="Q16" s="124"/>
      <c r="R16" s="517">
        <f t="shared" si="1"/>
        <v>0</v>
      </c>
      <c r="S16" s="518"/>
      <c r="T16" s="517">
        <f t="shared" si="2"/>
        <v>0</v>
      </c>
      <c r="U16" s="518"/>
      <c r="V16" s="517">
        <f t="shared" si="3"/>
        <v>0</v>
      </c>
      <c r="W16" s="123"/>
      <c r="X16" s="407">
        <f t="shared" si="4"/>
        <v>0</v>
      </c>
      <c r="Y16" s="261"/>
      <c r="Z16" s="470"/>
    </row>
    <row r="17" spans="2:26" x14ac:dyDescent="0.25">
      <c r="B17" s="220"/>
      <c r="C17" s="224"/>
      <c r="D17" s="225"/>
      <c r="E17" s="224"/>
      <c r="F17" s="505"/>
      <c r="G17" s="226"/>
      <c r="H17" s="221"/>
      <c r="I17" s="124"/>
      <c r="J17" s="221"/>
      <c r="K17" s="124"/>
      <c r="L17" s="222"/>
      <c r="M17" s="124"/>
      <c r="N17" s="503" t="s">
        <v>36</v>
      </c>
      <c r="O17" s="124"/>
      <c r="P17" s="459">
        <f t="shared" si="0"/>
        <v>0</v>
      </c>
      <c r="Q17" s="124"/>
      <c r="R17" s="517">
        <f t="shared" si="1"/>
        <v>0</v>
      </c>
      <c r="S17" s="518"/>
      <c r="T17" s="517">
        <f t="shared" si="2"/>
        <v>0</v>
      </c>
      <c r="U17" s="518"/>
      <c r="V17" s="517">
        <f t="shared" si="3"/>
        <v>0</v>
      </c>
      <c r="W17" s="123"/>
      <c r="X17" s="407">
        <f t="shared" si="4"/>
        <v>0</v>
      </c>
      <c r="Y17" s="261"/>
      <c r="Z17" s="470"/>
    </row>
    <row r="18" spans="2:26" x14ac:dyDescent="0.25">
      <c r="B18" s="220"/>
      <c r="C18" s="224"/>
      <c r="D18" s="225"/>
      <c r="E18" s="224"/>
      <c r="F18" s="505"/>
      <c r="G18" s="226"/>
      <c r="H18" s="221"/>
      <c r="I18" s="124"/>
      <c r="J18" s="221"/>
      <c r="K18" s="124"/>
      <c r="L18" s="222"/>
      <c r="M18" s="124"/>
      <c r="N18" s="503" t="s">
        <v>36</v>
      </c>
      <c r="O18" s="124"/>
      <c r="P18" s="459">
        <f t="shared" si="0"/>
        <v>0</v>
      </c>
      <c r="Q18" s="124"/>
      <c r="R18" s="517">
        <f t="shared" si="1"/>
        <v>0</v>
      </c>
      <c r="S18" s="518"/>
      <c r="T18" s="517">
        <f t="shared" si="2"/>
        <v>0</v>
      </c>
      <c r="U18" s="518"/>
      <c r="V18" s="517">
        <f t="shared" si="3"/>
        <v>0</v>
      </c>
      <c r="W18" s="123"/>
      <c r="X18" s="407">
        <f t="shared" si="4"/>
        <v>0</v>
      </c>
      <c r="Y18" s="261"/>
      <c r="Z18" s="470"/>
    </row>
    <row r="19" spans="2:26" x14ac:dyDescent="0.25">
      <c r="B19" s="220"/>
      <c r="C19" s="224"/>
      <c r="D19" s="225"/>
      <c r="E19" s="224"/>
      <c r="F19" s="505"/>
      <c r="G19" s="226"/>
      <c r="H19" s="221"/>
      <c r="I19" s="124"/>
      <c r="J19" s="221"/>
      <c r="K19" s="124"/>
      <c r="L19" s="222"/>
      <c r="M19" s="124"/>
      <c r="N19" s="503" t="s">
        <v>36</v>
      </c>
      <c r="O19" s="124"/>
      <c r="P19" s="459">
        <f t="shared" si="0"/>
        <v>0</v>
      </c>
      <c r="Q19" s="124"/>
      <c r="R19" s="517">
        <f t="shared" si="1"/>
        <v>0</v>
      </c>
      <c r="S19" s="518"/>
      <c r="T19" s="517">
        <f t="shared" si="2"/>
        <v>0</v>
      </c>
      <c r="U19" s="518"/>
      <c r="V19" s="517">
        <f t="shared" si="3"/>
        <v>0</v>
      </c>
      <c r="W19" s="123"/>
      <c r="X19" s="407">
        <f t="shared" si="4"/>
        <v>0</v>
      </c>
      <c r="Y19" s="261"/>
      <c r="Z19" s="470"/>
    </row>
    <row r="20" spans="2:26" x14ac:dyDescent="0.25">
      <c r="B20" s="220"/>
      <c r="C20" s="224"/>
      <c r="D20" s="225"/>
      <c r="E20" s="224"/>
      <c r="F20" s="505"/>
      <c r="G20" s="226"/>
      <c r="H20" s="221"/>
      <c r="I20" s="124"/>
      <c r="J20" s="221"/>
      <c r="K20" s="124"/>
      <c r="L20" s="222"/>
      <c r="M20" s="124"/>
      <c r="N20" s="503" t="s">
        <v>36</v>
      </c>
      <c r="O20" s="124"/>
      <c r="P20" s="459">
        <f t="shared" si="0"/>
        <v>0</v>
      </c>
      <c r="Q20" s="124"/>
      <c r="R20" s="517">
        <f t="shared" si="1"/>
        <v>0</v>
      </c>
      <c r="S20" s="518"/>
      <c r="T20" s="517">
        <f t="shared" si="2"/>
        <v>0</v>
      </c>
      <c r="U20" s="518"/>
      <c r="V20" s="517">
        <f t="shared" si="3"/>
        <v>0</v>
      </c>
      <c r="W20" s="123"/>
      <c r="X20" s="407">
        <f t="shared" si="4"/>
        <v>0</v>
      </c>
      <c r="Y20" s="261"/>
      <c r="Z20" s="470"/>
    </row>
    <row r="21" spans="2:26" x14ac:dyDescent="0.25">
      <c r="B21" s="220"/>
      <c r="C21" s="224"/>
      <c r="D21" s="225"/>
      <c r="E21" s="224"/>
      <c r="F21" s="505"/>
      <c r="G21" s="226"/>
      <c r="H21" s="221"/>
      <c r="I21" s="124"/>
      <c r="J21" s="221"/>
      <c r="K21" s="124"/>
      <c r="L21" s="222"/>
      <c r="M21" s="124"/>
      <c r="N21" s="503" t="s">
        <v>36</v>
      </c>
      <c r="O21" s="124"/>
      <c r="P21" s="459">
        <f t="shared" si="0"/>
        <v>0</v>
      </c>
      <c r="Q21" s="124"/>
      <c r="R21" s="517">
        <f t="shared" si="1"/>
        <v>0</v>
      </c>
      <c r="S21" s="518"/>
      <c r="T21" s="517">
        <f t="shared" si="2"/>
        <v>0</v>
      </c>
      <c r="U21" s="518"/>
      <c r="V21" s="517">
        <f t="shared" si="3"/>
        <v>0</v>
      </c>
      <c r="W21" s="123"/>
      <c r="X21" s="407">
        <f t="shared" si="4"/>
        <v>0</v>
      </c>
      <c r="Y21" s="261"/>
      <c r="Z21" s="470"/>
    </row>
    <row r="22" spans="2:26" x14ac:dyDescent="0.25">
      <c r="B22" s="220"/>
      <c r="C22" s="224"/>
      <c r="D22" s="225"/>
      <c r="E22" s="224"/>
      <c r="F22" s="505"/>
      <c r="G22" s="226"/>
      <c r="H22" s="221"/>
      <c r="I22" s="124"/>
      <c r="J22" s="221"/>
      <c r="K22" s="124"/>
      <c r="L22" s="222"/>
      <c r="M22" s="124"/>
      <c r="N22" s="503" t="s">
        <v>36</v>
      </c>
      <c r="O22" s="124"/>
      <c r="P22" s="459">
        <f t="shared" si="0"/>
        <v>0</v>
      </c>
      <c r="Q22" s="124"/>
      <c r="R22" s="517">
        <f t="shared" si="1"/>
        <v>0</v>
      </c>
      <c r="S22" s="518"/>
      <c r="T22" s="517">
        <f t="shared" si="2"/>
        <v>0</v>
      </c>
      <c r="U22" s="518"/>
      <c r="V22" s="517">
        <f t="shared" si="3"/>
        <v>0</v>
      </c>
      <c r="W22" s="123"/>
      <c r="X22" s="407">
        <f t="shared" si="4"/>
        <v>0</v>
      </c>
      <c r="Y22" s="261"/>
      <c r="Z22" s="470"/>
    </row>
    <row r="23" spans="2:26" x14ac:dyDescent="0.25">
      <c r="B23" s="220"/>
      <c r="C23" s="224"/>
      <c r="D23" s="225"/>
      <c r="E23" s="224"/>
      <c r="F23" s="505"/>
      <c r="G23" s="226"/>
      <c r="H23" s="221"/>
      <c r="I23" s="124"/>
      <c r="J23" s="221"/>
      <c r="K23" s="124"/>
      <c r="L23" s="222"/>
      <c r="M23" s="124"/>
      <c r="N23" s="503" t="s">
        <v>36</v>
      </c>
      <c r="O23" s="124"/>
      <c r="P23" s="459">
        <f t="shared" si="0"/>
        <v>0</v>
      </c>
      <c r="Q23" s="124"/>
      <c r="R23" s="517">
        <f t="shared" si="1"/>
        <v>0</v>
      </c>
      <c r="S23" s="518"/>
      <c r="T23" s="517">
        <f t="shared" si="2"/>
        <v>0</v>
      </c>
      <c r="U23" s="518"/>
      <c r="V23" s="517">
        <f t="shared" si="3"/>
        <v>0</v>
      </c>
      <c r="W23" s="123"/>
      <c r="X23" s="407">
        <f t="shared" si="4"/>
        <v>0</v>
      </c>
      <c r="Y23" s="261"/>
      <c r="Z23" s="470"/>
    </row>
    <row r="24" spans="2:26" x14ac:dyDescent="0.25">
      <c r="B24" s="220"/>
      <c r="C24" s="224"/>
      <c r="D24" s="225"/>
      <c r="E24" s="224"/>
      <c r="F24" s="505"/>
      <c r="G24" s="226"/>
      <c r="H24" s="221"/>
      <c r="I24" s="124"/>
      <c r="J24" s="221"/>
      <c r="K24" s="124"/>
      <c r="L24" s="222"/>
      <c r="M24" s="124"/>
      <c r="N24" s="503" t="s">
        <v>36</v>
      </c>
      <c r="O24" s="124"/>
      <c r="P24" s="459">
        <f t="shared" si="0"/>
        <v>0</v>
      </c>
      <c r="Q24" s="124"/>
      <c r="R24" s="517">
        <f t="shared" si="1"/>
        <v>0</v>
      </c>
      <c r="S24" s="518"/>
      <c r="T24" s="517">
        <f t="shared" si="2"/>
        <v>0</v>
      </c>
      <c r="U24" s="518"/>
      <c r="V24" s="517">
        <f t="shared" si="3"/>
        <v>0</v>
      </c>
      <c r="W24" s="123"/>
      <c r="X24" s="407">
        <f t="shared" si="4"/>
        <v>0</v>
      </c>
      <c r="Y24" s="261"/>
      <c r="Z24" s="470"/>
    </row>
    <row r="25" spans="2:26" x14ac:dyDescent="0.25">
      <c r="B25" s="220"/>
      <c r="C25" s="224"/>
      <c r="D25" s="225"/>
      <c r="E25" s="224"/>
      <c r="F25" s="505"/>
      <c r="G25" s="226"/>
      <c r="H25" s="221"/>
      <c r="I25" s="124"/>
      <c r="J25" s="221"/>
      <c r="K25" s="124"/>
      <c r="L25" s="222"/>
      <c r="M25" s="124"/>
      <c r="N25" s="503" t="s">
        <v>36</v>
      </c>
      <c r="O25" s="124"/>
      <c r="P25" s="459">
        <f t="shared" si="0"/>
        <v>0</v>
      </c>
      <c r="Q25" s="124"/>
      <c r="R25" s="517">
        <f t="shared" si="1"/>
        <v>0</v>
      </c>
      <c r="S25" s="518"/>
      <c r="T25" s="517">
        <f t="shared" si="2"/>
        <v>0</v>
      </c>
      <c r="U25" s="518"/>
      <c r="V25" s="517">
        <f t="shared" si="3"/>
        <v>0</v>
      </c>
      <c r="W25" s="123"/>
      <c r="X25" s="407">
        <f t="shared" si="4"/>
        <v>0</v>
      </c>
      <c r="Y25" s="261"/>
      <c r="Z25" s="470"/>
    </row>
    <row r="26" spans="2:26" x14ac:dyDescent="0.25">
      <c r="B26" s="220"/>
      <c r="C26" s="224"/>
      <c r="D26" s="225"/>
      <c r="E26" s="224"/>
      <c r="F26" s="505"/>
      <c r="G26" s="226"/>
      <c r="H26" s="221"/>
      <c r="I26" s="124"/>
      <c r="J26" s="221"/>
      <c r="K26" s="124"/>
      <c r="L26" s="222"/>
      <c r="M26" s="124"/>
      <c r="N26" s="503" t="s">
        <v>36</v>
      </c>
      <c r="O26" s="124"/>
      <c r="P26" s="459">
        <f t="shared" si="0"/>
        <v>0</v>
      </c>
      <c r="Q26" s="124"/>
      <c r="R26" s="517">
        <f t="shared" si="1"/>
        <v>0</v>
      </c>
      <c r="S26" s="518"/>
      <c r="T26" s="517">
        <f t="shared" si="2"/>
        <v>0</v>
      </c>
      <c r="U26" s="518"/>
      <c r="V26" s="517">
        <f t="shared" si="3"/>
        <v>0</v>
      </c>
      <c r="W26" s="123"/>
      <c r="X26" s="407">
        <f t="shared" si="4"/>
        <v>0</v>
      </c>
      <c r="Y26" s="261"/>
      <c r="Z26" s="470"/>
    </row>
    <row r="27" spans="2:26" x14ac:dyDescent="0.25">
      <c r="B27" s="220"/>
      <c r="C27" s="224"/>
      <c r="D27" s="225"/>
      <c r="E27" s="224"/>
      <c r="F27" s="505"/>
      <c r="G27" s="226"/>
      <c r="H27" s="221"/>
      <c r="I27" s="124"/>
      <c r="J27" s="221"/>
      <c r="K27" s="124"/>
      <c r="L27" s="222"/>
      <c r="M27" s="124"/>
      <c r="N27" s="503" t="s">
        <v>36</v>
      </c>
      <c r="O27" s="124"/>
      <c r="P27" s="459">
        <f t="shared" si="0"/>
        <v>0</v>
      </c>
      <c r="Q27" s="124"/>
      <c r="R27" s="517">
        <f t="shared" si="1"/>
        <v>0</v>
      </c>
      <c r="S27" s="518"/>
      <c r="T27" s="517">
        <f t="shared" si="2"/>
        <v>0</v>
      </c>
      <c r="U27" s="518"/>
      <c r="V27" s="517">
        <f t="shared" si="3"/>
        <v>0</v>
      </c>
      <c r="W27" s="123"/>
      <c r="X27" s="407">
        <f t="shared" si="4"/>
        <v>0</v>
      </c>
      <c r="Y27" s="261"/>
      <c r="Z27" s="470"/>
    </row>
    <row r="28" spans="2:26" x14ac:dyDescent="0.25">
      <c r="B28" s="220"/>
      <c r="C28" s="224"/>
      <c r="D28" s="225"/>
      <c r="E28" s="224"/>
      <c r="F28" s="505"/>
      <c r="G28" s="226"/>
      <c r="H28" s="221"/>
      <c r="I28" s="124"/>
      <c r="J28" s="221"/>
      <c r="K28" s="124"/>
      <c r="L28" s="222"/>
      <c r="M28" s="124"/>
      <c r="N28" s="503" t="s">
        <v>36</v>
      </c>
      <c r="O28" s="124"/>
      <c r="P28" s="459">
        <f t="shared" si="0"/>
        <v>0</v>
      </c>
      <c r="Q28" s="124"/>
      <c r="R28" s="517">
        <f t="shared" si="1"/>
        <v>0</v>
      </c>
      <c r="S28" s="518"/>
      <c r="T28" s="517">
        <f t="shared" si="2"/>
        <v>0</v>
      </c>
      <c r="U28" s="518"/>
      <c r="V28" s="517">
        <f t="shared" si="3"/>
        <v>0</v>
      </c>
      <c r="W28" s="123"/>
      <c r="X28" s="407">
        <f t="shared" si="4"/>
        <v>0</v>
      </c>
      <c r="Y28" s="261"/>
      <c r="Z28" s="470"/>
    </row>
    <row r="29" spans="2:26" x14ac:dyDescent="0.25">
      <c r="B29" s="220"/>
      <c r="C29" s="224"/>
      <c r="D29" s="225"/>
      <c r="E29" s="224"/>
      <c r="F29" s="505"/>
      <c r="G29" s="226"/>
      <c r="H29" s="221"/>
      <c r="I29" s="124"/>
      <c r="J29" s="221"/>
      <c r="K29" s="124"/>
      <c r="L29" s="222"/>
      <c r="M29" s="124"/>
      <c r="N29" s="503" t="s">
        <v>36</v>
      </c>
      <c r="O29" s="124"/>
      <c r="P29" s="459">
        <f t="shared" si="0"/>
        <v>0</v>
      </c>
      <c r="Q29" s="124"/>
      <c r="R29" s="517">
        <f t="shared" si="1"/>
        <v>0</v>
      </c>
      <c r="S29" s="518"/>
      <c r="T29" s="517">
        <f t="shared" si="2"/>
        <v>0</v>
      </c>
      <c r="U29" s="518"/>
      <c r="V29" s="517">
        <f t="shared" si="3"/>
        <v>0</v>
      </c>
      <c r="W29" s="123"/>
      <c r="X29" s="407">
        <f t="shared" si="4"/>
        <v>0</v>
      </c>
      <c r="Y29" s="261"/>
      <c r="Z29" s="470"/>
    </row>
    <row r="30" spans="2:26" x14ac:dyDescent="0.25">
      <c r="B30" s="220"/>
      <c r="C30" s="224"/>
      <c r="D30" s="225"/>
      <c r="E30" s="224"/>
      <c r="F30" s="505"/>
      <c r="G30" s="226"/>
      <c r="H30" s="221"/>
      <c r="I30" s="124"/>
      <c r="J30" s="221"/>
      <c r="K30" s="124"/>
      <c r="L30" s="222"/>
      <c r="M30" s="124"/>
      <c r="N30" s="503" t="s">
        <v>36</v>
      </c>
      <c r="O30" s="124"/>
      <c r="P30" s="459">
        <f t="shared" si="0"/>
        <v>0</v>
      </c>
      <c r="Q30" s="124"/>
      <c r="R30" s="517">
        <f t="shared" si="1"/>
        <v>0</v>
      </c>
      <c r="S30" s="518"/>
      <c r="T30" s="517">
        <f t="shared" si="2"/>
        <v>0</v>
      </c>
      <c r="U30" s="518"/>
      <c r="V30" s="517">
        <f t="shared" si="3"/>
        <v>0</v>
      </c>
      <c r="W30" s="123"/>
      <c r="X30" s="407">
        <f t="shared" si="4"/>
        <v>0</v>
      </c>
      <c r="Y30" s="261"/>
      <c r="Z30" s="470"/>
    </row>
    <row r="31" spans="2:26" x14ac:dyDescent="0.25">
      <c r="B31" s="220"/>
      <c r="C31" s="224"/>
      <c r="D31" s="225"/>
      <c r="E31" s="224"/>
      <c r="F31" s="505"/>
      <c r="G31" s="226"/>
      <c r="H31" s="221"/>
      <c r="I31" s="124"/>
      <c r="J31" s="221"/>
      <c r="K31" s="124"/>
      <c r="L31" s="222"/>
      <c r="M31" s="124"/>
      <c r="N31" s="503" t="s">
        <v>36</v>
      </c>
      <c r="O31" s="124"/>
      <c r="P31" s="459">
        <f t="shared" si="0"/>
        <v>0</v>
      </c>
      <c r="Q31" s="124"/>
      <c r="R31" s="517">
        <f t="shared" si="1"/>
        <v>0</v>
      </c>
      <c r="S31" s="518"/>
      <c r="T31" s="517">
        <f t="shared" si="2"/>
        <v>0</v>
      </c>
      <c r="U31" s="518"/>
      <c r="V31" s="517">
        <f t="shared" si="3"/>
        <v>0</v>
      </c>
      <c r="W31" s="123"/>
      <c r="X31" s="407">
        <f t="shared" si="4"/>
        <v>0</v>
      </c>
      <c r="Y31" s="261"/>
      <c r="Z31" s="470"/>
    </row>
    <row r="32" spans="2:26" x14ac:dyDescent="0.25">
      <c r="B32" s="220"/>
      <c r="C32" s="224"/>
      <c r="D32" s="225"/>
      <c r="E32" s="224"/>
      <c r="F32" s="505"/>
      <c r="G32" s="226"/>
      <c r="H32" s="221"/>
      <c r="I32" s="124"/>
      <c r="J32" s="221"/>
      <c r="K32" s="124"/>
      <c r="L32" s="222"/>
      <c r="M32" s="124"/>
      <c r="N32" s="503" t="s">
        <v>36</v>
      </c>
      <c r="O32" s="124"/>
      <c r="P32" s="459">
        <f t="shared" si="0"/>
        <v>0</v>
      </c>
      <c r="Q32" s="124"/>
      <c r="R32" s="517">
        <f t="shared" si="1"/>
        <v>0</v>
      </c>
      <c r="S32" s="518"/>
      <c r="T32" s="517">
        <f t="shared" si="2"/>
        <v>0</v>
      </c>
      <c r="U32" s="518"/>
      <c r="V32" s="517">
        <f t="shared" si="3"/>
        <v>0</v>
      </c>
      <c r="W32" s="123"/>
      <c r="X32" s="407">
        <f t="shared" si="4"/>
        <v>0</v>
      </c>
      <c r="Y32" s="261"/>
      <c r="Z32" s="470"/>
    </row>
    <row r="33" spans="2:26" x14ac:dyDescent="0.25">
      <c r="B33" s="220"/>
      <c r="C33" s="224"/>
      <c r="D33" s="225"/>
      <c r="E33" s="224"/>
      <c r="F33" s="505"/>
      <c r="G33" s="226"/>
      <c r="H33" s="221"/>
      <c r="I33" s="124"/>
      <c r="J33" s="221"/>
      <c r="K33" s="124"/>
      <c r="L33" s="222"/>
      <c r="M33" s="124"/>
      <c r="N33" s="503" t="s">
        <v>36</v>
      </c>
      <c r="O33" s="124"/>
      <c r="P33" s="459">
        <f t="shared" si="0"/>
        <v>0</v>
      </c>
      <c r="Q33" s="124"/>
      <c r="R33" s="517">
        <f t="shared" si="1"/>
        <v>0</v>
      </c>
      <c r="S33" s="518"/>
      <c r="T33" s="517">
        <f t="shared" si="2"/>
        <v>0</v>
      </c>
      <c r="U33" s="518"/>
      <c r="V33" s="517">
        <f t="shared" si="3"/>
        <v>0</v>
      </c>
      <c r="W33" s="123"/>
      <c r="X33" s="407">
        <f t="shared" si="4"/>
        <v>0</v>
      </c>
      <c r="Y33" s="261"/>
      <c r="Z33" s="470"/>
    </row>
    <row r="34" spans="2:26" x14ac:dyDescent="0.25">
      <c r="B34" s="220"/>
      <c r="C34" s="224"/>
      <c r="D34" s="225"/>
      <c r="E34" s="224"/>
      <c r="F34" s="505"/>
      <c r="G34" s="226"/>
      <c r="H34" s="221"/>
      <c r="I34" s="124"/>
      <c r="J34" s="221"/>
      <c r="K34" s="124"/>
      <c r="L34" s="222"/>
      <c r="M34" s="124"/>
      <c r="N34" s="503" t="s">
        <v>36</v>
      </c>
      <c r="O34" s="124"/>
      <c r="P34" s="459">
        <f t="shared" si="0"/>
        <v>0</v>
      </c>
      <c r="Q34" s="124"/>
      <c r="R34" s="517">
        <f t="shared" si="1"/>
        <v>0</v>
      </c>
      <c r="S34" s="518"/>
      <c r="T34" s="517">
        <f t="shared" si="2"/>
        <v>0</v>
      </c>
      <c r="U34" s="518"/>
      <c r="V34" s="517">
        <f t="shared" si="3"/>
        <v>0</v>
      </c>
      <c r="W34" s="123"/>
      <c r="X34" s="407">
        <f t="shared" si="4"/>
        <v>0</v>
      </c>
      <c r="Y34" s="261"/>
      <c r="Z34" s="470"/>
    </row>
    <row r="35" spans="2:26" x14ac:dyDescent="0.25">
      <c r="B35" s="220"/>
      <c r="C35" s="224"/>
      <c r="D35" s="225"/>
      <c r="E35" s="224"/>
      <c r="F35" s="505"/>
      <c r="G35" s="226"/>
      <c r="H35" s="221"/>
      <c r="I35" s="124"/>
      <c r="J35" s="221"/>
      <c r="K35" s="124"/>
      <c r="L35" s="222"/>
      <c r="M35" s="124"/>
      <c r="N35" s="503" t="s">
        <v>36</v>
      </c>
      <c r="O35" s="124"/>
      <c r="P35" s="459">
        <f t="shared" si="0"/>
        <v>0</v>
      </c>
      <c r="Q35" s="124"/>
      <c r="R35" s="517">
        <f t="shared" si="1"/>
        <v>0</v>
      </c>
      <c r="S35" s="518"/>
      <c r="T35" s="517">
        <f t="shared" si="2"/>
        <v>0</v>
      </c>
      <c r="U35" s="518"/>
      <c r="V35" s="517">
        <f t="shared" si="3"/>
        <v>0</v>
      </c>
      <c r="W35" s="123"/>
      <c r="X35" s="407">
        <f t="shared" si="4"/>
        <v>0</v>
      </c>
      <c r="Y35" s="261"/>
      <c r="Z35" s="470"/>
    </row>
    <row r="36" spans="2:26" x14ac:dyDescent="0.25">
      <c r="B36" s="220"/>
      <c r="C36" s="224"/>
      <c r="D36" s="225"/>
      <c r="E36" s="224"/>
      <c r="F36" s="505"/>
      <c r="G36" s="226"/>
      <c r="H36" s="221"/>
      <c r="I36" s="124"/>
      <c r="J36" s="221"/>
      <c r="K36" s="124"/>
      <c r="L36" s="222"/>
      <c r="M36" s="124"/>
      <c r="N36" s="503" t="s">
        <v>36</v>
      </c>
      <c r="O36" s="124"/>
      <c r="P36" s="459">
        <f t="shared" si="0"/>
        <v>0</v>
      </c>
      <c r="Q36" s="124"/>
      <c r="R36" s="517">
        <f t="shared" si="1"/>
        <v>0</v>
      </c>
      <c r="S36" s="518"/>
      <c r="T36" s="517">
        <f t="shared" si="2"/>
        <v>0</v>
      </c>
      <c r="U36" s="518"/>
      <c r="V36" s="517">
        <f t="shared" si="3"/>
        <v>0</v>
      </c>
      <c r="W36" s="123"/>
      <c r="X36" s="407">
        <f t="shared" si="4"/>
        <v>0</v>
      </c>
      <c r="Y36" s="261"/>
      <c r="Z36" s="470"/>
    </row>
    <row r="37" spans="2:26" x14ac:dyDescent="0.25">
      <c r="B37" s="220"/>
      <c r="C37" s="224"/>
      <c r="D37" s="225"/>
      <c r="E37" s="224"/>
      <c r="F37" s="505"/>
      <c r="G37" s="226"/>
      <c r="H37" s="221"/>
      <c r="I37" s="124"/>
      <c r="J37" s="221"/>
      <c r="K37" s="124"/>
      <c r="L37" s="222"/>
      <c r="M37" s="124"/>
      <c r="N37" s="503" t="s">
        <v>36</v>
      </c>
      <c r="O37" s="124"/>
      <c r="P37" s="459">
        <f t="shared" si="0"/>
        <v>0</v>
      </c>
      <c r="Q37" s="124"/>
      <c r="R37" s="517">
        <f t="shared" si="1"/>
        <v>0</v>
      </c>
      <c r="S37" s="518"/>
      <c r="T37" s="517">
        <f t="shared" si="2"/>
        <v>0</v>
      </c>
      <c r="U37" s="518"/>
      <c r="V37" s="517">
        <f t="shared" si="3"/>
        <v>0</v>
      </c>
      <c r="W37" s="123"/>
      <c r="X37" s="407">
        <f t="shared" si="4"/>
        <v>0</v>
      </c>
      <c r="Y37" s="261"/>
      <c r="Z37" s="470"/>
    </row>
    <row r="38" spans="2:26" x14ac:dyDescent="0.25">
      <c r="B38" s="220"/>
      <c r="C38" s="224"/>
      <c r="D38" s="225"/>
      <c r="E38" s="224"/>
      <c r="F38" s="505"/>
      <c r="G38" s="226"/>
      <c r="H38" s="221"/>
      <c r="I38" s="124"/>
      <c r="J38" s="221"/>
      <c r="K38" s="124"/>
      <c r="L38" s="222"/>
      <c r="M38" s="124"/>
      <c r="N38" s="503" t="s">
        <v>36</v>
      </c>
      <c r="O38" s="124"/>
      <c r="P38" s="459">
        <f t="shared" si="0"/>
        <v>0</v>
      </c>
      <c r="Q38" s="124"/>
      <c r="R38" s="517">
        <f t="shared" si="1"/>
        <v>0</v>
      </c>
      <c r="S38" s="518"/>
      <c r="T38" s="517">
        <f t="shared" si="2"/>
        <v>0</v>
      </c>
      <c r="U38" s="518"/>
      <c r="V38" s="517">
        <f t="shared" si="3"/>
        <v>0</v>
      </c>
      <c r="W38" s="123"/>
      <c r="X38" s="407">
        <f t="shared" si="4"/>
        <v>0</v>
      </c>
      <c r="Y38" s="261"/>
      <c r="Z38" s="470"/>
    </row>
    <row r="39" spans="2:26" x14ac:dyDescent="0.25">
      <c r="B39" s="220"/>
      <c r="C39" s="224"/>
      <c r="D39" s="225"/>
      <c r="E39" s="224"/>
      <c r="F39" s="505"/>
      <c r="G39" s="226"/>
      <c r="H39" s="221"/>
      <c r="I39" s="124"/>
      <c r="J39" s="221"/>
      <c r="K39" s="124"/>
      <c r="L39" s="222"/>
      <c r="M39" s="124"/>
      <c r="N39" s="503" t="s">
        <v>36</v>
      </c>
      <c r="O39" s="124"/>
      <c r="P39" s="459">
        <f t="shared" si="0"/>
        <v>0</v>
      </c>
      <c r="Q39" s="124"/>
      <c r="R39" s="517">
        <f t="shared" si="1"/>
        <v>0</v>
      </c>
      <c r="S39" s="518"/>
      <c r="T39" s="517">
        <f t="shared" si="2"/>
        <v>0</v>
      </c>
      <c r="U39" s="518"/>
      <c r="V39" s="517">
        <f t="shared" si="3"/>
        <v>0</v>
      </c>
      <c r="W39" s="123"/>
      <c r="X39" s="407">
        <f t="shared" si="4"/>
        <v>0</v>
      </c>
      <c r="Y39" s="261"/>
      <c r="Z39" s="470"/>
    </row>
    <row r="40" spans="2:26" x14ac:dyDescent="0.25">
      <c r="B40" s="220"/>
      <c r="C40" s="224"/>
      <c r="D40" s="225"/>
      <c r="E40" s="224"/>
      <c r="F40" s="505"/>
      <c r="G40" s="226"/>
      <c r="H40" s="221"/>
      <c r="I40" s="124"/>
      <c r="J40" s="221"/>
      <c r="K40" s="124"/>
      <c r="L40" s="222"/>
      <c r="M40" s="124"/>
      <c r="N40" s="503" t="s">
        <v>36</v>
      </c>
      <c r="O40" s="124"/>
      <c r="P40" s="459">
        <f t="shared" si="0"/>
        <v>0</v>
      </c>
      <c r="Q40" s="124"/>
      <c r="R40" s="517">
        <f t="shared" si="1"/>
        <v>0</v>
      </c>
      <c r="S40" s="518"/>
      <c r="T40" s="517">
        <f t="shared" si="2"/>
        <v>0</v>
      </c>
      <c r="U40" s="518"/>
      <c r="V40" s="517">
        <f t="shared" si="3"/>
        <v>0</v>
      </c>
      <c r="W40" s="123"/>
      <c r="X40" s="407">
        <f t="shared" si="4"/>
        <v>0</v>
      </c>
      <c r="Y40" s="261"/>
      <c r="Z40" s="470"/>
    </row>
    <row r="41" spans="2:26" x14ac:dyDescent="0.25">
      <c r="B41" s="220"/>
      <c r="C41" s="224"/>
      <c r="D41" s="225"/>
      <c r="E41" s="224"/>
      <c r="F41" s="505"/>
      <c r="G41" s="226"/>
      <c r="H41" s="221"/>
      <c r="I41" s="124"/>
      <c r="J41" s="221"/>
      <c r="K41" s="124"/>
      <c r="L41" s="222"/>
      <c r="M41" s="124"/>
      <c r="N41" s="503" t="s">
        <v>36</v>
      </c>
      <c r="O41" s="124"/>
      <c r="P41" s="459">
        <f t="shared" si="0"/>
        <v>0</v>
      </c>
      <c r="Q41" s="124"/>
      <c r="R41" s="517">
        <f t="shared" si="1"/>
        <v>0</v>
      </c>
      <c r="S41" s="518"/>
      <c r="T41" s="517">
        <f t="shared" si="2"/>
        <v>0</v>
      </c>
      <c r="U41" s="518"/>
      <c r="V41" s="517">
        <f t="shared" si="3"/>
        <v>0</v>
      </c>
      <c r="W41" s="123"/>
      <c r="X41" s="407">
        <f t="shared" si="4"/>
        <v>0</v>
      </c>
      <c r="Y41" s="261"/>
      <c r="Z41" s="470"/>
    </row>
    <row r="42" spans="2:26" x14ac:dyDescent="0.25">
      <c r="B42" s="220"/>
      <c r="C42" s="224"/>
      <c r="D42" s="225"/>
      <c r="E42" s="224"/>
      <c r="F42" s="505"/>
      <c r="G42" s="226"/>
      <c r="H42" s="221"/>
      <c r="I42" s="124"/>
      <c r="J42" s="221"/>
      <c r="K42" s="124"/>
      <c r="L42" s="222"/>
      <c r="M42" s="124"/>
      <c r="N42" s="503" t="s">
        <v>36</v>
      </c>
      <c r="O42" s="124"/>
      <c r="P42" s="459">
        <f t="shared" si="0"/>
        <v>0</v>
      </c>
      <c r="Q42" s="124"/>
      <c r="R42" s="517">
        <f t="shared" si="1"/>
        <v>0</v>
      </c>
      <c r="S42" s="518"/>
      <c r="T42" s="517">
        <f t="shared" si="2"/>
        <v>0</v>
      </c>
      <c r="U42" s="518"/>
      <c r="V42" s="517">
        <f t="shared" si="3"/>
        <v>0</v>
      </c>
      <c r="W42" s="123"/>
      <c r="X42" s="407">
        <f t="shared" si="4"/>
        <v>0</v>
      </c>
      <c r="Y42" s="261"/>
      <c r="Z42" s="470"/>
    </row>
    <row r="43" spans="2:26" x14ac:dyDescent="0.25">
      <c r="B43" s="220"/>
      <c r="C43" s="224"/>
      <c r="D43" s="225"/>
      <c r="E43" s="224"/>
      <c r="F43" s="505"/>
      <c r="G43" s="226"/>
      <c r="H43" s="221"/>
      <c r="I43" s="124"/>
      <c r="J43" s="221"/>
      <c r="K43" s="124"/>
      <c r="L43" s="222"/>
      <c r="M43" s="124"/>
      <c r="N43" s="503" t="s">
        <v>36</v>
      </c>
      <c r="O43" s="124"/>
      <c r="P43" s="459">
        <f t="shared" si="0"/>
        <v>0</v>
      </c>
      <c r="Q43" s="124"/>
      <c r="R43" s="517">
        <f t="shared" si="1"/>
        <v>0</v>
      </c>
      <c r="S43" s="518"/>
      <c r="T43" s="517">
        <f t="shared" si="2"/>
        <v>0</v>
      </c>
      <c r="U43" s="518"/>
      <c r="V43" s="517">
        <f t="shared" si="3"/>
        <v>0</v>
      </c>
      <c r="W43" s="123"/>
      <c r="X43" s="407">
        <f t="shared" si="4"/>
        <v>0</v>
      </c>
      <c r="Y43" s="261"/>
      <c r="Z43" s="470"/>
    </row>
    <row r="44" spans="2:26" x14ac:dyDescent="0.25">
      <c r="B44" s="220"/>
      <c r="C44" s="224"/>
      <c r="D44" s="225"/>
      <c r="E44" s="224"/>
      <c r="F44" s="505"/>
      <c r="G44" s="226"/>
      <c r="H44" s="221"/>
      <c r="I44" s="124"/>
      <c r="J44" s="221"/>
      <c r="K44" s="124"/>
      <c r="L44" s="222"/>
      <c r="M44" s="124"/>
      <c r="N44" s="503" t="s">
        <v>36</v>
      </c>
      <c r="O44" s="124"/>
      <c r="P44" s="459">
        <f t="shared" si="0"/>
        <v>0</v>
      </c>
      <c r="Q44" s="124"/>
      <c r="R44" s="517">
        <f t="shared" si="1"/>
        <v>0</v>
      </c>
      <c r="S44" s="518"/>
      <c r="T44" s="517">
        <f t="shared" si="2"/>
        <v>0</v>
      </c>
      <c r="U44" s="518"/>
      <c r="V44" s="517">
        <f t="shared" si="3"/>
        <v>0</v>
      </c>
      <c r="W44" s="123"/>
      <c r="X44" s="407">
        <f t="shared" si="4"/>
        <v>0</v>
      </c>
      <c r="Y44" s="261"/>
      <c r="Z44" s="470"/>
    </row>
    <row r="45" spans="2:26" x14ac:dyDescent="0.25">
      <c r="B45" s="220"/>
      <c r="C45" s="224"/>
      <c r="D45" s="225"/>
      <c r="E45" s="224"/>
      <c r="F45" s="505"/>
      <c r="G45" s="226"/>
      <c r="H45" s="221"/>
      <c r="I45" s="124"/>
      <c r="J45" s="221"/>
      <c r="K45" s="124"/>
      <c r="L45" s="222"/>
      <c r="M45" s="124"/>
      <c r="N45" s="503" t="s">
        <v>36</v>
      </c>
      <c r="O45" s="124"/>
      <c r="P45" s="459">
        <f t="shared" si="0"/>
        <v>0</v>
      </c>
      <c r="Q45" s="124"/>
      <c r="R45" s="517">
        <f t="shared" si="1"/>
        <v>0</v>
      </c>
      <c r="S45" s="518"/>
      <c r="T45" s="517">
        <f t="shared" si="2"/>
        <v>0</v>
      </c>
      <c r="U45" s="518"/>
      <c r="V45" s="517">
        <f t="shared" si="3"/>
        <v>0</v>
      </c>
      <c r="W45" s="123"/>
      <c r="X45" s="407">
        <f t="shared" si="4"/>
        <v>0</v>
      </c>
      <c r="Y45" s="261"/>
      <c r="Z45" s="470"/>
    </row>
    <row r="46" spans="2:26" x14ac:dyDescent="0.25">
      <c r="B46" s="220"/>
      <c r="C46" s="224"/>
      <c r="D46" s="225"/>
      <c r="E46" s="224"/>
      <c r="F46" s="505"/>
      <c r="G46" s="226"/>
      <c r="H46" s="221"/>
      <c r="I46" s="124"/>
      <c r="J46" s="221"/>
      <c r="K46" s="124"/>
      <c r="L46" s="222"/>
      <c r="M46" s="124"/>
      <c r="N46" s="503" t="s">
        <v>36</v>
      </c>
      <c r="O46" s="124"/>
      <c r="P46" s="459">
        <f t="shared" si="0"/>
        <v>0</v>
      </c>
      <c r="Q46" s="124"/>
      <c r="R46" s="517">
        <f t="shared" si="1"/>
        <v>0</v>
      </c>
      <c r="S46" s="518"/>
      <c r="T46" s="517">
        <f t="shared" si="2"/>
        <v>0</v>
      </c>
      <c r="U46" s="518"/>
      <c r="V46" s="517">
        <f t="shared" si="3"/>
        <v>0</v>
      </c>
      <c r="W46" s="123"/>
      <c r="X46" s="407">
        <f t="shared" si="4"/>
        <v>0</v>
      </c>
      <c r="Y46" s="261"/>
      <c r="Z46" s="470"/>
    </row>
    <row r="47" spans="2:26" x14ac:dyDescent="0.25">
      <c r="B47" s="220"/>
      <c r="C47" s="224"/>
      <c r="D47" s="225"/>
      <c r="E47" s="224"/>
      <c r="F47" s="505"/>
      <c r="G47" s="226"/>
      <c r="H47" s="221"/>
      <c r="I47" s="124"/>
      <c r="J47" s="221"/>
      <c r="K47" s="124"/>
      <c r="L47" s="222"/>
      <c r="M47" s="124"/>
      <c r="N47" s="503" t="s">
        <v>36</v>
      </c>
      <c r="O47" s="124"/>
      <c r="P47" s="459">
        <f t="shared" si="0"/>
        <v>0</v>
      </c>
      <c r="Q47" s="124"/>
      <c r="R47" s="517">
        <f t="shared" si="1"/>
        <v>0</v>
      </c>
      <c r="S47" s="518"/>
      <c r="T47" s="517">
        <f t="shared" si="2"/>
        <v>0</v>
      </c>
      <c r="U47" s="518"/>
      <c r="V47" s="517">
        <f t="shared" si="3"/>
        <v>0</v>
      </c>
      <c r="W47" s="123"/>
      <c r="X47" s="407">
        <f t="shared" si="4"/>
        <v>0</v>
      </c>
      <c r="Y47" s="261"/>
      <c r="Z47" s="470"/>
    </row>
    <row r="48" spans="2:26" x14ac:dyDescent="0.25">
      <c r="B48" s="220"/>
      <c r="C48" s="224"/>
      <c r="D48" s="225"/>
      <c r="E48" s="224"/>
      <c r="F48" s="505"/>
      <c r="G48" s="226"/>
      <c r="H48" s="221"/>
      <c r="I48" s="124"/>
      <c r="J48" s="221"/>
      <c r="K48" s="124"/>
      <c r="L48" s="222"/>
      <c r="M48" s="124"/>
      <c r="N48" s="503" t="s">
        <v>36</v>
      </c>
      <c r="O48" s="124"/>
      <c r="P48" s="459">
        <f t="shared" si="0"/>
        <v>0</v>
      </c>
      <c r="Q48" s="124"/>
      <c r="R48" s="517">
        <f t="shared" si="1"/>
        <v>0</v>
      </c>
      <c r="S48" s="518"/>
      <c r="T48" s="517">
        <f t="shared" si="2"/>
        <v>0</v>
      </c>
      <c r="U48" s="518"/>
      <c r="V48" s="517">
        <f t="shared" si="3"/>
        <v>0</v>
      </c>
      <c r="W48" s="123"/>
      <c r="X48" s="407">
        <f t="shared" si="4"/>
        <v>0</v>
      </c>
      <c r="Y48" s="261"/>
      <c r="Z48" s="470"/>
    </row>
    <row r="49" spans="2:26" x14ac:dyDescent="0.25">
      <c r="B49" s="220"/>
      <c r="C49" s="224"/>
      <c r="D49" s="225"/>
      <c r="E49" s="224"/>
      <c r="F49" s="505"/>
      <c r="G49" s="226"/>
      <c r="H49" s="221"/>
      <c r="I49" s="124"/>
      <c r="J49" s="221"/>
      <c r="K49" s="124"/>
      <c r="L49" s="222"/>
      <c r="M49" s="124"/>
      <c r="N49" s="503" t="s">
        <v>36</v>
      </c>
      <c r="O49" s="124"/>
      <c r="P49" s="459">
        <f t="shared" si="0"/>
        <v>0</v>
      </c>
      <c r="Q49" s="124"/>
      <c r="R49" s="517">
        <f t="shared" si="1"/>
        <v>0</v>
      </c>
      <c r="S49" s="518"/>
      <c r="T49" s="517">
        <f t="shared" si="2"/>
        <v>0</v>
      </c>
      <c r="U49" s="518"/>
      <c r="V49" s="517">
        <f t="shared" si="3"/>
        <v>0</v>
      </c>
      <c r="W49" s="123"/>
      <c r="X49" s="407">
        <f t="shared" si="4"/>
        <v>0</v>
      </c>
      <c r="Y49" s="261"/>
      <c r="Z49" s="470"/>
    </row>
    <row r="50" spans="2:26" x14ac:dyDescent="0.25">
      <c r="B50" s="220"/>
      <c r="C50" s="224"/>
      <c r="D50" s="225"/>
      <c r="E50" s="224"/>
      <c r="F50" s="505"/>
      <c r="G50" s="226"/>
      <c r="H50" s="221"/>
      <c r="I50" s="124"/>
      <c r="J50" s="221"/>
      <c r="K50" s="124"/>
      <c r="L50" s="222"/>
      <c r="M50" s="124"/>
      <c r="N50" s="503" t="s">
        <v>36</v>
      </c>
      <c r="O50" s="124"/>
      <c r="P50" s="459">
        <f t="shared" si="0"/>
        <v>0</v>
      </c>
      <c r="Q50" s="124"/>
      <c r="R50" s="517">
        <f t="shared" si="1"/>
        <v>0</v>
      </c>
      <c r="S50" s="518"/>
      <c r="T50" s="517">
        <f t="shared" si="2"/>
        <v>0</v>
      </c>
      <c r="U50" s="518"/>
      <c r="V50" s="517">
        <f t="shared" si="3"/>
        <v>0</v>
      </c>
      <c r="W50" s="123"/>
      <c r="X50" s="407">
        <f t="shared" si="4"/>
        <v>0</v>
      </c>
      <c r="Y50" s="261"/>
      <c r="Z50" s="470"/>
    </row>
    <row r="51" spans="2:26" x14ac:dyDescent="0.25">
      <c r="B51" s="220"/>
      <c r="C51" s="224"/>
      <c r="D51" s="225"/>
      <c r="E51" s="224"/>
      <c r="F51" s="505"/>
      <c r="G51" s="226"/>
      <c r="H51" s="221"/>
      <c r="I51" s="124"/>
      <c r="J51" s="221"/>
      <c r="K51" s="124"/>
      <c r="L51" s="222"/>
      <c r="M51" s="124"/>
      <c r="N51" s="503" t="s">
        <v>36</v>
      </c>
      <c r="O51" s="124"/>
      <c r="P51" s="459">
        <f t="shared" si="0"/>
        <v>0</v>
      </c>
      <c r="Q51" s="124"/>
      <c r="R51" s="517">
        <f t="shared" si="1"/>
        <v>0</v>
      </c>
      <c r="S51" s="518"/>
      <c r="T51" s="517">
        <f t="shared" si="2"/>
        <v>0</v>
      </c>
      <c r="U51" s="518"/>
      <c r="V51" s="517">
        <f t="shared" si="3"/>
        <v>0</v>
      </c>
      <c r="W51" s="123"/>
      <c r="X51" s="407">
        <f t="shared" si="4"/>
        <v>0</v>
      </c>
      <c r="Y51" s="261"/>
      <c r="Z51" s="470"/>
    </row>
    <row r="52" spans="2:26" x14ac:dyDescent="0.25">
      <c r="B52" s="220"/>
      <c r="C52" s="224"/>
      <c r="D52" s="225"/>
      <c r="E52" s="224"/>
      <c r="F52" s="505"/>
      <c r="G52" s="226"/>
      <c r="H52" s="221"/>
      <c r="I52" s="124"/>
      <c r="J52" s="221"/>
      <c r="K52" s="124"/>
      <c r="L52" s="222"/>
      <c r="M52" s="124"/>
      <c r="N52" s="503" t="s">
        <v>36</v>
      </c>
      <c r="O52" s="124"/>
      <c r="P52" s="459">
        <f t="shared" si="0"/>
        <v>0</v>
      </c>
      <c r="Q52" s="124"/>
      <c r="R52" s="517">
        <f t="shared" si="1"/>
        <v>0</v>
      </c>
      <c r="S52" s="518"/>
      <c r="T52" s="517">
        <f t="shared" si="2"/>
        <v>0</v>
      </c>
      <c r="U52" s="518"/>
      <c r="V52" s="517">
        <f t="shared" si="3"/>
        <v>0</v>
      </c>
      <c r="W52" s="123"/>
      <c r="X52" s="407">
        <f t="shared" si="4"/>
        <v>0</v>
      </c>
      <c r="Y52" s="261"/>
      <c r="Z52" s="470"/>
    </row>
    <row r="53" spans="2:26" x14ac:dyDescent="0.25">
      <c r="B53" s="220"/>
      <c r="C53" s="224"/>
      <c r="D53" s="225"/>
      <c r="E53" s="224"/>
      <c r="F53" s="505"/>
      <c r="G53" s="226"/>
      <c r="H53" s="221"/>
      <c r="I53" s="124"/>
      <c r="J53" s="221"/>
      <c r="K53" s="124"/>
      <c r="L53" s="222"/>
      <c r="M53" s="124"/>
      <c r="N53" s="503" t="s">
        <v>36</v>
      </c>
      <c r="O53" s="124"/>
      <c r="P53" s="459">
        <f t="shared" si="0"/>
        <v>0</v>
      </c>
      <c r="Q53" s="124"/>
      <c r="R53" s="517">
        <f t="shared" si="1"/>
        <v>0</v>
      </c>
      <c r="S53" s="518"/>
      <c r="T53" s="517">
        <f t="shared" si="2"/>
        <v>0</v>
      </c>
      <c r="U53" s="518"/>
      <c r="V53" s="517">
        <f t="shared" si="3"/>
        <v>0</v>
      </c>
      <c r="W53" s="123"/>
      <c r="X53" s="407">
        <f t="shared" si="4"/>
        <v>0</v>
      </c>
      <c r="Y53" s="261"/>
      <c r="Z53" s="470"/>
    </row>
    <row r="54" spans="2:26" x14ac:dyDescent="0.25">
      <c r="B54" s="220"/>
      <c r="C54" s="224"/>
      <c r="D54" s="225"/>
      <c r="E54" s="224"/>
      <c r="F54" s="505"/>
      <c r="G54" s="226"/>
      <c r="H54" s="221"/>
      <c r="I54" s="124"/>
      <c r="J54" s="221"/>
      <c r="K54" s="124"/>
      <c r="L54" s="222"/>
      <c r="M54" s="124"/>
      <c r="N54" s="503" t="s">
        <v>36</v>
      </c>
      <c r="O54" s="124"/>
      <c r="P54" s="459">
        <f t="shared" si="0"/>
        <v>0</v>
      </c>
      <c r="Q54" s="124"/>
      <c r="R54" s="517">
        <f t="shared" si="1"/>
        <v>0</v>
      </c>
      <c r="S54" s="518"/>
      <c r="T54" s="517">
        <f t="shared" si="2"/>
        <v>0</v>
      </c>
      <c r="U54" s="518"/>
      <c r="V54" s="517">
        <f t="shared" si="3"/>
        <v>0</v>
      </c>
      <c r="W54" s="123"/>
      <c r="X54" s="407">
        <f t="shared" si="4"/>
        <v>0</v>
      </c>
      <c r="Y54" s="261"/>
      <c r="Z54" s="470"/>
    </row>
    <row r="55" spans="2:26" x14ac:dyDescent="0.25">
      <c r="B55" s="220"/>
      <c r="C55" s="224"/>
      <c r="D55" s="225"/>
      <c r="E55" s="224"/>
      <c r="F55" s="505"/>
      <c r="G55" s="226"/>
      <c r="H55" s="221"/>
      <c r="I55" s="124"/>
      <c r="J55" s="221"/>
      <c r="K55" s="124"/>
      <c r="L55" s="222"/>
      <c r="M55" s="124"/>
      <c r="N55" s="503" t="s">
        <v>36</v>
      </c>
      <c r="O55" s="124"/>
      <c r="P55" s="459">
        <f t="shared" si="0"/>
        <v>0</v>
      </c>
      <c r="Q55" s="124"/>
      <c r="R55" s="517">
        <f t="shared" si="1"/>
        <v>0</v>
      </c>
      <c r="S55" s="518"/>
      <c r="T55" s="517">
        <f t="shared" si="2"/>
        <v>0</v>
      </c>
      <c r="U55" s="518"/>
      <c r="V55" s="517">
        <f t="shared" si="3"/>
        <v>0</v>
      </c>
      <c r="W55" s="123"/>
      <c r="X55" s="407">
        <f t="shared" si="4"/>
        <v>0</v>
      </c>
      <c r="Y55" s="261"/>
      <c r="Z55" s="470"/>
    </row>
    <row r="56" spans="2:26" x14ac:dyDescent="0.25">
      <c r="B56" s="220"/>
      <c r="C56" s="224"/>
      <c r="D56" s="225"/>
      <c r="E56" s="224"/>
      <c r="F56" s="505"/>
      <c r="G56" s="226"/>
      <c r="H56" s="221"/>
      <c r="I56" s="124"/>
      <c r="J56" s="221"/>
      <c r="K56" s="124"/>
      <c r="L56" s="222"/>
      <c r="M56" s="124"/>
      <c r="N56" s="503" t="s">
        <v>36</v>
      </c>
      <c r="O56" s="124"/>
      <c r="P56" s="459">
        <f t="shared" si="0"/>
        <v>0</v>
      </c>
      <c r="Q56" s="124"/>
      <c r="R56" s="517">
        <f t="shared" si="1"/>
        <v>0</v>
      </c>
      <c r="S56" s="518"/>
      <c r="T56" s="517">
        <f t="shared" si="2"/>
        <v>0</v>
      </c>
      <c r="U56" s="518"/>
      <c r="V56" s="517">
        <f t="shared" si="3"/>
        <v>0</v>
      </c>
      <c r="W56" s="123"/>
      <c r="X56" s="407">
        <f t="shared" si="4"/>
        <v>0</v>
      </c>
      <c r="Y56" s="261"/>
      <c r="Z56" s="470"/>
    </row>
    <row r="57" spans="2:26" x14ac:dyDescent="0.25">
      <c r="B57" s="220"/>
      <c r="C57" s="224"/>
      <c r="D57" s="225"/>
      <c r="E57" s="224"/>
      <c r="F57" s="505"/>
      <c r="G57" s="226"/>
      <c r="H57" s="221"/>
      <c r="I57" s="124"/>
      <c r="J57" s="221"/>
      <c r="K57" s="124"/>
      <c r="L57" s="222"/>
      <c r="M57" s="124"/>
      <c r="N57" s="503" t="s">
        <v>36</v>
      </c>
      <c r="O57" s="124"/>
      <c r="P57" s="459">
        <f t="shared" si="0"/>
        <v>0</v>
      </c>
      <c r="Q57" s="124"/>
      <c r="R57" s="517">
        <f t="shared" si="1"/>
        <v>0</v>
      </c>
      <c r="S57" s="518"/>
      <c r="T57" s="517">
        <f t="shared" si="2"/>
        <v>0</v>
      </c>
      <c r="U57" s="518"/>
      <c r="V57" s="517">
        <f t="shared" si="3"/>
        <v>0</v>
      </c>
      <c r="W57" s="123"/>
      <c r="X57" s="407">
        <f t="shared" si="4"/>
        <v>0</v>
      </c>
      <c r="Y57" s="261"/>
      <c r="Z57" s="470"/>
    </row>
    <row r="58" spans="2:26" x14ac:dyDescent="0.25">
      <c r="B58" s="220"/>
      <c r="C58" s="224"/>
      <c r="D58" s="225"/>
      <c r="E58" s="224"/>
      <c r="F58" s="505"/>
      <c r="G58" s="226"/>
      <c r="H58" s="221"/>
      <c r="I58" s="124"/>
      <c r="J58" s="221"/>
      <c r="K58" s="124"/>
      <c r="L58" s="222"/>
      <c r="M58" s="124"/>
      <c r="N58" s="503" t="s">
        <v>36</v>
      </c>
      <c r="O58" s="124"/>
      <c r="P58" s="459">
        <f t="shared" si="0"/>
        <v>0</v>
      </c>
      <c r="Q58" s="124"/>
      <c r="R58" s="517">
        <f t="shared" si="1"/>
        <v>0</v>
      </c>
      <c r="S58" s="518"/>
      <c r="T58" s="517">
        <f t="shared" si="2"/>
        <v>0</v>
      </c>
      <c r="U58" s="518"/>
      <c r="V58" s="517">
        <f t="shared" si="3"/>
        <v>0</v>
      </c>
      <c r="W58" s="123"/>
      <c r="X58" s="407">
        <f t="shared" si="4"/>
        <v>0</v>
      </c>
      <c r="Y58" s="261"/>
      <c r="Z58" s="470"/>
    </row>
    <row r="59" spans="2:26" x14ac:dyDescent="0.25">
      <c r="B59" s="220"/>
      <c r="C59" s="224"/>
      <c r="D59" s="225"/>
      <c r="E59" s="224"/>
      <c r="F59" s="505"/>
      <c r="G59" s="226"/>
      <c r="H59" s="221"/>
      <c r="I59" s="124"/>
      <c r="J59" s="221"/>
      <c r="K59" s="124"/>
      <c r="L59" s="222"/>
      <c r="M59" s="124"/>
      <c r="N59" s="503" t="s">
        <v>36</v>
      </c>
      <c r="O59" s="124"/>
      <c r="P59" s="459">
        <f t="shared" si="0"/>
        <v>0</v>
      </c>
      <c r="Q59" s="124"/>
      <c r="R59" s="517">
        <f t="shared" si="1"/>
        <v>0</v>
      </c>
      <c r="S59" s="518"/>
      <c r="T59" s="517">
        <f t="shared" si="2"/>
        <v>0</v>
      </c>
      <c r="U59" s="518"/>
      <c r="V59" s="517">
        <f t="shared" si="3"/>
        <v>0</v>
      </c>
      <c r="W59" s="123"/>
      <c r="X59" s="407">
        <f t="shared" si="4"/>
        <v>0</v>
      </c>
      <c r="Y59" s="261"/>
      <c r="Z59" s="470"/>
    </row>
    <row r="60" spans="2:26" x14ac:dyDescent="0.25">
      <c r="B60" s="220"/>
      <c r="C60" s="224"/>
      <c r="D60" s="225"/>
      <c r="E60" s="224"/>
      <c r="F60" s="505"/>
      <c r="G60" s="226"/>
      <c r="H60" s="221"/>
      <c r="I60" s="124"/>
      <c r="J60" s="221"/>
      <c r="K60" s="124"/>
      <c r="L60" s="222"/>
      <c r="M60" s="124"/>
      <c r="N60" s="503" t="s">
        <v>36</v>
      </c>
      <c r="O60" s="124"/>
      <c r="P60" s="459">
        <f t="shared" si="0"/>
        <v>0</v>
      </c>
      <c r="Q60" s="124"/>
      <c r="R60" s="517">
        <f t="shared" si="1"/>
        <v>0</v>
      </c>
      <c r="S60" s="518"/>
      <c r="T60" s="517">
        <f t="shared" si="2"/>
        <v>0</v>
      </c>
      <c r="U60" s="518"/>
      <c r="V60" s="517">
        <f t="shared" si="3"/>
        <v>0</v>
      </c>
      <c r="W60" s="123"/>
      <c r="X60" s="407">
        <f t="shared" si="4"/>
        <v>0</v>
      </c>
      <c r="Y60" s="261"/>
      <c r="Z60" s="470"/>
    </row>
    <row r="61" spans="2:26" x14ac:dyDescent="0.25">
      <c r="B61" s="220"/>
      <c r="C61" s="224"/>
      <c r="D61" s="225"/>
      <c r="E61" s="224"/>
      <c r="F61" s="505"/>
      <c r="G61" s="226"/>
      <c r="H61" s="221"/>
      <c r="I61" s="124"/>
      <c r="J61" s="221"/>
      <c r="K61" s="124"/>
      <c r="L61" s="222"/>
      <c r="M61" s="124"/>
      <c r="N61" s="503" t="s">
        <v>36</v>
      </c>
      <c r="O61" s="124"/>
      <c r="P61" s="459">
        <f t="shared" si="0"/>
        <v>0</v>
      </c>
      <c r="Q61" s="124"/>
      <c r="R61" s="517">
        <f t="shared" si="1"/>
        <v>0</v>
      </c>
      <c r="S61" s="518"/>
      <c r="T61" s="517">
        <f t="shared" si="2"/>
        <v>0</v>
      </c>
      <c r="U61" s="518"/>
      <c r="V61" s="517">
        <f t="shared" si="3"/>
        <v>0</v>
      </c>
      <c r="W61" s="123"/>
      <c r="X61" s="407">
        <f t="shared" si="4"/>
        <v>0</v>
      </c>
      <c r="Y61" s="261"/>
      <c r="Z61" s="470"/>
    </row>
    <row r="62" spans="2:26" x14ac:dyDescent="0.25">
      <c r="B62" s="220"/>
      <c r="C62" s="224"/>
      <c r="D62" s="225"/>
      <c r="E62" s="224"/>
      <c r="F62" s="505"/>
      <c r="G62" s="226"/>
      <c r="H62" s="221"/>
      <c r="I62" s="124"/>
      <c r="J62" s="221"/>
      <c r="K62" s="124"/>
      <c r="L62" s="222"/>
      <c r="M62" s="124"/>
      <c r="N62" s="503" t="s">
        <v>36</v>
      </c>
      <c r="O62" s="124"/>
      <c r="P62" s="459">
        <f t="shared" si="0"/>
        <v>0</v>
      </c>
      <c r="Q62" s="124"/>
      <c r="R62" s="517">
        <f t="shared" si="1"/>
        <v>0</v>
      </c>
      <c r="S62" s="518"/>
      <c r="T62" s="517">
        <f t="shared" si="2"/>
        <v>0</v>
      </c>
      <c r="U62" s="518"/>
      <c r="V62" s="517">
        <f t="shared" si="3"/>
        <v>0</v>
      </c>
      <c r="W62" s="123"/>
      <c r="X62" s="407">
        <f t="shared" si="4"/>
        <v>0</v>
      </c>
      <c r="Y62" s="261"/>
      <c r="Z62" s="470"/>
    </row>
    <row r="63" spans="2:26" x14ac:dyDescent="0.25">
      <c r="B63" s="220"/>
      <c r="C63" s="224"/>
      <c r="D63" s="225"/>
      <c r="E63" s="224"/>
      <c r="F63" s="505"/>
      <c r="G63" s="226"/>
      <c r="H63" s="221"/>
      <c r="I63" s="124"/>
      <c r="J63" s="221"/>
      <c r="K63" s="124"/>
      <c r="L63" s="222"/>
      <c r="M63" s="124"/>
      <c r="N63" s="503" t="s">
        <v>36</v>
      </c>
      <c r="O63" s="124"/>
      <c r="P63" s="459">
        <f t="shared" si="0"/>
        <v>0</v>
      </c>
      <c r="Q63" s="124"/>
      <c r="R63" s="517">
        <f t="shared" si="1"/>
        <v>0</v>
      </c>
      <c r="S63" s="518"/>
      <c r="T63" s="517">
        <f t="shared" si="2"/>
        <v>0</v>
      </c>
      <c r="U63" s="518"/>
      <c r="V63" s="517">
        <f t="shared" si="3"/>
        <v>0</v>
      </c>
      <c r="W63" s="123"/>
      <c r="X63" s="407">
        <f t="shared" si="4"/>
        <v>0</v>
      </c>
      <c r="Y63" s="261"/>
      <c r="Z63" s="470"/>
    </row>
    <row r="64" spans="2:26" x14ac:dyDescent="0.25">
      <c r="B64" s="220"/>
      <c r="C64" s="224"/>
      <c r="D64" s="225"/>
      <c r="E64" s="224"/>
      <c r="F64" s="505"/>
      <c r="G64" s="226"/>
      <c r="H64" s="221"/>
      <c r="I64" s="124"/>
      <c r="J64" s="221"/>
      <c r="K64" s="124"/>
      <c r="L64" s="222"/>
      <c r="M64" s="124"/>
      <c r="N64" s="503" t="s">
        <v>36</v>
      </c>
      <c r="O64" s="124"/>
      <c r="P64" s="459">
        <f t="shared" si="0"/>
        <v>0</v>
      </c>
      <c r="Q64" s="124"/>
      <c r="R64" s="517">
        <f t="shared" si="1"/>
        <v>0</v>
      </c>
      <c r="S64" s="518"/>
      <c r="T64" s="517">
        <f t="shared" si="2"/>
        <v>0</v>
      </c>
      <c r="U64" s="518"/>
      <c r="V64" s="517">
        <f t="shared" si="3"/>
        <v>0</v>
      </c>
      <c r="W64" s="123"/>
      <c r="X64" s="407">
        <f t="shared" si="4"/>
        <v>0</v>
      </c>
      <c r="Y64" s="261"/>
      <c r="Z64" s="470"/>
    </row>
    <row r="65" spans="2:26" x14ac:dyDescent="0.25">
      <c r="B65" s="220"/>
      <c r="C65" s="224"/>
      <c r="D65" s="225"/>
      <c r="E65" s="224"/>
      <c r="F65" s="505"/>
      <c r="G65" s="226"/>
      <c r="H65" s="221"/>
      <c r="I65" s="124"/>
      <c r="J65" s="221"/>
      <c r="K65" s="124"/>
      <c r="L65" s="222"/>
      <c r="M65" s="124"/>
      <c r="N65" s="503" t="s">
        <v>36</v>
      </c>
      <c r="O65" s="124"/>
      <c r="P65" s="459">
        <f t="shared" si="0"/>
        <v>0</v>
      </c>
      <c r="Q65" s="124"/>
      <c r="R65" s="517">
        <f t="shared" si="1"/>
        <v>0</v>
      </c>
      <c r="S65" s="518"/>
      <c r="T65" s="517">
        <f t="shared" si="2"/>
        <v>0</v>
      </c>
      <c r="U65" s="518"/>
      <c r="V65" s="517">
        <f t="shared" si="3"/>
        <v>0</v>
      </c>
      <c r="W65" s="123"/>
      <c r="X65" s="407">
        <f t="shared" si="4"/>
        <v>0</v>
      </c>
      <c r="Y65" s="261"/>
      <c r="Z65" s="470"/>
    </row>
    <row r="66" spans="2:26" x14ac:dyDescent="0.25">
      <c r="B66" s="220"/>
      <c r="C66" s="224"/>
      <c r="D66" s="225"/>
      <c r="E66" s="224"/>
      <c r="F66" s="505"/>
      <c r="G66" s="226"/>
      <c r="H66" s="221"/>
      <c r="I66" s="124"/>
      <c r="J66" s="221"/>
      <c r="K66" s="124"/>
      <c r="L66" s="222"/>
      <c r="M66" s="124"/>
      <c r="N66" s="503" t="s">
        <v>36</v>
      </c>
      <c r="O66" s="124"/>
      <c r="P66" s="459">
        <f t="shared" si="0"/>
        <v>0</v>
      </c>
      <c r="Q66" s="124"/>
      <c r="R66" s="517">
        <f t="shared" si="1"/>
        <v>0</v>
      </c>
      <c r="S66" s="518"/>
      <c r="T66" s="517">
        <f t="shared" si="2"/>
        <v>0</v>
      </c>
      <c r="U66" s="518"/>
      <c r="V66" s="517">
        <f t="shared" si="3"/>
        <v>0</v>
      </c>
      <c r="W66" s="123"/>
      <c r="X66" s="407">
        <f t="shared" si="4"/>
        <v>0</v>
      </c>
      <c r="Y66" s="261"/>
      <c r="Z66" s="470"/>
    </row>
    <row r="67" spans="2:26" x14ac:dyDescent="0.25">
      <c r="B67" s="220"/>
      <c r="C67" s="224"/>
      <c r="D67" s="225"/>
      <c r="E67" s="224"/>
      <c r="F67" s="505"/>
      <c r="G67" s="226"/>
      <c r="H67" s="221"/>
      <c r="I67" s="124"/>
      <c r="J67" s="221"/>
      <c r="K67" s="124"/>
      <c r="L67" s="222"/>
      <c r="M67" s="124"/>
      <c r="N67" s="503" t="s">
        <v>36</v>
      </c>
      <c r="O67" s="124"/>
      <c r="P67" s="459">
        <f t="shared" si="0"/>
        <v>0</v>
      </c>
      <c r="Q67" s="124"/>
      <c r="R67" s="517">
        <f t="shared" si="1"/>
        <v>0</v>
      </c>
      <c r="S67" s="518"/>
      <c r="T67" s="517">
        <f t="shared" si="2"/>
        <v>0</v>
      </c>
      <c r="U67" s="518"/>
      <c r="V67" s="517">
        <f t="shared" si="3"/>
        <v>0</v>
      </c>
      <c r="W67" s="123"/>
      <c r="X67" s="407">
        <f t="shared" si="4"/>
        <v>0</v>
      </c>
      <c r="Y67" s="261"/>
      <c r="Z67" s="470"/>
    </row>
    <row r="68" spans="2:26" x14ac:dyDescent="0.25">
      <c r="B68" s="220"/>
      <c r="C68" s="224"/>
      <c r="D68" s="225"/>
      <c r="E68" s="224"/>
      <c r="F68" s="505"/>
      <c r="G68" s="226"/>
      <c r="H68" s="221"/>
      <c r="I68" s="124"/>
      <c r="J68" s="221"/>
      <c r="K68" s="124"/>
      <c r="L68" s="222"/>
      <c r="M68" s="124"/>
      <c r="N68" s="503" t="s">
        <v>36</v>
      </c>
      <c r="O68" s="124"/>
      <c r="P68" s="459">
        <f t="shared" si="0"/>
        <v>0</v>
      </c>
      <c r="Q68" s="124"/>
      <c r="R68" s="517">
        <f t="shared" si="1"/>
        <v>0</v>
      </c>
      <c r="S68" s="518"/>
      <c r="T68" s="517">
        <f t="shared" si="2"/>
        <v>0</v>
      </c>
      <c r="U68" s="518"/>
      <c r="V68" s="517">
        <f t="shared" si="3"/>
        <v>0</v>
      </c>
      <c r="W68" s="123"/>
      <c r="X68" s="407">
        <f t="shared" si="4"/>
        <v>0</v>
      </c>
      <c r="Y68" s="261"/>
      <c r="Z68" s="470"/>
    </row>
    <row r="69" spans="2:26" x14ac:dyDescent="0.25">
      <c r="B69" s="220"/>
      <c r="C69" s="224"/>
      <c r="D69" s="225"/>
      <c r="E69" s="224"/>
      <c r="F69" s="505"/>
      <c r="G69" s="226"/>
      <c r="H69" s="221"/>
      <c r="I69" s="124"/>
      <c r="J69" s="221"/>
      <c r="K69" s="124"/>
      <c r="L69" s="222"/>
      <c r="M69" s="124"/>
      <c r="N69" s="503" t="s">
        <v>36</v>
      </c>
      <c r="O69" s="124"/>
      <c r="P69" s="459">
        <f t="shared" si="0"/>
        <v>0</v>
      </c>
      <c r="Q69" s="124"/>
      <c r="R69" s="517">
        <f t="shared" si="1"/>
        <v>0</v>
      </c>
      <c r="S69" s="518"/>
      <c r="T69" s="517">
        <f t="shared" si="2"/>
        <v>0</v>
      </c>
      <c r="U69" s="518"/>
      <c r="V69" s="517">
        <f t="shared" si="3"/>
        <v>0</v>
      </c>
      <c r="W69" s="123"/>
      <c r="X69" s="407">
        <f t="shared" si="4"/>
        <v>0</v>
      </c>
      <c r="Y69" s="261"/>
      <c r="Z69" s="470"/>
    </row>
    <row r="70" spans="2:26" x14ac:dyDescent="0.25">
      <c r="B70" s="220"/>
      <c r="C70" s="224"/>
      <c r="D70" s="225"/>
      <c r="E70" s="224"/>
      <c r="F70" s="505"/>
      <c r="G70" s="226"/>
      <c r="H70" s="221"/>
      <c r="I70" s="124"/>
      <c r="J70" s="221"/>
      <c r="K70" s="124"/>
      <c r="L70" s="222"/>
      <c r="M70" s="124"/>
      <c r="N70" s="503" t="s">
        <v>36</v>
      </c>
      <c r="O70" s="124"/>
      <c r="P70" s="459">
        <f t="shared" si="0"/>
        <v>0</v>
      </c>
      <c r="Q70" s="124"/>
      <c r="R70" s="517">
        <f t="shared" si="1"/>
        <v>0</v>
      </c>
      <c r="S70" s="518"/>
      <c r="T70" s="517">
        <f t="shared" si="2"/>
        <v>0</v>
      </c>
      <c r="U70" s="518"/>
      <c r="V70" s="517">
        <f t="shared" si="3"/>
        <v>0</v>
      </c>
      <c r="W70" s="123"/>
      <c r="X70" s="407">
        <f t="shared" si="4"/>
        <v>0</v>
      </c>
      <c r="Y70" s="261"/>
      <c r="Z70" s="470"/>
    </row>
    <row r="71" spans="2:26" x14ac:dyDescent="0.25">
      <c r="B71" s="220"/>
      <c r="C71" s="224"/>
      <c r="D71" s="225"/>
      <c r="E71" s="224"/>
      <c r="F71" s="505"/>
      <c r="G71" s="226"/>
      <c r="H71" s="221"/>
      <c r="I71" s="124"/>
      <c r="J71" s="221"/>
      <c r="K71" s="124"/>
      <c r="L71" s="222"/>
      <c r="M71" s="124"/>
      <c r="N71" s="503" t="s">
        <v>36</v>
      </c>
      <c r="O71" s="124"/>
      <c r="P71" s="459">
        <f t="shared" si="0"/>
        <v>0</v>
      </c>
      <c r="Q71" s="124"/>
      <c r="R71" s="517">
        <f t="shared" si="1"/>
        <v>0</v>
      </c>
      <c r="S71" s="518"/>
      <c r="T71" s="517">
        <f t="shared" si="2"/>
        <v>0</v>
      </c>
      <c r="U71" s="518"/>
      <c r="V71" s="517">
        <f t="shared" si="3"/>
        <v>0</v>
      </c>
      <c r="W71" s="123"/>
      <c r="X71" s="407">
        <f t="shared" si="4"/>
        <v>0</v>
      </c>
      <c r="Y71" s="261"/>
      <c r="Z71" s="470"/>
    </row>
    <row r="72" spans="2:26" x14ac:dyDescent="0.25">
      <c r="B72" s="220"/>
      <c r="C72" s="224"/>
      <c r="D72" s="225"/>
      <c r="E72" s="224"/>
      <c r="F72" s="505"/>
      <c r="G72" s="226"/>
      <c r="H72" s="221"/>
      <c r="I72" s="124"/>
      <c r="J72" s="221"/>
      <c r="K72" s="124"/>
      <c r="L72" s="222"/>
      <c r="M72" s="124"/>
      <c r="N72" s="503" t="s">
        <v>36</v>
      </c>
      <c r="O72" s="124"/>
      <c r="P72" s="459">
        <f t="shared" si="0"/>
        <v>0</v>
      </c>
      <c r="Q72" s="124"/>
      <c r="R72" s="517">
        <f t="shared" si="1"/>
        <v>0</v>
      </c>
      <c r="S72" s="518"/>
      <c r="T72" s="517">
        <f t="shared" si="2"/>
        <v>0</v>
      </c>
      <c r="U72" s="518"/>
      <c r="V72" s="517">
        <f t="shared" si="3"/>
        <v>0</v>
      </c>
      <c r="W72" s="123"/>
      <c r="X72" s="407">
        <f t="shared" si="4"/>
        <v>0</v>
      </c>
      <c r="Y72" s="261"/>
      <c r="Z72" s="470"/>
    </row>
    <row r="73" spans="2:26" x14ac:dyDescent="0.25">
      <c r="B73" s="220"/>
      <c r="C73" s="224"/>
      <c r="D73" s="225"/>
      <c r="E73" s="224"/>
      <c r="F73" s="505"/>
      <c r="G73" s="226"/>
      <c r="H73" s="221"/>
      <c r="I73" s="124"/>
      <c r="J73" s="221"/>
      <c r="K73" s="124"/>
      <c r="L73" s="222"/>
      <c r="M73" s="124"/>
      <c r="N73" s="503" t="s">
        <v>36</v>
      </c>
      <c r="O73" s="124"/>
      <c r="P73" s="459">
        <f t="shared" si="0"/>
        <v>0</v>
      </c>
      <c r="Q73" s="124"/>
      <c r="R73" s="517">
        <f t="shared" si="1"/>
        <v>0</v>
      </c>
      <c r="S73" s="518"/>
      <c r="T73" s="517">
        <f t="shared" si="2"/>
        <v>0</v>
      </c>
      <c r="U73" s="518"/>
      <c r="V73" s="517">
        <f t="shared" si="3"/>
        <v>0</v>
      </c>
      <c r="W73" s="123"/>
      <c r="X73" s="407">
        <f t="shared" si="4"/>
        <v>0</v>
      </c>
      <c r="Y73" s="261"/>
      <c r="Z73" s="470"/>
    </row>
    <row r="74" spans="2:26" x14ac:dyDescent="0.25">
      <c r="B74" s="220"/>
      <c r="C74" s="224"/>
      <c r="D74" s="225"/>
      <c r="E74" s="224"/>
      <c r="F74" s="505"/>
      <c r="G74" s="226"/>
      <c r="H74" s="221"/>
      <c r="I74" s="124"/>
      <c r="J74" s="221"/>
      <c r="K74" s="124"/>
      <c r="L74" s="222"/>
      <c r="M74" s="124"/>
      <c r="N74" s="503" t="s">
        <v>36</v>
      </c>
      <c r="O74" s="124"/>
      <c r="P74" s="459">
        <f t="shared" si="0"/>
        <v>0</v>
      </c>
      <c r="Q74" s="124"/>
      <c r="R74" s="517">
        <f t="shared" si="1"/>
        <v>0</v>
      </c>
      <c r="S74" s="518"/>
      <c r="T74" s="517">
        <f t="shared" si="2"/>
        <v>0</v>
      </c>
      <c r="U74" s="518"/>
      <c r="V74" s="517">
        <f t="shared" si="3"/>
        <v>0</v>
      </c>
      <c r="W74" s="123"/>
      <c r="X74" s="407">
        <f t="shared" si="4"/>
        <v>0</v>
      </c>
      <c r="Y74" s="261"/>
      <c r="Z74" s="470"/>
    </row>
    <row r="75" spans="2:26" x14ac:dyDescent="0.25">
      <c r="B75" s="220"/>
      <c r="C75" s="224"/>
      <c r="D75" s="225"/>
      <c r="E75" s="224"/>
      <c r="F75" s="505"/>
      <c r="G75" s="226"/>
      <c r="H75" s="221"/>
      <c r="I75" s="124"/>
      <c r="J75" s="221"/>
      <c r="K75" s="124"/>
      <c r="L75" s="222"/>
      <c r="M75" s="124"/>
      <c r="N75" s="503" t="s">
        <v>36</v>
      </c>
      <c r="O75" s="124"/>
      <c r="P75" s="459">
        <f t="shared" si="0"/>
        <v>0</v>
      </c>
      <c r="Q75" s="124"/>
      <c r="R75" s="517">
        <f t="shared" si="1"/>
        <v>0</v>
      </c>
      <c r="S75" s="518"/>
      <c r="T75" s="517">
        <f t="shared" si="2"/>
        <v>0</v>
      </c>
      <c r="U75" s="518"/>
      <c r="V75" s="517">
        <f t="shared" si="3"/>
        <v>0</v>
      </c>
      <c r="W75" s="123"/>
      <c r="X75" s="407">
        <f t="shared" si="4"/>
        <v>0</v>
      </c>
      <c r="Y75" s="261"/>
      <c r="Z75" s="470"/>
    </row>
    <row r="76" spans="2:26" x14ac:dyDescent="0.25">
      <c r="B76" s="220"/>
      <c r="C76" s="224"/>
      <c r="D76" s="225"/>
      <c r="E76" s="224"/>
      <c r="F76" s="505"/>
      <c r="G76" s="226"/>
      <c r="H76" s="221"/>
      <c r="I76" s="124"/>
      <c r="J76" s="221"/>
      <c r="K76" s="124"/>
      <c r="L76" s="222"/>
      <c r="M76" s="124"/>
      <c r="N76" s="503" t="s">
        <v>36</v>
      </c>
      <c r="O76" s="124"/>
      <c r="P76" s="459">
        <f t="shared" ref="P76:P139" si="5">IFERROR((+H76-J76)/N76,0)</f>
        <v>0</v>
      </c>
      <c r="Q76" s="124"/>
      <c r="R76" s="517">
        <f t="shared" ref="R76:R139" si="6">IFERROR(IF(F76&gt;$N$7,F76,$N$7),0)</f>
        <v>0</v>
      </c>
      <c r="S76" s="518"/>
      <c r="T76" s="517">
        <f t="shared" ref="T76:T139" si="7">IFERROR(F76+N76*365,0)</f>
        <v>0</v>
      </c>
      <c r="U76" s="518"/>
      <c r="V76" s="517">
        <f t="shared" ref="V76:V139" si="8">IFERROR(IF(T76&lt;$N$4,T76,$N$4),0)</f>
        <v>0</v>
      </c>
      <c r="W76" s="123"/>
      <c r="X76" s="407">
        <f t="shared" ref="X76:X139" si="9">IFERROR((V76-R76)/365*P76*L76,0)</f>
        <v>0</v>
      </c>
      <c r="Y76" s="261"/>
      <c r="Z76" s="470"/>
    </row>
    <row r="77" spans="2:26" x14ac:dyDescent="0.25">
      <c r="B77" s="220"/>
      <c r="C77" s="224"/>
      <c r="D77" s="225"/>
      <c r="E77" s="224"/>
      <c r="F77" s="505"/>
      <c r="G77" s="226"/>
      <c r="H77" s="221"/>
      <c r="I77" s="124"/>
      <c r="J77" s="221"/>
      <c r="K77" s="124"/>
      <c r="L77" s="222"/>
      <c r="M77" s="124"/>
      <c r="N77" s="503" t="s">
        <v>36</v>
      </c>
      <c r="O77" s="124"/>
      <c r="P77" s="459">
        <f t="shared" si="5"/>
        <v>0</v>
      </c>
      <c r="Q77" s="124"/>
      <c r="R77" s="517">
        <f t="shared" si="6"/>
        <v>0</v>
      </c>
      <c r="S77" s="518"/>
      <c r="T77" s="517">
        <f t="shared" si="7"/>
        <v>0</v>
      </c>
      <c r="U77" s="518"/>
      <c r="V77" s="517">
        <f t="shared" si="8"/>
        <v>0</v>
      </c>
      <c r="W77" s="123"/>
      <c r="X77" s="407">
        <f t="shared" si="9"/>
        <v>0</v>
      </c>
      <c r="Y77" s="261"/>
      <c r="Z77" s="470"/>
    </row>
    <row r="78" spans="2:26" x14ac:dyDescent="0.25">
      <c r="B78" s="220"/>
      <c r="C78" s="224"/>
      <c r="D78" s="225"/>
      <c r="E78" s="224"/>
      <c r="F78" s="505"/>
      <c r="G78" s="226"/>
      <c r="H78" s="221"/>
      <c r="I78" s="124"/>
      <c r="J78" s="221"/>
      <c r="K78" s="124"/>
      <c r="L78" s="222"/>
      <c r="M78" s="124"/>
      <c r="N78" s="503" t="s">
        <v>36</v>
      </c>
      <c r="O78" s="124"/>
      <c r="P78" s="459">
        <f t="shared" si="5"/>
        <v>0</v>
      </c>
      <c r="Q78" s="124"/>
      <c r="R78" s="517">
        <f t="shared" si="6"/>
        <v>0</v>
      </c>
      <c r="S78" s="518"/>
      <c r="T78" s="517">
        <f t="shared" si="7"/>
        <v>0</v>
      </c>
      <c r="U78" s="518"/>
      <c r="V78" s="517">
        <f t="shared" si="8"/>
        <v>0</v>
      </c>
      <c r="W78" s="123"/>
      <c r="X78" s="407">
        <f t="shared" si="9"/>
        <v>0</v>
      </c>
      <c r="Y78" s="261"/>
      <c r="Z78" s="470"/>
    </row>
    <row r="79" spans="2:26" x14ac:dyDescent="0.25">
      <c r="B79" s="220"/>
      <c r="C79" s="224"/>
      <c r="D79" s="225"/>
      <c r="E79" s="224"/>
      <c r="F79" s="505"/>
      <c r="G79" s="226"/>
      <c r="H79" s="221"/>
      <c r="I79" s="124"/>
      <c r="J79" s="221"/>
      <c r="K79" s="124"/>
      <c r="L79" s="222"/>
      <c r="M79" s="124"/>
      <c r="N79" s="503" t="s">
        <v>36</v>
      </c>
      <c r="O79" s="124"/>
      <c r="P79" s="459">
        <f t="shared" si="5"/>
        <v>0</v>
      </c>
      <c r="Q79" s="124"/>
      <c r="R79" s="517">
        <f t="shared" si="6"/>
        <v>0</v>
      </c>
      <c r="S79" s="518"/>
      <c r="T79" s="517">
        <f t="shared" si="7"/>
        <v>0</v>
      </c>
      <c r="U79" s="518"/>
      <c r="V79" s="517">
        <f t="shared" si="8"/>
        <v>0</v>
      </c>
      <c r="W79" s="123"/>
      <c r="X79" s="407">
        <f t="shared" si="9"/>
        <v>0</v>
      </c>
      <c r="Y79" s="261"/>
      <c r="Z79" s="470"/>
    </row>
    <row r="80" spans="2:26" x14ac:dyDescent="0.25">
      <c r="B80" s="220"/>
      <c r="C80" s="224"/>
      <c r="D80" s="225"/>
      <c r="E80" s="224"/>
      <c r="F80" s="505"/>
      <c r="G80" s="226"/>
      <c r="H80" s="221"/>
      <c r="I80" s="124"/>
      <c r="J80" s="221"/>
      <c r="K80" s="124"/>
      <c r="L80" s="222"/>
      <c r="M80" s="124"/>
      <c r="N80" s="503" t="s">
        <v>36</v>
      </c>
      <c r="O80" s="124"/>
      <c r="P80" s="459">
        <f t="shared" si="5"/>
        <v>0</v>
      </c>
      <c r="Q80" s="124"/>
      <c r="R80" s="517">
        <f t="shared" si="6"/>
        <v>0</v>
      </c>
      <c r="S80" s="518"/>
      <c r="T80" s="517">
        <f t="shared" si="7"/>
        <v>0</v>
      </c>
      <c r="U80" s="518"/>
      <c r="V80" s="517">
        <f t="shared" si="8"/>
        <v>0</v>
      </c>
      <c r="W80" s="123"/>
      <c r="X80" s="407">
        <f t="shared" si="9"/>
        <v>0</v>
      </c>
      <c r="Y80" s="261"/>
      <c r="Z80" s="470"/>
    </row>
    <row r="81" spans="2:26" x14ac:dyDescent="0.25">
      <c r="B81" s="220"/>
      <c r="C81" s="224"/>
      <c r="D81" s="225"/>
      <c r="E81" s="224"/>
      <c r="F81" s="505"/>
      <c r="G81" s="226"/>
      <c r="H81" s="221"/>
      <c r="I81" s="124"/>
      <c r="J81" s="221"/>
      <c r="K81" s="124"/>
      <c r="L81" s="222"/>
      <c r="M81" s="124"/>
      <c r="N81" s="503" t="s">
        <v>36</v>
      </c>
      <c r="O81" s="124"/>
      <c r="P81" s="459">
        <f t="shared" si="5"/>
        <v>0</v>
      </c>
      <c r="Q81" s="124"/>
      <c r="R81" s="517">
        <f t="shared" si="6"/>
        <v>0</v>
      </c>
      <c r="S81" s="518"/>
      <c r="T81" s="517">
        <f t="shared" si="7"/>
        <v>0</v>
      </c>
      <c r="U81" s="518"/>
      <c r="V81" s="517">
        <f t="shared" si="8"/>
        <v>0</v>
      </c>
      <c r="W81" s="123"/>
      <c r="X81" s="407">
        <f t="shared" si="9"/>
        <v>0</v>
      </c>
      <c r="Y81" s="261"/>
      <c r="Z81" s="470"/>
    </row>
    <row r="82" spans="2:26" x14ac:dyDescent="0.25">
      <c r="B82" s="220"/>
      <c r="C82" s="224"/>
      <c r="D82" s="225"/>
      <c r="E82" s="224"/>
      <c r="F82" s="505"/>
      <c r="G82" s="226"/>
      <c r="H82" s="221"/>
      <c r="I82" s="124"/>
      <c r="J82" s="221"/>
      <c r="K82" s="124"/>
      <c r="L82" s="222"/>
      <c r="M82" s="124"/>
      <c r="N82" s="503" t="s">
        <v>36</v>
      </c>
      <c r="O82" s="124"/>
      <c r="P82" s="459">
        <f t="shared" si="5"/>
        <v>0</v>
      </c>
      <c r="Q82" s="124"/>
      <c r="R82" s="517">
        <f t="shared" si="6"/>
        <v>0</v>
      </c>
      <c r="S82" s="518"/>
      <c r="T82" s="517">
        <f t="shared" si="7"/>
        <v>0</v>
      </c>
      <c r="U82" s="518"/>
      <c r="V82" s="517">
        <f t="shared" si="8"/>
        <v>0</v>
      </c>
      <c r="W82" s="123"/>
      <c r="X82" s="407">
        <f t="shared" si="9"/>
        <v>0</v>
      </c>
      <c r="Y82" s="261"/>
      <c r="Z82" s="470"/>
    </row>
    <row r="83" spans="2:26" x14ac:dyDescent="0.25">
      <c r="B83" s="220"/>
      <c r="C83" s="224"/>
      <c r="D83" s="225"/>
      <c r="E83" s="224"/>
      <c r="F83" s="505"/>
      <c r="G83" s="226"/>
      <c r="H83" s="221"/>
      <c r="I83" s="124"/>
      <c r="J83" s="221"/>
      <c r="K83" s="124"/>
      <c r="L83" s="222"/>
      <c r="M83" s="124"/>
      <c r="N83" s="503" t="s">
        <v>36</v>
      </c>
      <c r="O83" s="124"/>
      <c r="P83" s="459">
        <f t="shared" si="5"/>
        <v>0</v>
      </c>
      <c r="Q83" s="124"/>
      <c r="R83" s="517">
        <f t="shared" si="6"/>
        <v>0</v>
      </c>
      <c r="S83" s="518"/>
      <c r="T83" s="517">
        <f t="shared" si="7"/>
        <v>0</v>
      </c>
      <c r="U83" s="518"/>
      <c r="V83" s="517">
        <f t="shared" si="8"/>
        <v>0</v>
      </c>
      <c r="W83" s="123"/>
      <c r="X83" s="407">
        <f t="shared" si="9"/>
        <v>0</v>
      </c>
      <c r="Y83" s="261"/>
      <c r="Z83" s="470"/>
    </row>
    <row r="84" spans="2:26" x14ac:dyDescent="0.25">
      <c r="B84" s="220"/>
      <c r="C84" s="224"/>
      <c r="D84" s="225"/>
      <c r="E84" s="224"/>
      <c r="F84" s="505"/>
      <c r="G84" s="226"/>
      <c r="H84" s="221"/>
      <c r="I84" s="124"/>
      <c r="J84" s="221"/>
      <c r="K84" s="124"/>
      <c r="L84" s="222"/>
      <c r="M84" s="124"/>
      <c r="N84" s="503" t="s">
        <v>36</v>
      </c>
      <c r="O84" s="124"/>
      <c r="P84" s="459">
        <f t="shared" si="5"/>
        <v>0</v>
      </c>
      <c r="Q84" s="124"/>
      <c r="R84" s="517">
        <f t="shared" si="6"/>
        <v>0</v>
      </c>
      <c r="S84" s="518"/>
      <c r="T84" s="517">
        <f t="shared" si="7"/>
        <v>0</v>
      </c>
      <c r="U84" s="518"/>
      <c r="V84" s="517">
        <f t="shared" si="8"/>
        <v>0</v>
      </c>
      <c r="W84" s="123"/>
      <c r="X84" s="407">
        <f t="shared" si="9"/>
        <v>0</v>
      </c>
      <c r="Y84" s="261"/>
      <c r="Z84" s="470"/>
    </row>
    <row r="85" spans="2:26" x14ac:dyDescent="0.25">
      <c r="B85" s="220"/>
      <c r="C85" s="224"/>
      <c r="D85" s="225"/>
      <c r="E85" s="224"/>
      <c r="F85" s="505"/>
      <c r="G85" s="226"/>
      <c r="H85" s="221"/>
      <c r="I85" s="124"/>
      <c r="J85" s="221"/>
      <c r="K85" s="124"/>
      <c r="L85" s="222"/>
      <c r="M85" s="124"/>
      <c r="N85" s="503" t="s">
        <v>36</v>
      </c>
      <c r="O85" s="124"/>
      <c r="P85" s="459">
        <f t="shared" si="5"/>
        <v>0</v>
      </c>
      <c r="Q85" s="124"/>
      <c r="R85" s="517">
        <f t="shared" si="6"/>
        <v>0</v>
      </c>
      <c r="S85" s="518"/>
      <c r="T85" s="517">
        <f t="shared" si="7"/>
        <v>0</v>
      </c>
      <c r="U85" s="518"/>
      <c r="V85" s="517">
        <f t="shared" si="8"/>
        <v>0</v>
      </c>
      <c r="W85" s="123"/>
      <c r="X85" s="407">
        <f t="shared" si="9"/>
        <v>0</v>
      </c>
      <c r="Y85" s="261"/>
      <c r="Z85" s="470"/>
    </row>
    <row r="86" spans="2:26" x14ac:dyDescent="0.25">
      <c r="B86" s="220"/>
      <c r="C86" s="224"/>
      <c r="D86" s="225"/>
      <c r="E86" s="224"/>
      <c r="F86" s="505"/>
      <c r="G86" s="226"/>
      <c r="H86" s="221"/>
      <c r="I86" s="124"/>
      <c r="J86" s="221"/>
      <c r="K86" s="124"/>
      <c r="L86" s="222"/>
      <c r="M86" s="124"/>
      <c r="N86" s="503" t="s">
        <v>36</v>
      </c>
      <c r="O86" s="124"/>
      <c r="P86" s="459">
        <f t="shared" si="5"/>
        <v>0</v>
      </c>
      <c r="Q86" s="124"/>
      <c r="R86" s="517">
        <f t="shared" si="6"/>
        <v>0</v>
      </c>
      <c r="S86" s="518"/>
      <c r="T86" s="517">
        <f t="shared" si="7"/>
        <v>0</v>
      </c>
      <c r="U86" s="518"/>
      <c r="V86" s="517">
        <f t="shared" si="8"/>
        <v>0</v>
      </c>
      <c r="W86" s="123"/>
      <c r="X86" s="407">
        <f t="shared" si="9"/>
        <v>0</v>
      </c>
      <c r="Y86" s="261"/>
      <c r="Z86" s="470"/>
    </row>
    <row r="87" spans="2:26" x14ac:dyDescent="0.25">
      <c r="B87" s="220"/>
      <c r="C87" s="224"/>
      <c r="D87" s="225"/>
      <c r="E87" s="224"/>
      <c r="F87" s="505"/>
      <c r="G87" s="226"/>
      <c r="H87" s="221"/>
      <c r="I87" s="124"/>
      <c r="J87" s="221"/>
      <c r="K87" s="124"/>
      <c r="L87" s="222"/>
      <c r="M87" s="124"/>
      <c r="N87" s="503" t="s">
        <v>36</v>
      </c>
      <c r="O87" s="124"/>
      <c r="P87" s="459">
        <f t="shared" si="5"/>
        <v>0</v>
      </c>
      <c r="Q87" s="124"/>
      <c r="R87" s="517">
        <f t="shared" si="6"/>
        <v>0</v>
      </c>
      <c r="S87" s="518"/>
      <c r="T87" s="517">
        <f t="shared" si="7"/>
        <v>0</v>
      </c>
      <c r="U87" s="518"/>
      <c r="V87" s="517">
        <f t="shared" si="8"/>
        <v>0</v>
      </c>
      <c r="W87" s="123"/>
      <c r="X87" s="407">
        <f t="shared" si="9"/>
        <v>0</v>
      </c>
      <c r="Y87" s="261"/>
      <c r="Z87" s="470"/>
    </row>
    <row r="88" spans="2:26" x14ac:dyDescent="0.25">
      <c r="B88" s="220"/>
      <c r="C88" s="224"/>
      <c r="D88" s="225"/>
      <c r="E88" s="224"/>
      <c r="F88" s="505"/>
      <c r="G88" s="226"/>
      <c r="H88" s="221"/>
      <c r="I88" s="124"/>
      <c r="J88" s="221"/>
      <c r="K88" s="124"/>
      <c r="L88" s="222"/>
      <c r="M88" s="124"/>
      <c r="N88" s="503" t="s">
        <v>36</v>
      </c>
      <c r="O88" s="124"/>
      <c r="P88" s="459">
        <f t="shared" si="5"/>
        <v>0</v>
      </c>
      <c r="Q88" s="124"/>
      <c r="R88" s="517">
        <f t="shared" si="6"/>
        <v>0</v>
      </c>
      <c r="S88" s="518"/>
      <c r="T88" s="517">
        <f t="shared" si="7"/>
        <v>0</v>
      </c>
      <c r="U88" s="518"/>
      <c r="V88" s="517">
        <f t="shared" si="8"/>
        <v>0</v>
      </c>
      <c r="W88" s="123"/>
      <c r="X88" s="407">
        <f t="shared" si="9"/>
        <v>0</v>
      </c>
      <c r="Y88" s="261"/>
      <c r="Z88" s="470"/>
    </row>
    <row r="89" spans="2:26" x14ac:dyDescent="0.25">
      <c r="B89" s="220"/>
      <c r="C89" s="224"/>
      <c r="D89" s="225"/>
      <c r="E89" s="224"/>
      <c r="F89" s="505"/>
      <c r="G89" s="226"/>
      <c r="H89" s="221"/>
      <c r="I89" s="124"/>
      <c r="J89" s="221"/>
      <c r="K89" s="124"/>
      <c r="L89" s="222"/>
      <c r="M89" s="124"/>
      <c r="N89" s="503" t="s">
        <v>36</v>
      </c>
      <c r="O89" s="124"/>
      <c r="P89" s="459">
        <f t="shared" si="5"/>
        <v>0</v>
      </c>
      <c r="Q89" s="124"/>
      <c r="R89" s="517">
        <f t="shared" si="6"/>
        <v>0</v>
      </c>
      <c r="S89" s="518"/>
      <c r="T89" s="517">
        <f t="shared" si="7"/>
        <v>0</v>
      </c>
      <c r="U89" s="518"/>
      <c r="V89" s="517">
        <f t="shared" si="8"/>
        <v>0</v>
      </c>
      <c r="W89" s="123"/>
      <c r="X89" s="407">
        <f t="shared" si="9"/>
        <v>0</v>
      </c>
      <c r="Y89" s="261"/>
      <c r="Z89" s="470"/>
    </row>
    <row r="90" spans="2:26" x14ac:dyDescent="0.25">
      <c r="B90" s="220"/>
      <c r="C90" s="224"/>
      <c r="D90" s="225"/>
      <c r="E90" s="224"/>
      <c r="F90" s="505"/>
      <c r="G90" s="226"/>
      <c r="H90" s="221"/>
      <c r="I90" s="124"/>
      <c r="J90" s="221"/>
      <c r="K90" s="124"/>
      <c r="L90" s="222"/>
      <c r="M90" s="124"/>
      <c r="N90" s="503" t="s">
        <v>36</v>
      </c>
      <c r="O90" s="124"/>
      <c r="P90" s="459">
        <f t="shared" si="5"/>
        <v>0</v>
      </c>
      <c r="Q90" s="124"/>
      <c r="R90" s="517">
        <f t="shared" si="6"/>
        <v>0</v>
      </c>
      <c r="S90" s="518"/>
      <c r="T90" s="517">
        <f t="shared" si="7"/>
        <v>0</v>
      </c>
      <c r="U90" s="518"/>
      <c r="V90" s="517">
        <f t="shared" si="8"/>
        <v>0</v>
      </c>
      <c r="W90" s="123"/>
      <c r="X90" s="407">
        <f t="shared" si="9"/>
        <v>0</v>
      </c>
      <c r="Y90" s="261"/>
      <c r="Z90" s="470"/>
    </row>
    <row r="91" spans="2:26" x14ac:dyDescent="0.25">
      <c r="B91" s="220"/>
      <c r="C91" s="224"/>
      <c r="D91" s="225"/>
      <c r="E91" s="224"/>
      <c r="F91" s="505"/>
      <c r="G91" s="226"/>
      <c r="H91" s="221"/>
      <c r="I91" s="124"/>
      <c r="J91" s="221"/>
      <c r="K91" s="124"/>
      <c r="L91" s="222"/>
      <c r="M91" s="124"/>
      <c r="N91" s="503" t="s">
        <v>36</v>
      </c>
      <c r="O91" s="124"/>
      <c r="P91" s="459">
        <f t="shared" si="5"/>
        <v>0</v>
      </c>
      <c r="Q91" s="124"/>
      <c r="R91" s="517">
        <f t="shared" si="6"/>
        <v>0</v>
      </c>
      <c r="S91" s="518"/>
      <c r="T91" s="517">
        <f t="shared" si="7"/>
        <v>0</v>
      </c>
      <c r="U91" s="518"/>
      <c r="V91" s="517">
        <f t="shared" si="8"/>
        <v>0</v>
      </c>
      <c r="W91" s="123"/>
      <c r="X91" s="407">
        <f t="shared" si="9"/>
        <v>0</v>
      </c>
      <c r="Y91" s="261"/>
      <c r="Z91" s="470"/>
    </row>
    <row r="92" spans="2:26" x14ac:dyDescent="0.25">
      <c r="B92" s="220"/>
      <c r="C92" s="224"/>
      <c r="D92" s="225"/>
      <c r="E92" s="224"/>
      <c r="F92" s="505"/>
      <c r="G92" s="226"/>
      <c r="H92" s="221"/>
      <c r="I92" s="124"/>
      <c r="J92" s="221"/>
      <c r="K92" s="124"/>
      <c r="L92" s="222"/>
      <c r="M92" s="124"/>
      <c r="N92" s="503" t="s">
        <v>36</v>
      </c>
      <c r="O92" s="124"/>
      <c r="P92" s="459">
        <f t="shared" si="5"/>
        <v>0</v>
      </c>
      <c r="Q92" s="124"/>
      <c r="R92" s="517">
        <f t="shared" si="6"/>
        <v>0</v>
      </c>
      <c r="S92" s="518"/>
      <c r="T92" s="517">
        <f t="shared" si="7"/>
        <v>0</v>
      </c>
      <c r="U92" s="518"/>
      <c r="V92" s="517">
        <f t="shared" si="8"/>
        <v>0</v>
      </c>
      <c r="W92" s="123"/>
      <c r="X92" s="407">
        <f t="shared" si="9"/>
        <v>0</v>
      </c>
      <c r="Y92" s="261"/>
      <c r="Z92" s="470"/>
    </row>
    <row r="93" spans="2:26" x14ac:dyDescent="0.25">
      <c r="B93" s="220"/>
      <c r="C93" s="224"/>
      <c r="D93" s="225"/>
      <c r="E93" s="224"/>
      <c r="F93" s="505"/>
      <c r="G93" s="226"/>
      <c r="H93" s="221"/>
      <c r="I93" s="124"/>
      <c r="J93" s="221"/>
      <c r="K93" s="124"/>
      <c r="L93" s="222"/>
      <c r="M93" s="124"/>
      <c r="N93" s="503" t="s">
        <v>36</v>
      </c>
      <c r="O93" s="124"/>
      <c r="P93" s="459">
        <f t="shared" si="5"/>
        <v>0</v>
      </c>
      <c r="Q93" s="124"/>
      <c r="R93" s="517">
        <f t="shared" si="6"/>
        <v>0</v>
      </c>
      <c r="S93" s="518"/>
      <c r="T93" s="517">
        <f t="shared" si="7"/>
        <v>0</v>
      </c>
      <c r="U93" s="518"/>
      <c r="V93" s="517">
        <f t="shared" si="8"/>
        <v>0</v>
      </c>
      <c r="W93" s="123"/>
      <c r="X93" s="407">
        <f t="shared" si="9"/>
        <v>0</v>
      </c>
      <c r="Y93" s="261"/>
      <c r="Z93" s="470"/>
    </row>
    <row r="94" spans="2:26" x14ac:dyDescent="0.25">
      <c r="B94" s="220"/>
      <c r="C94" s="224"/>
      <c r="D94" s="225"/>
      <c r="E94" s="224"/>
      <c r="F94" s="505"/>
      <c r="G94" s="226"/>
      <c r="H94" s="221"/>
      <c r="I94" s="124"/>
      <c r="J94" s="221"/>
      <c r="K94" s="124"/>
      <c r="L94" s="222"/>
      <c r="M94" s="124"/>
      <c r="N94" s="503" t="s">
        <v>36</v>
      </c>
      <c r="O94" s="124"/>
      <c r="P94" s="459">
        <f t="shared" si="5"/>
        <v>0</v>
      </c>
      <c r="Q94" s="124"/>
      <c r="R94" s="517">
        <f t="shared" si="6"/>
        <v>0</v>
      </c>
      <c r="S94" s="518"/>
      <c r="T94" s="517">
        <f t="shared" si="7"/>
        <v>0</v>
      </c>
      <c r="U94" s="518"/>
      <c r="V94" s="517">
        <f t="shared" si="8"/>
        <v>0</v>
      </c>
      <c r="W94" s="123"/>
      <c r="X94" s="407">
        <f t="shared" si="9"/>
        <v>0</v>
      </c>
      <c r="Y94" s="261"/>
      <c r="Z94" s="470"/>
    </row>
    <row r="95" spans="2:26" x14ac:dyDescent="0.25">
      <c r="B95" s="220"/>
      <c r="C95" s="224"/>
      <c r="D95" s="225"/>
      <c r="E95" s="224"/>
      <c r="F95" s="505"/>
      <c r="G95" s="226"/>
      <c r="H95" s="221"/>
      <c r="I95" s="124"/>
      <c r="J95" s="221"/>
      <c r="K95" s="124"/>
      <c r="L95" s="222"/>
      <c r="M95" s="124"/>
      <c r="N95" s="503" t="s">
        <v>36</v>
      </c>
      <c r="O95" s="124"/>
      <c r="P95" s="459">
        <f t="shared" si="5"/>
        <v>0</v>
      </c>
      <c r="Q95" s="124"/>
      <c r="R95" s="517">
        <f t="shared" si="6"/>
        <v>0</v>
      </c>
      <c r="S95" s="518"/>
      <c r="T95" s="517">
        <f t="shared" si="7"/>
        <v>0</v>
      </c>
      <c r="U95" s="518"/>
      <c r="V95" s="517">
        <f t="shared" si="8"/>
        <v>0</v>
      </c>
      <c r="W95" s="123"/>
      <c r="X95" s="407">
        <f t="shared" si="9"/>
        <v>0</v>
      </c>
      <c r="Y95" s="261"/>
      <c r="Z95" s="470"/>
    </row>
    <row r="96" spans="2:26" x14ac:dyDescent="0.25">
      <c r="B96" s="220"/>
      <c r="C96" s="224"/>
      <c r="D96" s="225"/>
      <c r="E96" s="224"/>
      <c r="F96" s="505"/>
      <c r="G96" s="226"/>
      <c r="H96" s="221"/>
      <c r="I96" s="124"/>
      <c r="J96" s="221"/>
      <c r="K96" s="124"/>
      <c r="L96" s="222"/>
      <c r="M96" s="124"/>
      <c r="N96" s="503" t="s">
        <v>36</v>
      </c>
      <c r="O96" s="124"/>
      <c r="P96" s="459">
        <f t="shared" si="5"/>
        <v>0</v>
      </c>
      <c r="Q96" s="124"/>
      <c r="R96" s="517">
        <f t="shared" si="6"/>
        <v>0</v>
      </c>
      <c r="S96" s="518"/>
      <c r="T96" s="517">
        <f t="shared" si="7"/>
        <v>0</v>
      </c>
      <c r="U96" s="518"/>
      <c r="V96" s="517">
        <f t="shared" si="8"/>
        <v>0</v>
      </c>
      <c r="W96" s="123"/>
      <c r="X96" s="407">
        <f t="shared" si="9"/>
        <v>0</v>
      </c>
      <c r="Y96" s="261"/>
      <c r="Z96" s="470"/>
    </row>
    <row r="97" spans="2:26" x14ac:dyDescent="0.25">
      <c r="B97" s="220"/>
      <c r="C97" s="224"/>
      <c r="D97" s="225"/>
      <c r="E97" s="224"/>
      <c r="F97" s="505"/>
      <c r="G97" s="226"/>
      <c r="H97" s="221"/>
      <c r="I97" s="124"/>
      <c r="J97" s="221"/>
      <c r="K97" s="124"/>
      <c r="L97" s="222"/>
      <c r="M97" s="124"/>
      <c r="N97" s="503" t="s">
        <v>36</v>
      </c>
      <c r="O97" s="124"/>
      <c r="P97" s="459">
        <f t="shared" si="5"/>
        <v>0</v>
      </c>
      <c r="Q97" s="124"/>
      <c r="R97" s="517">
        <f t="shared" si="6"/>
        <v>0</v>
      </c>
      <c r="S97" s="518"/>
      <c r="T97" s="517">
        <f t="shared" si="7"/>
        <v>0</v>
      </c>
      <c r="U97" s="518"/>
      <c r="V97" s="517">
        <f t="shared" si="8"/>
        <v>0</v>
      </c>
      <c r="W97" s="123"/>
      <c r="X97" s="407">
        <f t="shared" si="9"/>
        <v>0</v>
      </c>
      <c r="Y97" s="261"/>
      <c r="Z97" s="470"/>
    </row>
    <row r="98" spans="2:26" x14ac:dyDescent="0.25">
      <c r="B98" s="220"/>
      <c r="C98" s="224"/>
      <c r="D98" s="225"/>
      <c r="E98" s="224"/>
      <c r="F98" s="505"/>
      <c r="G98" s="226"/>
      <c r="H98" s="221"/>
      <c r="I98" s="124"/>
      <c r="J98" s="221"/>
      <c r="K98" s="124"/>
      <c r="L98" s="222"/>
      <c r="M98" s="124"/>
      <c r="N98" s="503" t="s">
        <v>36</v>
      </c>
      <c r="O98" s="124"/>
      <c r="P98" s="459">
        <f t="shared" si="5"/>
        <v>0</v>
      </c>
      <c r="Q98" s="124"/>
      <c r="R98" s="517">
        <f t="shared" si="6"/>
        <v>0</v>
      </c>
      <c r="S98" s="518"/>
      <c r="T98" s="517">
        <f t="shared" si="7"/>
        <v>0</v>
      </c>
      <c r="U98" s="518"/>
      <c r="V98" s="517">
        <f t="shared" si="8"/>
        <v>0</v>
      </c>
      <c r="W98" s="123"/>
      <c r="X98" s="407">
        <f t="shared" si="9"/>
        <v>0</v>
      </c>
      <c r="Y98" s="261"/>
      <c r="Z98" s="470"/>
    </row>
    <row r="99" spans="2:26" x14ac:dyDescent="0.25">
      <c r="B99" s="220"/>
      <c r="C99" s="224"/>
      <c r="D99" s="225"/>
      <c r="E99" s="224"/>
      <c r="F99" s="505"/>
      <c r="G99" s="226"/>
      <c r="H99" s="221"/>
      <c r="I99" s="124"/>
      <c r="J99" s="221"/>
      <c r="K99" s="124"/>
      <c r="L99" s="222"/>
      <c r="M99" s="124"/>
      <c r="N99" s="503" t="s">
        <v>36</v>
      </c>
      <c r="O99" s="124"/>
      <c r="P99" s="459">
        <f t="shared" si="5"/>
        <v>0</v>
      </c>
      <c r="Q99" s="124"/>
      <c r="R99" s="517">
        <f t="shared" si="6"/>
        <v>0</v>
      </c>
      <c r="S99" s="518"/>
      <c r="T99" s="517">
        <f t="shared" si="7"/>
        <v>0</v>
      </c>
      <c r="U99" s="518"/>
      <c r="V99" s="517">
        <f t="shared" si="8"/>
        <v>0</v>
      </c>
      <c r="W99" s="123"/>
      <c r="X99" s="407">
        <f t="shared" si="9"/>
        <v>0</v>
      </c>
      <c r="Y99" s="261"/>
      <c r="Z99" s="470"/>
    </row>
    <row r="100" spans="2:26" x14ac:dyDescent="0.25">
      <c r="B100" s="220"/>
      <c r="C100" s="224"/>
      <c r="D100" s="225"/>
      <c r="E100" s="224"/>
      <c r="F100" s="505"/>
      <c r="G100" s="226"/>
      <c r="H100" s="221"/>
      <c r="I100" s="124"/>
      <c r="J100" s="221"/>
      <c r="K100" s="124"/>
      <c r="L100" s="222"/>
      <c r="M100" s="124"/>
      <c r="N100" s="503" t="s">
        <v>36</v>
      </c>
      <c r="O100" s="124"/>
      <c r="P100" s="459">
        <f t="shared" si="5"/>
        <v>0</v>
      </c>
      <c r="Q100" s="124"/>
      <c r="R100" s="517">
        <f t="shared" si="6"/>
        <v>0</v>
      </c>
      <c r="S100" s="518"/>
      <c r="T100" s="517">
        <f t="shared" si="7"/>
        <v>0</v>
      </c>
      <c r="U100" s="518"/>
      <c r="V100" s="517">
        <f t="shared" si="8"/>
        <v>0</v>
      </c>
      <c r="W100" s="123"/>
      <c r="X100" s="407">
        <f t="shared" si="9"/>
        <v>0</v>
      </c>
      <c r="Y100" s="261"/>
      <c r="Z100" s="470"/>
    </row>
    <row r="101" spans="2:26" x14ac:dyDescent="0.25">
      <c r="B101" s="220"/>
      <c r="C101" s="224"/>
      <c r="D101" s="225"/>
      <c r="E101" s="224"/>
      <c r="F101" s="505"/>
      <c r="G101" s="226"/>
      <c r="H101" s="221"/>
      <c r="I101" s="124"/>
      <c r="J101" s="221"/>
      <c r="K101" s="124"/>
      <c r="L101" s="222"/>
      <c r="M101" s="124"/>
      <c r="N101" s="503" t="s">
        <v>36</v>
      </c>
      <c r="O101" s="124"/>
      <c r="P101" s="459">
        <f t="shared" si="5"/>
        <v>0</v>
      </c>
      <c r="Q101" s="124"/>
      <c r="R101" s="517">
        <f t="shared" si="6"/>
        <v>0</v>
      </c>
      <c r="S101" s="518"/>
      <c r="T101" s="517">
        <f t="shared" si="7"/>
        <v>0</v>
      </c>
      <c r="U101" s="518"/>
      <c r="V101" s="517">
        <f t="shared" si="8"/>
        <v>0</v>
      </c>
      <c r="W101" s="123"/>
      <c r="X101" s="407">
        <f t="shared" si="9"/>
        <v>0</v>
      </c>
      <c r="Y101" s="261"/>
      <c r="Z101" s="470"/>
    </row>
    <row r="102" spans="2:26" x14ac:dyDescent="0.25">
      <c r="B102" s="220"/>
      <c r="C102" s="224"/>
      <c r="D102" s="225"/>
      <c r="E102" s="224"/>
      <c r="F102" s="505"/>
      <c r="G102" s="226"/>
      <c r="H102" s="221"/>
      <c r="I102" s="124"/>
      <c r="J102" s="221"/>
      <c r="K102" s="124"/>
      <c r="L102" s="222"/>
      <c r="M102" s="124"/>
      <c r="N102" s="503" t="s">
        <v>36</v>
      </c>
      <c r="O102" s="124"/>
      <c r="P102" s="459">
        <f t="shared" si="5"/>
        <v>0</v>
      </c>
      <c r="Q102" s="124"/>
      <c r="R102" s="517">
        <f t="shared" si="6"/>
        <v>0</v>
      </c>
      <c r="S102" s="518"/>
      <c r="T102" s="517">
        <f t="shared" si="7"/>
        <v>0</v>
      </c>
      <c r="U102" s="518"/>
      <c r="V102" s="517">
        <f t="shared" si="8"/>
        <v>0</v>
      </c>
      <c r="W102" s="123"/>
      <c r="X102" s="407">
        <f t="shared" si="9"/>
        <v>0</v>
      </c>
      <c r="Y102" s="261"/>
      <c r="Z102" s="470"/>
    </row>
    <row r="103" spans="2:26" x14ac:dyDescent="0.25">
      <c r="B103" s="220"/>
      <c r="C103" s="224"/>
      <c r="D103" s="225"/>
      <c r="E103" s="224"/>
      <c r="F103" s="505"/>
      <c r="G103" s="226"/>
      <c r="H103" s="221"/>
      <c r="I103" s="124"/>
      <c r="J103" s="221"/>
      <c r="K103" s="124"/>
      <c r="L103" s="222"/>
      <c r="M103" s="124"/>
      <c r="N103" s="503" t="s">
        <v>36</v>
      </c>
      <c r="O103" s="124"/>
      <c r="P103" s="459">
        <f t="shared" si="5"/>
        <v>0</v>
      </c>
      <c r="Q103" s="124"/>
      <c r="R103" s="517">
        <f t="shared" si="6"/>
        <v>0</v>
      </c>
      <c r="S103" s="518"/>
      <c r="T103" s="517">
        <f t="shared" si="7"/>
        <v>0</v>
      </c>
      <c r="U103" s="518"/>
      <c r="V103" s="517">
        <f t="shared" si="8"/>
        <v>0</v>
      </c>
      <c r="W103" s="123"/>
      <c r="X103" s="407">
        <f t="shared" si="9"/>
        <v>0</v>
      </c>
      <c r="Y103" s="261"/>
      <c r="Z103" s="470"/>
    </row>
    <row r="104" spans="2:26" x14ac:dyDescent="0.25">
      <c r="B104" s="220"/>
      <c r="C104" s="224"/>
      <c r="D104" s="225"/>
      <c r="E104" s="224"/>
      <c r="F104" s="505"/>
      <c r="G104" s="226"/>
      <c r="H104" s="221"/>
      <c r="I104" s="124"/>
      <c r="J104" s="221"/>
      <c r="K104" s="124"/>
      <c r="L104" s="222"/>
      <c r="M104" s="124"/>
      <c r="N104" s="503" t="s">
        <v>36</v>
      </c>
      <c r="O104" s="124"/>
      <c r="P104" s="459">
        <f t="shared" si="5"/>
        <v>0</v>
      </c>
      <c r="Q104" s="124"/>
      <c r="R104" s="517">
        <f t="shared" si="6"/>
        <v>0</v>
      </c>
      <c r="S104" s="518"/>
      <c r="T104" s="517">
        <f t="shared" si="7"/>
        <v>0</v>
      </c>
      <c r="U104" s="518"/>
      <c r="V104" s="517">
        <f t="shared" si="8"/>
        <v>0</v>
      </c>
      <c r="W104" s="123"/>
      <c r="X104" s="407">
        <f t="shared" si="9"/>
        <v>0</v>
      </c>
      <c r="Y104" s="261"/>
      <c r="Z104" s="470"/>
    </row>
    <row r="105" spans="2:26" x14ac:dyDescent="0.25">
      <c r="B105" s="220"/>
      <c r="C105" s="224"/>
      <c r="D105" s="225"/>
      <c r="E105" s="224"/>
      <c r="F105" s="505"/>
      <c r="G105" s="226"/>
      <c r="H105" s="221"/>
      <c r="I105" s="124"/>
      <c r="J105" s="221"/>
      <c r="K105" s="124"/>
      <c r="L105" s="222"/>
      <c r="M105" s="124"/>
      <c r="N105" s="503" t="s">
        <v>36</v>
      </c>
      <c r="O105" s="124"/>
      <c r="P105" s="459">
        <f t="shared" si="5"/>
        <v>0</v>
      </c>
      <c r="Q105" s="124"/>
      <c r="R105" s="517">
        <f t="shared" si="6"/>
        <v>0</v>
      </c>
      <c r="S105" s="518"/>
      <c r="T105" s="517">
        <f t="shared" si="7"/>
        <v>0</v>
      </c>
      <c r="U105" s="518"/>
      <c r="V105" s="517">
        <f t="shared" si="8"/>
        <v>0</v>
      </c>
      <c r="W105" s="123"/>
      <c r="X105" s="407">
        <f t="shared" si="9"/>
        <v>0</v>
      </c>
      <c r="Y105" s="261"/>
      <c r="Z105" s="470"/>
    </row>
    <row r="106" spans="2:26" x14ac:dyDescent="0.25">
      <c r="B106" s="220"/>
      <c r="C106" s="224"/>
      <c r="D106" s="225"/>
      <c r="E106" s="224"/>
      <c r="F106" s="505"/>
      <c r="G106" s="226"/>
      <c r="H106" s="221"/>
      <c r="I106" s="124"/>
      <c r="J106" s="221"/>
      <c r="K106" s="124"/>
      <c r="L106" s="222"/>
      <c r="M106" s="124"/>
      <c r="N106" s="503" t="s">
        <v>36</v>
      </c>
      <c r="O106" s="124"/>
      <c r="P106" s="459">
        <f t="shared" si="5"/>
        <v>0</v>
      </c>
      <c r="Q106" s="124"/>
      <c r="R106" s="517">
        <f t="shared" si="6"/>
        <v>0</v>
      </c>
      <c r="S106" s="518"/>
      <c r="T106" s="517">
        <f t="shared" si="7"/>
        <v>0</v>
      </c>
      <c r="U106" s="518"/>
      <c r="V106" s="517">
        <f t="shared" si="8"/>
        <v>0</v>
      </c>
      <c r="W106" s="123"/>
      <c r="X106" s="407">
        <f t="shared" si="9"/>
        <v>0</v>
      </c>
      <c r="Y106" s="261"/>
      <c r="Z106" s="470"/>
    </row>
    <row r="107" spans="2:26" x14ac:dyDescent="0.25">
      <c r="B107" s="220"/>
      <c r="C107" s="224"/>
      <c r="D107" s="225"/>
      <c r="E107" s="224"/>
      <c r="F107" s="505"/>
      <c r="G107" s="226"/>
      <c r="H107" s="221"/>
      <c r="I107" s="124"/>
      <c r="J107" s="221"/>
      <c r="K107" s="124"/>
      <c r="L107" s="222"/>
      <c r="M107" s="124"/>
      <c r="N107" s="503" t="s">
        <v>36</v>
      </c>
      <c r="O107" s="124"/>
      <c r="P107" s="459">
        <f t="shared" si="5"/>
        <v>0</v>
      </c>
      <c r="Q107" s="124"/>
      <c r="R107" s="517">
        <f t="shared" si="6"/>
        <v>0</v>
      </c>
      <c r="S107" s="518"/>
      <c r="T107" s="517">
        <f t="shared" si="7"/>
        <v>0</v>
      </c>
      <c r="U107" s="518"/>
      <c r="V107" s="517">
        <f t="shared" si="8"/>
        <v>0</v>
      </c>
      <c r="W107" s="123"/>
      <c r="X107" s="407">
        <f t="shared" si="9"/>
        <v>0</v>
      </c>
      <c r="Y107" s="261"/>
      <c r="Z107" s="470"/>
    </row>
    <row r="108" spans="2:26" x14ac:dyDescent="0.25">
      <c r="B108" s="220"/>
      <c r="C108" s="224"/>
      <c r="D108" s="225"/>
      <c r="E108" s="224"/>
      <c r="F108" s="505"/>
      <c r="G108" s="226"/>
      <c r="H108" s="221"/>
      <c r="I108" s="124"/>
      <c r="J108" s="221"/>
      <c r="K108" s="124"/>
      <c r="L108" s="222"/>
      <c r="M108" s="124"/>
      <c r="N108" s="503" t="s">
        <v>36</v>
      </c>
      <c r="O108" s="124"/>
      <c r="P108" s="459">
        <f t="shared" si="5"/>
        <v>0</v>
      </c>
      <c r="Q108" s="124"/>
      <c r="R108" s="517">
        <f t="shared" si="6"/>
        <v>0</v>
      </c>
      <c r="S108" s="518"/>
      <c r="T108" s="517">
        <f t="shared" si="7"/>
        <v>0</v>
      </c>
      <c r="U108" s="518"/>
      <c r="V108" s="517">
        <f t="shared" si="8"/>
        <v>0</v>
      </c>
      <c r="W108" s="123"/>
      <c r="X108" s="407">
        <f t="shared" si="9"/>
        <v>0</v>
      </c>
      <c r="Y108" s="261"/>
      <c r="Z108" s="470"/>
    </row>
    <row r="109" spans="2:26" x14ac:dyDescent="0.25">
      <c r="B109" s="220"/>
      <c r="C109" s="224"/>
      <c r="D109" s="225"/>
      <c r="E109" s="224"/>
      <c r="F109" s="505"/>
      <c r="G109" s="226"/>
      <c r="H109" s="221"/>
      <c r="I109" s="124"/>
      <c r="J109" s="221"/>
      <c r="K109" s="124"/>
      <c r="L109" s="222"/>
      <c r="M109" s="124"/>
      <c r="N109" s="503" t="s">
        <v>36</v>
      </c>
      <c r="O109" s="124"/>
      <c r="P109" s="459">
        <f t="shared" si="5"/>
        <v>0</v>
      </c>
      <c r="Q109" s="124"/>
      <c r="R109" s="517">
        <f t="shared" si="6"/>
        <v>0</v>
      </c>
      <c r="S109" s="518"/>
      <c r="T109" s="517">
        <f t="shared" si="7"/>
        <v>0</v>
      </c>
      <c r="U109" s="518"/>
      <c r="V109" s="517">
        <f t="shared" si="8"/>
        <v>0</v>
      </c>
      <c r="W109" s="123"/>
      <c r="X109" s="407">
        <f t="shared" si="9"/>
        <v>0</v>
      </c>
      <c r="Y109" s="261"/>
      <c r="Z109" s="470"/>
    </row>
    <row r="110" spans="2:26" x14ac:dyDescent="0.25">
      <c r="B110" s="220"/>
      <c r="C110" s="224"/>
      <c r="D110" s="225"/>
      <c r="E110" s="224"/>
      <c r="F110" s="505"/>
      <c r="G110" s="226"/>
      <c r="H110" s="221"/>
      <c r="I110" s="124"/>
      <c r="J110" s="221"/>
      <c r="K110" s="124"/>
      <c r="L110" s="222"/>
      <c r="M110" s="124"/>
      <c r="N110" s="503" t="s">
        <v>36</v>
      </c>
      <c r="O110" s="124"/>
      <c r="P110" s="459">
        <f t="shared" si="5"/>
        <v>0</v>
      </c>
      <c r="Q110" s="124"/>
      <c r="R110" s="517">
        <f t="shared" si="6"/>
        <v>0</v>
      </c>
      <c r="S110" s="518"/>
      <c r="T110" s="517">
        <f t="shared" si="7"/>
        <v>0</v>
      </c>
      <c r="U110" s="518"/>
      <c r="V110" s="517">
        <f t="shared" si="8"/>
        <v>0</v>
      </c>
      <c r="W110" s="123"/>
      <c r="X110" s="407">
        <f t="shared" si="9"/>
        <v>0</v>
      </c>
      <c r="Y110" s="261"/>
      <c r="Z110" s="470"/>
    </row>
    <row r="111" spans="2:26" x14ac:dyDescent="0.25">
      <c r="B111" s="220"/>
      <c r="C111" s="224"/>
      <c r="D111" s="225"/>
      <c r="E111" s="224"/>
      <c r="F111" s="505"/>
      <c r="G111" s="226"/>
      <c r="H111" s="221"/>
      <c r="I111" s="124"/>
      <c r="J111" s="221"/>
      <c r="K111" s="124"/>
      <c r="L111" s="222"/>
      <c r="M111" s="124"/>
      <c r="N111" s="503" t="s">
        <v>36</v>
      </c>
      <c r="O111" s="124"/>
      <c r="P111" s="459">
        <f t="shared" si="5"/>
        <v>0</v>
      </c>
      <c r="Q111" s="124"/>
      <c r="R111" s="517">
        <f t="shared" si="6"/>
        <v>0</v>
      </c>
      <c r="S111" s="518"/>
      <c r="T111" s="517">
        <f t="shared" si="7"/>
        <v>0</v>
      </c>
      <c r="U111" s="518"/>
      <c r="V111" s="517">
        <f t="shared" si="8"/>
        <v>0</v>
      </c>
      <c r="W111" s="123"/>
      <c r="X111" s="407">
        <f t="shared" si="9"/>
        <v>0</v>
      </c>
      <c r="Y111" s="261"/>
      <c r="Z111" s="470"/>
    </row>
    <row r="112" spans="2:26" x14ac:dyDescent="0.25">
      <c r="B112" s="220"/>
      <c r="C112" s="224"/>
      <c r="D112" s="225"/>
      <c r="E112" s="224"/>
      <c r="F112" s="505"/>
      <c r="G112" s="226"/>
      <c r="H112" s="221"/>
      <c r="I112" s="124"/>
      <c r="J112" s="221"/>
      <c r="K112" s="124"/>
      <c r="L112" s="222"/>
      <c r="M112" s="124"/>
      <c r="N112" s="503" t="s">
        <v>36</v>
      </c>
      <c r="O112" s="124"/>
      <c r="P112" s="459">
        <f t="shared" si="5"/>
        <v>0</v>
      </c>
      <c r="Q112" s="124"/>
      <c r="R112" s="517">
        <f t="shared" si="6"/>
        <v>0</v>
      </c>
      <c r="S112" s="518"/>
      <c r="T112" s="517">
        <f t="shared" si="7"/>
        <v>0</v>
      </c>
      <c r="U112" s="518"/>
      <c r="V112" s="517">
        <f t="shared" si="8"/>
        <v>0</v>
      </c>
      <c r="W112" s="123"/>
      <c r="X112" s="407">
        <f t="shared" si="9"/>
        <v>0</v>
      </c>
      <c r="Y112" s="261"/>
      <c r="Z112" s="470"/>
    </row>
    <row r="113" spans="2:26" x14ac:dyDescent="0.25">
      <c r="B113" s="220"/>
      <c r="C113" s="224"/>
      <c r="D113" s="225"/>
      <c r="E113" s="224"/>
      <c r="F113" s="505"/>
      <c r="G113" s="226"/>
      <c r="H113" s="221"/>
      <c r="I113" s="124"/>
      <c r="J113" s="221"/>
      <c r="K113" s="124"/>
      <c r="L113" s="222"/>
      <c r="M113" s="124"/>
      <c r="N113" s="503" t="s">
        <v>36</v>
      </c>
      <c r="O113" s="124"/>
      <c r="P113" s="459">
        <f t="shared" si="5"/>
        <v>0</v>
      </c>
      <c r="Q113" s="124"/>
      <c r="R113" s="517">
        <f t="shared" si="6"/>
        <v>0</v>
      </c>
      <c r="S113" s="518"/>
      <c r="T113" s="517">
        <f t="shared" si="7"/>
        <v>0</v>
      </c>
      <c r="U113" s="518"/>
      <c r="V113" s="517">
        <f t="shared" si="8"/>
        <v>0</v>
      </c>
      <c r="W113" s="123"/>
      <c r="X113" s="407">
        <f t="shared" si="9"/>
        <v>0</v>
      </c>
      <c r="Y113" s="261"/>
      <c r="Z113" s="470"/>
    </row>
    <row r="114" spans="2:26" x14ac:dyDescent="0.25">
      <c r="B114" s="220"/>
      <c r="C114" s="224"/>
      <c r="D114" s="225"/>
      <c r="E114" s="224"/>
      <c r="F114" s="505"/>
      <c r="G114" s="226"/>
      <c r="H114" s="221"/>
      <c r="I114" s="124"/>
      <c r="J114" s="221"/>
      <c r="K114" s="124"/>
      <c r="L114" s="222"/>
      <c r="M114" s="124"/>
      <c r="N114" s="503" t="s">
        <v>36</v>
      </c>
      <c r="O114" s="124"/>
      <c r="P114" s="459">
        <f t="shared" si="5"/>
        <v>0</v>
      </c>
      <c r="Q114" s="124"/>
      <c r="R114" s="517">
        <f t="shared" si="6"/>
        <v>0</v>
      </c>
      <c r="S114" s="518"/>
      <c r="T114" s="517">
        <f t="shared" si="7"/>
        <v>0</v>
      </c>
      <c r="U114" s="518"/>
      <c r="V114" s="517">
        <f t="shared" si="8"/>
        <v>0</v>
      </c>
      <c r="W114" s="123"/>
      <c r="X114" s="407">
        <f t="shared" si="9"/>
        <v>0</v>
      </c>
      <c r="Y114" s="261"/>
      <c r="Z114" s="470"/>
    </row>
    <row r="115" spans="2:26" x14ac:dyDescent="0.25">
      <c r="B115" s="220"/>
      <c r="C115" s="224"/>
      <c r="D115" s="225"/>
      <c r="E115" s="224"/>
      <c r="F115" s="505"/>
      <c r="G115" s="226"/>
      <c r="H115" s="221"/>
      <c r="I115" s="124"/>
      <c r="J115" s="221"/>
      <c r="K115" s="124"/>
      <c r="L115" s="222"/>
      <c r="M115" s="124"/>
      <c r="N115" s="503" t="s">
        <v>36</v>
      </c>
      <c r="O115" s="124"/>
      <c r="P115" s="459">
        <f t="shared" si="5"/>
        <v>0</v>
      </c>
      <c r="Q115" s="124"/>
      <c r="R115" s="517">
        <f t="shared" si="6"/>
        <v>0</v>
      </c>
      <c r="S115" s="518"/>
      <c r="T115" s="517">
        <f t="shared" si="7"/>
        <v>0</v>
      </c>
      <c r="U115" s="518"/>
      <c r="V115" s="517">
        <f t="shared" si="8"/>
        <v>0</v>
      </c>
      <c r="W115" s="123"/>
      <c r="X115" s="407">
        <f t="shared" si="9"/>
        <v>0</v>
      </c>
      <c r="Y115" s="261"/>
      <c r="Z115" s="470"/>
    </row>
    <row r="116" spans="2:26" x14ac:dyDescent="0.25">
      <c r="B116" s="220"/>
      <c r="C116" s="224"/>
      <c r="D116" s="225"/>
      <c r="E116" s="224"/>
      <c r="F116" s="505"/>
      <c r="G116" s="226"/>
      <c r="H116" s="221"/>
      <c r="I116" s="124"/>
      <c r="J116" s="221"/>
      <c r="K116" s="124"/>
      <c r="L116" s="222"/>
      <c r="M116" s="124"/>
      <c r="N116" s="503" t="s">
        <v>36</v>
      </c>
      <c r="O116" s="124"/>
      <c r="P116" s="459">
        <f t="shared" si="5"/>
        <v>0</v>
      </c>
      <c r="Q116" s="124"/>
      <c r="R116" s="517">
        <f t="shared" si="6"/>
        <v>0</v>
      </c>
      <c r="S116" s="518"/>
      <c r="T116" s="517">
        <f t="shared" si="7"/>
        <v>0</v>
      </c>
      <c r="U116" s="518"/>
      <c r="V116" s="517">
        <f t="shared" si="8"/>
        <v>0</v>
      </c>
      <c r="W116" s="123"/>
      <c r="X116" s="407">
        <f t="shared" si="9"/>
        <v>0</v>
      </c>
      <c r="Y116" s="261"/>
      <c r="Z116" s="470"/>
    </row>
    <row r="117" spans="2:26" x14ac:dyDescent="0.25">
      <c r="B117" s="220"/>
      <c r="C117" s="224"/>
      <c r="D117" s="225"/>
      <c r="E117" s="224"/>
      <c r="F117" s="505"/>
      <c r="G117" s="226"/>
      <c r="H117" s="221"/>
      <c r="I117" s="124"/>
      <c r="J117" s="221"/>
      <c r="K117" s="124"/>
      <c r="L117" s="222"/>
      <c r="M117" s="124"/>
      <c r="N117" s="503" t="s">
        <v>36</v>
      </c>
      <c r="O117" s="124"/>
      <c r="P117" s="459">
        <f t="shared" si="5"/>
        <v>0</v>
      </c>
      <c r="Q117" s="124"/>
      <c r="R117" s="517">
        <f t="shared" si="6"/>
        <v>0</v>
      </c>
      <c r="S117" s="518"/>
      <c r="T117" s="517">
        <f t="shared" si="7"/>
        <v>0</v>
      </c>
      <c r="U117" s="518"/>
      <c r="V117" s="517">
        <f t="shared" si="8"/>
        <v>0</v>
      </c>
      <c r="W117" s="123"/>
      <c r="X117" s="407">
        <f t="shared" si="9"/>
        <v>0</v>
      </c>
      <c r="Y117" s="261"/>
      <c r="Z117" s="470"/>
    </row>
    <row r="118" spans="2:26" x14ac:dyDescent="0.25">
      <c r="B118" s="220"/>
      <c r="C118" s="224"/>
      <c r="D118" s="225"/>
      <c r="E118" s="224"/>
      <c r="F118" s="505"/>
      <c r="G118" s="226"/>
      <c r="H118" s="221"/>
      <c r="I118" s="124"/>
      <c r="J118" s="221"/>
      <c r="K118" s="124"/>
      <c r="L118" s="222"/>
      <c r="M118" s="124"/>
      <c r="N118" s="503" t="s">
        <v>36</v>
      </c>
      <c r="O118" s="124"/>
      <c r="P118" s="459">
        <f t="shared" si="5"/>
        <v>0</v>
      </c>
      <c r="Q118" s="124"/>
      <c r="R118" s="517">
        <f t="shared" si="6"/>
        <v>0</v>
      </c>
      <c r="S118" s="518"/>
      <c r="T118" s="517">
        <f t="shared" si="7"/>
        <v>0</v>
      </c>
      <c r="U118" s="518"/>
      <c r="V118" s="517">
        <f t="shared" si="8"/>
        <v>0</v>
      </c>
      <c r="W118" s="123"/>
      <c r="X118" s="407">
        <f t="shared" si="9"/>
        <v>0</v>
      </c>
      <c r="Y118" s="261"/>
      <c r="Z118" s="470"/>
    </row>
    <row r="119" spans="2:26" x14ac:dyDescent="0.25">
      <c r="B119" s="220"/>
      <c r="C119" s="224"/>
      <c r="D119" s="225"/>
      <c r="E119" s="224"/>
      <c r="F119" s="505"/>
      <c r="G119" s="226"/>
      <c r="H119" s="221"/>
      <c r="I119" s="124"/>
      <c r="J119" s="221"/>
      <c r="K119" s="124"/>
      <c r="L119" s="222"/>
      <c r="M119" s="124"/>
      <c r="N119" s="503" t="s">
        <v>36</v>
      </c>
      <c r="O119" s="124"/>
      <c r="P119" s="459">
        <f t="shared" si="5"/>
        <v>0</v>
      </c>
      <c r="Q119" s="124"/>
      <c r="R119" s="517">
        <f t="shared" si="6"/>
        <v>0</v>
      </c>
      <c r="S119" s="518"/>
      <c r="T119" s="517">
        <f t="shared" si="7"/>
        <v>0</v>
      </c>
      <c r="U119" s="518"/>
      <c r="V119" s="517">
        <f t="shared" si="8"/>
        <v>0</v>
      </c>
      <c r="W119" s="123"/>
      <c r="X119" s="407">
        <f t="shared" si="9"/>
        <v>0</v>
      </c>
      <c r="Y119" s="261"/>
      <c r="Z119" s="470"/>
    </row>
    <row r="120" spans="2:26" x14ac:dyDescent="0.25">
      <c r="B120" s="220"/>
      <c r="C120" s="224"/>
      <c r="D120" s="225"/>
      <c r="E120" s="224"/>
      <c r="F120" s="505"/>
      <c r="G120" s="226"/>
      <c r="H120" s="221"/>
      <c r="I120" s="124"/>
      <c r="J120" s="221"/>
      <c r="K120" s="124"/>
      <c r="L120" s="222"/>
      <c r="M120" s="124"/>
      <c r="N120" s="503" t="s">
        <v>36</v>
      </c>
      <c r="O120" s="124"/>
      <c r="P120" s="459">
        <f t="shared" si="5"/>
        <v>0</v>
      </c>
      <c r="Q120" s="124"/>
      <c r="R120" s="517">
        <f t="shared" si="6"/>
        <v>0</v>
      </c>
      <c r="S120" s="518"/>
      <c r="T120" s="517">
        <f t="shared" si="7"/>
        <v>0</v>
      </c>
      <c r="U120" s="518"/>
      <c r="V120" s="517">
        <f t="shared" si="8"/>
        <v>0</v>
      </c>
      <c r="W120" s="123"/>
      <c r="X120" s="407">
        <f t="shared" si="9"/>
        <v>0</v>
      </c>
      <c r="Y120" s="261"/>
      <c r="Z120" s="470"/>
    </row>
    <row r="121" spans="2:26" x14ac:dyDescent="0.25">
      <c r="B121" s="220"/>
      <c r="C121" s="224"/>
      <c r="D121" s="225"/>
      <c r="E121" s="224"/>
      <c r="F121" s="505"/>
      <c r="G121" s="226"/>
      <c r="H121" s="221"/>
      <c r="I121" s="124"/>
      <c r="J121" s="221"/>
      <c r="K121" s="124"/>
      <c r="L121" s="222"/>
      <c r="M121" s="124"/>
      <c r="N121" s="503" t="s">
        <v>36</v>
      </c>
      <c r="O121" s="124"/>
      <c r="P121" s="459">
        <f t="shared" si="5"/>
        <v>0</v>
      </c>
      <c r="Q121" s="124"/>
      <c r="R121" s="517">
        <f t="shared" si="6"/>
        <v>0</v>
      </c>
      <c r="S121" s="518"/>
      <c r="T121" s="517">
        <f t="shared" si="7"/>
        <v>0</v>
      </c>
      <c r="U121" s="518"/>
      <c r="V121" s="517">
        <f t="shared" si="8"/>
        <v>0</v>
      </c>
      <c r="W121" s="123"/>
      <c r="X121" s="407">
        <f t="shared" si="9"/>
        <v>0</v>
      </c>
      <c r="Y121" s="261"/>
      <c r="Z121" s="470"/>
    </row>
    <row r="122" spans="2:26" x14ac:dyDescent="0.25">
      <c r="B122" s="220"/>
      <c r="C122" s="224"/>
      <c r="D122" s="225"/>
      <c r="E122" s="224"/>
      <c r="F122" s="505"/>
      <c r="G122" s="226"/>
      <c r="H122" s="221"/>
      <c r="I122" s="124"/>
      <c r="J122" s="221"/>
      <c r="K122" s="124"/>
      <c r="L122" s="222"/>
      <c r="M122" s="124"/>
      <c r="N122" s="503" t="s">
        <v>36</v>
      </c>
      <c r="O122" s="124"/>
      <c r="P122" s="459">
        <f t="shared" si="5"/>
        <v>0</v>
      </c>
      <c r="Q122" s="124"/>
      <c r="R122" s="517">
        <f t="shared" si="6"/>
        <v>0</v>
      </c>
      <c r="S122" s="518"/>
      <c r="T122" s="517">
        <f t="shared" si="7"/>
        <v>0</v>
      </c>
      <c r="U122" s="518"/>
      <c r="V122" s="517">
        <f t="shared" si="8"/>
        <v>0</v>
      </c>
      <c r="W122" s="123"/>
      <c r="X122" s="407">
        <f t="shared" si="9"/>
        <v>0</v>
      </c>
      <c r="Y122" s="261"/>
      <c r="Z122" s="470"/>
    </row>
    <row r="123" spans="2:26" x14ac:dyDescent="0.25">
      <c r="B123" s="220"/>
      <c r="C123" s="224"/>
      <c r="D123" s="225"/>
      <c r="E123" s="224"/>
      <c r="F123" s="505"/>
      <c r="G123" s="226"/>
      <c r="H123" s="221"/>
      <c r="I123" s="124"/>
      <c r="J123" s="221"/>
      <c r="K123" s="124"/>
      <c r="L123" s="222"/>
      <c r="M123" s="124"/>
      <c r="N123" s="503" t="s">
        <v>36</v>
      </c>
      <c r="O123" s="124"/>
      <c r="P123" s="459">
        <f t="shared" si="5"/>
        <v>0</v>
      </c>
      <c r="Q123" s="124"/>
      <c r="R123" s="517">
        <f t="shared" si="6"/>
        <v>0</v>
      </c>
      <c r="S123" s="518"/>
      <c r="T123" s="517">
        <f t="shared" si="7"/>
        <v>0</v>
      </c>
      <c r="U123" s="518"/>
      <c r="V123" s="517">
        <f t="shared" si="8"/>
        <v>0</v>
      </c>
      <c r="W123" s="123"/>
      <c r="X123" s="407">
        <f t="shared" si="9"/>
        <v>0</v>
      </c>
      <c r="Y123" s="261"/>
      <c r="Z123" s="470"/>
    </row>
    <row r="124" spans="2:26" x14ac:dyDescent="0.25">
      <c r="B124" s="220"/>
      <c r="C124" s="224"/>
      <c r="D124" s="225"/>
      <c r="E124" s="224"/>
      <c r="F124" s="505"/>
      <c r="G124" s="226"/>
      <c r="H124" s="221"/>
      <c r="I124" s="124"/>
      <c r="J124" s="221"/>
      <c r="K124" s="124"/>
      <c r="L124" s="222"/>
      <c r="M124" s="124"/>
      <c r="N124" s="503" t="s">
        <v>36</v>
      </c>
      <c r="O124" s="124"/>
      <c r="P124" s="459">
        <f t="shared" si="5"/>
        <v>0</v>
      </c>
      <c r="Q124" s="124"/>
      <c r="R124" s="517">
        <f t="shared" si="6"/>
        <v>0</v>
      </c>
      <c r="S124" s="518"/>
      <c r="T124" s="517">
        <f t="shared" si="7"/>
        <v>0</v>
      </c>
      <c r="U124" s="518"/>
      <c r="V124" s="517">
        <f t="shared" si="8"/>
        <v>0</v>
      </c>
      <c r="W124" s="123"/>
      <c r="X124" s="407">
        <f t="shared" si="9"/>
        <v>0</v>
      </c>
      <c r="Y124" s="261"/>
      <c r="Z124" s="470"/>
    </row>
    <row r="125" spans="2:26" x14ac:dyDescent="0.25">
      <c r="B125" s="220"/>
      <c r="C125" s="224"/>
      <c r="D125" s="225"/>
      <c r="E125" s="224"/>
      <c r="F125" s="505"/>
      <c r="G125" s="226"/>
      <c r="H125" s="221"/>
      <c r="I125" s="124"/>
      <c r="J125" s="221"/>
      <c r="K125" s="124"/>
      <c r="L125" s="222"/>
      <c r="M125" s="124"/>
      <c r="N125" s="503" t="s">
        <v>36</v>
      </c>
      <c r="O125" s="124"/>
      <c r="P125" s="459">
        <f t="shared" si="5"/>
        <v>0</v>
      </c>
      <c r="Q125" s="124"/>
      <c r="R125" s="517">
        <f t="shared" si="6"/>
        <v>0</v>
      </c>
      <c r="S125" s="518"/>
      <c r="T125" s="517">
        <f t="shared" si="7"/>
        <v>0</v>
      </c>
      <c r="U125" s="518"/>
      <c r="V125" s="517">
        <f t="shared" si="8"/>
        <v>0</v>
      </c>
      <c r="W125" s="123"/>
      <c r="X125" s="407">
        <f t="shared" si="9"/>
        <v>0</v>
      </c>
      <c r="Y125" s="261"/>
      <c r="Z125" s="470"/>
    </row>
    <row r="126" spans="2:26" x14ac:dyDescent="0.25">
      <c r="B126" s="220"/>
      <c r="C126" s="224"/>
      <c r="D126" s="225"/>
      <c r="E126" s="224"/>
      <c r="F126" s="505"/>
      <c r="G126" s="226"/>
      <c r="H126" s="221"/>
      <c r="I126" s="124"/>
      <c r="J126" s="221"/>
      <c r="K126" s="124"/>
      <c r="L126" s="222"/>
      <c r="M126" s="124"/>
      <c r="N126" s="503" t="s">
        <v>36</v>
      </c>
      <c r="O126" s="124"/>
      <c r="P126" s="459">
        <f t="shared" si="5"/>
        <v>0</v>
      </c>
      <c r="Q126" s="124"/>
      <c r="R126" s="517">
        <f t="shared" si="6"/>
        <v>0</v>
      </c>
      <c r="S126" s="518"/>
      <c r="T126" s="517">
        <f t="shared" si="7"/>
        <v>0</v>
      </c>
      <c r="U126" s="518"/>
      <c r="V126" s="517">
        <f t="shared" si="8"/>
        <v>0</v>
      </c>
      <c r="W126" s="123"/>
      <c r="X126" s="407">
        <f t="shared" si="9"/>
        <v>0</v>
      </c>
      <c r="Y126" s="261"/>
      <c r="Z126" s="470"/>
    </row>
    <row r="127" spans="2:26" x14ac:dyDescent="0.25">
      <c r="B127" s="220"/>
      <c r="C127" s="224"/>
      <c r="D127" s="225"/>
      <c r="E127" s="224"/>
      <c r="F127" s="505"/>
      <c r="G127" s="226"/>
      <c r="H127" s="221"/>
      <c r="I127" s="124"/>
      <c r="J127" s="221"/>
      <c r="K127" s="124"/>
      <c r="L127" s="222"/>
      <c r="M127" s="124"/>
      <c r="N127" s="503" t="s">
        <v>36</v>
      </c>
      <c r="O127" s="124"/>
      <c r="P127" s="459">
        <f t="shared" si="5"/>
        <v>0</v>
      </c>
      <c r="Q127" s="124"/>
      <c r="R127" s="517">
        <f t="shared" si="6"/>
        <v>0</v>
      </c>
      <c r="S127" s="518"/>
      <c r="T127" s="517">
        <f t="shared" si="7"/>
        <v>0</v>
      </c>
      <c r="U127" s="518"/>
      <c r="V127" s="517">
        <f t="shared" si="8"/>
        <v>0</v>
      </c>
      <c r="W127" s="123"/>
      <c r="X127" s="407">
        <f t="shared" si="9"/>
        <v>0</v>
      </c>
      <c r="Y127" s="261"/>
      <c r="Z127" s="470"/>
    </row>
    <row r="128" spans="2:26" x14ac:dyDescent="0.25">
      <c r="B128" s="220"/>
      <c r="C128" s="224"/>
      <c r="D128" s="225"/>
      <c r="E128" s="224"/>
      <c r="F128" s="505"/>
      <c r="G128" s="226"/>
      <c r="H128" s="221"/>
      <c r="I128" s="124"/>
      <c r="J128" s="221"/>
      <c r="K128" s="124"/>
      <c r="L128" s="222"/>
      <c r="M128" s="124"/>
      <c r="N128" s="503" t="s">
        <v>36</v>
      </c>
      <c r="O128" s="124"/>
      <c r="P128" s="459">
        <f t="shared" si="5"/>
        <v>0</v>
      </c>
      <c r="Q128" s="124"/>
      <c r="R128" s="517">
        <f t="shared" si="6"/>
        <v>0</v>
      </c>
      <c r="S128" s="518"/>
      <c r="T128" s="517">
        <f t="shared" si="7"/>
        <v>0</v>
      </c>
      <c r="U128" s="518"/>
      <c r="V128" s="517">
        <f t="shared" si="8"/>
        <v>0</v>
      </c>
      <c r="W128" s="123"/>
      <c r="X128" s="407">
        <f t="shared" si="9"/>
        <v>0</v>
      </c>
      <c r="Y128" s="261"/>
      <c r="Z128" s="470"/>
    </row>
    <row r="129" spans="2:26" x14ac:dyDescent="0.25">
      <c r="B129" s="220"/>
      <c r="C129" s="224"/>
      <c r="D129" s="225"/>
      <c r="E129" s="224"/>
      <c r="F129" s="505"/>
      <c r="G129" s="226"/>
      <c r="H129" s="221"/>
      <c r="I129" s="124"/>
      <c r="J129" s="221"/>
      <c r="K129" s="124"/>
      <c r="L129" s="222"/>
      <c r="M129" s="124"/>
      <c r="N129" s="503" t="s">
        <v>36</v>
      </c>
      <c r="O129" s="124"/>
      <c r="P129" s="459">
        <f t="shared" si="5"/>
        <v>0</v>
      </c>
      <c r="Q129" s="124"/>
      <c r="R129" s="517">
        <f t="shared" si="6"/>
        <v>0</v>
      </c>
      <c r="S129" s="518"/>
      <c r="T129" s="517">
        <f t="shared" si="7"/>
        <v>0</v>
      </c>
      <c r="U129" s="518"/>
      <c r="V129" s="517">
        <f t="shared" si="8"/>
        <v>0</v>
      </c>
      <c r="W129" s="123"/>
      <c r="X129" s="407">
        <f t="shared" si="9"/>
        <v>0</v>
      </c>
      <c r="Y129" s="261"/>
      <c r="Z129" s="470"/>
    </row>
    <row r="130" spans="2:26" x14ac:dyDescent="0.25">
      <c r="B130" s="220"/>
      <c r="C130" s="224"/>
      <c r="D130" s="225"/>
      <c r="E130" s="224"/>
      <c r="F130" s="505"/>
      <c r="G130" s="226"/>
      <c r="H130" s="221"/>
      <c r="I130" s="124"/>
      <c r="J130" s="221"/>
      <c r="K130" s="124"/>
      <c r="L130" s="222"/>
      <c r="M130" s="124"/>
      <c r="N130" s="503" t="s">
        <v>36</v>
      </c>
      <c r="O130" s="124"/>
      <c r="P130" s="459">
        <f t="shared" si="5"/>
        <v>0</v>
      </c>
      <c r="Q130" s="124"/>
      <c r="R130" s="517">
        <f t="shared" si="6"/>
        <v>0</v>
      </c>
      <c r="S130" s="518"/>
      <c r="T130" s="517">
        <f t="shared" si="7"/>
        <v>0</v>
      </c>
      <c r="U130" s="518"/>
      <c r="V130" s="517">
        <f t="shared" si="8"/>
        <v>0</v>
      </c>
      <c r="W130" s="123"/>
      <c r="X130" s="407">
        <f t="shared" si="9"/>
        <v>0</v>
      </c>
      <c r="Y130" s="261"/>
      <c r="Z130" s="470"/>
    </row>
    <row r="131" spans="2:26" x14ac:dyDescent="0.25">
      <c r="B131" s="220"/>
      <c r="C131" s="224"/>
      <c r="D131" s="225"/>
      <c r="E131" s="224"/>
      <c r="F131" s="505"/>
      <c r="G131" s="226"/>
      <c r="H131" s="221"/>
      <c r="I131" s="124"/>
      <c r="J131" s="221"/>
      <c r="K131" s="124"/>
      <c r="L131" s="222"/>
      <c r="M131" s="124"/>
      <c r="N131" s="503" t="s">
        <v>36</v>
      </c>
      <c r="O131" s="124"/>
      <c r="P131" s="459">
        <f t="shared" si="5"/>
        <v>0</v>
      </c>
      <c r="Q131" s="124"/>
      <c r="R131" s="517">
        <f t="shared" si="6"/>
        <v>0</v>
      </c>
      <c r="S131" s="518"/>
      <c r="T131" s="517">
        <f t="shared" si="7"/>
        <v>0</v>
      </c>
      <c r="U131" s="518"/>
      <c r="V131" s="517">
        <f t="shared" si="8"/>
        <v>0</v>
      </c>
      <c r="W131" s="123"/>
      <c r="X131" s="407">
        <f t="shared" si="9"/>
        <v>0</v>
      </c>
      <c r="Y131" s="261"/>
      <c r="Z131" s="470"/>
    </row>
    <row r="132" spans="2:26" x14ac:dyDescent="0.25">
      <c r="B132" s="220"/>
      <c r="C132" s="224"/>
      <c r="D132" s="225"/>
      <c r="E132" s="224"/>
      <c r="F132" s="505"/>
      <c r="G132" s="226"/>
      <c r="H132" s="221"/>
      <c r="I132" s="124"/>
      <c r="J132" s="221"/>
      <c r="K132" s="124"/>
      <c r="L132" s="222"/>
      <c r="M132" s="124"/>
      <c r="N132" s="503" t="s">
        <v>36</v>
      </c>
      <c r="O132" s="124"/>
      <c r="P132" s="459">
        <f t="shared" si="5"/>
        <v>0</v>
      </c>
      <c r="Q132" s="124"/>
      <c r="R132" s="517">
        <f t="shared" si="6"/>
        <v>0</v>
      </c>
      <c r="S132" s="518"/>
      <c r="T132" s="517">
        <f t="shared" si="7"/>
        <v>0</v>
      </c>
      <c r="U132" s="518"/>
      <c r="V132" s="517">
        <f t="shared" si="8"/>
        <v>0</v>
      </c>
      <c r="W132" s="123"/>
      <c r="X132" s="407">
        <f t="shared" si="9"/>
        <v>0</v>
      </c>
      <c r="Y132" s="261"/>
      <c r="Z132" s="470"/>
    </row>
    <row r="133" spans="2:26" x14ac:dyDescent="0.25">
      <c r="B133" s="220"/>
      <c r="C133" s="224"/>
      <c r="D133" s="225"/>
      <c r="E133" s="224"/>
      <c r="F133" s="505"/>
      <c r="G133" s="226"/>
      <c r="H133" s="221"/>
      <c r="I133" s="124"/>
      <c r="J133" s="221"/>
      <c r="K133" s="124"/>
      <c r="L133" s="222"/>
      <c r="M133" s="124"/>
      <c r="N133" s="503" t="s">
        <v>36</v>
      </c>
      <c r="O133" s="124"/>
      <c r="P133" s="459">
        <f t="shared" si="5"/>
        <v>0</v>
      </c>
      <c r="Q133" s="124"/>
      <c r="R133" s="517">
        <f t="shared" si="6"/>
        <v>0</v>
      </c>
      <c r="S133" s="518"/>
      <c r="T133" s="517">
        <f t="shared" si="7"/>
        <v>0</v>
      </c>
      <c r="U133" s="518"/>
      <c r="V133" s="517">
        <f t="shared" si="8"/>
        <v>0</v>
      </c>
      <c r="W133" s="123"/>
      <c r="X133" s="407">
        <f t="shared" si="9"/>
        <v>0</v>
      </c>
      <c r="Y133" s="261"/>
      <c r="Z133" s="470"/>
    </row>
    <row r="134" spans="2:26" x14ac:dyDescent="0.25">
      <c r="B134" s="220"/>
      <c r="C134" s="224"/>
      <c r="D134" s="225"/>
      <c r="E134" s="224"/>
      <c r="F134" s="505"/>
      <c r="G134" s="226"/>
      <c r="H134" s="221"/>
      <c r="I134" s="124"/>
      <c r="J134" s="221"/>
      <c r="K134" s="124"/>
      <c r="L134" s="222"/>
      <c r="M134" s="124"/>
      <c r="N134" s="503" t="s">
        <v>36</v>
      </c>
      <c r="O134" s="124"/>
      <c r="P134" s="459">
        <f t="shared" si="5"/>
        <v>0</v>
      </c>
      <c r="Q134" s="124"/>
      <c r="R134" s="517">
        <f t="shared" si="6"/>
        <v>0</v>
      </c>
      <c r="S134" s="518"/>
      <c r="T134" s="517">
        <f t="shared" si="7"/>
        <v>0</v>
      </c>
      <c r="U134" s="518"/>
      <c r="V134" s="517">
        <f t="shared" si="8"/>
        <v>0</v>
      </c>
      <c r="W134" s="123"/>
      <c r="X134" s="407">
        <f t="shared" si="9"/>
        <v>0</v>
      </c>
      <c r="Y134" s="261"/>
      <c r="Z134" s="470"/>
    </row>
    <row r="135" spans="2:26" x14ac:dyDescent="0.25">
      <c r="B135" s="220"/>
      <c r="C135" s="224"/>
      <c r="D135" s="225"/>
      <c r="E135" s="224"/>
      <c r="F135" s="505"/>
      <c r="G135" s="226"/>
      <c r="H135" s="221"/>
      <c r="I135" s="124"/>
      <c r="J135" s="221"/>
      <c r="K135" s="124"/>
      <c r="L135" s="222"/>
      <c r="M135" s="124"/>
      <c r="N135" s="503" t="s">
        <v>36</v>
      </c>
      <c r="O135" s="124"/>
      <c r="P135" s="459">
        <f t="shared" si="5"/>
        <v>0</v>
      </c>
      <c r="Q135" s="124"/>
      <c r="R135" s="517">
        <f t="shared" si="6"/>
        <v>0</v>
      </c>
      <c r="S135" s="518"/>
      <c r="T135" s="517">
        <f t="shared" si="7"/>
        <v>0</v>
      </c>
      <c r="U135" s="518"/>
      <c r="V135" s="517">
        <f t="shared" si="8"/>
        <v>0</v>
      </c>
      <c r="W135" s="123"/>
      <c r="X135" s="407">
        <f t="shared" si="9"/>
        <v>0</v>
      </c>
      <c r="Y135" s="261"/>
      <c r="Z135" s="470"/>
    </row>
    <row r="136" spans="2:26" x14ac:dyDescent="0.25">
      <c r="B136" s="220"/>
      <c r="C136" s="224"/>
      <c r="D136" s="225"/>
      <c r="E136" s="224"/>
      <c r="F136" s="505"/>
      <c r="G136" s="226"/>
      <c r="H136" s="221"/>
      <c r="I136" s="124"/>
      <c r="J136" s="221"/>
      <c r="K136" s="124"/>
      <c r="L136" s="222"/>
      <c r="M136" s="124"/>
      <c r="N136" s="503" t="s">
        <v>36</v>
      </c>
      <c r="O136" s="124"/>
      <c r="P136" s="459">
        <f t="shared" si="5"/>
        <v>0</v>
      </c>
      <c r="Q136" s="124"/>
      <c r="R136" s="517">
        <f t="shared" si="6"/>
        <v>0</v>
      </c>
      <c r="S136" s="518"/>
      <c r="T136" s="517">
        <f t="shared" si="7"/>
        <v>0</v>
      </c>
      <c r="U136" s="518"/>
      <c r="V136" s="517">
        <f t="shared" si="8"/>
        <v>0</v>
      </c>
      <c r="W136" s="123"/>
      <c r="X136" s="407">
        <f t="shared" si="9"/>
        <v>0</v>
      </c>
      <c r="Y136" s="261"/>
      <c r="Z136" s="470"/>
    </row>
    <row r="137" spans="2:26" x14ac:dyDescent="0.25">
      <c r="B137" s="220"/>
      <c r="C137" s="224"/>
      <c r="D137" s="225"/>
      <c r="E137" s="224"/>
      <c r="F137" s="505"/>
      <c r="G137" s="226"/>
      <c r="H137" s="221"/>
      <c r="I137" s="124"/>
      <c r="J137" s="221"/>
      <c r="K137" s="124"/>
      <c r="L137" s="222"/>
      <c r="M137" s="124"/>
      <c r="N137" s="503" t="s">
        <v>36</v>
      </c>
      <c r="O137" s="124"/>
      <c r="P137" s="459">
        <f t="shared" si="5"/>
        <v>0</v>
      </c>
      <c r="Q137" s="124"/>
      <c r="R137" s="517">
        <f t="shared" si="6"/>
        <v>0</v>
      </c>
      <c r="S137" s="518"/>
      <c r="T137" s="517">
        <f t="shared" si="7"/>
        <v>0</v>
      </c>
      <c r="U137" s="518"/>
      <c r="V137" s="517">
        <f t="shared" si="8"/>
        <v>0</v>
      </c>
      <c r="W137" s="123"/>
      <c r="X137" s="407">
        <f t="shared" si="9"/>
        <v>0</v>
      </c>
      <c r="Y137" s="261"/>
      <c r="Z137" s="470"/>
    </row>
    <row r="138" spans="2:26" x14ac:dyDescent="0.25">
      <c r="B138" s="220"/>
      <c r="C138" s="224"/>
      <c r="D138" s="225"/>
      <c r="E138" s="224"/>
      <c r="F138" s="505"/>
      <c r="G138" s="226"/>
      <c r="H138" s="221"/>
      <c r="I138" s="124"/>
      <c r="J138" s="221"/>
      <c r="K138" s="124"/>
      <c r="L138" s="222"/>
      <c r="M138" s="124"/>
      <c r="N138" s="503" t="s">
        <v>36</v>
      </c>
      <c r="O138" s="124"/>
      <c r="P138" s="459">
        <f t="shared" si="5"/>
        <v>0</v>
      </c>
      <c r="Q138" s="124"/>
      <c r="R138" s="517">
        <f t="shared" si="6"/>
        <v>0</v>
      </c>
      <c r="S138" s="518"/>
      <c r="T138" s="517">
        <f t="shared" si="7"/>
        <v>0</v>
      </c>
      <c r="U138" s="518"/>
      <c r="V138" s="517">
        <f t="shared" si="8"/>
        <v>0</v>
      </c>
      <c r="W138" s="123"/>
      <c r="X138" s="407">
        <f t="shared" si="9"/>
        <v>0</v>
      </c>
      <c r="Y138" s="261"/>
      <c r="Z138" s="470"/>
    </row>
    <row r="139" spans="2:26" x14ac:dyDescent="0.25">
      <c r="B139" s="220"/>
      <c r="C139" s="224"/>
      <c r="D139" s="225"/>
      <c r="E139" s="224"/>
      <c r="F139" s="505"/>
      <c r="G139" s="226"/>
      <c r="H139" s="221"/>
      <c r="I139" s="124"/>
      <c r="J139" s="221"/>
      <c r="K139" s="124"/>
      <c r="L139" s="222"/>
      <c r="M139" s="124"/>
      <c r="N139" s="503" t="s">
        <v>36</v>
      </c>
      <c r="O139" s="124"/>
      <c r="P139" s="459">
        <f t="shared" si="5"/>
        <v>0</v>
      </c>
      <c r="Q139" s="124"/>
      <c r="R139" s="517">
        <f t="shared" si="6"/>
        <v>0</v>
      </c>
      <c r="S139" s="518"/>
      <c r="T139" s="517">
        <f t="shared" si="7"/>
        <v>0</v>
      </c>
      <c r="U139" s="518"/>
      <c r="V139" s="517">
        <f t="shared" si="8"/>
        <v>0</v>
      </c>
      <c r="W139" s="123"/>
      <c r="X139" s="407">
        <f t="shared" si="9"/>
        <v>0</v>
      </c>
      <c r="Y139" s="261"/>
      <c r="Z139" s="470"/>
    </row>
    <row r="140" spans="2:26" x14ac:dyDescent="0.25">
      <c r="B140" s="220"/>
      <c r="C140" s="224"/>
      <c r="D140" s="225"/>
      <c r="E140" s="224"/>
      <c r="F140" s="505"/>
      <c r="G140" s="226"/>
      <c r="H140" s="221"/>
      <c r="I140" s="124"/>
      <c r="J140" s="221"/>
      <c r="K140" s="124"/>
      <c r="L140" s="222"/>
      <c r="M140" s="124"/>
      <c r="N140" s="503" t="s">
        <v>36</v>
      </c>
      <c r="O140" s="124"/>
      <c r="P140" s="459">
        <f t="shared" ref="P140:P203" si="10">IFERROR((+H140-J140)/N140,0)</f>
        <v>0</v>
      </c>
      <c r="Q140" s="124"/>
      <c r="R140" s="517">
        <f t="shared" ref="R140:R203" si="11">IFERROR(IF(F140&gt;$N$7,F140,$N$7),0)</f>
        <v>0</v>
      </c>
      <c r="S140" s="518"/>
      <c r="T140" s="517">
        <f t="shared" ref="T140:T203" si="12">IFERROR(F140+N140*365,0)</f>
        <v>0</v>
      </c>
      <c r="U140" s="518"/>
      <c r="V140" s="517">
        <f t="shared" ref="V140:V203" si="13">IFERROR(IF(T140&lt;$N$4,T140,$N$4),0)</f>
        <v>0</v>
      </c>
      <c r="W140" s="123"/>
      <c r="X140" s="407">
        <f t="shared" ref="X140:X203" si="14">IFERROR((V140-R140)/365*P140*L140,0)</f>
        <v>0</v>
      </c>
      <c r="Y140" s="261"/>
      <c r="Z140" s="470"/>
    </row>
    <row r="141" spans="2:26" x14ac:dyDescent="0.25">
      <c r="B141" s="220"/>
      <c r="C141" s="224"/>
      <c r="D141" s="225"/>
      <c r="E141" s="224"/>
      <c r="F141" s="505"/>
      <c r="G141" s="226"/>
      <c r="H141" s="221"/>
      <c r="I141" s="124"/>
      <c r="J141" s="221"/>
      <c r="K141" s="124"/>
      <c r="L141" s="222"/>
      <c r="M141" s="124"/>
      <c r="N141" s="503" t="s">
        <v>36</v>
      </c>
      <c r="O141" s="124"/>
      <c r="P141" s="459">
        <f t="shared" si="10"/>
        <v>0</v>
      </c>
      <c r="Q141" s="124"/>
      <c r="R141" s="517">
        <f t="shared" si="11"/>
        <v>0</v>
      </c>
      <c r="S141" s="518"/>
      <c r="T141" s="517">
        <f t="shared" si="12"/>
        <v>0</v>
      </c>
      <c r="U141" s="518"/>
      <c r="V141" s="517">
        <f t="shared" si="13"/>
        <v>0</v>
      </c>
      <c r="W141" s="123"/>
      <c r="X141" s="407">
        <f t="shared" si="14"/>
        <v>0</v>
      </c>
      <c r="Y141" s="261"/>
      <c r="Z141" s="470"/>
    </row>
    <row r="142" spans="2:26" x14ac:dyDescent="0.25">
      <c r="B142" s="220"/>
      <c r="C142" s="224"/>
      <c r="D142" s="225"/>
      <c r="E142" s="224"/>
      <c r="F142" s="505"/>
      <c r="G142" s="226"/>
      <c r="H142" s="221"/>
      <c r="I142" s="124"/>
      <c r="J142" s="221"/>
      <c r="K142" s="124"/>
      <c r="L142" s="222"/>
      <c r="M142" s="124"/>
      <c r="N142" s="503" t="s">
        <v>36</v>
      </c>
      <c r="O142" s="124"/>
      <c r="P142" s="459">
        <f t="shared" si="10"/>
        <v>0</v>
      </c>
      <c r="Q142" s="124"/>
      <c r="R142" s="517">
        <f t="shared" si="11"/>
        <v>0</v>
      </c>
      <c r="S142" s="518"/>
      <c r="T142" s="517">
        <f t="shared" si="12"/>
        <v>0</v>
      </c>
      <c r="U142" s="518"/>
      <c r="V142" s="517">
        <f t="shared" si="13"/>
        <v>0</v>
      </c>
      <c r="W142" s="123"/>
      <c r="X142" s="407">
        <f t="shared" si="14"/>
        <v>0</v>
      </c>
      <c r="Y142" s="261"/>
      <c r="Z142" s="470"/>
    </row>
    <row r="143" spans="2:26" x14ac:dyDescent="0.25">
      <c r="B143" s="220"/>
      <c r="C143" s="224"/>
      <c r="D143" s="225"/>
      <c r="E143" s="224"/>
      <c r="F143" s="505"/>
      <c r="G143" s="226"/>
      <c r="H143" s="221"/>
      <c r="I143" s="124"/>
      <c r="J143" s="221"/>
      <c r="K143" s="124"/>
      <c r="L143" s="222"/>
      <c r="M143" s="124"/>
      <c r="N143" s="503" t="s">
        <v>36</v>
      </c>
      <c r="O143" s="124"/>
      <c r="P143" s="459">
        <f t="shared" si="10"/>
        <v>0</v>
      </c>
      <c r="Q143" s="124"/>
      <c r="R143" s="517">
        <f t="shared" si="11"/>
        <v>0</v>
      </c>
      <c r="S143" s="518"/>
      <c r="T143" s="517">
        <f t="shared" si="12"/>
        <v>0</v>
      </c>
      <c r="U143" s="518"/>
      <c r="V143" s="517">
        <f t="shared" si="13"/>
        <v>0</v>
      </c>
      <c r="W143" s="123"/>
      <c r="X143" s="407">
        <f t="shared" si="14"/>
        <v>0</v>
      </c>
      <c r="Y143" s="261"/>
      <c r="Z143" s="470"/>
    </row>
    <row r="144" spans="2:26" x14ac:dyDescent="0.25">
      <c r="B144" s="220"/>
      <c r="C144" s="224"/>
      <c r="D144" s="225"/>
      <c r="E144" s="224"/>
      <c r="F144" s="505"/>
      <c r="G144" s="226"/>
      <c r="H144" s="221"/>
      <c r="I144" s="124"/>
      <c r="J144" s="221"/>
      <c r="K144" s="124"/>
      <c r="L144" s="222"/>
      <c r="M144" s="124"/>
      <c r="N144" s="503" t="s">
        <v>36</v>
      </c>
      <c r="O144" s="124"/>
      <c r="P144" s="459">
        <f t="shared" si="10"/>
        <v>0</v>
      </c>
      <c r="Q144" s="124"/>
      <c r="R144" s="517">
        <f t="shared" si="11"/>
        <v>0</v>
      </c>
      <c r="S144" s="518"/>
      <c r="T144" s="517">
        <f t="shared" si="12"/>
        <v>0</v>
      </c>
      <c r="U144" s="518"/>
      <c r="V144" s="517">
        <f t="shared" si="13"/>
        <v>0</v>
      </c>
      <c r="W144" s="123"/>
      <c r="X144" s="407">
        <f t="shared" si="14"/>
        <v>0</v>
      </c>
      <c r="Y144" s="261"/>
      <c r="Z144" s="470"/>
    </row>
    <row r="145" spans="2:26" x14ac:dyDescent="0.25">
      <c r="B145" s="220"/>
      <c r="C145" s="224"/>
      <c r="D145" s="225"/>
      <c r="E145" s="224"/>
      <c r="F145" s="505"/>
      <c r="G145" s="226"/>
      <c r="H145" s="221"/>
      <c r="I145" s="124"/>
      <c r="J145" s="221"/>
      <c r="K145" s="124"/>
      <c r="L145" s="222"/>
      <c r="M145" s="124"/>
      <c r="N145" s="503" t="s">
        <v>36</v>
      </c>
      <c r="O145" s="124"/>
      <c r="P145" s="459">
        <f t="shared" si="10"/>
        <v>0</v>
      </c>
      <c r="Q145" s="124"/>
      <c r="R145" s="517">
        <f t="shared" si="11"/>
        <v>0</v>
      </c>
      <c r="S145" s="518"/>
      <c r="T145" s="517">
        <f t="shared" si="12"/>
        <v>0</v>
      </c>
      <c r="U145" s="518"/>
      <c r="V145" s="517">
        <f t="shared" si="13"/>
        <v>0</v>
      </c>
      <c r="W145" s="123"/>
      <c r="X145" s="407">
        <f t="shared" si="14"/>
        <v>0</v>
      </c>
      <c r="Y145" s="261"/>
      <c r="Z145" s="470"/>
    </row>
    <row r="146" spans="2:26" x14ac:dyDescent="0.25">
      <c r="B146" s="220"/>
      <c r="C146" s="224"/>
      <c r="D146" s="225"/>
      <c r="E146" s="224"/>
      <c r="F146" s="505"/>
      <c r="G146" s="226"/>
      <c r="H146" s="221"/>
      <c r="I146" s="124"/>
      <c r="J146" s="221"/>
      <c r="K146" s="124"/>
      <c r="L146" s="222"/>
      <c r="M146" s="124"/>
      <c r="N146" s="503" t="s">
        <v>36</v>
      </c>
      <c r="O146" s="124"/>
      <c r="P146" s="459">
        <f t="shared" si="10"/>
        <v>0</v>
      </c>
      <c r="Q146" s="124"/>
      <c r="R146" s="517">
        <f t="shared" si="11"/>
        <v>0</v>
      </c>
      <c r="S146" s="518"/>
      <c r="T146" s="517">
        <f t="shared" si="12"/>
        <v>0</v>
      </c>
      <c r="U146" s="518"/>
      <c r="V146" s="517">
        <f t="shared" si="13"/>
        <v>0</v>
      </c>
      <c r="W146" s="123"/>
      <c r="X146" s="407">
        <f t="shared" si="14"/>
        <v>0</v>
      </c>
      <c r="Y146" s="261"/>
      <c r="Z146" s="470"/>
    </row>
    <row r="147" spans="2:26" x14ac:dyDescent="0.25">
      <c r="B147" s="220"/>
      <c r="C147" s="224"/>
      <c r="D147" s="225"/>
      <c r="E147" s="224"/>
      <c r="F147" s="505"/>
      <c r="G147" s="226"/>
      <c r="H147" s="221"/>
      <c r="I147" s="124"/>
      <c r="J147" s="221"/>
      <c r="K147" s="124"/>
      <c r="L147" s="222"/>
      <c r="M147" s="124"/>
      <c r="N147" s="503" t="s">
        <v>36</v>
      </c>
      <c r="O147" s="124"/>
      <c r="P147" s="459">
        <f t="shared" si="10"/>
        <v>0</v>
      </c>
      <c r="Q147" s="124"/>
      <c r="R147" s="517">
        <f t="shared" si="11"/>
        <v>0</v>
      </c>
      <c r="S147" s="518"/>
      <c r="T147" s="517">
        <f t="shared" si="12"/>
        <v>0</v>
      </c>
      <c r="U147" s="518"/>
      <c r="V147" s="517">
        <f t="shared" si="13"/>
        <v>0</v>
      </c>
      <c r="W147" s="123"/>
      <c r="X147" s="407">
        <f t="shared" si="14"/>
        <v>0</v>
      </c>
      <c r="Y147" s="261"/>
      <c r="Z147" s="470"/>
    </row>
    <row r="148" spans="2:26" x14ac:dyDescent="0.25">
      <c r="B148" s="220"/>
      <c r="C148" s="224"/>
      <c r="D148" s="225"/>
      <c r="E148" s="224"/>
      <c r="F148" s="505"/>
      <c r="G148" s="226"/>
      <c r="H148" s="221"/>
      <c r="I148" s="124"/>
      <c r="J148" s="221"/>
      <c r="K148" s="124"/>
      <c r="L148" s="222"/>
      <c r="M148" s="124"/>
      <c r="N148" s="503" t="s">
        <v>36</v>
      </c>
      <c r="O148" s="124"/>
      <c r="P148" s="459">
        <f t="shared" si="10"/>
        <v>0</v>
      </c>
      <c r="Q148" s="124"/>
      <c r="R148" s="517">
        <f t="shared" si="11"/>
        <v>0</v>
      </c>
      <c r="S148" s="518"/>
      <c r="T148" s="517">
        <f t="shared" si="12"/>
        <v>0</v>
      </c>
      <c r="U148" s="518"/>
      <c r="V148" s="517">
        <f t="shared" si="13"/>
        <v>0</v>
      </c>
      <c r="W148" s="123"/>
      <c r="X148" s="407">
        <f t="shared" si="14"/>
        <v>0</v>
      </c>
      <c r="Y148" s="261"/>
      <c r="Z148" s="470"/>
    </row>
    <row r="149" spans="2:26" x14ac:dyDescent="0.25">
      <c r="B149" s="220"/>
      <c r="C149" s="224"/>
      <c r="D149" s="225"/>
      <c r="E149" s="224"/>
      <c r="F149" s="505"/>
      <c r="G149" s="226"/>
      <c r="H149" s="221"/>
      <c r="I149" s="124"/>
      <c r="J149" s="221"/>
      <c r="K149" s="124"/>
      <c r="L149" s="222"/>
      <c r="M149" s="124"/>
      <c r="N149" s="503" t="s">
        <v>36</v>
      </c>
      <c r="O149" s="124"/>
      <c r="P149" s="459">
        <f t="shared" si="10"/>
        <v>0</v>
      </c>
      <c r="Q149" s="124"/>
      <c r="R149" s="517">
        <f t="shared" si="11"/>
        <v>0</v>
      </c>
      <c r="S149" s="518"/>
      <c r="T149" s="517">
        <f t="shared" si="12"/>
        <v>0</v>
      </c>
      <c r="U149" s="518"/>
      <c r="V149" s="517">
        <f t="shared" si="13"/>
        <v>0</v>
      </c>
      <c r="W149" s="123"/>
      <c r="X149" s="407">
        <f t="shared" si="14"/>
        <v>0</v>
      </c>
      <c r="Y149" s="261"/>
      <c r="Z149" s="470"/>
    </row>
    <row r="150" spans="2:26" x14ac:dyDescent="0.25">
      <c r="B150" s="220"/>
      <c r="C150" s="224"/>
      <c r="D150" s="225"/>
      <c r="E150" s="224"/>
      <c r="F150" s="505"/>
      <c r="G150" s="226"/>
      <c r="H150" s="221"/>
      <c r="I150" s="124"/>
      <c r="J150" s="221"/>
      <c r="K150" s="124"/>
      <c r="L150" s="222"/>
      <c r="M150" s="124"/>
      <c r="N150" s="503" t="s">
        <v>36</v>
      </c>
      <c r="O150" s="124"/>
      <c r="P150" s="459">
        <f t="shared" si="10"/>
        <v>0</v>
      </c>
      <c r="Q150" s="124"/>
      <c r="R150" s="517">
        <f t="shared" si="11"/>
        <v>0</v>
      </c>
      <c r="S150" s="518"/>
      <c r="T150" s="517">
        <f t="shared" si="12"/>
        <v>0</v>
      </c>
      <c r="U150" s="518"/>
      <c r="V150" s="517">
        <f t="shared" si="13"/>
        <v>0</v>
      </c>
      <c r="W150" s="123"/>
      <c r="X150" s="407">
        <f t="shared" si="14"/>
        <v>0</v>
      </c>
      <c r="Y150" s="261"/>
      <c r="Z150" s="470"/>
    </row>
    <row r="151" spans="2:26" x14ac:dyDescent="0.25">
      <c r="B151" s="220"/>
      <c r="C151" s="224"/>
      <c r="D151" s="225"/>
      <c r="E151" s="224"/>
      <c r="F151" s="505"/>
      <c r="G151" s="226"/>
      <c r="H151" s="221"/>
      <c r="I151" s="124"/>
      <c r="J151" s="221"/>
      <c r="K151" s="124"/>
      <c r="L151" s="222"/>
      <c r="M151" s="124"/>
      <c r="N151" s="503" t="s">
        <v>36</v>
      </c>
      <c r="O151" s="124"/>
      <c r="P151" s="459">
        <f t="shared" si="10"/>
        <v>0</v>
      </c>
      <c r="Q151" s="124"/>
      <c r="R151" s="517">
        <f t="shared" si="11"/>
        <v>0</v>
      </c>
      <c r="S151" s="518"/>
      <c r="T151" s="517">
        <f t="shared" si="12"/>
        <v>0</v>
      </c>
      <c r="U151" s="518"/>
      <c r="V151" s="517">
        <f t="shared" si="13"/>
        <v>0</v>
      </c>
      <c r="W151" s="123"/>
      <c r="X151" s="407">
        <f t="shared" si="14"/>
        <v>0</v>
      </c>
      <c r="Y151" s="261"/>
      <c r="Z151" s="470"/>
    </row>
    <row r="152" spans="2:26" x14ac:dyDescent="0.25">
      <c r="B152" s="220"/>
      <c r="C152" s="224"/>
      <c r="D152" s="225"/>
      <c r="E152" s="224"/>
      <c r="F152" s="505"/>
      <c r="G152" s="226"/>
      <c r="H152" s="221"/>
      <c r="I152" s="124"/>
      <c r="J152" s="221"/>
      <c r="K152" s="124"/>
      <c r="L152" s="222"/>
      <c r="M152" s="124"/>
      <c r="N152" s="503" t="s">
        <v>36</v>
      </c>
      <c r="O152" s="124"/>
      <c r="P152" s="459">
        <f t="shared" si="10"/>
        <v>0</v>
      </c>
      <c r="Q152" s="124"/>
      <c r="R152" s="517">
        <f t="shared" si="11"/>
        <v>0</v>
      </c>
      <c r="S152" s="518"/>
      <c r="T152" s="517">
        <f t="shared" si="12"/>
        <v>0</v>
      </c>
      <c r="U152" s="518"/>
      <c r="V152" s="517">
        <f t="shared" si="13"/>
        <v>0</v>
      </c>
      <c r="W152" s="123"/>
      <c r="X152" s="407">
        <f t="shared" si="14"/>
        <v>0</v>
      </c>
      <c r="Y152" s="261"/>
      <c r="Z152" s="470"/>
    </row>
    <row r="153" spans="2:26" x14ac:dyDescent="0.25">
      <c r="B153" s="220"/>
      <c r="C153" s="224"/>
      <c r="D153" s="225"/>
      <c r="E153" s="224"/>
      <c r="F153" s="505"/>
      <c r="G153" s="226"/>
      <c r="H153" s="221"/>
      <c r="I153" s="124"/>
      <c r="J153" s="221"/>
      <c r="K153" s="124"/>
      <c r="L153" s="222"/>
      <c r="M153" s="124"/>
      <c r="N153" s="503" t="s">
        <v>36</v>
      </c>
      <c r="O153" s="124"/>
      <c r="P153" s="459">
        <f t="shared" si="10"/>
        <v>0</v>
      </c>
      <c r="Q153" s="124"/>
      <c r="R153" s="517">
        <f t="shared" si="11"/>
        <v>0</v>
      </c>
      <c r="S153" s="518"/>
      <c r="T153" s="517">
        <f t="shared" si="12"/>
        <v>0</v>
      </c>
      <c r="U153" s="518"/>
      <c r="V153" s="517">
        <f t="shared" si="13"/>
        <v>0</v>
      </c>
      <c r="W153" s="123"/>
      <c r="X153" s="407">
        <f t="shared" si="14"/>
        <v>0</v>
      </c>
      <c r="Y153" s="261"/>
      <c r="Z153" s="470"/>
    </row>
    <row r="154" spans="2:26" x14ac:dyDescent="0.25">
      <c r="B154" s="220"/>
      <c r="C154" s="224"/>
      <c r="D154" s="225"/>
      <c r="E154" s="224"/>
      <c r="F154" s="505"/>
      <c r="G154" s="226"/>
      <c r="H154" s="221"/>
      <c r="I154" s="124"/>
      <c r="J154" s="221"/>
      <c r="K154" s="124"/>
      <c r="L154" s="222"/>
      <c r="M154" s="124"/>
      <c r="N154" s="503" t="s">
        <v>36</v>
      </c>
      <c r="O154" s="124"/>
      <c r="P154" s="459">
        <f t="shared" si="10"/>
        <v>0</v>
      </c>
      <c r="Q154" s="124"/>
      <c r="R154" s="517">
        <f t="shared" si="11"/>
        <v>0</v>
      </c>
      <c r="S154" s="518"/>
      <c r="T154" s="517">
        <f t="shared" si="12"/>
        <v>0</v>
      </c>
      <c r="U154" s="518"/>
      <c r="V154" s="517">
        <f t="shared" si="13"/>
        <v>0</v>
      </c>
      <c r="W154" s="123"/>
      <c r="X154" s="407">
        <f t="shared" si="14"/>
        <v>0</v>
      </c>
      <c r="Y154" s="261"/>
      <c r="Z154" s="470"/>
    </row>
    <row r="155" spans="2:26" x14ac:dyDescent="0.25">
      <c r="B155" s="220"/>
      <c r="C155" s="224"/>
      <c r="D155" s="225"/>
      <c r="E155" s="224"/>
      <c r="F155" s="505"/>
      <c r="G155" s="226"/>
      <c r="H155" s="221"/>
      <c r="I155" s="124"/>
      <c r="J155" s="221"/>
      <c r="K155" s="124"/>
      <c r="L155" s="222"/>
      <c r="M155" s="124"/>
      <c r="N155" s="503" t="s">
        <v>36</v>
      </c>
      <c r="O155" s="124"/>
      <c r="P155" s="459">
        <f t="shared" si="10"/>
        <v>0</v>
      </c>
      <c r="Q155" s="124"/>
      <c r="R155" s="517">
        <f t="shared" si="11"/>
        <v>0</v>
      </c>
      <c r="S155" s="518"/>
      <c r="T155" s="517">
        <f t="shared" si="12"/>
        <v>0</v>
      </c>
      <c r="U155" s="518"/>
      <c r="V155" s="517">
        <f t="shared" si="13"/>
        <v>0</v>
      </c>
      <c r="W155" s="123"/>
      <c r="X155" s="407">
        <f t="shared" si="14"/>
        <v>0</v>
      </c>
      <c r="Y155" s="261"/>
      <c r="Z155" s="470"/>
    </row>
    <row r="156" spans="2:26" x14ac:dyDescent="0.25">
      <c r="B156" s="220"/>
      <c r="C156" s="224"/>
      <c r="D156" s="225"/>
      <c r="E156" s="224"/>
      <c r="F156" s="505"/>
      <c r="G156" s="226"/>
      <c r="H156" s="221"/>
      <c r="I156" s="124"/>
      <c r="J156" s="221"/>
      <c r="K156" s="124"/>
      <c r="L156" s="222"/>
      <c r="M156" s="124"/>
      <c r="N156" s="503" t="s">
        <v>36</v>
      </c>
      <c r="O156" s="124"/>
      <c r="P156" s="459">
        <f t="shared" si="10"/>
        <v>0</v>
      </c>
      <c r="Q156" s="124"/>
      <c r="R156" s="517">
        <f t="shared" si="11"/>
        <v>0</v>
      </c>
      <c r="S156" s="518"/>
      <c r="T156" s="517">
        <f t="shared" si="12"/>
        <v>0</v>
      </c>
      <c r="U156" s="518"/>
      <c r="V156" s="517">
        <f t="shared" si="13"/>
        <v>0</v>
      </c>
      <c r="W156" s="123"/>
      <c r="X156" s="407">
        <f t="shared" si="14"/>
        <v>0</v>
      </c>
      <c r="Y156" s="261"/>
      <c r="Z156" s="470"/>
    </row>
    <row r="157" spans="2:26" x14ac:dyDescent="0.25">
      <c r="B157" s="220"/>
      <c r="C157" s="224"/>
      <c r="D157" s="225"/>
      <c r="E157" s="224"/>
      <c r="F157" s="505"/>
      <c r="G157" s="226"/>
      <c r="H157" s="221"/>
      <c r="I157" s="124"/>
      <c r="J157" s="221"/>
      <c r="K157" s="124"/>
      <c r="L157" s="222"/>
      <c r="M157" s="124"/>
      <c r="N157" s="503" t="s">
        <v>36</v>
      </c>
      <c r="O157" s="124"/>
      <c r="P157" s="459">
        <f t="shared" si="10"/>
        <v>0</v>
      </c>
      <c r="Q157" s="124"/>
      <c r="R157" s="517">
        <f t="shared" si="11"/>
        <v>0</v>
      </c>
      <c r="S157" s="518"/>
      <c r="T157" s="517">
        <f t="shared" si="12"/>
        <v>0</v>
      </c>
      <c r="U157" s="518"/>
      <c r="V157" s="517">
        <f t="shared" si="13"/>
        <v>0</v>
      </c>
      <c r="W157" s="123"/>
      <c r="X157" s="407">
        <f t="shared" si="14"/>
        <v>0</v>
      </c>
      <c r="Y157" s="261"/>
      <c r="Z157" s="470"/>
    </row>
    <row r="158" spans="2:26" x14ac:dyDescent="0.25">
      <c r="B158" s="220"/>
      <c r="C158" s="224"/>
      <c r="D158" s="225"/>
      <c r="E158" s="224"/>
      <c r="F158" s="505"/>
      <c r="G158" s="226"/>
      <c r="H158" s="221"/>
      <c r="I158" s="124"/>
      <c r="J158" s="221"/>
      <c r="K158" s="124"/>
      <c r="L158" s="222"/>
      <c r="M158" s="124"/>
      <c r="N158" s="503" t="s">
        <v>36</v>
      </c>
      <c r="O158" s="124"/>
      <c r="P158" s="459">
        <f t="shared" si="10"/>
        <v>0</v>
      </c>
      <c r="Q158" s="124"/>
      <c r="R158" s="517">
        <f t="shared" si="11"/>
        <v>0</v>
      </c>
      <c r="S158" s="518"/>
      <c r="T158" s="517">
        <f t="shared" si="12"/>
        <v>0</v>
      </c>
      <c r="U158" s="518"/>
      <c r="V158" s="517">
        <f t="shared" si="13"/>
        <v>0</v>
      </c>
      <c r="W158" s="123"/>
      <c r="X158" s="407">
        <f t="shared" si="14"/>
        <v>0</v>
      </c>
      <c r="Y158" s="261"/>
      <c r="Z158" s="470"/>
    </row>
    <row r="159" spans="2:26" x14ac:dyDescent="0.25">
      <c r="B159" s="220"/>
      <c r="C159" s="224"/>
      <c r="D159" s="225"/>
      <c r="E159" s="224"/>
      <c r="F159" s="505"/>
      <c r="G159" s="226"/>
      <c r="H159" s="221"/>
      <c r="I159" s="124"/>
      <c r="J159" s="221"/>
      <c r="K159" s="124"/>
      <c r="L159" s="222"/>
      <c r="M159" s="124"/>
      <c r="N159" s="503" t="s">
        <v>36</v>
      </c>
      <c r="O159" s="124"/>
      <c r="P159" s="459">
        <f t="shared" si="10"/>
        <v>0</v>
      </c>
      <c r="Q159" s="124"/>
      <c r="R159" s="517">
        <f t="shared" si="11"/>
        <v>0</v>
      </c>
      <c r="S159" s="518"/>
      <c r="T159" s="517">
        <f t="shared" si="12"/>
        <v>0</v>
      </c>
      <c r="U159" s="518"/>
      <c r="V159" s="517">
        <f t="shared" si="13"/>
        <v>0</v>
      </c>
      <c r="W159" s="123"/>
      <c r="X159" s="407">
        <f t="shared" si="14"/>
        <v>0</v>
      </c>
      <c r="Y159" s="261"/>
      <c r="Z159" s="470"/>
    </row>
    <row r="160" spans="2:26" x14ac:dyDescent="0.25">
      <c r="B160" s="220"/>
      <c r="C160" s="224"/>
      <c r="D160" s="225"/>
      <c r="E160" s="224"/>
      <c r="F160" s="505"/>
      <c r="G160" s="226"/>
      <c r="H160" s="221"/>
      <c r="I160" s="124"/>
      <c r="J160" s="221"/>
      <c r="K160" s="124"/>
      <c r="L160" s="222"/>
      <c r="M160" s="124"/>
      <c r="N160" s="503" t="s">
        <v>36</v>
      </c>
      <c r="O160" s="124"/>
      <c r="P160" s="459">
        <f t="shared" si="10"/>
        <v>0</v>
      </c>
      <c r="Q160" s="124"/>
      <c r="R160" s="517">
        <f t="shared" si="11"/>
        <v>0</v>
      </c>
      <c r="S160" s="518"/>
      <c r="T160" s="517">
        <f t="shared" si="12"/>
        <v>0</v>
      </c>
      <c r="U160" s="518"/>
      <c r="V160" s="517">
        <f t="shared" si="13"/>
        <v>0</v>
      </c>
      <c r="W160" s="123"/>
      <c r="X160" s="407">
        <f t="shared" si="14"/>
        <v>0</v>
      </c>
      <c r="Y160" s="261"/>
      <c r="Z160" s="470"/>
    </row>
    <row r="161" spans="2:26" x14ac:dyDescent="0.25">
      <c r="B161" s="220"/>
      <c r="C161" s="224"/>
      <c r="D161" s="225"/>
      <c r="E161" s="224"/>
      <c r="F161" s="505"/>
      <c r="G161" s="226"/>
      <c r="H161" s="221"/>
      <c r="I161" s="124"/>
      <c r="J161" s="221"/>
      <c r="K161" s="124"/>
      <c r="L161" s="222"/>
      <c r="M161" s="124"/>
      <c r="N161" s="503" t="s">
        <v>36</v>
      </c>
      <c r="O161" s="124"/>
      <c r="P161" s="459">
        <f t="shared" si="10"/>
        <v>0</v>
      </c>
      <c r="Q161" s="124"/>
      <c r="R161" s="517">
        <f t="shared" si="11"/>
        <v>0</v>
      </c>
      <c r="S161" s="518"/>
      <c r="T161" s="517">
        <f t="shared" si="12"/>
        <v>0</v>
      </c>
      <c r="U161" s="518"/>
      <c r="V161" s="517">
        <f t="shared" si="13"/>
        <v>0</v>
      </c>
      <c r="W161" s="123"/>
      <c r="X161" s="407">
        <f t="shared" si="14"/>
        <v>0</v>
      </c>
      <c r="Y161" s="261"/>
      <c r="Z161" s="470"/>
    </row>
    <row r="162" spans="2:26" x14ac:dyDescent="0.25">
      <c r="B162" s="220"/>
      <c r="C162" s="224"/>
      <c r="D162" s="225"/>
      <c r="E162" s="224"/>
      <c r="F162" s="505"/>
      <c r="G162" s="226"/>
      <c r="H162" s="221"/>
      <c r="I162" s="124"/>
      <c r="J162" s="221"/>
      <c r="K162" s="124"/>
      <c r="L162" s="222"/>
      <c r="M162" s="124"/>
      <c r="N162" s="503" t="s">
        <v>36</v>
      </c>
      <c r="O162" s="124"/>
      <c r="P162" s="459">
        <f t="shared" si="10"/>
        <v>0</v>
      </c>
      <c r="Q162" s="124"/>
      <c r="R162" s="517">
        <f t="shared" si="11"/>
        <v>0</v>
      </c>
      <c r="S162" s="518"/>
      <c r="T162" s="517">
        <f t="shared" si="12"/>
        <v>0</v>
      </c>
      <c r="U162" s="518"/>
      <c r="V162" s="517">
        <f t="shared" si="13"/>
        <v>0</v>
      </c>
      <c r="W162" s="123"/>
      <c r="X162" s="407">
        <f t="shared" si="14"/>
        <v>0</v>
      </c>
      <c r="Y162" s="261"/>
      <c r="Z162" s="470"/>
    </row>
    <row r="163" spans="2:26" x14ac:dyDescent="0.25">
      <c r="B163" s="220"/>
      <c r="C163" s="224"/>
      <c r="D163" s="225"/>
      <c r="E163" s="224"/>
      <c r="F163" s="505"/>
      <c r="G163" s="226"/>
      <c r="H163" s="221"/>
      <c r="I163" s="124"/>
      <c r="J163" s="221"/>
      <c r="K163" s="124"/>
      <c r="L163" s="222"/>
      <c r="M163" s="124"/>
      <c r="N163" s="503" t="s">
        <v>36</v>
      </c>
      <c r="O163" s="124"/>
      <c r="P163" s="459">
        <f t="shared" si="10"/>
        <v>0</v>
      </c>
      <c r="Q163" s="124"/>
      <c r="R163" s="517">
        <f t="shared" si="11"/>
        <v>0</v>
      </c>
      <c r="S163" s="518"/>
      <c r="T163" s="517">
        <f t="shared" si="12"/>
        <v>0</v>
      </c>
      <c r="U163" s="518"/>
      <c r="V163" s="517">
        <f t="shared" si="13"/>
        <v>0</v>
      </c>
      <c r="W163" s="123"/>
      <c r="X163" s="407">
        <f t="shared" si="14"/>
        <v>0</v>
      </c>
      <c r="Y163" s="261"/>
      <c r="Z163" s="470"/>
    </row>
    <row r="164" spans="2:26" x14ac:dyDescent="0.25">
      <c r="B164" s="220"/>
      <c r="C164" s="224"/>
      <c r="D164" s="225"/>
      <c r="E164" s="224"/>
      <c r="F164" s="505"/>
      <c r="G164" s="226"/>
      <c r="H164" s="221"/>
      <c r="I164" s="124"/>
      <c r="J164" s="221"/>
      <c r="K164" s="124"/>
      <c r="L164" s="222"/>
      <c r="M164" s="124"/>
      <c r="N164" s="503" t="s">
        <v>36</v>
      </c>
      <c r="O164" s="124"/>
      <c r="P164" s="459">
        <f t="shared" si="10"/>
        <v>0</v>
      </c>
      <c r="Q164" s="124"/>
      <c r="R164" s="517">
        <f t="shared" si="11"/>
        <v>0</v>
      </c>
      <c r="S164" s="518"/>
      <c r="T164" s="517">
        <f t="shared" si="12"/>
        <v>0</v>
      </c>
      <c r="U164" s="518"/>
      <c r="V164" s="517">
        <f t="shared" si="13"/>
        <v>0</v>
      </c>
      <c r="W164" s="123"/>
      <c r="X164" s="407">
        <f t="shared" si="14"/>
        <v>0</v>
      </c>
      <c r="Y164" s="261"/>
      <c r="Z164" s="470"/>
    </row>
    <row r="165" spans="2:26" x14ac:dyDescent="0.25">
      <c r="B165" s="220"/>
      <c r="C165" s="224"/>
      <c r="D165" s="225"/>
      <c r="E165" s="224"/>
      <c r="F165" s="505"/>
      <c r="G165" s="226"/>
      <c r="H165" s="221"/>
      <c r="I165" s="124"/>
      <c r="J165" s="221"/>
      <c r="K165" s="124"/>
      <c r="L165" s="222"/>
      <c r="M165" s="124"/>
      <c r="N165" s="503" t="s">
        <v>36</v>
      </c>
      <c r="O165" s="124"/>
      <c r="P165" s="459">
        <f t="shared" si="10"/>
        <v>0</v>
      </c>
      <c r="Q165" s="124"/>
      <c r="R165" s="517">
        <f t="shared" si="11"/>
        <v>0</v>
      </c>
      <c r="S165" s="518"/>
      <c r="T165" s="517">
        <f t="shared" si="12"/>
        <v>0</v>
      </c>
      <c r="U165" s="518"/>
      <c r="V165" s="517">
        <f t="shared" si="13"/>
        <v>0</v>
      </c>
      <c r="W165" s="123"/>
      <c r="X165" s="407">
        <f t="shared" si="14"/>
        <v>0</v>
      </c>
      <c r="Y165" s="261"/>
      <c r="Z165" s="470"/>
    </row>
    <row r="166" spans="2:26" x14ac:dyDescent="0.25">
      <c r="B166" s="220"/>
      <c r="C166" s="224"/>
      <c r="D166" s="225"/>
      <c r="E166" s="224"/>
      <c r="F166" s="505"/>
      <c r="G166" s="226"/>
      <c r="H166" s="221"/>
      <c r="I166" s="124"/>
      <c r="J166" s="221"/>
      <c r="K166" s="124"/>
      <c r="L166" s="222"/>
      <c r="M166" s="124"/>
      <c r="N166" s="503" t="s">
        <v>36</v>
      </c>
      <c r="O166" s="124"/>
      <c r="P166" s="459">
        <f t="shared" si="10"/>
        <v>0</v>
      </c>
      <c r="Q166" s="124"/>
      <c r="R166" s="517">
        <f t="shared" si="11"/>
        <v>0</v>
      </c>
      <c r="S166" s="518"/>
      <c r="T166" s="517">
        <f t="shared" si="12"/>
        <v>0</v>
      </c>
      <c r="U166" s="518"/>
      <c r="V166" s="517">
        <f t="shared" si="13"/>
        <v>0</v>
      </c>
      <c r="W166" s="123"/>
      <c r="X166" s="407">
        <f t="shared" si="14"/>
        <v>0</v>
      </c>
      <c r="Y166" s="261"/>
      <c r="Z166" s="470"/>
    </row>
    <row r="167" spans="2:26" x14ac:dyDescent="0.25">
      <c r="B167" s="220"/>
      <c r="C167" s="224"/>
      <c r="D167" s="225"/>
      <c r="E167" s="224"/>
      <c r="F167" s="505"/>
      <c r="G167" s="226"/>
      <c r="H167" s="221"/>
      <c r="I167" s="124"/>
      <c r="J167" s="221"/>
      <c r="K167" s="124"/>
      <c r="L167" s="222"/>
      <c r="M167" s="124"/>
      <c r="N167" s="503" t="s">
        <v>36</v>
      </c>
      <c r="O167" s="124"/>
      <c r="P167" s="459">
        <f t="shared" si="10"/>
        <v>0</v>
      </c>
      <c r="Q167" s="124"/>
      <c r="R167" s="517">
        <f t="shared" si="11"/>
        <v>0</v>
      </c>
      <c r="S167" s="518"/>
      <c r="T167" s="517">
        <f t="shared" si="12"/>
        <v>0</v>
      </c>
      <c r="U167" s="518"/>
      <c r="V167" s="517">
        <f t="shared" si="13"/>
        <v>0</v>
      </c>
      <c r="W167" s="123"/>
      <c r="X167" s="407">
        <f t="shared" si="14"/>
        <v>0</v>
      </c>
      <c r="Y167" s="261"/>
      <c r="Z167" s="470"/>
    </row>
    <row r="168" spans="2:26" x14ac:dyDescent="0.25">
      <c r="B168" s="220"/>
      <c r="C168" s="224"/>
      <c r="D168" s="225"/>
      <c r="E168" s="224"/>
      <c r="F168" s="505"/>
      <c r="G168" s="226"/>
      <c r="H168" s="221"/>
      <c r="I168" s="124"/>
      <c r="J168" s="221"/>
      <c r="K168" s="124"/>
      <c r="L168" s="222"/>
      <c r="M168" s="124"/>
      <c r="N168" s="503" t="s">
        <v>36</v>
      </c>
      <c r="O168" s="124"/>
      <c r="P168" s="459">
        <f t="shared" si="10"/>
        <v>0</v>
      </c>
      <c r="Q168" s="124"/>
      <c r="R168" s="517">
        <f t="shared" si="11"/>
        <v>0</v>
      </c>
      <c r="S168" s="518"/>
      <c r="T168" s="517">
        <f t="shared" si="12"/>
        <v>0</v>
      </c>
      <c r="U168" s="518"/>
      <c r="V168" s="517">
        <f t="shared" si="13"/>
        <v>0</v>
      </c>
      <c r="W168" s="123"/>
      <c r="X168" s="407">
        <f t="shared" si="14"/>
        <v>0</v>
      </c>
      <c r="Y168" s="261"/>
      <c r="Z168" s="470"/>
    </row>
    <row r="169" spans="2:26" x14ac:dyDescent="0.25">
      <c r="B169" s="220"/>
      <c r="C169" s="224"/>
      <c r="D169" s="225"/>
      <c r="E169" s="224"/>
      <c r="F169" s="505"/>
      <c r="G169" s="226"/>
      <c r="H169" s="221"/>
      <c r="I169" s="124"/>
      <c r="J169" s="221"/>
      <c r="K169" s="124"/>
      <c r="L169" s="222"/>
      <c r="M169" s="124"/>
      <c r="N169" s="503" t="s">
        <v>36</v>
      </c>
      <c r="O169" s="124"/>
      <c r="P169" s="459">
        <f t="shared" si="10"/>
        <v>0</v>
      </c>
      <c r="Q169" s="124"/>
      <c r="R169" s="517">
        <f t="shared" si="11"/>
        <v>0</v>
      </c>
      <c r="S169" s="518"/>
      <c r="T169" s="517">
        <f t="shared" si="12"/>
        <v>0</v>
      </c>
      <c r="U169" s="518"/>
      <c r="V169" s="517">
        <f t="shared" si="13"/>
        <v>0</v>
      </c>
      <c r="W169" s="123"/>
      <c r="X169" s="407">
        <f t="shared" si="14"/>
        <v>0</v>
      </c>
      <c r="Y169" s="261"/>
      <c r="Z169" s="470"/>
    </row>
    <row r="170" spans="2:26" x14ac:dyDescent="0.25">
      <c r="B170" s="220"/>
      <c r="C170" s="224"/>
      <c r="D170" s="225"/>
      <c r="E170" s="224"/>
      <c r="F170" s="505"/>
      <c r="G170" s="226"/>
      <c r="H170" s="221"/>
      <c r="I170" s="124"/>
      <c r="J170" s="221"/>
      <c r="K170" s="124"/>
      <c r="L170" s="222"/>
      <c r="M170" s="124"/>
      <c r="N170" s="503" t="s">
        <v>36</v>
      </c>
      <c r="O170" s="124"/>
      <c r="P170" s="459">
        <f t="shared" si="10"/>
        <v>0</v>
      </c>
      <c r="Q170" s="124"/>
      <c r="R170" s="517">
        <f t="shared" si="11"/>
        <v>0</v>
      </c>
      <c r="S170" s="518"/>
      <c r="T170" s="517">
        <f t="shared" si="12"/>
        <v>0</v>
      </c>
      <c r="U170" s="518"/>
      <c r="V170" s="517">
        <f t="shared" si="13"/>
        <v>0</v>
      </c>
      <c r="W170" s="123"/>
      <c r="X170" s="407">
        <f t="shared" si="14"/>
        <v>0</v>
      </c>
      <c r="Y170" s="261"/>
      <c r="Z170" s="470"/>
    </row>
    <row r="171" spans="2:26" x14ac:dyDescent="0.25">
      <c r="B171" s="220"/>
      <c r="C171" s="224"/>
      <c r="D171" s="225"/>
      <c r="E171" s="224"/>
      <c r="F171" s="505"/>
      <c r="G171" s="226"/>
      <c r="H171" s="221"/>
      <c r="I171" s="124"/>
      <c r="J171" s="221"/>
      <c r="K171" s="124"/>
      <c r="L171" s="222"/>
      <c r="M171" s="124"/>
      <c r="N171" s="503" t="s">
        <v>36</v>
      </c>
      <c r="O171" s="124"/>
      <c r="P171" s="459">
        <f t="shared" si="10"/>
        <v>0</v>
      </c>
      <c r="Q171" s="124"/>
      <c r="R171" s="517">
        <f t="shared" si="11"/>
        <v>0</v>
      </c>
      <c r="S171" s="518"/>
      <c r="T171" s="517">
        <f t="shared" si="12"/>
        <v>0</v>
      </c>
      <c r="U171" s="518"/>
      <c r="V171" s="517">
        <f t="shared" si="13"/>
        <v>0</v>
      </c>
      <c r="W171" s="123"/>
      <c r="X171" s="407">
        <f t="shared" si="14"/>
        <v>0</v>
      </c>
      <c r="Y171" s="261"/>
      <c r="Z171" s="470"/>
    </row>
    <row r="172" spans="2:26" x14ac:dyDescent="0.25">
      <c r="B172" s="220"/>
      <c r="C172" s="224"/>
      <c r="D172" s="225"/>
      <c r="E172" s="224"/>
      <c r="F172" s="505"/>
      <c r="G172" s="226"/>
      <c r="H172" s="221"/>
      <c r="I172" s="124"/>
      <c r="J172" s="221"/>
      <c r="K172" s="124"/>
      <c r="L172" s="222"/>
      <c r="M172" s="124"/>
      <c r="N172" s="503" t="s">
        <v>36</v>
      </c>
      <c r="O172" s="124"/>
      <c r="P172" s="459">
        <f t="shared" si="10"/>
        <v>0</v>
      </c>
      <c r="Q172" s="124"/>
      <c r="R172" s="517">
        <f t="shared" si="11"/>
        <v>0</v>
      </c>
      <c r="S172" s="518"/>
      <c r="T172" s="517">
        <f t="shared" si="12"/>
        <v>0</v>
      </c>
      <c r="U172" s="518"/>
      <c r="V172" s="517">
        <f t="shared" si="13"/>
        <v>0</v>
      </c>
      <c r="W172" s="123"/>
      <c r="X172" s="407">
        <f t="shared" si="14"/>
        <v>0</v>
      </c>
      <c r="Y172" s="261"/>
      <c r="Z172" s="470"/>
    </row>
    <row r="173" spans="2:26" x14ac:dyDescent="0.25">
      <c r="B173" s="220"/>
      <c r="C173" s="224"/>
      <c r="D173" s="225"/>
      <c r="E173" s="224"/>
      <c r="F173" s="505"/>
      <c r="G173" s="226"/>
      <c r="H173" s="221"/>
      <c r="I173" s="124"/>
      <c r="J173" s="221"/>
      <c r="K173" s="124"/>
      <c r="L173" s="222"/>
      <c r="M173" s="124"/>
      <c r="N173" s="503" t="s">
        <v>36</v>
      </c>
      <c r="O173" s="124"/>
      <c r="P173" s="459">
        <f t="shared" si="10"/>
        <v>0</v>
      </c>
      <c r="Q173" s="124"/>
      <c r="R173" s="517">
        <f t="shared" si="11"/>
        <v>0</v>
      </c>
      <c r="S173" s="518"/>
      <c r="T173" s="517">
        <f t="shared" si="12"/>
        <v>0</v>
      </c>
      <c r="U173" s="518"/>
      <c r="V173" s="517">
        <f t="shared" si="13"/>
        <v>0</v>
      </c>
      <c r="W173" s="123"/>
      <c r="X173" s="407">
        <f t="shared" si="14"/>
        <v>0</v>
      </c>
      <c r="Y173" s="261"/>
      <c r="Z173" s="470"/>
    </row>
    <row r="174" spans="2:26" x14ac:dyDescent="0.25">
      <c r="B174" s="220"/>
      <c r="C174" s="224"/>
      <c r="D174" s="225"/>
      <c r="E174" s="224"/>
      <c r="F174" s="505"/>
      <c r="G174" s="226"/>
      <c r="H174" s="221"/>
      <c r="I174" s="124"/>
      <c r="J174" s="221"/>
      <c r="K174" s="124"/>
      <c r="L174" s="222"/>
      <c r="M174" s="124"/>
      <c r="N174" s="503" t="s">
        <v>36</v>
      </c>
      <c r="O174" s="124"/>
      <c r="P174" s="459">
        <f t="shared" si="10"/>
        <v>0</v>
      </c>
      <c r="Q174" s="124"/>
      <c r="R174" s="517">
        <f t="shared" si="11"/>
        <v>0</v>
      </c>
      <c r="S174" s="518"/>
      <c r="T174" s="517">
        <f t="shared" si="12"/>
        <v>0</v>
      </c>
      <c r="U174" s="518"/>
      <c r="V174" s="517">
        <f t="shared" si="13"/>
        <v>0</v>
      </c>
      <c r="W174" s="123"/>
      <c r="X174" s="407">
        <f t="shared" si="14"/>
        <v>0</v>
      </c>
      <c r="Y174" s="261"/>
      <c r="Z174" s="470"/>
    </row>
    <row r="175" spans="2:26" x14ac:dyDescent="0.25">
      <c r="B175" s="220"/>
      <c r="C175" s="224"/>
      <c r="D175" s="225"/>
      <c r="E175" s="224"/>
      <c r="F175" s="505"/>
      <c r="G175" s="226"/>
      <c r="H175" s="221"/>
      <c r="I175" s="124"/>
      <c r="J175" s="221"/>
      <c r="K175" s="124"/>
      <c r="L175" s="222"/>
      <c r="M175" s="124"/>
      <c r="N175" s="503" t="s">
        <v>36</v>
      </c>
      <c r="O175" s="124"/>
      <c r="P175" s="459">
        <f t="shared" si="10"/>
        <v>0</v>
      </c>
      <c r="Q175" s="124"/>
      <c r="R175" s="517">
        <f t="shared" si="11"/>
        <v>0</v>
      </c>
      <c r="S175" s="518"/>
      <c r="T175" s="517">
        <f t="shared" si="12"/>
        <v>0</v>
      </c>
      <c r="U175" s="518"/>
      <c r="V175" s="517">
        <f t="shared" si="13"/>
        <v>0</v>
      </c>
      <c r="W175" s="123"/>
      <c r="X175" s="407">
        <f t="shared" si="14"/>
        <v>0</v>
      </c>
      <c r="Y175" s="261"/>
      <c r="Z175" s="470"/>
    </row>
    <row r="176" spans="2:26" x14ac:dyDescent="0.25">
      <c r="B176" s="220"/>
      <c r="C176" s="224"/>
      <c r="D176" s="225"/>
      <c r="E176" s="224"/>
      <c r="F176" s="505"/>
      <c r="G176" s="226"/>
      <c r="H176" s="221"/>
      <c r="I176" s="124"/>
      <c r="J176" s="221"/>
      <c r="K176" s="124"/>
      <c r="L176" s="222"/>
      <c r="M176" s="124"/>
      <c r="N176" s="503" t="s">
        <v>36</v>
      </c>
      <c r="O176" s="124"/>
      <c r="P176" s="459">
        <f t="shared" si="10"/>
        <v>0</v>
      </c>
      <c r="Q176" s="124"/>
      <c r="R176" s="517">
        <f t="shared" si="11"/>
        <v>0</v>
      </c>
      <c r="S176" s="518"/>
      <c r="T176" s="517">
        <f t="shared" si="12"/>
        <v>0</v>
      </c>
      <c r="U176" s="518"/>
      <c r="V176" s="517">
        <f t="shared" si="13"/>
        <v>0</v>
      </c>
      <c r="W176" s="123"/>
      <c r="X176" s="407">
        <f t="shared" si="14"/>
        <v>0</v>
      </c>
      <c r="Y176" s="261"/>
      <c r="Z176" s="470"/>
    </row>
    <row r="177" spans="2:26" x14ac:dyDescent="0.25">
      <c r="B177" s="220"/>
      <c r="C177" s="224"/>
      <c r="D177" s="225"/>
      <c r="E177" s="224"/>
      <c r="F177" s="505"/>
      <c r="G177" s="226"/>
      <c r="H177" s="221"/>
      <c r="I177" s="124"/>
      <c r="J177" s="221"/>
      <c r="K177" s="124"/>
      <c r="L177" s="222"/>
      <c r="M177" s="124"/>
      <c r="N177" s="503" t="s">
        <v>36</v>
      </c>
      <c r="O177" s="124"/>
      <c r="P177" s="459">
        <f t="shared" si="10"/>
        <v>0</v>
      </c>
      <c r="Q177" s="124"/>
      <c r="R177" s="517">
        <f t="shared" si="11"/>
        <v>0</v>
      </c>
      <c r="S177" s="518"/>
      <c r="T177" s="517">
        <f t="shared" si="12"/>
        <v>0</v>
      </c>
      <c r="U177" s="518"/>
      <c r="V177" s="517">
        <f t="shared" si="13"/>
        <v>0</v>
      </c>
      <c r="W177" s="123"/>
      <c r="X177" s="407">
        <f t="shared" si="14"/>
        <v>0</v>
      </c>
      <c r="Y177" s="261"/>
      <c r="Z177" s="470"/>
    </row>
    <row r="178" spans="2:26" x14ac:dyDescent="0.25">
      <c r="B178" s="220"/>
      <c r="C178" s="224"/>
      <c r="D178" s="225"/>
      <c r="E178" s="224"/>
      <c r="F178" s="505"/>
      <c r="G178" s="226"/>
      <c r="H178" s="221"/>
      <c r="I178" s="124"/>
      <c r="J178" s="221"/>
      <c r="K178" s="124"/>
      <c r="L178" s="222"/>
      <c r="M178" s="124"/>
      <c r="N178" s="503" t="s">
        <v>36</v>
      </c>
      <c r="O178" s="124"/>
      <c r="P178" s="459">
        <f t="shared" si="10"/>
        <v>0</v>
      </c>
      <c r="Q178" s="124"/>
      <c r="R178" s="517">
        <f t="shared" si="11"/>
        <v>0</v>
      </c>
      <c r="S178" s="518"/>
      <c r="T178" s="517">
        <f t="shared" si="12"/>
        <v>0</v>
      </c>
      <c r="U178" s="518"/>
      <c r="V178" s="517">
        <f t="shared" si="13"/>
        <v>0</v>
      </c>
      <c r="W178" s="123"/>
      <c r="X178" s="407">
        <f t="shared" si="14"/>
        <v>0</v>
      </c>
      <c r="Y178" s="261"/>
      <c r="Z178" s="470"/>
    </row>
    <row r="179" spans="2:26" x14ac:dyDescent="0.25">
      <c r="B179" s="220"/>
      <c r="C179" s="224"/>
      <c r="D179" s="225"/>
      <c r="E179" s="224"/>
      <c r="F179" s="505"/>
      <c r="G179" s="226"/>
      <c r="H179" s="221"/>
      <c r="I179" s="124"/>
      <c r="J179" s="221"/>
      <c r="K179" s="124"/>
      <c r="L179" s="222"/>
      <c r="M179" s="124"/>
      <c r="N179" s="503" t="s">
        <v>36</v>
      </c>
      <c r="O179" s="124"/>
      <c r="P179" s="459">
        <f t="shared" si="10"/>
        <v>0</v>
      </c>
      <c r="Q179" s="124"/>
      <c r="R179" s="517">
        <f t="shared" si="11"/>
        <v>0</v>
      </c>
      <c r="S179" s="518"/>
      <c r="T179" s="517">
        <f t="shared" si="12"/>
        <v>0</v>
      </c>
      <c r="U179" s="518"/>
      <c r="V179" s="517">
        <f t="shared" si="13"/>
        <v>0</v>
      </c>
      <c r="W179" s="123"/>
      <c r="X179" s="407">
        <f t="shared" si="14"/>
        <v>0</v>
      </c>
      <c r="Y179" s="261"/>
      <c r="Z179" s="470"/>
    </row>
    <row r="180" spans="2:26" x14ac:dyDescent="0.25">
      <c r="B180" s="220"/>
      <c r="C180" s="224"/>
      <c r="D180" s="225"/>
      <c r="E180" s="224"/>
      <c r="F180" s="505"/>
      <c r="G180" s="226"/>
      <c r="H180" s="221"/>
      <c r="I180" s="124"/>
      <c r="J180" s="221"/>
      <c r="K180" s="124"/>
      <c r="L180" s="222"/>
      <c r="M180" s="124"/>
      <c r="N180" s="503" t="s">
        <v>36</v>
      </c>
      <c r="O180" s="124"/>
      <c r="P180" s="459">
        <f t="shared" si="10"/>
        <v>0</v>
      </c>
      <c r="Q180" s="124"/>
      <c r="R180" s="517">
        <f t="shared" si="11"/>
        <v>0</v>
      </c>
      <c r="S180" s="518"/>
      <c r="T180" s="517">
        <f t="shared" si="12"/>
        <v>0</v>
      </c>
      <c r="U180" s="518"/>
      <c r="V180" s="517">
        <f t="shared" si="13"/>
        <v>0</v>
      </c>
      <c r="W180" s="123"/>
      <c r="X180" s="407">
        <f t="shared" si="14"/>
        <v>0</v>
      </c>
      <c r="Y180" s="261"/>
      <c r="Z180" s="470"/>
    </row>
    <row r="181" spans="2:26" x14ac:dyDescent="0.25">
      <c r="B181" s="220"/>
      <c r="C181" s="224"/>
      <c r="D181" s="225"/>
      <c r="E181" s="224"/>
      <c r="F181" s="505"/>
      <c r="G181" s="226"/>
      <c r="H181" s="221"/>
      <c r="I181" s="124"/>
      <c r="J181" s="221"/>
      <c r="K181" s="124"/>
      <c r="L181" s="222"/>
      <c r="M181" s="124"/>
      <c r="N181" s="503" t="s">
        <v>36</v>
      </c>
      <c r="O181" s="124"/>
      <c r="P181" s="459">
        <f t="shared" si="10"/>
        <v>0</v>
      </c>
      <c r="Q181" s="124"/>
      <c r="R181" s="517">
        <f t="shared" si="11"/>
        <v>0</v>
      </c>
      <c r="S181" s="518"/>
      <c r="T181" s="517">
        <f t="shared" si="12"/>
        <v>0</v>
      </c>
      <c r="U181" s="518"/>
      <c r="V181" s="517">
        <f t="shared" si="13"/>
        <v>0</v>
      </c>
      <c r="W181" s="123"/>
      <c r="X181" s="407">
        <f t="shared" si="14"/>
        <v>0</v>
      </c>
      <c r="Y181" s="261"/>
      <c r="Z181" s="470"/>
    </row>
    <row r="182" spans="2:26" x14ac:dyDescent="0.25">
      <c r="B182" s="220"/>
      <c r="C182" s="224"/>
      <c r="D182" s="225"/>
      <c r="E182" s="224"/>
      <c r="F182" s="505"/>
      <c r="G182" s="226"/>
      <c r="H182" s="221"/>
      <c r="I182" s="124"/>
      <c r="J182" s="221"/>
      <c r="K182" s="124"/>
      <c r="L182" s="222"/>
      <c r="M182" s="124"/>
      <c r="N182" s="503" t="s">
        <v>36</v>
      </c>
      <c r="O182" s="124"/>
      <c r="P182" s="459">
        <f t="shared" si="10"/>
        <v>0</v>
      </c>
      <c r="Q182" s="124"/>
      <c r="R182" s="517">
        <f t="shared" si="11"/>
        <v>0</v>
      </c>
      <c r="S182" s="518"/>
      <c r="T182" s="517">
        <f t="shared" si="12"/>
        <v>0</v>
      </c>
      <c r="U182" s="518"/>
      <c r="V182" s="517">
        <f t="shared" si="13"/>
        <v>0</v>
      </c>
      <c r="W182" s="123"/>
      <c r="X182" s="407">
        <f t="shared" si="14"/>
        <v>0</v>
      </c>
      <c r="Y182" s="261"/>
      <c r="Z182" s="470"/>
    </row>
    <row r="183" spans="2:26" x14ac:dyDescent="0.25">
      <c r="B183" s="220"/>
      <c r="C183" s="224"/>
      <c r="D183" s="225"/>
      <c r="E183" s="224"/>
      <c r="F183" s="505"/>
      <c r="G183" s="226"/>
      <c r="H183" s="221"/>
      <c r="I183" s="124"/>
      <c r="J183" s="221"/>
      <c r="K183" s="124"/>
      <c r="L183" s="222"/>
      <c r="M183" s="124"/>
      <c r="N183" s="503" t="s">
        <v>36</v>
      </c>
      <c r="O183" s="124"/>
      <c r="P183" s="459">
        <f t="shared" si="10"/>
        <v>0</v>
      </c>
      <c r="Q183" s="124"/>
      <c r="R183" s="517">
        <f t="shared" si="11"/>
        <v>0</v>
      </c>
      <c r="S183" s="518"/>
      <c r="T183" s="517">
        <f t="shared" si="12"/>
        <v>0</v>
      </c>
      <c r="U183" s="518"/>
      <c r="V183" s="517">
        <f t="shared" si="13"/>
        <v>0</v>
      </c>
      <c r="W183" s="123"/>
      <c r="X183" s="407">
        <f t="shared" si="14"/>
        <v>0</v>
      </c>
      <c r="Y183" s="261"/>
      <c r="Z183" s="470"/>
    </row>
    <row r="184" spans="2:26" x14ac:dyDescent="0.25">
      <c r="B184" s="220"/>
      <c r="C184" s="224"/>
      <c r="D184" s="225"/>
      <c r="E184" s="224"/>
      <c r="F184" s="505"/>
      <c r="G184" s="226"/>
      <c r="H184" s="221"/>
      <c r="I184" s="124"/>
      <c r="J184" s="221"/>
      <c r="K184" s="124"/>
      <c r="L184" s="222"/>
      <c r="M184" s="124"/>
      <c r="N184" s="503" t="s">
        <v>36</v>
      </c>
      <c r="O184" s="124"/>
      <c r="P184" s="459">
        <f t="shared" si="10"/>
        <v>0</v>
      </c>
      <c r="Q184" s="124"/>
      <c r="R184" s="517">
        <f t="shared" si="11"/>
        <v>0</v>
      </c>
      <c r="S184" s="518"/>
      <c r="T184" s="517">
        <f t="shared" si="12"/>
        <v>0</v>
      </c>
      <c r="U184" s="518"/>
      <c r="V184" s="517">
        <f t="shared" si="13"/>
        <v>0</v>
      </c>
      <c r="W184" s="123"/>
      <c r="X184" s="407">
        <f t="shared" si="14"/>
        <v>0</v>
      </c>
      <c r="Y184" s="261"/>
      <c r="Z184" s="470"/>
    </row>
    <row r="185" spans="2:26" x14ac:dyDescent="0.25">
      <c r="B185" s="220"/>
      <c r="C185" s="224"/>
      <c r="D185" s="225"/>
      <c r="E185" s="224"/>
      <c r="F185" s="505"/>
      <c r="G185" s="226"/>
      <c r="H185" s="221"/>
      <c r="I185" s="124"/>
      <c r="J185" s="221"/>
      <c r="K185" s="124"/>
      <c r="L185" s="222"/>
      <c r="M185" s="124"/>
      <c r="N185" s="503" t="s">
        <v>36</v>
      </c>
      <c r="O185" s="124"/>
      <c r="P185" s="459">
        <f t="shared" si="10"/>
        <v>0</v>
      </c>
      <c r="Q185" s="124"/>
      <c r="R185" s="517">
        <f t="shared" si="11"/>
        <v>0</v>
      </c>
      <c r="S185" s="518"/>
      <c r="T185" s="517">
        <f t="shared" si="12"/>
        <v>0</v>
      </c>
      <c r="U185" s="518"/>
      <c r="V185" s="517">
        <f t="shared" si="13"/>
        <v>0</v>
      </c>
      <c r="W185" s="123"/>
      <c r="X185" s="407">
        <f t="shared" si="14"/>
        <v>0</v>
      </c>
      <c r="Y185" s="261"/>
      <c r="Z185" s="470"/>
    </row>
    <row r="186" spans="2:26" x14ac:dyDescent="0.25">
      <c r="B186" s="220"/>
      <c r="C186" s="224"/>
      <c r="D186" s="225"/>
      <c r="E186" s="224"/>
      <c r="F186" s="505"/>
      <c r="G186" s="226"/>
      <c r="H186" s="221"/>
      <c r="I186" s="124"/>
      <c r="J186" s="221"/>
      <c r="K186" s="124"/>
      <c r="L186" s="222"/>
      <c r="M186" s="124"/>
      <c r="N186" s="503" t="s">
        <v>36</v>
      </c>
      <c r="O186" s="124"/>
      <c r="P186" s="459">
        <f t="shared" si="10"/>
        <v>0</v>
      </c>
      <c r="Q186" s="124"/>
      <c r="R186" s="517">
        <f t="shared" si="11"/>
        <v>0</v>
      </c>
      <c r="S186" s="518"/>
      <c r="T186" s="517">
        <f t="shared" si="12"/>
        <v>0</v>
      </c>
      <c r="U186" s="518"/>
      <c r="V186" s="517">
        <f t="shared" si="13"/>
        <v>0</v>
      </c>
      <c r="W186" s="123"/>
      <c r="X186" s="407">
        <f t="shared" si="14"/>
        <v>0</v>
      </c>
      <c r="Y186" s="261"/>
      <c r="Z186" s="470"/>
    </row>
    <row r="187" spans="2:26" x14ac:dyDescent="0.25">
      <c r="B187" s="220"/>
      <c r="C187" s="224"/>
      <c r="D187" s="225"/>
      <c r="E187" s="224"/>
      <c r="F187" s="505"/>
      <c r="G187" s="226"/>
      <c r="H187" s="221"/>
      <c r="I187" s="124"/>
      <c r="J187" s="221"/>
      <c r="K187" s="124"/>
      <c r="L187" s="222"/>
      <c r="M187" s="124"/>
      <c r="N187" s="503" t="s">
        <v>36</v>
      </c>
      <c r="O187" s="124"/>
      <c r="P187" s="459">
        <f t="shared" si="10"/>
        <v>0</v>
      </c>
      <c r="Q187" s="124"/>
      <c r="R187" s="517">
        <f t="shared" si="11"/>
        <v>0</v>
      </c>
      <c r="S187" s="518"/>
      <c r="T187" s="517">
        <f t="shared" si="12"/>
        <v>0</v>
      </c>
      <c r="U187" s="518"/>
      <c r="V187" s="517">
        <f t="shared" si="13"/>
        <v>0</v>
      </c>
      <c r="W187" s="123"/>
      <c r="X187" s="407">
        <f t="shared" si="14"/>
        <v>0</v>
      </c>
      <c r="Y187" s="261"/>
      <c r="Z187" s="470"/>
    </row>
    <row r="188" spans="2:26" x14ac:dyDescent="0.25">
      <c r="B188" s="220"/>
      <c r="C188" s="224"/>
      <c r="D188" s="225"/>
      <c r="E188" s="224"/>
      <c r="F188" s="505"/>
      <c r="G188" s="226"/>
      <c r="H188" s="221"/>
      <c r="I188" s="124"/>
      <c r="J188" s="221"/>
      <c r="K188" s="124"/>
      <c r="L188" s="222"/>
      <c r="M188" s="124"/>
      <c r="N188" s="503" t="s">
        <v>36</v>
      </c>
      <c r="O188" s="124"/>
      <c r="P188" s="459">
        <f t="shared" si="10"/>
        <v>0</v>
      </c>
      <c r="Q188" s="124"/>
      <c r="R188" s="517">
        <f t="shared" si="11"/>
        <v>0</v>
      </c>
      <c r="S188" s="518"/>
      <c r="T188" s="517">
        <f t="shared" si="12"/>
        <v>0</v>
      </c>
      <c r="U188" s="518"/>
      <c r="V188" s="517">
        <f t="shared" si="13"/>
        <v>0</v>
      </c>
      <c r="W188" s="123"/>
      <c r="X188" s="407">
        <f t="shared" si="14"/>
        <v>0</v>
      </c>
      <c r="Y188" s="261"/>
      <c r="Z188" s="470"/>
    </row>
    <row r="189" spans="2:26" x14ac:dyDescent="0.25">
      <c r="B189" s="220"/>
      <c r="C189" s="224"/>
      <c r="D189" s="225"/>
      <c r="E189" s="224"/>
      <c r="F189" s="505"/>
      <c r="G189" s="226"/>
      <c r="H189" s="221"/>
      <c r="I189" s="124"/>
      <c r="J189" s="221"/>
      <c r="K189" s="124"/>
      <c r="L189" s="222"/>
      <c r="M189" s="124"/>
      <c r="N189" s="503" t="s">
        <v>36</v>
      </c>
      <c r="O189" s="124"/>
      <c r="P189" s="459">
        <f t="shared" si="10"/>
        <v>0</v>
      </c>
      <c r="Q189" s="124"/>
      <c r="R189" s="517">
        <f t="shared" si="11"/>
        <v>0</v>
      </c>
      <c r="S189" s="518"/>
      <c r="T189" s="517">
        <f t="shared" si="12"/>
        <v>0</v>
      </c>
      <c r="U189" s="518"/>
      <c r="V189" s="517">
        <f t="shared" si="13"/>
        <v>0</v>
      </c>
      <c r="W189" s="123"/>
      <c r="X189" s="407">
        <f t="shared" si="14"/>
        <v>0</v>
      </c>
      <c r="Y189" s="261"/>
      <c r="Z189" s="470"/>
    </row>
    <row r="190" spans="2:26" x14ac:dyDescent="0.25">
      <c r="B190" s="220"/>
      <c r="C190" s="224"/>
      <c r="D190" s="225"/>
      <c r="E190" s="224"/>
      <c r="F190" s="505"/>
      <c r="G190" s="226"/>
      <c r="H190" s="221"/>
      <c r="I190" s="124"/>
      <c r="J190" s="221"/>
      <c r="K190" s="124"/>
      <c r="L190" s="222"/>
      <c r="M190" s="124"/>
      <c r="N190" s="503" t="s">
        <v>36</v>
      </c>
      <c r="O190" s="124"/>
      <c r="P190" s="459">
        <f t="shared" si="10"/>
        <v>0</v>
      </c>
      <c r="Q190" s="124"/>
      <c r="R190" s="517">
        <f t="shared" si="11"/>
        <v>0</v>
      </c>
      <c r="S190" s="518"/>
      <c r="T190" s="517">
        <f t="shared" si="12"/>
        <v>0</v>
      </c>
      <c r="U190" s="518"/>
      <c r="V190" s="517">
        <f t="shared" si="13"/>
        <v>0</v>
      </c>
      <c r="W190" s="123"/>
      <c r="X190" s="407">
        <f t="shared" si="14"/>
        <v>0</v>
      </c>
      <c r="Y190" s="261"/>
      <c r="Z190" s="470"/>
    </row>
    <row r="191" spans="2:26" x14ac:dyDescent="0.25">
      <c r="B191" s="220"/>
      <c r="C191" s="224"/>
      <c r="D191" s="225"/>
      <c r="E191" s="224"/>
      <c r="F191" s="505"/>
      <c r="G191" s="226"/>
      <c r="H191" s="221"/>
      <c r="I191" s="124"/>
      <c r="J191" s="221"/>
      <c r="K191" s="124"/>
      <c r="L191" s="222"/>
      <c r="M191" s="124"/>
      <c r="N191" s="503" t="s">
        <v>36</v>
      </c>
      <c r="O191" s="124"/>
      <c r="P191" s="459">
        <f t="shared" si="10"/>
        <v>0</v>
      </c>
      <c r="Q191" s="124"/>
      <c r="R191" s="517">
        <f t="shared" si="11"/>
        <v>0</v>
      </c>
      <c r="S191" s="518"/>
      <c r="T191" s="517">
        <f t="shared" si="12"/>
        <v>0</v>
      </c>
      <c r="U191" s="518"/>
      <c r="V191" s="517">
        <f t="shared" si="13"/>
        <v>0</v>
      </c>
      <c r="W191" s="123"/>
      <c r="X191" s="407">
        <f t="shared" si="14"/>
        <v>0</v>
      </c>
      <c r="Y191" s="261"/>
      <c r="Z191" s="470"/>
    </row>
    <row r="192" spans="2:26" x14ac:dyDescent="0.25">
      <c r="B192" s="220"/>
      <c r="C192" s="224"/>
      <c r="D192" s="225"/>
      <c r="E192" s="224"/>
      <c r="F192" s="505"/>
      <c r="G192" s="226"/>
      <c r="H192" s="221"/>
      <c r="I192" s="124"/>
      <c r="J192" s="221"/>
      <c r="K192" s="124"/>
      <c r="L192" s="222"/>
      <c r="M192" s="124"/>
      <c r="N192" s="503" t="s">
        <v>36</v>
      </c>
      <c r="O192" s="124"/>
      <c r="P192" s="459">
        <f t="shared" si="10"/>
        <v>0</v>
      </c>
      <c r="Q192" s="124"/>
      <c r="R192" s="517">
        <f t="shared" si="11"/>
        <v>0</v>
      </c>
      <c r="S192" s="518"/>
      <c r="T192" s="517">
        <f t="shared" si="12"/>
        <v>0</v>
      </c>
      <c r="U192" s="518"/>
      <c r="V192" s="517">
        <f t="shared" si="13"/>
        <v>0</v>
      </c>
      <c r="W192" s="123"/>
      <c r="X192" s="407">
        <f t="shared" si="14"/>
        <v>0</v>
      </c>
      <c r="Y192" s="261"/>
      <c r="Z192" s="470"/>
    </row>
    <row r="193" spans="2:26" x14ac:dyDescent="0.25">
      <c r="B193" s="220"/>
      <c r="C193" s="224"/>
      <c r="D193" s="225"/>
      <c r="E193" s="224"/>
      <c r="F193" s="505"/>
      <c r="G193" s="226"/>
      <c r="H193" s="221"/>
      <c r="I193" s="124"/>
      <c r="J193" s="221"/>
      <c r="K193" s="124"/>
      <c r="L193" s="222"/>
      <c r="M193" s="124"/>
      <c r="N193" s="503" t="s">
        <v>36</v>
      </c>
      <c r="O193" s="124"/>
      <c r="P193" s="459">
        <f t="shared" si="10"/>
        <v>0</v>
      </c>
      <c r="Q193" s="124"/>
      <c r="R193" s="517">
        <f t="shared" si="11"/>
        <v>0</v>
      </c>
      <c r="S193" s="518"/>
      <c r="T193" s="517">
        <f t="shared" si="12"/>
        <v>0</v>
      </c>
      <c r="U193" s="518"/>
      <c r="V193" s="517">
        <f t="shared" si="13"/>
        <v>0</v>
      </c>
      <c r="W193" s="123"/>
      <c r="X193" s="407">
        <f t="shared" si="14"/>
        <v>0</v>
      </c>
      <c r="Y193" s="261"/>
      <c r="Z193" s="470"/>
    </row>
    <row r="194" spans="2:26" x14ac:dyDescent="0.25">
      <c r="B194" s="220"/>
      <c r="C194" s="224"/>
      <c r="D194" s="225"/>
      <c r="E194" s="224"/>
      <c r="F194" s="505"/>
      <c r="G194" s="226"/>
      <c r="H194" s="221"/>
      <c r="I194" s="124"/>
      <c r="J194" s="221"/>
      <c r="K194" s="124"/>
      <c r="L194" s="222"/>
      <c r="M194" s="124"/>
      <c r="N194" s="503" t="s">
        <v>36</v>
      </c>
      <c r="O194" s="124"/>
      <c r="P194" s="459">
        <f t="shared" si="10"/>
        <v>0</v>
      </c>
      <c r="Q194" s="124"/>
      <c r="R194" s="517">
        <f t="shared" si="11"/>
        <v>0</v>
      </c>
      <c r="S194" s="518"/>
      <c r="T194" s="517">
        <f t="shared" si="12"/>
        <v>0</v>
      </c>
      <c r="U194" s="518"/>
      <c r="V194" s="517">
        <f t="shared" si="13"/>
        <v>0</v>
      </c>
      <c r="W194" s="123"/>
      <c r="X194" s="407">
        <f t="shared" si="14"/>
        <v>0</v>
      </c>
      <c r="Y194" s="261"/>
      <c r="Z194" s="470"/>
    </row>
    <row r="195" spans="2:26" x14ac:dyDescent="0.25">
      <c r="B195" s="220"/>
      <c r="C195" s="224"/>
      <c r="D195" s="225"/>
      <c r="E195" s="224"/>
      <c r="F195" s="505"/>
      <c r="G195" s="226"/>
      <c r="H195" s="221"/>
      <c r="I195" s="124"/>
      <c r="J195" s="221"/>
      <c r="K195" s="124"/>
      <c r="L195" s="222"/>
      <c r="M195" s="124"/>
      <c r="N195" s="503" t="s">
        <v>36</v>
      </c>
      <c r="O195" s="124"/>
      <c r="P195" s="459">
        <f t="shared" si="10"/>
        <v>0</v>
      </c>
      <c r="Q195" s="124"/>
      <c r="R195" s="517">
        <f t="shared" si="11"/>
        <v>0</v>
      </c>
      <c r="S195" s="518"/>
      <c r="T195" s="517">
        <f t="shared" si="12"/>
        <v>0</v>
      </c>
      <c r="U195" s="518"/>
      <c r="V195" s="517">
        <f t="shared" si="13"/>
        <v>0</v>
      </c>
      <c r="W195" s="123"/>
      <c r="X195" s="407">
        <f t="shared" si="14"/>
        <v>0</v>
      </c>
      <c r="Y195" s="261"/>
      <c r="Z195" s="470"/>
    </row>
    <row r="196" spans="2:26" x14ac:dyDescent="0.25">
      <c r="B196" s="220"/>
      <c r="C196" s="224"/>
      <c r="D196" s="225"/>
      <c r="E196" s="224"/>
      <c r="F196" s="505"/>
      <c r="G196" s="226"/>
      <c r="H196" s="221"/>
      <c r="I196" s="124"/>
      <c r="J196" s="221"/>
      <c r="K196" s="124"/>
      <c r="L196" s="222"/>
      <c r="M196" s="124"/>
      <c r="N196" s="503" t="s">
        <v>36</v>
      </c>
      <c r="O196" s="124"/>
      <c r="P196" s="459">
        <f t="shared" si="10"/>
        <v>0</v>
      </c>
      <c r="Q196" s="124"/>
      <c r="R196" s="517">
        <f t="shared" si="11"/>
        <v>0</v>
      </c>
      <c r="S196" s="518"/>
      <c r="T196" s="517">
        <f t="shared" si="12"/>
        <v>0</v>
      </c>
      <c r="U196" s="518"/>
      <c r="V196" s="517">
        <f t="shared" si="13"/>
        <v>0</v>
      </c>
      <c r="W196" s="123"/>
      <c r="X196" s="407">
        <f t="shared" si="14"/>
        <v>0</v>
      </c>
      <c r="Y196" s="261"/>
      <c r="Z196" s="470"/>
    </row>
    <row r="197" spans="2:26" x14ac:dyDescent="0.25">
      <c r="B197" s="220"/>
      <c r="C197" s="224"/>
      <c r="D197" s="225"/>
      <c r="E197" s="224"/>
      <c r="F197" s="505"/>
      <c r="G197" s="226"/>
      <c r="H197" s="221"/>
      <c r="I197" s="124"/>
      <c r="J197" s="221"/>
      <c r="K197" s="124"/>
      <c r="L197" s="222"/>
      <c r="M197" s="124"/>
      <c r="N197" s="503" t="s">
        <v>36</v>
      </c>
      <c r="O197" s="124"/>
      <c r="P197" s="459">
        <f t="shared" si="10"/>
        <v>0</v>
      </c>
      <c r="Q197" s="124"/>
      <c r="R197" s="517">
        <f t="shared" si="11"/>
        <v>0</v>
      </c>
      <c r="S197" s="518"/>
      <c r="T197" s="517">
        <f t="shared" si="12"/>
        <v>0</v>
      </c>
      <c r="U197" s="518"/>
      <c r="V197" s="517">
        <f t="shared" si="13"/>
        <v>0</v>
      </c>
      <c r="W197" s="123"/>
      <c r="X197" s="407">
        <f t="shared" si="14"/>
        <v>0</v>
      </c>
      <c r="Y197" s="261"/>
      <c r="Z197" s="470"/>
    </row>
    <row r="198" spans="2:26" x14ac:dyDescent="0.25">
      <c r="B198" s="220"/>
      <c r="C198" s="224"/>
      <c r="D198" s="225"/>
      <c r="E198" s="224"/>
      <c r="F198" s="505"/>
      <c r="G198" s="226"/>
      <c r="H198" s="221"/>
      <c r="I198" s="124"/>
      <c r="J198" s="221"/>
      <c r="K198" s="124"/>
      <c r="L198" s="222"/>
      <c r="M198" s="124"/>
      <c r="N198" s="503" t="s">
        <v>36</v>
      </c>
      <c r="O198" s="124"/>
      <c r="P198" s="459">
        <f t="shared" si="10"/>
        <v>0</v>
      </c>
      <c r="Q198" s="124"/>
      <c r="R198" s="517">
        <f t="shared" si="11"/>
        <v>0</v>
      </c>
      <c r="S198" s="518"/>
      <c r="T198" s="517">
        <f t="shared" si="12"/>
        <v>0</v>
      </c>
      <c r="U198" s="518"/>
      <c r="V198" s="517">
        <f t="shared" si="13"/>
        <v>0</v>
      </c>
      <c r="W198" s="123"/>
      <c r="X198" s="407">
        <f t="shared" si="14"/>
        <v>0</v>
      </c>
      <c r="Y198" s="261"/>
      <c r="Z198" s="470"/>
    </row>
    <row r="199" spans="2:26" x14ac:dyDescent="0.25">
      <c r="B199" s="220"/>
      <c r="C199" s="224"/>
      <c r="D199" s="225"/>
      <c r="E199" s="224"/>
      <c r="F199" s="505"/>
      <c r="G199" s="226"/>
      <c r="H199" s="221"/>
      <c r="I199" s="124"/>
      <c r="J199" s="221"/>
      <c r="K199" s="124"/>
      <c r="L199" s="222"/>
      <c r="M199" s="124"/>
      <c r="N199" s="503" t="s">
        <v>36</v>
      </c>
      <c r="O199" s="124"/>
      <c r="P199" s="459">
        <f t="shared" si="10"/>
        <v>0</v>
      </c>
      <c r="Q199" s="124"/>
      <c r="R199" s="517">
        <f t="shared" si="11"/>
        <v>0</v>
      </c>
      <c r="S199" s="518"/>
      <c r="T199" s="517">
        <f t="shared" si="12"/>
        <v>0</v>
      </c>
      <c r="U199" s="518"/>
      <c r="V199" s="517">
        <f t="shared" si="13"/>
        <v>0</v>
      </c>
      <c r="W199" s="123"/>
      <c r="X199" s="407">
        <f t="shared" si="14"/>
        <v>0</v>
      </c>
      <c r="Y199" s="261"/>
      <c r="Z199" s="470"/>
    </row>
    <row r="200" spans="2:26" x14ac:dyDescent="0.25">
      <c r="B200" s="220"/>
      <c r="C200" s="224"/>
      <c r="D200" s="225"/>
      <c r="E200" s="224"/>
      <c r="F200" s="505"/>
      <c r="G200" s="226"/>
      <c r="H200" s="221"/>
      <c r="I200" s="124"/>
      <c r="J200" s="221"/>
      <c r="K200" s="124"/>
      <c r="L200" s="222"/>
      <c r="M200" s="124"/>
      <c r="N200" s="503" t="s">
        <v>36</v>
      </c>
      <c r="O200" s="124"/>
      <c r="P200" s="459">
        <f t="shared" si="10"/>
        <v>0</v>
      </c>
      <c r="Q200" s="124"/>
      <c r="R200" s="517">
        <f t="shared" si="11"/>
        <v>0</v>
      </c>
      <c r="S200" s="518"/>
      <c r="T200" s="517">
        <f t="shared" si="12"/>
        <v>0</v>
      </c>
      <c r="U200" s="518"/>
      <c r="V200" s="517">
        <f t="shared" si="13"/>
        <v>0</v>
      </c>
      <c r="W200" s="123"/>
      <c r="X200" s="407">
        <f t="shared" si="14"/>
        <v>0</v>
      </c>
      <c r="Y200" s="261"/>
      <c r="Z200" s="470"/>
    </row>
    <row r="201" spans="2:26" x14ac:dyDescent="0.25">
      <c r="B201" s="220"/>
      <c r="C201" s="224"/>
      <c r="D201" s="225"/>
      <c r="E201" s="224"/>
      <c r="F201" s="505"/>
      <c r="G201" s="226"/>
      <c r="H201" s="221"/>
      <c r="I201" s="124"/>
      <c r="J201" s="221"/>
      <c r="K201" s="124"/>
      <c r="L201" s="222"/>
      <c r="M201" s="124"/>
      <c r="N201" s="503" t="s">
        <v>36</v>
      </c>
      <c r="O201" s="124"/>
      <c r="P201" s="459">
        <f t="shared" si="10"/>
        <v>0</v>
      </c>
      <c r="Q201" s="124"/>
      <c r="R201" s="517">
        <f t="shared" si="11"/>
        <v>0</v>
      </c>
      <c r="S201" s="518"/>
      <c r="T201" s="517">
        <f t="shared" si="12"/>
        <v>0</v>
      </c>
      <c r="U201" s="518"/>
      <c r="V201" s="517">
        <f t="shared" si="13"/>
        <v>0</v>
      </c>
      <c r="W201" s="123"/>
      <c r="X201" s="407">
        <f t="shared" si="14"/>
        <v>0</v>
      </c>
      <c r="Y201" s="261"/>
      <c r="Z201" s="470"/>
    </row>
    <row r="202" spans="2:26" x14ac:dyDescent="0.25">
      <c r="B202" s="220"/>
      <c r="C202" s="224"/>
      <c r="D202" s="225"/>
      <c r="E202" s="224"/>
      <c r="F202" s="505"/>
      <c r="G202" s="226"/>
      <c r="H202" s="221"/>
      <c r="I202" s="124"/>
      <c r="J202" s="221"/>
      <c r="K202" s="124"/>
      <c r="L202" s="222"/>
      <c r="M202" s="124"/>
      <c r="N202" s="503" t="s">
        <v>36</v>
      </c>
      <c r="O202" s="124"/>
      <c r="P202" s="459">
        <f t="shared" si="10"/>
        <v>0</v>
      </c>
      <c r="Q202" s="124"/>
      <c r="R202" s="517">
        <f t="shared" si="11"/>
        <v>0</v>
      </c>
      <c r="S202" s="518"/>
      <c r="T202" s="517">
        <f t="shared" si="12"/>
        <v>0</v>
      </c>
      <c r="U202" s="518"/>
      <c r="V202" s="517">
        <f t="shared" si="13"/>
        <v>0</v>
      </c>
      <c r="W202" s="123"/>
      <c r="X202" s="407">
        <f t="shared" si="14"/>
        <v>0</v>
      </c>
      <c r="Y202" s="261"/>
      <c r="Z202" s="470"/>
    </row>
    <row r="203" spans="2:26" x14ac:dyDescent="0.25">
      <c r="B203" s="220"/>
      <c r="C203" s="224"/>
      <c r="D203" s="225"/>
      <c r="E203" s="224"/>
      <c r="F203" s="505"/>
      <c r="G203" s="226"/>
      <c r="H203" s="221"/>
      <c r="I203" s="124"/>
      <c r="J203" s="221"/>
      <c r="K203" s="124"/>
      <c r="L203" s="222"/>
      <c r="M203" s="124"/>
      <c r="N203" s="503" t="s">
        <v>36</v>
      </c>
      <c r="O203" s="124"/>
      <c r="P203" s="459">
        <f t="shared" si="10"/>
        <v>0</v>
      </c>
      <c r="Q203" s="124"/>
      <c r="R203" s="517">
        <f t="shared" si="11"/>
        <v>0</v>
      </c>
      <c r="S203" s="518"/>
      <c r="T203" s="517">
        <f t="shared" si="12"/>
        <v>0</v>
      </c>
      <c r="U203" s="518"/>
      <c r="V203" s="517">
        <f t="shared" si="13"/>
        <v>0</v>
      </c>
      <c r="W203" s="123"/>
      <c r="X203" s="407">
        <f t="shared" si="14"/>
        <v>0</v>
      </c>
      <c r="Y203" s="261"/>
      <c r="Z203" s="470"/>
    </row>
    <row r="204" spans="2:26" x14ac:dyDescent="0.25">
      <c r="B204" s="220"/>
      <c r="C204" s="224"/>
      <c r="D204" s="225"/>
      <c r="E204" s="224"/>
      <c r="F204" s="505"/>
      <c r="G204" s="226"/>
      <c r="H204" s="221"/>
      <c r="I204" s="124"/>
      <c r="J204" s="221"/>
      <c r="K204" s="124"/>
      <c r="L204" s="222"/>
      <c r="M204" s="124"/>
      <c r="N204" s="503" t="s">
        <v>36</v>
      </c>
      <c r="O204" s="124"/>
      <c r="P204" s="459">
        <f t="shared" ref="P204:P208" si="15">IFERROR((+H204-J204)/N204,0)</f>
        <v>0</v>
      </c>
      <c r="Q204" s="124"/>
      <c r="R204" s="517">
        <f t="shared" ref="R204:R208" si="16">IFERROR(IF(F204&gt;$N$7,F204,$N$7),0)</f>
        <v>0</v>
      </c>
      <c r="S204" s="518"/>
      <c r="T204" s="517">
        <f t="shared" ref="T204:T208" si="17">IFERROR(F204+N204*365,0)</f>
        <v>0</v>
      </c>
      <c r="U204" s="518"/>
      <c r="V204" s="517">
        <f t="shared" ref="V204:V208" si="18">IFERROR(IF(T204&lt;$N$4,T204,$N$4),0)</f>
        <v>0</v>
      </c>
      <c r="W204" s="123"/>
      <c r="X204" s="407">
        <f t="shared" ref="X204:X208" si="19">IFERROR((V204-R204)/365*P204*L204,0)</f>
        <v>0</v>
      </c>
      <c r="Y204" s="261"/>
      <c r="Z204" s="470"/>
    </row>
    <row r="205" spans="2:26" x14ac:dyDescent="0.25">
      <c r="B205" s="220"/>
      <c r="C205" s="224"/>
      <c r="D205" s="225"/>
      <c r="E205" s="224"/>
      <c r="F205" s="505"/>
      <c r="G205" s="226"/>
      <c r="H205" s="221"/>
      <c r="I205" s="124"/>
      <c r="J205" s="221"/>
      <c r="K205" s="124"/>
      <c r="L205" s="222"/>
      <c r="M205" s="124"/>
      <c r="N205" s="503" t="s">
        <v>36</v>
      </c>
      <c r="O205" s="124"/>
      <c r="P205" s="459">
        <f t="shared" si="15"/>
        <v>0</v>
      </c>
      <c r="Q205" s="124"/>
      <c r="R205" s="517">
        <f t="shared" si="16"/>
        <v>0</v>
      </c>
      <c r="S205" s="518"/>
      <c r="T205" s="517">
        <f t="shared" si="17"/>
        <v>0</v>
      </c>
      <c r="U205" s="518"/>
      <c r="V205" s="517">
        <f t="shared" si="18"/>
        <v>0</v>
      </c>
      <c r="W205" s="123"/>
      <c r="X205" s="407">
        <f t="shared" si="19"/>
        <v>0</v>
      </c>
      <c r="Y205" s="261"/>
      <c r="Z205" s="470"/>
    </row>
    <row r="206" spans="2:26" x14ac:dyDescent="0.25">
      <c r="B206" s="220"/>
      <c r="C206" s="224"/>
      <c r="D206" s="225"/>
      <c r="E206" s="224"/>
      <c r="F206" s="505"/>
      <c r="G206" s="226"/>
      <c r="H206" s="221"/>
      <c r="I206" s="124"/>
      <c r="J206" s="221"/>
      <c r="K206" s="124"/>
      <c r="L206" s="222"/>
      <c r="M206" s="124"/>
      <c r="N206" s="503" t="s">
        <v>36</v>
      </c>
      <c r="O206" s="124"/>
      <c r="P206" s="459">
        <f t="shared" si="15"/>
        <v>0</v>
      </c>
      <c r="Q206" s="124"/>
      <c r="R206" s="517">
        <f t="shared" si="16"/>
        <v>0</v>
      </c>
      <c r="S206" s="518"/>
      <c r="T206" s="517">
        <f t="shared" si="17"/>
        <v>0</v>
      </c>
      <c r="U206" s="518"/>
      <c r="V206" s="517">
        <f t="shared" si="18"/>
        <v>0</v>
      </c>
      <c r="W206" s="123"/>
      <c r="X206" s="407">
        <f t="shared" si="19"/>
        <v>0</v>
      </c>
      <c r="Y206" s="261"/>
      <c r="Z206" s="470"/>
    </row>
    <row r="207" spans="2:26" x14ac:dyDescent="0.25">
      <c r="B207" s="220"/>
      <c r="C207" s="224"/>
      <c r="D207" s="225"/>
      <c r="E207" s="224"/>
      <c r="F207" s="505"/>
      <c r="G207" s="226"/>
      <c r="H207" s="221"/>
      <c r="I207" s="124"/>
      <c r="J207" s="221"/>
      <c r="K207" s="124"/>
      <c r="L207" s="222"/>
      <c r="M207" s="124"/>
      <c r="N207" s="503" t="s">
        <v>36</v>
      </c>
      <c r="O207" s="124"/>
      <c r="P207" s="459">
        <f t="shared" si="15"/>
        <v>0</v>
      </c>
      <c r="Q207" s="124"/>
      <c r="R207" s="517">
        <f t="shared" si="16"/>
        <v>0</v>
      </c>
      <c r="S207" s="518"/>
      <c r="T207" s="517">
        <f t="shared" si="17"/>
        <v>0</v>
      </c>
      <c r="U207" s="518"/>
      <c r="V207" s="517">
        <f t="shared" si="18"/>
        <v>0</v>
      </c>
      <c r="W207" s="123"/>
      <c r="X207" s="407">
        <f t="shared" si="19"/>
        <v>0</v>
      </c>
      <c r="Y207" s="261"/>
      <c r="Z207" s="470"/>
    </row>
    <row r="208" spans="2:26" ht="15.75" thickBot="1" x14ac:dyDescent="0.3">
      <c r="B208" s="220"/>
      <c r="C208" s="224"/>
      <c r="D208" s="225"/>
      <c r="E208" s="224"/>
      <c r="F208" s="505"/>
      <c r="G208" s="226"/>
      <c r="H208" s="221"/>
      <c r="I208" s="124"/>
      <c r="J208" s="221"/>
      <c r="K208" s="124"/>
      <c r="L208" s="222"/>
      <c r="M208" s="124"/>
      <c r="N208" s="503" t="s">
        <v>36</v>
      </c>
      <c r="O208" s="124"/>
      <c r="P208" s="459">
        <f t="shared" si="15"/>
        <v>0</v>
      </c>
      <c r="Q208" s="124"/>
      <c r="R208" s="517">
        <f t="shared" si="16"/>
        <v>0</v>
      </c>
      <c r="S208" s="518"/>
      <c r="T208" s="517">
        <f t="shared" si="17"/>
        <v>0</v>
      </c>
      <c r="U208" s="518"/>
      <c r="V208" s="517">
        <f t="shared" si="18"/>
        <v>0</v>
      </c>
      <c r="W208" s="123"/>
      <c r="X208" s="407">
        <f t="shared" si="19"/>
        <v>0</v>
      </c>
      <c r="Y208" s="261"/>
      <c r="Z208" s="471"/>
    </row>
    <row r="209" spans="2:26" s="113" customFormat="1" ht="12.75" thickBot="1" x14ac:dyDescent="0.3">
      <c r="B209" s="120"/>
      <c r="C209" s="227"/>
      <c r="D209" s="227"/>
      <c r="E209" s="227"/>
      <c r="F209" s="228"/>
      <c r="G209" s="228"/>
      <c r="H209" s="102"/>
      <c r="I209" s="102"/>
      <c r="J209" s="102"/>
      <c r="K209" s="102"/>
      <c r="L209" s="102"/>
      <c r="M209" s="102"/>
      <c r="N209" s="101"/>
      <c r="O209" s="102"/>
      <c r="P209" s="102"/>
      <c r="Q209" s="102"/>
      <c r="R209" s="101"/>
      <c r="S209" s="101"/>
      <c r="T209" s="101"/>
      <c r="U209" s="101"/>
      <c r="V209" s="101"/>
      <c r="W209" s="101"/>
      <c r="X209" s="82"/>
      <c r="Y209" s="262"/>
      <c r="Z209" s="22"/>
    </row>
    <row r="210" spans="2:26" ht="15.75" thickBot="1" x14ac:dyDescent="0.3">
      <c r="B210" s="121"/>
      <c r="C210" s="122"/>
      <c r="D210" s="122"/>
      <c r="E210" s="122"/>
      <c r="F210" s="122"/>
      <c r="G210" s="122"/>
      <c r="H210" s="103"/>
      <c r="I210" s="103"/>
      <c r="J210" s="103"/>
      <c r="K210" s="103"/>
      <c r="L210" s="103"/>
      <c r="M210" s="103"/>
      <c r="N210" s="103"/>
      <c r="O210" s="103"/>
      <c r="P210" s="103"/>
      <c r="Q210" s="103"/>
      <c r="R210" s="103"/>
      <c r="S210" s="103"/>
      <c r="T210" s="103"/>
      <c r="U210" s="103"/>
      <c r="V210" s="103"/>
      <c r="W210" s="103"/>
      <c r="X210" s="104">
        <f>SUM(X11:X208)</f>
        <v>0</v>
      </c>
      <c r="Y210" s="263"/>
      <c r="Z210" s="22"/>
    </row>
    <row r="211" spans="2:26" x14ac:dyDescent="0.25">
      <c r="B211" s="113"/>
      <c r="D211" s="113"/>
      <c r="F211" s="113"/>
      <c r="H211" s="35"/>
      <c r="I211" s="35"/>
      <c r="J211" s="35"/>
      <c r="K211" s="35"/>
      <c r="L211" s="35"/>
      <c r="M211" s="35"/>
      <c r="N211" s="35"/>
      <c r="O211" s="35"/>
      <c r="P211" s="35"/>
      <c r="Q211" s="35"/>
      <c r="R211" s="35"/>
      <c r="S211" s="35"/>
      <c r="T211" s="35"/>
      <c r="U211" s="35"/>
      <c r="V211" s="35"/>
      <c r="W211" s="35"/>
      <c r="X211" s="35"/>
      <c r="Y211" s="262"/>
      <c r="Z211" s="22"/>
    </row>
    <row r="212" spans="2:26" x14ac:dyDescent="0.25">
      <c r="B212" s="113"/>
      <c r="D212" s="113"/>
      <c r="F212" s="113"/>
      <c r="H212" s="113"/>
      <c r="J212" s="113"/>
      <c r="P212" s="113"/>
      <c r="R212" s="113"/>
      <c r="X212" s="113"/>
      <c r="Z212" s="22"/>
    </row>
    <row r="213" spans="2:26" x14ac:dyDescent="0.25">
      <c r="B213" s="113"/>
      <c r="D213" s="113"/>
      <c r="F213" s="113"/>
      <c r="H213" s="113"/>
      <c r="J213" s="113"/>
      <c r="P213" s="113"/>
      <c r="R213" s="113"/>
      <c r="X213" s="113"/>
      <c r="Z213" s="22"/>
    </row>
    <row r="214" spans="2:26" x14ac:dyDescent="0.25">
      <c r="B214" s="113"/>
      <c r="D214" s="113"/>
      <c r="F214" s="113"/>
      <c r="H214" s="113"/>
      <c r="J214" s="113"/>
      <c r="P214" s="113"/>
      <c r="R214" s="113"/>
      <c r="X214" s="113"/>
      <c r="Z214" s="22"/>
    </row>
    <row r="215" spans="2:26" x14ac:dyDescent="0.25">
      <c r="B215" s="113"/>
      <c r="D215" s="113"/>
      <c r="F215" s="113"/>
      <c r="H215" s="113"/>
      <c r="J215" s="113"/>
      <c r="P215" s="113"/>
      <c r="R215" s="113"/>
      <c r="X215" s="113"/>
      <c r="Z215" s="22"/>
    </row>
    <row r="216" spans="2:26" x14ac:dyDescent="0.25">
      <c r="B216" s="113"/>
      <c r="D216" s="113"/>
      <c r="F216" s="113"/>
      <c r="H216" s="113"/>
      <c r="J216" s="113"/>
      <c r="P216" s="113"/>
      <c r="R216" s="113"/>
      <c r="X216" s="113"/>
      <c r="Z216" s="22"/>
    </row>
    <row r="217" spans="2:26" x14ac:dyDescent="0.25">
      <c r="B217" s="113"/>
      <c r="D217" s="113"/>
      <c r="F217" s="113"/>
      <c r="H217" s="113"/>
      <c r="J217" s="113"/>
      <c r="P217" s="113"/>
      <c r="R217" s="113"/>
      <c r="X217" s="113"/>
      <c r="Z217" s="22"/>
    </row>
    <row r="218" spans="2:26" x14ac:dyDescent="0.25">
      <c r="B218" s="113"/>
      <c r="D218" s="113"/>
      <c r="F218" s="113"/>
      <c r="H218" s="113"/>
      <c r="J218" s="113"/>
      <c r="P218" s="113"/>
      <c r="R218" s="113"/>
      <c r="X218" s="113"/>
      <c r="Z218" s="22"/>
    </row>
    <row r="219" spans="2:26" x14ac:dyDescent="0.25">
      <c r="B219" s="113"/>
      <c r="D219" s="113"/>
      <c r="F219" s="113"/>
      <c r="H219" s="113"/>
      <c r="J219" s="113"/>
      <c r="P219" s="113"/>
      <c r="R219" s="113"/>
      <c r="X219" s="113"/>
      <c r="Z219" s="22"/>
    </row>
    <row r="220" spans="2:26" x14ac:dyDescent="0.25">
      <c r="B220" s="113"/>
      <c r="D220" s="113"/>
      <c r="F220" s="113"/>
      <c r="H220" s="113"/>
      <c r="J220" s="113"/>
      <c r="P220" s="113"/>
      <c r="R220" s="113"/>
      <c r="X220" s="113"/>
      <c r="Z220" s="22"/>
    </row>
    <row r="221" spans="2:26" x14ac:dyDescent="0.25">
      <c r="B221" s="113"/>
      <c r="D221" s="113"/>
      <c r="F221" s="113"/>
      <c r="H221" s="113"/>
      <c r="J221" s="113"/>
      <c r="P221" s="113"/>
      <c r="R221" s="113"/>
      <c r="X221" s="113"/>
      <c r="Z221" s="22"/>
    </row>
    <row r="222" spans="2:26" x14ac:dyDescent="0.25">
      <c r="B222" s="113"/>
      <c r="D222" s="113"/>
      <c r="F222" s="113"/>
      <c r="H222" s="113"/>
      <c r="J222" s="113"/>
      <c r="P222" s="113"/>
      <c r="R222" s="113"/>
      <c r="X222" s="113"/>
      <c r="Z222" s="22"/>
    </row>
    <row r="223" spans="2:26" x14ac:dyDescent="0.25">
      <c r="B223" s="113"/>
      <c r="D223" s="113"/>
      <c r="F223" s="113"/>
      <c r="H223" s="113"/>
      <c r="J223" s="113"/>
      <c r="P223" s="113"/>
      <c r="R223" s="113"/>
      <c r="X223" s="113"/>
      <c r="Z223" s="22"/>
    </row>
    <row r="224" spans="2:26" x14ac:dyDescent="0.25">
      <c r="B224" s="113"/>
      <c r="D224" s="113"/>
      <c r="F224" s="113"/>
      <c r="H224" s="113"/>
      <c r="J224" s="113"/>
      <c r="P224" s="113"/>
      <c r="R224" s="113"/>
      <c r="X224" s="113"/>
      <c r="Z224" s="22"/>
    </row>
    <row r="225" spans="2:26" x14ac:dyDescent="0.25">
      <c r="B225" s="113"/>
      <c r="D225" s="113"/>
      <c r="F225" s="113"/>
      <c r="H225" s="113"/>
      <c r="J225" s="113"/>
      <c r="P225" s="113"/>
      <c r="R225" s="113"/>
      <c r="X225" s="113"/>
      <c r="Z225" s="22"/>
    </row>
    <row r="226" spans="2:26" x14ac:dyDescent="0.25">
      <c r="B226" s="113"/>
      <c r="D226" s="113"/>
      <c r="F226" s="113"/>
      <c r="H226" s="113"/>
      <c r="J226" s="113"/>
      <c r="P226" s="113"/>
      <c r="R226" s="113"/>
      <c r="X226" s="113"/>
      <c r="Z226" s="22"/>
    </row>
    <row r="227" spans="2:26" x14ac:dyDescent="0.25">
      <c r="B227" s="113"/>
      <c r="D227" s="113"/>
      <c r="F227" s="113"/>
      <c r="H227" s="113"/>
      <c r="J227" s="113"/>
      <c r="P227" s="113"/>
      <c r="R227" s="113"/>
      <c r="X227" s="113"/>
      <c r="Z227" s="22"/>
    </row>
    <row r="228" spans="2:26" x14ac:dyDescent="0.25">
      <c r="B228" s="113"/>
      <c r="D228" s="113"/>
      <c r="F228" s="113"/>
      <c r="H228" s="113"/>
      <c r="J228" s="113"/>
      <c r="P228" s="113"/>
      <c r="R228" s="113"/>
      <c r="X228" s="113"/>
      <c r="Z228" s="22"/>
    </row>
    <row r="229" spans="2:26" x14ac:dyDescent="0.25">
      <c r="B229" s="113"/>
      <c r="D229" s="113"/>
      <c r="F229" s="113"/>
      <c r="H229" s="113"/>
      <c r="J229" s="113"/>
      <c r="P229" s="113"/>
      <c r="R229" s="113"/>
      <c r="X229" s="113"/>
      <c r="Z229" s="22"/>
    </row>
    <row r="230" spans="2:26" x14ac:dyDescent="0.25">
      <c r="B230" s="113"/>
      <c r="D230" s="113"/>
      <c r="F230" s="113"/>
      <c r="H230" s="113"/>
      <c r="J230" s="113"/>
      <c r="P230" s="113"/>
      <c r="R230" s="113"/>
      <c r="X230" s="113"/>
      <c r="Z230" s="22"/>
    </row>
    <row r="231" spans="2:26" x14ac:dyDescent="0.25">
      <c r="B231" s="113"/>
      <c r="D231" s="113"/>
      <c r="F231" s="113"/>
      <c r="H231" s="113"/>
      <c r="J231" s="113"/>
      <c r="P231" s="113"/>
      <c r="R231" s="113"/>
      <c r="X231" s="113"/>
      <c r="Z231" s="22"/>
    </row>
    <row r="232" spans="2:26" x14ac:dyDescent="0.25">
      <c r="B232" s="113"/>
      <c r="D232" s="113"/>
      <c r="F232" s="113"/>
      <c r="H232" s="113"/>
      <c r="J232" s="113"/>
      <c r="P232" s="113"/>
      <c r="R232" s="113"/>
      <c r="X232" s="113"/>
      <c r="Z232" s="22"/>
    </row>
    <row r="233" spans="2:26" x14ac:dyDescent="0.25">
      <c r="B233" s="113"/>
      <c r="D233" s="113"/>
      <c r="F233" s="113"/>
      <c r="H233" s="113"/>
      <c r="J233" s="113"/>
      <c r="P233" s="113"/>
      <c r="R233" s="113"/>
      <c r="X233" s="113"/>
      <c r="Z233" s="22"/>
    </row>
    <row r="234" spans="2:26" x14ac:dyDescent="0.25">
      <c r="B234" s="113"/>
      <c r="D234" s="113"/>
      <c r="F234" s="113"/>
      <c r="H234" s="113"/>
      <c r="J234" s="113"/>
      <c r="P234" s="113"/>
      <c r="R234" s="113"/>
      <c r="X234" s="113"/>
      <c r="Z234" s="22"/>
    </row>
    <row r="235" spans="2:26" x14ac:dyDescent="0.25">
      <c r="B235" s="113"/>
      <c r="D235" s="113"/>
      <c r="F235" s="113"/>
      <c r="H235" s="113"/>
      <c r="J235" s="113"/>
      <c r="P235" s="113"/>
      <c r="R235" s="113"/>
      <c r="X235" s="113"/>
      <c r="Z235" s="22"/>
    </row>
    <row r="236" spans="2:26" x14ac:dyDescent="0.25">
      <c r="B236" s="113"/>
      <c r="D236" s="113"/>
      <c r="F236" s="113"/>
      <c r="H236" s="113"/>
      <c r="J236" s="113"/>
      <c r="P236" s="113"/>
      <c r="R236" s="113"/>
      <c r="X236" s="113"/>
      <c r="Z236" s="22"/>
    </row>
    <row r="237" spans="2:26" x14ac:dyDescent="0.25">
      <c r="B237" s="113"/>
      <c r="D237" s="113"/>
      <c r="F237" s="113"/>
      <c r="H237" s="113"/>
      <c r="J237" s="113"/>
      <c r="P237" s="113"/>
      <c r="R237" s="113"/>
      <c r="X237" s="113"/>
      <c r="Z237" s="22"/>
    </row>
    <row r="238" spans="2:26" x14ac:dyDescent="0.25">
      <c r="B238" s="113"/>
      <c r="D238" s="113"/>
      <c r="F238" s="113"/>
      <c r="H238" s="113"/>
      <c r="J238" s="113"/>
      <c r="P238" s="113"/>
      <c r="R238" s="113"/>
      <c r="X238" s="113"/>
      <c r="Z238" s="22"/>
    </row>
    <row r="239" spans="2:26" x14ac:dyDescent="0.25">
      <c r="B239" s="113"/>
      <c r="D239" s="113"/>
      <c r="F239" s="113"/>
      <c r="H239" s="113"/>
      <c r="J239" s="113"/>
      <c r="P239" s="113"/>
      <c r="R239" s="113"/>
      <c r="X239" s="113"/>
      <c r="Z239" s="22"/>
    </row>
    <row r="240" spans="2:26" x14ac:dyDescent="0.25">
      <c r="B240" s="113"/>
      <c r="D240" s="113"/>
      <c r="F240" s="113"/>
      <c r="H240" s="113"/>
      <c r="J240" s="113"/>
      <c r="P240" s="113"/>
      <c r="R240" s="113"/>
      <c r="X240" s="113"/>
      <c r="Z240" s="22"/>
    </row>
    <row r="241" spans="2:26" x14ac:dyDescent="0.25">
      <c r="B241" s="113"/>
      <c r="D241" s="113"/>
      <c r="F241" s="113"/>
      <c r="H241" s="113"/>
      <c r="J241" s="113"/>
      <c r="P241" s="113"/>
      <c r="R241" s="113"/>
      <c r="X241" s="113"/>
      <c r="Z241" s="22"/>
    </row>
    <row r="242" spans="2:26" x14ac:dyDescent="0.25">
      <c r="B242" s="113"/>
      <c r="D242" s="113"/>
      <c r="F242" s="113"/>
      <c r="H242" s="113"/>
      <c r="J242" s="113"/>
      <c r="P242" s="113"/>
      <c r="R242" s="113"/>
      <c r="X242" s="113"/>
      <c r="Z242" s="22"/>
    </row>
    <row r="243" spans="2:26" x14ac:dyDescent="0.25">
      <c r="B243" s="113"/>
      <c r="D243" s="113"/>
      <c r="F243" s="113"/>
      <c r="H243" s="113"/>
      <c r="J243" s="113"/>
      <c r="P243" s="113"/>
      <c r="R243" s="113"/>
      <c r="X243" s="113"/>
      <c r="Z243" s="22"/>
    </row>
    <row r="244" spans="2:26" x14ac:dyDescent="0.25">
      <c r="B244" s="113"/>
      <c r="D244" s="113"/>
      <c r="F244" s="113"/>
      <c r="H244" s="113"/>
      <c r="J244" s="113"/>
      <c r="P244" s="113"/>
      <c r="R244" s="113"/>
      <c r="X244" s="113"/>
      <c r="Z244" s="22"/>
    </row>
    <row r="245" spans="2:26" x14ac:dyDescent="0.25">
      <c r="B245" s="113"/>
      <c r="D245" s="113"/>
      <c r="F245" s="113"/>
      <c r="H245" s="113"/>
      <c r="J245" s="113"/>
      <c r="P245" s="113"/>
      <c r="R245" s="113"/>
      <c r="X245" s="113"/>
      <c r="Z245" s="22"/>
    </row>
    <row r="246" spans="2:26" x14ac:dyDescent="0.25">
      <c r="B246" s="113"/>
      <c r="D246" s="113"/>
      <c r="F246" s="113"/>
      <c r="H246" s="113"/>
      <c r="J246" s="113"/>
      <c r="P246" s="113"/>
      <c r="R246" s="113"/>
      <c r="X246" s="113"/>
      <c r="Z246" s="22"/>
    </row>
    <row r="247" spans="2:26" x14ac:dyDescent="0.25">
      <c r="B247" s="113"/>
      <c r="D247" s="113"/>
      <c r="F247" s="113"/>
      <c r="H247" s="113"/>
      <c r="J247" s="113"/>
      <c r="P247" s="113"/>
      <c r="R247" s="113"/>
      <c r="X247" s="113"/>
      <c r="Z247" s="22"/>
    </row>
    <row r="248" spans="2:26" x14ac:dyDescent="0.25">
      <c r="B248" s="113"/>
      <c r="D248" s="113"/>
      <c r="F248" s="113"/>
      <c r="H248" s="113"/>
      <c r="J248" s="113"/>
      <c r="P248" s="113"/>
      <c r="R248" s="113"/>
      <c r="X248" s="113"/>
      <c r="Z248" s="22"/>
    </row>
    <row r="249" spans="2:26" x14ac:dyDescent="0.25">
      <c r="B249" s="113"/>
      <c r="D249" s="113"/>
      <c r="F249" s="113"/>
      <c r="H249" s="113"/>
      <c r="J249" s="113"/>
      <c r="P249" s="113"/>
      <c r="R249" s="113"/>
      <c r="X249" s="113"/>
      <c r="Z249" s="22"/>
    </row>
    <row r="250" spans="2:26" x14ac:dyDescent="0.25">
      <c r="B250" s="113"/>
      <c r="D250" s="113"/>
      <c r="F250" s="113"/>
      <c r="H250" s="113"/>
      <c r="J250" s="113"/>
      <c r="P250" s="113"/>
      <c r="R250" s="113"/>
      <c r="X250" s="113"/>
      <c r="Z250" s="22"/>
    </row>
    <row r="251" spans="2:26" x14ac:dyDescent="0.25">
      <c r="B251" s="113"/>
      <c r="D251" s="113"/>
      <c r="F251" s="113"/>
      <c r="H251" s="113"/>
      <c r="J251" s="113"/>
      <c r="P251" s="113"/>
      <c r="R251" s="113"/>
      <c r="X251" s="113"/>
      <c r="Z251" s="22"/>
    </row>
    <row r="252" spans="2:26" x14ac:dyDescent="0.25">
      <c r="B252" s="113"/>
      <c r="D252" s="113"/>
      <c r="F252" s="113"/>
      <c r="H252" s="113"/>
      <c r="J252" s="113"/>
      <c r="P252" s="113"/>
      <c r="R252" s="113"/>
      <c r="X252" s="113"/>
      <c r="Z252" s="22"/>
    </row>
    <row r="253" spans="2:26" x14ac:dyDescent="0.25">
      <c r="B253" s="113"/>
      <c r="D253" s="113"/>
      <c r="F253" s="113"/>
      <c r="H253" s="113"/>
      <c r="J253" s="113"/>
      <c r="P253" s="113"/>
      <c r="R253" s="113"/>
      <c r="X253" s="113"/>
      <c r="Z253" s="22"/>
    </row>
    <row r="254" spans="2:26" x14ac:dyDescent="0.25">
      <c r="B254" s="113"/>
      <c r="D254" s="113"/>
      <c r="F254" s="113"/>
      <c r="H254" s="113"/>
      <c r="J254" s="113"/>
      <c r="P254" s="113"/>
      <c r="R254" s="113"/>
      <c r="X254" s="113"/>
      <c r="Z254" s="22"/>
    </row>
    <row r="255" spans="2:26" x14ac:dyDescent="0.25">
      <c r="B255" s="113"/>
      <c r="D255" s="113"/>
      <c r="F255" s="113"/>
      <c r="H255" s="113"/>
      <c r="J255" s="113"/>
      <c r="P255" s="113"/>
      <c r="R255" s="113"/>
      <c r="X255" s="113"/>
      <c r="Z255" s="22"/>
    </row>
    <row r="256" spans="2:26" x14ac:dyDescent="0.25">
      <c r="B256" s="113"/>
      <c r="D256" s="113"/>
      <c r="F256" s="113"/>
      <c r="H256" s="113"/>
      <c r="J256" s="113"/>
      <c r="P256" s="113"/>
      <c r="R256" s="113"/>
      <c r="X256" s="113"/>
      <c r="Z256" s="22"/>
    </row>
    <row r="257" spans="2:26" x14ac:dyDescent="0.25">
      <c r="B257" s="113"/>
      <c r="D257" s="113"/>
      <c r="F257" s="113"/>
      <c r="H257" s="113"/>
      <c r="J257" s="113"/>
      <c r="P257" s="113"/>
      <c r="R257" s="113"/>
      <c r="X257" s="113"/>
      <c r="Z257" s="22"/>
    </row>
    <row r="258" spans="2:26" x14ac:dyDescent="0.25">
      <c r="B258" s="113"/>
      <c r="D258" s="113"/>
      <c r="F258" s="113"/>
      <c r="H258" s="113"/>
      <c r="J258" s="113"/>
      <c r="P258" s="113"/>
      <c r="R258" s="113"/>
      <c r="X258" s="113"/>
      <c r="Z258" s="22"/>
    </row>
    <row r="259" spans="2:26" x14ac:dyDescent="0.25">
      <c r="B259" s="113"/>
      <c r="D259" s="113"/>
      <c r="F259" s="113"/>
      <c r="H259" s="113"/>
      <c r="J259" s="113"/>
      <c r="P259" s="113"/>
      <c r="R259" s="113"/>
      <c r="X259" s="113"/>
      <c r="Z259" s="22"/>
    </row>
    <row r="260" spans="2:26" x14ac:dyDescent="0.25">
      <c r="B260" s="113"/>
      <c r="D260" s="113"/>
      <c r="F260" s="113"/>
      <c r="H260" s="113"/>
      <c r="J260" s="113"/>
      <c r="P260" s="113"/>
      <c r="R260" s="113"/>
      <c r="X260" s="113"/>
      <c r="Z260" s="22"/>
    </row>
    <row r="261" spans="2:26" x14ac:dyDescent="0.25">
      <c r="B261" s="113"/>
      <c r="D261" s="113"/>
      <c r="F261" s="113"/>
      <c r="H261" s="113"/>
      <c r="J261" s="113"/>
      <c r="P261" s="113"/>
      <c r="R261" s="113"/>
      <c r="X261" s="113"/>
      <c r="Z261" s="22"/>
    </row>
    <row r="262" spans="2:26" x14ac:dyDescent="0.25">
      <c r="B262" s="113"/>
      <c r="D262" s="113"/>
      <c r="F262" s="113"/>
      <c r="H262" s="113"/>
      <c r="J262" s="113"/>
      <c r="P262" s="113"/>
      <c r="R262" s="113"/>
      <c r="X262" s="113"/>
    </row>
    <row r="263" spans="2:26" x14ac:dyDescent="0.25">
      <c r="B263" s="113"/>
      <c r="D263" s="113"/>
      <c r="F263" s="113"/>
      <c r="H263" s="113"/>
      <c r="J263" s="113"/>
      <c r="P263" s="113"/>
      <c r="R263" s="113"/>
      <c r="X263" s="113"/>
    </row>
    <row r="264" spans="2:26" x14ac:dyDescent="0.25">
      <c r="B264" s="113"/>
      <c r="D264" s="113"/>
      <c r="F264" s="113"/>
      <c r="H264" s="113"/>
      <c r="J264" s="113"/>
      <c r="P264" s="113"/>
      <c r="R264" s="113"/>
      <c r="X264" s="113"/>
    </row>
    <row r="265" spans="2:26" x14ac:dyDescent="0.25">
      <c r="B265" s="113"/>
      <c r="D265" s="113"/>
      <c r="F265" s="113"/>
      <c r="H265" s="113"/>
      <c r="J265" s="113"/>
      <c r="P265" s="113"/>
      <c r="R265" s="113"/>
      <c r="X265" s="113"/>
    </row>
    <row r="266" spans="2:26" x14ac:dyDescent="0.25">
      <c r="B266" s="113"/>
      <c r="D266" s="113"/>
      <c r="F266" s="113"/>
      <c r="H266" s="113"/>
      <c r="J266" s="113"/>
      <c r="P266" s="113"/>
      <c r="R266" s="113"/>
      <c r="X266" s="113"/>
    </row>
    <row r="267" spans="2:26" x14ac:dyDescent="0.25">
      <c r="B267" s="113"/>
      <c r="D267" s="113"/>
      <c r="F267" s="113"/>
      <c r="H267" s="113"/>
      <c r="J267" s="113"/>
      <c r="P267" s="113"/>
      <c r="R267" s="113"/>
      <c r="X267" s="113"/>
    </row>
    <row r="268" spans="2:26" x14ac:dyDescent="0.25">
      <c r="B268" s="113"/>
      <c r="D268" s="113"/>
      <c r="F268" s="113"/>
      <c r="H268" s="113"/>
      <c r="J268" s="113"/>
      <c r="P268" s="113"/>
      <c r="R268" s="113"/>
      <c r="X268" s="113"/>
    </row>
    <row r="269" spans="2:26" x14ac:dyDescent="0.25">
      <c r="B269" s="113"/>
      <c r="D269" s="113"/>
      <c r="F269" s="113"/>
      <c r="H269" s="113"/>
      <c r="J269" s="113"/>
      <c r="P269" s="113"/>
      <c r="R269" s="113"/>
      <c r="X269" s="113"/>
    </row>
    <row r="270" spans="2:26" x14ac:dyDescent="0.25">
      <c r="B270" s="113"/>
      <c r="D270" s="113"/>
      <c r="F270" s="113"/>
      <c r="H270" s="113"/>
      <c r="J270" s="113"/>
      <c r="P270" s="113"/>
      <c r="R270" s="113"/>
      <c r="X270" s="113"/>
    </row>
    <row r="271" spans="2:26" x14ac:dyDescent="0.25">
      <c r="B271" s="113"/>
      <c r="D271" s="113"/>
      <c r="F271" s="113"/>
      <c r="H271" s="113"/>
      <c r="J271" s="113"/>
      <c r="P271" s="113"/>
      <c r="R271" s="113"/>
      <c r="X271" s="113"/>
    </row>
  </sheetData>
  <sheetProtection algorithmName="SHA-512" hashValue="PmQnA0+pxofvSyH1AcEPxjoF+8nlEUmva9aI5pMqnwSlAVmkKvUqZK+kj6G9drIMDSGOv0ghFrvkEpVaIDHDXw==" saltValue="u2iYk+gGrPjVrP/fPhpKgA==" spinCount="100000" sheet="1" formatColumns="0"/>
  <customSheetViews>
    <customSheetView guid="{83BCCC09-8AC8-4304-9213-3ECE2DC16AD8}" showGridLines="0">
      <selection activeCell="W7" sqref="W7"/>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customSheetView>
    <customSheetView guid="{DA38D98D-64BF-48A9-B1C9-BECCDCD9C7D7}" showGridLines="0">
      <selection activeCell="P9" sqref="P9"/>
      <pageMargins left="0.7" right="0.7" top="0.75" bottom="0.75" header="0.3" footer="0.3"/>
      <pageSetup paperSize="9" orientation="portrait" r:id="rId2"/>
      <headerFooter>
        <oddHeader>&amp;L&amp;"Calibri"&amp;10&amp;K000000 Intern gebruik&amp;1#_x000D_</oddHeader>
        <oddFooter>&amp;L_x000D_&amp;1#&amp;"Calibri"&amp;10&amp;K000000 Intern gebruik</oddFooter>
      </headerFooter>
    </customSheetView>
    <customSheetView guid="{0FB312B1-C847-4AEE-B520-9119A74AA10E}" showGridLines="0">
      <selection activeCell="W7" sqref="W7"/>
      <pageMargins left="0.7" right="0.7" top="0.75" bottom="0.75" header="0.3" footer="0.3"/>
      <pageSetup paperSize="9" orientation="portrait" r:id="rId3"/>
      <headerFooter>
        <oddHeader>&amp;L&amp;"Calibri"&amp;10&amp;K000000 Intern gebruik&amp;1#_x000D_</oddHeader>
        <oddFooter>&amp;L_x000D_&amp;1#&amp;"Calibri"&amp;10&amp;K000000 Intern gebruik</oddFooter>
      </headerFooter>
    </customSheetView>
  </customSheetViews>
  <mergeCells count="1">
    <mergeCell ref="C3:H3"/>
  </mergeCells>
  <phoneticPr fontId="10" type="noConversion"/>
  <conditionalFormatting sqref="N11">
    <cfRule type="cellIs" dxfId="94" priority="23" operator="lessThan">
      <formula>5</formula>
    </cfRule>
  </conditionalFormatting>
  <conditionalFormatting sqref="T11">
    <cfRule type="cellIs" dxfId="93" priority="11" operator="lessThanOrEqual">
      <formula>1</formula>
    </cfRule>
  </conditionalFormatting>
  <conditionalFormatting sqref="V11">
    <cfRule type="cellIs" dxfId="92" priority="10" operator="lessThanOrEqual">
      <formula>1</formula>
    </cfRule>
  </conditionalFormatting>
  <conditionalFormatting sqref="T12:T208">
    <cfRule type="cellIs" dxfId="91" priority="7" operator="lessThanOrEqual">
      <formula>1</formula>
    </cfRule>
  </conditionalFormatting>
  <conditionalFormatting sqref="V12:V208">
    <cfRule type="cellIs" dxfId="90" priority="6" operator="lessThanOrEqual">
      <formula>1</formula>
    </cfRule>
  </conditionalFormatting>
  <conditionalFormatting sqref="R11">
    <cfRule type="cellIs" dxfId="89" priority="4" operator="lessThanOrEqual">
      <formula>1</formula>
    </cfRule>
  </conditionalFormatting>
  <conditionalFormatting sqref="R12:R208">
    <cfRule type="cellIs" dxfId="88" priority="2" operator="lessThanOrEqual">
      <formula>1</formula>
    </cfRule>
  </conditionalFormatting>
  <conditionalFormatting sqref="N12:N208">
    <cfRule type="cellIs" dxfId="87" priority="1" operator="lessThan">
      <formula>5</formula>
    </cfRule>
  </conditionalFormatting>
  <pageMargins left="0.7" right="0.7" top="0.75" bottom="0.75" header="0.3" footer="0.3"/>
  <pageSetup paperSize="9" orientation="portrait" r:id="rId4"/>
  <headerFooter>
    <oddHeader>&amp;L&amp;"Calibri"&amp;10&amp;K000000 Intern gebruik&amp;1#_x000D_</oddHeader>
    <oddFooter>&amp;L_x000D_&amp;1#&amp;"Calibri"&amp;10&amp;K000000 Intern gebruik</oddFooter>
  </headerFooter>
  <ignoredErrors>
    <ignoredError sqref="N5:N6 N7 S13:S207 S208 S12 W12:X12 W13:X207 T12:V208 T11:U11 S11 V11 R11:R208 N3:N4" unlockedFormula="1"/>
  </ignoredErrors>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A59CDBB9-9F90-4E7D-A440-BA17B67865E4}">
          <x14:formula1>
            <xm:f>Werkblad!$A$36:$A$62</xm:f>
          </x14:formula1>
          <xm:sqref>N11:N208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F7B57-BB6A-4472-82A0-EB5909005FEC}">
  <sheetPr codeName="Blad5"/>
  <dimension ref="A1:L42"/>
  <sheetViews>
    <sheetView showGridLines="0" zoomScaleNormal="100" workbookViewId="0">
      <selection activeCell="C5" sqref="C5"/>
    </sheetView>
  </sheetViews>
  <sheetFormatPr defaultColWidth="9.140625" defaultRowHeight="15" x14ac:dyDescent="0.25"/>
  <cols>
    <col min="1" max="1" width="4.5703125" style="107" customWidth="1"/>
    <col min="2" max="2" width="33.85546875" style="109" customWidth="1"/>
    <col min="3" max="3" width="39" style="109" customWidth="1"/>
    <col min="4" max="4" width="52.85546875" style="110" customWidth="1"/>
    <col min="5" max="6" width="9.140625" style="109"/>
    <col min="7" max="7" width="11.7109375" style="109" hidden="1" customWidth="1"/>
    <col min="8" max="8" width="22.5703125" style="109" hidden="1" customWidth="1"/>
    <col min="9" max="9" width="14.5703125" style="109" hidden="1" customWidth="1"/>
    <col min="10" max="10" width="9.140625" style="109" hidden="1" customWidth="1"/>
    <col min="11" max="11" width="12.28515625" style="109" hidden="1" customWidth="1"/>
    <col min="12" max="12" width="13.140625" style="109" hidden="1" customWidth="1"/>
    <col min="13" max="13" width="9.140625" style="109" customWidth="1"/>
    <col min="14" max="16384" width="9.140625" style="109"/>
  </cols>
  <sheetData>
    <row r="1" spans="1:12" ht="26.25" x14ac:dyDescent="0.4">
      <c r="B1" s="108" t="s">
        <v>39</v>
      </c>
    </row>
    <row r="2" spans="1:12" ht="15.75" thickBot="1" x14ac:dyDescent="0.3"/>
    <row r="3" spans="1:12" ht="45.75" thickBot="1" x14ac:dyDescent="0.3">
      <c r="A3" s="107" t="s">
        <v>6</v>
      </c>
      <c r="B3" s="111" t="s">
        <v>40</v>
      </c>
      <c r="C3" s="107"/>
      <c r="D3" s="403" t="s">
        <v>181</v>
      </c>
    </row>
    <row r="4" spans="1:12" ht="15.75" customHeight="1" thickBot="1" x14ac:dyDescent="0.3">
      <c r="B4" s="111"/>
      <c r="C4" s="107"/>
      <c r="D4" s="232"/>
      <c r="H4" s="478"/>
    </row>
    <row r="5" spans="1:12" ht="15" customHeight="1" x14ac:dyDescent="0.25">
      <c r="B5" s="240" t="s">
        <v>37</v>
      </c>
      <c r="C5" s="402"/>
      <c r="H5" s="478"/>
    </row>
    <row r="6" spans="1:12" x14ac:dyDescent="0.25">
      <c r="B6" s="248" t="s">
        <v>2</v>
      </c>
      <c r="C6" s="360"/>
      <c r="D6" s="232"/>
      <c r="H6" s="478"/>
    </row>
    <row r="7" spans="1:12" x14ac:dyDescent="0.25">
      <c r="B7" s="249" t="s">
        <v>95</v>
      </c>
      <c r="C7" s="250"/>
      <c r="D7" s="232"/>
    </row>
    <row r="8" spans="1:12" x14ac:dyDescent="0.25">
      <c r="B8" s="249" t="s">
        <v>96</v>
      </c>
      <c r="C8" s="250"/>
    </row>
    <row r="9" spans="1:12" ht="15.75" thickBot="1" x14ac:dyDescent="0.3">
      <c r="B9" s="523" t="s">
        <v>233</v>
      </c>
      <c r="C9" s="524" t="s">
        <v>36</v>
      </c>
    </row>
    <row r="10" spans="1:12" ht="15.75" thickBot="1" x14ac:dyDescent="0.3">
      <c r="B10" s="112"/>
      <c r="D10" s="109"/>
    </row>
    <row r="11" spans="1:12" x14ac:dyDescent="0.25">
      <c r="A11" s="107" t="s">
        <v>15</v>
      </c>
      <c r="B11" s="243" t="s">
        <v>41</v>
      </c>
      <c r="C11" s="535"/>
      <c r="D11" s="241"/>
      <c r="K11" s="557" t="s">
        <v>73</v>
      </c>
      <c r="L11" s="557"/>
    </row>
    <row r="12" spans="1:12" ht="60.75" thickBot="1" x14ac:dyDescent="0.3">
      <c r="B12" s="246"/>
      <c r="C12" s="536" t="s">
        <v>35</v>
      </c>
      <c r="D12" s="247" t="s">
        <v>180</v>
      </c>
      <c r="G12" s="215" t="s">
        <v>60</v>
      </c>
      <c r="H12" s="216" t="s">
        <v>61</v>
      </c>
      <c r="I12" s="215" t="s">
        <v>62</v>
      </c>
      <c r="K12" s="252" t="s">
        <v>99</v>
      </c>
      <c r="L12" s="216" t="s">
        <v>100</v>
      </c>
    </row>
    <row r="13" spans="1:12" x14ac:dyDescent="0.25">
      <c r="B13" s="244" t="s">
        <v>34</v>
      </c>
      <c r="C13" s="537"/>
      <c r="D13" s="223"/>
      <c r="G13" s="217" cm="1">
        <f t="array" ref="G13">_xlfn.IFS(D13=Werkblad!$A$10,10%,D13=Werkblad!$A$11,20%,D13&lt;&gt;Werkblad!$A$10,0%)</f>
        <v>0</v>
      </c>
      <c r="H13" s="217">
        <f>IF($C$6="Ja",15%,0%)</f>
        <v>0</v>
      </c>
      <c r="I13" s="218">
        <f>G13+H13</f>
        <v>0</v>
      </c>
      <c r="K13" s="217" cm="1">
        <f t="array" ref="K13">_xlfn.IFS(D13=Werkblad!$A$7,10%,D13=Werkblad!$A$8,0%,D13=Werkblad!$A$9,10%,D13=Werkblad!$A$10,10%,D13=Werkblad!$A$11,10%,D13="",0,D13="[maak keuze]",0)</f>
        <v>0</v>
      </c>
      <c r="L13" s="217" cm="1">
        <f t="array" ref="L13">_xlfn.IFS(D13=Werkblad!$A$10,10%,D13=Werkblad!$A$11,20%,D13&lt;Werkblad!$A$10&gt;Werkblad!$A$11,0)</f>
        <v>0</v>
      </c>
    </row>
    <row r="14" spans="1:12" x14ac:dyDescent="0.25">
      <c r="B14" s="245" t="s">
        <v>150</v>
      </c>
      <c r="C14" s="538"/>
      <c r="D14" s="223"/>
      <c r="G14" s="217" cm="1">
        <f t="array" ref="G14">_xlfn.IFS(D14=Werkblad!$A$10,10%,D14=Werkblad!$A$11,20%,D14&lt;&gt;Werkblad!$A$10,0%)</f>
        <v>0</v>
      </c>
      <c r="H14" s="217">
        <f t="shared" ref="H14:H42" si="0">IF($C$6="Ja",15%,0%)</f>
        <v>0</v>
      </c>
      <c r="I14" s="218">
        <f t="shared" ref="I14:I16" si="1">G14+H14</f>
        <v>0</v>
      </c>
      <c r="K14" s="217">
        <f t="array" ref="K14">_xlfn.IFS(D14=Werkblad!$A$7,10%,D14=Werkblad!$A$8,0%,D14=Werkblad!$A$9,10%,D14=Werkblad!$A$10,10%,D14=Werkblad!$A$11,10%,D14="",0,D14="[maak keuze]",0)</f>
        <v>0</v>
      </c>
      <c r="L14" s="217" cm="1">
        <f t="array" ref="L14">_xlfn.IFS(D14=Werkblad!$A$10,10%,D14=Werkblad!$A$11,20%,D14&lt;Werkblad!$A$10&gt;Werkblad!$A$11,0)</f>
        <v>0</v>
      </c>
    </row>
    <row r="15" spans="1:12" x14ac:dyDescent="0.25">
      <c r="B15" s="245" t="s">
        <v>151</v>
      </c>
      <c r="C15" s="538"/>
      <c r="D15" s="223"/>
      <c r="G15" s="217" cm="1">
        <f t="array" ref="G15">_xlfn.IFS(D15=Werkblad!$A$10,10%,D15=Werkblad!$A$11,20%,D15&lt;&gt;Werkblad!$A$10,0%)</f>
        <v>0</v>
      </c>
      <c r="H15" s="217">
        <f t="shared" si="0"/>
        <v>0</v>
      </c>
      <c r="I15" s="218">
        <f t="shared" si="1"/>
        <v>0</v>
      </c>
      <c r="K15" s="217" cm="1">
        <f t="array" ref="K15">_xlfn.IFS(D15=Werkblad!$A$7,10%,D15=Werkblad!$A$8,0%,D15=Werkblad!$A$9,10%,D15=Werkblad!$A$10,10%,D15=Werkblad!$A$11,10%,D15="",0,D15="[maak keuze]",0)</f>
        <v>0</v>
      </c>
      <c r="L15" s="217" cm="1">
        <f t="array" ref="L15">_xlfn.IFS(D15=Werkblad!$A$10,10%,D15=Werkblad!$A$11,20%,D15&lt;Werkblad!$A$10&gt;Werkblad!$A$11,0)</f>
        <v>0</v>
      </c>
    </row>
    <row r="16" spans="1:12" x14ac:dyDescent="0.25">
      <c r="B16" s="245" t="s">
        <v>152</v>
      </c>
      <c r="C16" s="538"/>
      <c r="D16" s="223"/>
      <c r="G16" s="217" cm="1">
        <f t="array" ref="G16">_xlfn.IFS(D16=Werkblad!$A$10,10%,D16=Werkblad!$A$11,20%,D16&lt;&gt;Werkblad!$A$10,0%)</f>
        <v>0</v>
      </c>
      <c r="H16" s="217">
        <f t="shared" si="0"/>
        <v>0</v>
      </c>
      <c r="I16" s="218">
        <f t="shared" si="1"/>
        <v>0</v>
      </c>
      <c r="K16" s="217" cm="1">
        <f t="array" ref="K16">_xlfn.IFS(D16=Werkblad!$A$7,10%,D16=Werkblad!$A$8,0%,D16=Werkblad!$A$9,10%,D16=Werkblad!$A$10,10%,D16=Werkblad!$A$11,10%,D16="",0,D16="[maak keuze]",0)</f>
        <v>0</v>
      </c>
      <c r="L16" s="217" cm="1">
        <f t="array" ref="L16">_xlfn.IFS(D16=Werkblad!$A$10,10%,D16=Werkblad!$A$11,20%,D16&lt;Werkblad!$A$10&gt;Werkblad!$A$11,0)</f>
        <v>0</v>
      </c>
    </row>
    <row r="17" spans="2:12" x14ac:dyDescent="0.25">
      <c r="B17" s="245" t="s">
        <v>153</v>
      </c>
      <c r="C17" s="538"/>
      <c r="D17" s="223"/>
      <c r="G17" s="217" cm="1">
        <f t="array" ref="G17">_xlfn.IFS(D17=Werkblad!$A$10,10%,D17=Werkblad!$A$11,20%,D17&lt;&gt;Werkblad!$A$10,0%)</f>
        <v>0</v>
      </c>
      <c r="H17" s="217">
        <f t="shared" si="0"/>
        <v>0</v>
      </c>
      <c r="I17" s="218">
        <f t="shared" ref="I17:I42" si="2">G17+H17</f>
        <v>0</v>
      </c>
      <c r="K17" s="217" cm="1">
        <f t="array" ref="K17">_xlfn.IFS(D17=Werkblad!$A$7,10%,D17=Werkblad!$A$8,0%,D17=Werkblad!$A$9,10%,D17=Werkblad!$A$10,10%,D17=Werkblad!$A$11,10%,D17="",0,D17="[maak keuze]",0)</f>
        <v>0</v>
      </c>
      <c r="L17" s="217" cm="1">
        <f t="array" ref="L17">_xlfn.IFS(D17=Werkblad!$A$10,10%,D17=Werkblad!$A$11,20%,D17&lt;Werkblad!$A$10&gt;Werkblad!$A$11,0)</f>
        <v>0</v>
      </c>
    </row>
    <row r="18" spans="2:12" x14ac:dyDescent="0.25">
      <c r="B18" s="245" t="s">
        <v>154</v>
      </c>
      <c r="C18" s="538"/>
      <c r="D18" s="223"/>
      <c r="G18" s="217" cm="1">
        <f t="array" ref="G18">_xlfn.IFS(D18=Werkblad!$A$10,10%,D18=Werkblad!$A$11,20%,D18&lt;&gt;Werkblad!$A$10,0%)</f>
        <v>0</v>
      </c>
      <c r="H18" s="217">
        <f t="shared" si="0"/>
        <v>0</v>
      </c>
      <c r="I18" s="218">
        <f t="shared" si="2"/>
        <v>0</v>
      </c>
      <c r="K18" s="217" cm="1">
        <f t="array" ref="K18">_xlfn.IFS(D18=Werkblad!$A$7,10%,D18=Werkblad!$A$8,0%,D18=Werkblad!$A$9,10%,D18=Werkblad!$A$10,10%,D18=Werkblad!$A$11,10%,D18="",0,D18="[maak keuze]",0)</f>
        <v>0</v>
      </c>
      <c r="L18" s="217" cm="1">
        <f t="array" ref="L18">_xlfn.IFS(D18=Werkblad!$A$10,10%,D18=Werkblad!$A$11,20%,D18&lt;Werkblad!$A$10&gt;Werkblad!$A$11,0)</f>
        <v>0</v>
      </c>
    </row>
    <row r="19" spans="2:12" x14ac:dyDescent="0.25">
      <c r="B19" s="245" t="s">
        <v>155</v>
      </c>
      <c r="C19" s="538"/>
      <c r="D19" s="223"/>
      <c r="G19" s="217" cm="1">
        <f t="array" ref="G19">_xlfn.IFS(D19=Werkblad!$A$10,10%,D19=Werkblad!$A$11,20%,D19&lt;&gt;Werkblad!$A$10,0%)</f>
        <v>0</v>
      </c>
      <c r="H19" s="217">
        <f t="shared" si="0"/>
        <v>0</v>
      </c>
      <c r="I19" s="218">
        <f t="shared" si="2"/>
        <v>0</v>
      </c>
      <c r="K19" s="217" cm="1">
        <f t="array" ref="K19">_xlfn.IFS(D19=Werkblad!$A$7,10%,D19=Werkblad!$A$8,0%,D19=Werkblad!$A$9,10%,D19=Werkblad!$A$10,10%,D19=Werkblad!$A$11,10%,D19="",0,D19="[maak keuze]",0)</f>
        <v>0</v>
      </c>
      <c r="L19" s="217" cm="1">
        <f t="array" ref="L19">_xlfn.IFS(D19=Werkblad!$A$10,10%,D19=Werkblad!$A$11,20%,D19&lt;Werkblad!$A$10&gt;Werkblad!$A$11,0)</f>
        <v>0</v>
      </c>
    </row>
    <row r="20" spans="2:12" x14ac:dyDescent="0.25">
      <c r="B20" s="245" t="s">
        <v>156</v>
      </c>
      <c r="C20" s="538"/>
      <c r="D20" s="223"/>
      <c r="G20" s="217" cm="1">
        <f t="array" ref="G20">_xlfn.IFS(D20=Werkblad!$A$10,10%,D20=Werkblad!$A$11,20%,D20&lt;&gt;Werkblad!$A$10,0%)</f>
        <v>0</v>
      </c>
      <c r="H20" s="217">
        <f t="shared" si="0"/>
        <v>0</v>
      </c>
      <c r="I20" s="218">
        <f t="shared" si="2"/>
        <v>0</v>
      </c>
      <c r="K20" s="217" cm="1">
        <f t="array" ref="K20">_xlfn.IFS(D20=Werkblad!$A$7,10%,D20=Werkblad!$A$8,0%,D20=Werkblad!$A$9,10%,D20=Werkblad!$A$10,10%,D20=Werkblad!$A$11,10%,D20="",0,D20="[maak keuze]",0)</f>
        <v>0</v>
      </c>
      <c r="L20" s="217" cm="1">
        <f t="array" ref="L20">_xlfn.IFS(D20=Werkblad!$A$10,10%,D20=Werkblad!$A$11,20%,D20&lt;Werkblad!$A$10&gt;Werkblad!$A$11,0)</f>
        <v>0</v>
      </c>
    </row>
    <row r="21" spans="2:12" x14ac:dyDescent="0.25">
      <c r="B21" s="245" t="s">
        <v>157</v>
      </c>
      <c r="C21" s="538"/>
      <c r="D21" s="223"/>
      <c r="G21" s="217" cm="1">
        <f t="array" ref="G21">_xlfn.IFS(D21=Werkblad!$A$10,10%,D21=Werkblad!$A$11,20%,D21&lt;&gt;Werkblad!$A$10,0%)</f>
        <v>0</v>
      </c>
      <c r="H21" s="217">
        <f t="shared" si="0"/>
        <v>0</v>
      </c>
      <c r="I21" s="218">
        <f t="shared" si="2"/>
        <v>0</v>
      </c>
      <c r="K21" s="217" cm="1">
        <f t="array" ref="K21">_xlfn.IFS(D21=Werkblad!$A$7,10%,D21=Werkblad!$A$8,0%,D21=Werkblad!$A$9,10%,D21=Werkblad!$A$10,10%,D21=Werkblad!$A$11,10%,D21="",0,D21="[maak keuze]",0)</f>
        <v>0</v>
      </c>
      <c r="L21" s="217" cm="1">
        <f t="array" ref="L21">_xlfn.IFS(D21=Werkblad!$A$10,10%,D21=Werkblad!$A$11,20%,D21&lt;Werkblad!$A$10&gt;Werkblad!$A$11,0)</f>
        <v>0</v>
      </c>
    </row>
    <row r="22" spans="2:12" x14ac:dyDescent="0.25">
      <c r="B22" s="245" t="s">
        <v>158</v>
      </c>
      <c r="C22" s="538"/>
      <c r="D22" s="223"/>
      <c r="G22" s="217" cm="1">
        <f t="array" ref="G22">_xlfn.IFS(D22=Werkblad!$A$10,10%,D22=Werkblad!$A$11,20%,D22&lt;&gt;Werkblad!$A$10,0%)</f>
        <v>0</v>
      </c>
      <c r="H22" s="217">
        <f t="shared" si="0"/>
        <v>0</v>
      </c>
      <c r="I22" s="218">
        <f t="shared" si="2"/>
        <v>0</v>
      </c>
      <c r="K22" s="217" cm="1">
        <f t="array" ref="K22">_xlfn.IFS(D22=Werkblad!$A$7,10%,D22=Werkblad!$A$8,0%,D22=Werkblad!$A$9,10%,D22=Werkblad!$A$10,10%,D22=Werkblad!$A$11,10%,D22="",0,D22="[maak keuze]",0)</f>
        <v>0</v>
      </c>
      <c r="L22" s="217" cm="1">
        <f t="array" ref="L22">_xlfn.IFS(D22=Werkblad!$A$10,10%,D22=Werkblad!$A$11,20%,D22&lt;Werkblad!$A$10&gt;Werkblad!$A$11,0)</f>
        <v>0</v>
      </c>
    </row>
    <row r="23" spans="2:12" x14ac:dyDescent="0.25">
      <c r="B23" s="245" t="s">
        <v>159</v>
      </c>
      <c r="C23" s="538"/>
      <c r="D23" s="223"/>
      <c r="G23" s="217" cm="1">
        <f t="array" ref="G23">_xlfn.IFS(D23=Werkblad!$A$10,10%,D23=Werkblad!$A$11,20%,D23&lt;&gt;Werkblad!$A$10,0%)</f>
        <v>0</v>
      </c>
      <c r="H23" s="217">
        <f t="shared" si="0"/>
        <v>0</v>
      </c>
      <c r="I23" s="218">
        <f t="shared" si="2"/>
        <v>0</v>
      </c>
      <c r="K23" s="217" cm="1">
        <f t="array" ref="K23">_xlfn.IFS(D23=Werkblad!$A$7,10%,D23=Werkblad!$A$8,0%,D23=Werkblad!$A$9,10%,D23=Werkblad!$A$10,10%,D23=Werkblad!$A$11,10%,D23="",0,D23="[maak keuze]",0)</f>
        <v>0</v>
      </c>
      <c r="L23" s="217" cm="1">
        <f t="array" ref="L23">_xlfn.IFS(D23=Werkblad!$A$10,10%,D23=Werkblad!$A$11,20%,D23&lt;Werkblad!$A$10&gt;Werkblad!$A$11,0)</f>
        <v>0</v>
      </c>
    </row>
    <row r="24" spans="2:12" x14ac:dyDescent="0.25">
      <c r="B24" s="245" t="s">
        <v>160</v>
      </c>
      <c r="C24" s="538"/>
      <c r="D24" s="223"/>
      <c r="G24" s="217" cm="1">
        <f t="array" ref="G24">_xlfn.IFS(D24=Werkblad!$A$10,10%,D24=Werkblad!$A$11,20%,D24&lt;&gt;Werkblad!$A$10,0%)</f>
        <v>0</v>
      </c>
      <c r="H24" s="217">
        <f t="shared" si="0"/>
        <v>0</v>
      </c>
      <c r="I24" s="218">
        <f t="shared" si="2"/>
        <v>0</v>
      </c>
      <c r="K24" s="217" cm="1">
        <f t="array" ref="K24">_xlfn.IFS(D24=Werkblad!$A$7,10%,D24=Werkblad!$A$8,0%,D24=Werkblad!$A$9,10%,D24=Werkblad!$A$10,10%,D24=Werkblad!$A$11,10%,D24="",0,D24="[maak keuze]",0)</f>
        <v>0</v>
      </c>
      <c r="L24" s="217" cm="1">
        <f t="array" ref="L24">_xlfn.IFS(D24=Werkblad!$A$10,10%,D24=Werkblad!$A$11,20%,D24&lt;Werkblad!$A$10&gt;Werkblad!$A$11,0)</f>
        <v>0</v>
      </c>
    </row>
    <row r="25" spans="2:12" x14ac:dyDescent="0.25">
      <c r="B25" s="245" t="s">
        <v>161</v>
      </c>
      <c r="C25" s="538"/>
      <c r="D25" s="223"/>
      <c r="G25" s="217" cm="1">
        <f t="array" ref="G25">_xlfn.IFS(D25=Werkblad!$A$10,10%,D25=Werkblad!$A$11,20%,D25&lt;&gt;Werkblad!$A$10,0%)</f>
        <v>0</v>
      </c>
      <c r="H25" s="217">
        <f t="shared" si="0"/>
        <v>0</v>
      </c>
      <c r="I25" s="218">
        <f t="shared" si="2"/>
        <v>0</v>
      </c>
      <c r="K25" s="217" cm="1">
        <f t="array" ref="K25">_xlfn.IFS(D25=Werkblad!$A$7,10%,D25=Werkblad!$A$8,0%,D25=Werkblad!$A$9,10%,D25=Werkblad!$A$10,10%,D25=Werkblad!$A$11,10%,D25="",0,D25="[maak keuze]",0)</f>
        <v>0</v>
      </c>
      <c r="L25" s="217" cm="1">
        <f t="array" ref="L25">_xlfn.IFS(D25=Werkblad!$A$10,10%,D25=Werkblad!$A$11,20%,D25&lt;Werkblad!$A$10&gt;Werkblad!$A$11,0)</f>
        <v>0</v>
      </c>
    </row>
    <row r="26" spans="2:12" x14ac:dyDescent="0.25">
      <c r="B26" s="245" t="s">
        <v>162</v>
      </c>
      <c r="C26" s="538"/>
      <c r="D26" s="223"/>
      <c r="G26" s="217" cm="1">
        <f t="array" ref="G26">_xlfn.IFS(D26=Werkblad!$A$10,10%,D26=Werkblad!$A$11,20%,D26&lt;&gt;Werkblad!$A$10,0%)</f>
        <v>0</v>
      </c>
      <c r="H26" s="217">
        <f t="shared" si="0"/>
        <v>0</v>
      </c>
      <c r="I26" s="218">
        <f t="shared" si="2"/>
        <v>0</v>
      </c>
      <c r="K26" s="217" cm="1">
        <f t="array" ref="K26">_xlfn.IFS(D26=Werkblad!$A$7,10%,D26=Werkblad!$A$8,0%,D26=Werkblad!$A$9,10%,D26=Werkblad!$A$10,10%,D26=Werkblad!$A$11,10%,D26="",0,D26="[maak keuze]",0)</f>
        <v>0</v>
      </c>
      <c r="L26" s="217" cm="1">
        <f t="array" ref="L26">_xlfn.IFS(D26=Werkblad!$A$10,10%,D26=Werkblad!$A$11,20%,D26&lt;Werkblad!$A$10&gt;Werkblad!$A$11,0)</f>
        <v>0</v>
      </c>
    </row>
    <row r="27" spans="2:12" x14ac:dyDescent="0.25">
      <c r="B27" s="245" t="s">
        <v>163</v>
      </c>
      <c r="C27" s="538"/>
      <c r="D27" s="223"/>
      <c r="G27" s="217" cm="1">
        <f t="array" ref="G27">_xlfn.IFS(D27=Werkblad!$A$10,10%,D27=Werkblad!$A$11,20%,D27&lt;&gt;Werkblad!$A$10,0%)</f>
        <v>0</v>
      </c>
      <c r="H27" s="217">
        <f t="shared" si="0"/>
        <v>0</v>
      </c>
      <c r="I27" s="218">
        <f t="shared" si="2"/>
        <v>0</v>
      </c>
      <c r="K27" s="217" cm="1">
        <f t="array" ref="K27">_xlfn.IFS(D27=Werkblad!$A$7,10%,D27=Werkblad!$A$8,0%,D27=Werkblad!$A$9,10%,D27=Werkblad!$A$10,10%,D27=Werkblad!$A$11,10%,D27="",0,D27="[maak keuze]",0)</f>
        <v>0</v>
      </c>
      <c r="L27" s="217" cm="1">
        <f t="array" ref="L27">_xlfn.IFS(D27=Werkblad!$A$10,10%,D27=Werkblad!$A$11,20%,D27&lt;Werkblad!$A$10&gt;Werkblad!$A$11,0)</f>
        <v>0</v>
      </c>
    </row>
    <row r="28" spans="2:12" x14ac:dyDescent="0.25">
      <c r="B28" s="245" t="s">
        <v>164</v>
      </c>
      <c r="C28" s="538"/>
      <c r="D28" s="223"/>
      <c r="G28" s="217" cm="1">
        <f t="array" ref="G28">_xlfn.IFS(D28=Werkblad!$A$10,10%,D28=Werkblad!$A$11,20%,D28&lt;&gt;Werkblad!$A$10,0%)</f>
        <v>0</v>
      </c>
      <c r="H28" s="217">
        <f t="shared" si="0"/>
        <v>0</v>
      </c>
      <c r="I28" s="218">
        <f t="shared" si="2"/>
        <v>0</v>
      </c>
      <c r="K28" s="217" cm="1">
        <f t="array" ref="K28">_xlfn.IFS(D28=Werkblad!$A$7,10%,D28=Werkblad!$A$8,0%,D28=Werkblad!$A$9,10%,D28=Werkblad!$A$10,10%,D28=Werkblad!$A$11,10%,D28="",0,D28="[maak keuze]",0)</f>
        <v>0</v>
      </c>
      <c r="L28" s="217" cm="1">
        <f t="array" ref="L28">_xlfn.IFS(D28=Werkblad!$A$10,10%,D28=Werkblad!$A$11,20%,D28&lt;Werkblad!$A$10&gt;Werkblad!$A$11,0)</f>
        <v>0</v>
      </c>
    </row>
    <row r="29" spans="2:12" x14ac:dyDescent="0.25">
      <c r="B29" s="245" t="s">
        <v>165</v>
      </c>
      <c r="C29" s="538"/>
      <c r="D29" s="223"/>
      <c r="G29" s="217" cm="1">
        <f t="array" ref="G29">_xlfn.IFS(D29=Werkblad!$A$10,10%,D29=Werkblad!$A$11,20%,D29&lt;&gt;Werkblad!$A$10,0%)</f>
        <v>0</v>
      </c>
      <c r="H29" s="217">
        <f t="shared" si="0"/>
        <v>0</v>
      </c>
      <c r="I29" s="218">
        <f t="shared" si="2"/>
        <v>0</v>
      </c>
      <c r="K29" s="217" cm="1">
        <f t="array" ref="K29">_xlfn.IFS(D29=Werkblad!$A$7,10%,D29=Werkblad!$A$8,0%,D29=Werkblad!$A$9,10%,D29=Werkblad!$A$10,10%,D29=Werkblad!$A$11,10%,D29="",0,D29="[maak keuze]",0)</f>
        <v>0</v>
      </c>
      <c r="L29" s="217" cm="1">
        <f t="array" ref="L29">_xlfn.IFS(D29=Werkblad!$A$10,10%,D29=Werkblad!$A$11,20%,D29&lt;Werkblad!$A$10&gt;Werkblad!$A$11,0)</f>
        <v>0</v>
      </c>
    </row>
    <row r="30" spans="2:12" x14ac:dyDescent="0.25">
      <c r="B30" s="245" t="s">
        <v>166</v>
      </c>
      <c r="C30" s="538"/>
      <c r="D30" s="223"/>
      <c r="G30" s="217" cm="1">
        <f t="array" ref="G30">_xlfn.IFS(D30=Werkblad!$A$10,10%,D30=Werkblad!$A$11,20%,D30&lt;&gt;Werkblad!$A$10,0%)</f>
        <v>0</v>
      </c>
      <c r="H30" s="217">
        <f t="shared" si="0"/>
        <v>0</v>
      </c>
      <c r="I30" s="218">
        <f t="shared" si="2"/>
        <v>0</v>
      </c>
      <c r="K30" s="217" cm="1">
        <f t="array" ref="K30">_xlfn.IFS(D30=Werkblad!$A$7,10%,D30=Werkblad!$A$8,0%,D30=Werkblad!$A$9,10%,D30=Werkblad!$A$10,10%,D30=Werkblad!$A$11,10%,D30="",0,D30="[maak keuze]",0)</f>
        <v>0</v>
      </c>
      <c r="L30" s="217" cm="1">
        <f t="array" ref="L30">_xlfn.IFS(D30=Werkblad!$A$10,10%,D30=Werkblad!$A$11,20%,D30&lt;Werkblad!$A$10&gt;Werkblad!$A$11,0)</f>
        <v>0</v>
      </c>
    </row>
    <row r="31" spans="2:12" x14ac:dyDescent="0.25">
      <c r="B31" s="245" t="s">
        <v>167</v>
      </c>
      <c r="C31" s="538"/>
      <c r="D31" s="223"/>
      <c r="G31" s="217" cm="1">
        <f t="array" ref="G31">_xlfn.IFS(D31=Werkblad!$A$10,10%,D31=Werkblad!$A$11,20%,D31&lt;&gt;Werkblad!$A$10,0%)</f>
        <v>0</v>
      </c>
      <c r="H31" s="217">
        <f t="shared" si="0"/>
        <v>0</v>
      </c>
      <c r="I31" s="218">
        <f t="shared" si="2"/>
        <v>0</v>
      </c>
      <c r="K31" s="217" cm="1">
        <f t="array" ref="K31">_xlfn.IFS(D31=Werkblad!$A$7,10%,D31=Werkblad!$A$8,0%,D31=Werkblad!$A$9,10%,D31=Werkblad!$A$10,10%,D31=Werkblad!$A$11,10%,D31="",0,D31="[maak keuze]",0)</f>
        <v>0</v>
      </c>
      <c r="L31" s="217" cm="1">
        <f t="array" ref="L31">_xlfn.IFS(D31=Werkblad!$A$10,10%,D31=Werkblad!$A$11,20%,D31&lt;Werkblad!$A$10&gt;Werkblad!$A$11,0)</f>
        <v>0</v>
      </c>
    </row>
    <row r="32" spans="2:12" x14ac:dyDescent="0.25">
      <c r="B32" s="245" t="s">
        <v>168</v>
      </c>
      <c r="C32" s="538"/>
      <c r="D32" s="223"/>
      <c r="G32" s="217" cm="1">
        <f t="array" ref="G32">_xlfn.IFS(D32=Werkblad!$A$10,10%,D32=Werkblad!$A$11,20%,D32&lt;&gt;Werkblad!$A$10,0%)</f>
        <v>0</v>
      </c>
      <c r="H32" s="217">
        <f t="shared" si="0"/>
        <v>0</v>
      </c>
      <c r="I32" s="218">
        <f t="shared" si="2"/>
        <v>0</v>
      </c>
      <c r="K32" s="217" cm="1">
        <f t="array" ref="K32">_xlfn.IFS(D32=Werkblad!$A$7,10%,D32=Werkblad!$A$8,0%,D32=Werkblad!$A$9,10%,D32=Werkblad!$A$10,10%,D32=Werkblad!$A$11,10%,D32="",0,D32="[maak keuze]",0)</f>
        <v>0</v>
      </c>
      <c r="L32" s="217" cm="1">
        <f t="array" ref="L32">_xlfn.IFS(D32=Werkblad!$A$10,10%,D32=Werkblad!$A$11,20%,D32&lt;Werkblad!$A$10&gt;Werkblad!$A$11,0)</f>
        <v>0</v>
      </c>
    </row>
    <row r="33" spans="2:12" x14ac:dyDescent="0.25">
      <c r="B33" s="245" t="s">
        <v>169</v>
      </c>
      <c r="C33" s="538"/>
      <c r="D33" s="223"/>
      <c r="G33" s="217" cm="1">
        <f t="array" ref="G33">_xlfn.IFS(D33=Werkblad!$A$10,10%,D33=Werkblad!$A$11,20%,D33&lt;&gt;Werkblad!$A$10,0%)</f>
        <v>0</v>
      </c>
      <c r="H33" s="217">
        <f t="shared" si="0"/>
        <v>0</v>
      </c>
      <c r="I33" s="218">
        <f t="shared" si="2"/>
        <v>0</v>
      </c>
      <c r="K33" s="217" cm="1">
        <f t="array" ref="K33">_xlfn.IFS(D33=Werkblad!$A$7,10%,D33=Werkblad!$A$8,0%,D33=Werkblad!$A$9,10%,D33=Werkblad!$A$10,10%,D33=Werkblad!$A$11,10%,D33="",0,D33="[maak keuze]",0)</f>
        <v>0</v>
      </c>
      <c r="L33" s="217" cm="1">
        <f t="array" ref="L33">_xlfn.IFS(D33=Werkblad!$A$10,10%,D33=Werkblad!$A$11,20%,D33&lt;Werkblad!$A$10&gt;Werkblad!$A$11,0)</f>
        <v>0</v>
      </c>
    </row>
    <row r="34" spans="2:12" x14ac:dyDescent="0.25">
      <c r="B34" s="245" t="s">
        <v>170</v>
      </c>
      <c r="C34" s="538"/>
      <c r="D34" s="223"/>
      <c r="G34" s="217" cm="1">
        <f t="array" ref="G34">_xlfn.IFS(D34=Werkblad!$A$10,10%,D34=Werkblad!$A$11,20%,D34&lt;&gt;Werkblad!$A$10,0%)</f>
        <v>0</v>
      </c>
      <c r="H34" s="217">
        <f t="shared" si="0"/>
        <v>0</v>
      </c>
      <c r="I34" s="218">
        <f t="shared" si="2"/>
        <v>0</v>
      </c>
      <c r="K34" s="217" cm="1">
        <f t="array" ref="K34">_xlfn.IFS(D34=Werkblad!$A$7,10%,D34=Werkblad!$A$8,0%,D34=Werkblad!$A$9,10%,D34=Werkblad!$A$10,10%,D34=Werkblad!$A$11,10%,D34="",0,D34="[maak keuze]",0)</f>
        <v>0</v>
      </c>
      <c r="L34" s="217" cm="1">
        <f t="array" ref="L34">_xlfn.IFS(D34=Werkblad!$A$10,10%,D34=Werkblad!$A$11,20%,D34&lt;Werkblad!$A$10&gt;Werkblad!$A$11,0)</f>
        <v>0</v>
      </c>
    </row>
    <row r="35" spans="2:12" x14ac:dyDescent="0.25">
      <c r="B35" s="245" t="s">
        <v>171</v>
      </c>
      <c r="C35" s="538"/>
      <c r="D35" s="223"/>
      <c r="G35" s="217" cm="1">
        <f t="array" ref="G35">_xlfn.IFS(D35=Werkblad!$A$10,10%,D35=Werkblad!$A$11,20%,D35&lt;&gt;Werkblad!$A$10,0%)</f>
        <v>0</v>
      </c>
      <c r="H35" s="217">
        <f t="shared" si="0"/>
        <v>0</v>
      </c>
      <c r="I35" s="218">
        <f t="shared" si="2"/>
        <v>0</v>
      </c>
      <c r="K35" s="217" cm="1">
        <f t="array" ref="K35">_xlfn.IFS(D35=Werkblad!$A$7,10%,D35=Werkblad!$A$8,0%,D35=Werkblad!$A$9,10%,D35=Werkblad!$A$10,10%,D35=Werkblad!$A$11,10%,D35="",0,D35="[maak keuze]",0)</f>
        <v>0</v>
      </c>
      <c r="L35" s="217" cm="1">
        <f t="array" ref="L35">_xlfn.IFS(D35=Werkblad!$A$10,10%,D35=Werkblad!$A$11,20%,D35&lt;Werkblad!$A$10&gt;Werkblad!$A$11,0)</f>
        <v>0</v>
      </c>
    </row>
    <row r="36" spans="2:12" x14ac:dyDescent="0.25">
      <c r="B36" s="245" t="s">
        <v>172</v>
      </c>
      <c r="C36" s="538"/>
      <c r="D36" s="223"/>
      <c r="G36" s="217" cm="1">
        <f t="array" ref="G36">_xlfn.IFS(D36=Werkblad!$A$10,10%,D36=Werkblad!$A$11,20%,D36&lt;&gt;Werkblad!$A$10,0%)</f>
        <v>0</v>
      </c>
      <c r="H36" s="217">
        <f t="shared" si="0"/>
        <v>0</v>
      </c>
      <c r="I36" s="218">
        <f t="shared" si="2"/>
        <v>0</v>
      </c>
      <c r="K36" s="217" cm="1">
        <f t="array" ref="K36">_xlfn.IFS(D36=Werkblad!$A$7,10%,D36=Werkblad!$A$8,0%,D36=Werkblad!$A$9,10%,D36=Werkblad!$A$10,10%,D36=Werkblad!$A$11,10%,D36="",0,D36="[maak keuze]",0)</f>
        <v>0</v>
      </c>
      <c r="L36" s="217" cm="1">
        <f t="array" ref="L36">_xlfn.IFS(D36=Werkblad!$A$10,10%,D36=Werkblad!$A$11,20%,D36&lt;Werkblad!$A$10&gt;Werkblad!$A$11,0)</f>
        <v>0</v>
      </c>
    </row>
    <row r="37" spans="2:12" x14ac:dyDescent="0.25">
      <c r="B37" s="245" t="s">
        <v>173</v>
      </c>
      <c r="C37" s="538"/>
      <c r="D37" s="223"/>
      <c r="G37" s="217" cm="1">
        <f t="array" ref="G37">_xlfn.IFS(D37=Werkblad!$A$10,10%,D37=Werkblad!$A$11,20%,D37&lt;&gt;Werkblad!$A$10,0%)</f>
        <v>0</v>
      </c>
      <c r="H37" s="217">
        <f t="shared" si="0"/>
        <v>0</v>
      </c>
      <c r="I37" s="218">
        <f t="shared" si="2"/>
        <v>0</v>
      </c>
      <c r="K37" s="217" cm="1">
        <f t="array" ref="K37">_xlfn.IFS(D37=Werkblad!$A$7,10%,D37=Werkblad!$A$8,0%,D37=Werkblad!$A$9,10%,D37=Werkblad!$A$10,10%,D37=Werkblad!$A$11,10%,D37="",0,D37="[maak keuze]",0)</f>
        <v>0</v>
      </c>
      <c r="L37" s="217" cm="1">
        <f t="array" ref="L37">_xlfn.IFS(D37=Werkblad!$A$10,10%,D37=Werkblad!$A$11,20%,D37&lt;Werkblad!$A$10&gt;Werkblad!$A$11,0)</f>
        <v>0</v>
      </c>
    </row>
    <row r="38" spans="2:12" x14ac:dyDescent="0.25">
      <c r="B38" s="245" t="s">
        <v>174</v>
      </c>
      <c r="C38" s="538"/>
      <c r="D38" s="223"/>
      <c r="G38" s="217" cm="1">
        <f t="array" ref="G38">_xlfn.IFS(D38=Werkblad!$A$10,10%,D38=Werkblad!$A$11,20%,D38&lt;&gt;Werkblad!$A$10,0%)</f>
        <v>0</v>
      </c>
      <c r="H38" s="217">
        <f t="shared" si="0"/>
        <v>0</v>
      </c>
      <c r="I38" s="218">
        <f t="shared" si="2"/>
        <v>0</v>
      </c>
      <c r="K38" s="217" cm="1">
        <f t="array" ref="K38">_xlfn.IFS(D38=Werkblad!$A$7,10%,D38=Werkblad!$A$8,0%,D38=Werkblad!$A$9,10%,D38=Werkblad!$A$10,10%,D38=Werkblad!$A$11,10%,D38="",0,D38="[maak keuze]",0)</f>
        <v>0</v>
      </c>
      <c r="L38" s="217" cm="1">
        <f t="array" ref="L38">_xlfn.IFS(D38=Werkblad!$A$10,10%,D38=Werkblad!$A$11,20%,D38&lt;Werkblad!$A$10&gt;Werkblad!$A$11,0)</f>
        <v>0</v>
      </c>
    </row>
    <row r="39" spans="2:12" x14ac:dyDescent="0.25">
      <c r="B39" s="245" t="s">
        <v>175</v>
      </c>
      <c r="C39" s="538"/>
      <c r="D39" s="223"/>
      <c r="G39" s="217" cm="1">
        <f t="array" ref="G39">_xlfn.IFS(D39=Werkblad!$A$10,10%,D39=Werkblad!$A$11,20%,D39&lt;&gt;Werkblad!$A$10,0%)</f>
        <v>0</v>
      </c>
      <c r="H39" s="217">
        <f t="shared" si="0"/>
        <v>0</v>
      </c>
      <c r="I39" s="218">
        <f t="shared" si="2"/>
        <v>0</v>
      </c>
      <c r="K39" s="217" cm="1">
        <f t="array" ref="K39">_xlfn.IFS(D39=Werkblad!$A$7,10%,D39=Werkblad!$A$8,0%,D39=Werkblad!$A$9,10%,D39=Werkblad!$A$10,10%,D39=Werkblad!$A$11,10%,D39="",0,D39="[maak keuze]",0)</f>
        <v>0</v>
      </c>
      <c r="L39" s="217" cm="1">
        <f t="array" ref="L39">_xlfn.IFS(D39=Werkblad!$A$10,10%,D39=Werkblad!$A$11,20%,D39&lt;Werkblad!$A$10&gt;Werkblad!$A$11,0)</f>
        <v>0</v>
      </c>
    </row>
    <row r="40" spans="2:12" x14ac:dyDescent="0.25">
      <c r="B40" s="245" t="s">
        <v>176</v>
      </c>
      <c r="C40" s="538"/>
      <c r="D40" s="223"/>
      <c r="G40" s="217" cm="1">
        <f t="array" ref="G40">_xlfn.IFS(D40=Werkblad!$A$10,10%,D40=Werkblad!$A$11,20%,D40&lt;&gt;Werkblad!$A$10,0%)</f>
        <v>0</v>
      </c>
      <c r="H40" s="217">
        <f t="shared" si="0"/>
        <v>0</v>
      </c>
      <c r="I40" s="218">
        <f t="shared" si="2"/>
        <v>0</v>
      </c>
      <c r="K40" s="217" cm="1">
        <f t="array" ref="K40">_xlfn.IFS(D40=Werkblad!$A$7,10%,D40=Werkblad!$A$8,0%,D40=Werkblad!$A$9,10%,D40=Werkblad!$A$10,10%,D40=Werkblad!$A$11,10%,D40="",0,D40="[maak keuze]",0)</f>
        <v>0</v>
      </c>
      <c r="L40" s="217" cm="1">
        <f t="array" ref="L40">_xlfn.IFS(D40=Werkblad!$A$10,10%,D40=Werkblad!$A$11,20%,D40&lt;Werkblad!$A$10&gt;Werkblad!$A$11,0)</f>
        <v>0</v>
      </c>
    </row>
    <row r="41" spans="2:12" x14ac:dyDescent="0.25">
      <c r="B41" s="245" t="s">
        <v>177</v>
      </c>
      <c r="C41" s="538"/>
      <c r="D41" s="223"/>
      <c r="G41" s="217" cm="1">
        <f t="array" ref="G41">_xlfn.IFS(D41=Werkblad!$A$10,10%,D41=Werkblad!$A$11,20%,D41&lt;&gt;Werkblad!$A$10,0%)</f>
        <v>0</v>
      </c>
      <c r="H41" s="217">
        <f t="shared" si="0"/>
        <v>0</v>
      </c>
      <c r="I41" s="218">
        <f t="shared" si="2"/>
        <v>0</v>
      </c>
      <c r="K41" s="217" cm="1">
        <f t="array" ref="K41">_xlfn.IFS(D41=Werkblad!$A$7,10%,D41=Werkblad!$A$8,0%,D41=Werkblad!$A$9,10%,D41=Werkblad!$A$10,10%,D41=Werkblad!$A$11,10%,D41="",0,D41="[maak keuze]",0)</f>
        <v>0</v>
      </c>
      <c r="L41" s="217" cm="1">
        <f t="array" ref="L41">_xlfn.IFS(D41=Werkblad!$A$10,10%,D41=Werkblad!$A$11,20%,D41&lt;Werkblad!$A$10&gt;Werkblad!$A$11,0)</f>
        <v>0</v>
      </c>
    </row>
    <row r="42" spans="2:12" ht="15.75" thickBot="1" x14ac:dyDescent="0.3">
      <c r="B42" s="246" t="s">
        <v>178</v>
      </c>
      <c r="C42" s="539"/>
      <c r="D42" s="242"/>
      <c r="G42" s="217" cm="1">
        <f t="array" ref="G42">_xlfn.IFS(D42=Werkblad!$A$10,10%,D42=Werkblad!$A$11,20%,D42&lt;&gt;Werkblad!$A$10,0%)</f>
        <v>0</v>
      </c>
      <c r="H42" s="217">
        <f t="shared" si="0"/>
        <v>0</v>
      </c>
      <c r="I42" s="218">
        <f t="shared" si="2"/>
        <v>0</v>
      </c>
      <c r="K42" s="217" cm="1">
        <f t="array" ref="K42">_xlfn.IFS(D42=Werkblad!$A$7,10%,D42=Werkblad!$A$8,0%,D42=Werkblad!$A$9,10%,D42=Werkblad!$A$10,10%,D42=Werkblad!$A$11,10%,D42="",0,D42="[maak keuze]",0)</f>
        <v>0</v>
      </c>
      <c r="L42" s="217" cm="1">
        <f t="array" ref="L42">_xlfn.IFS(D42=Werkblad!$A$10,10%,D42=Werkblad!$A$11,20%,D42&lt;Werkblad!$A$10&gt;Werkblad!$A$11,0)</f>
        <v>0</v>
      </c>
    </row>
  </sheetData>
  <sheetProtection algorithmName="SHA-512" hashValue="nMVWqkMpoOwZABarCVj9tabf4W1jE/0sYn6SVTdsPDt39OuqxdJshYSyyQwcE1Q/9TcDTUKL8o3ivUjaBEmz3A==" saltValue="6mD1vEblAQyN0vaYBr44Hg==" spinCount="100000" sheet="1" objects="1" scenarios="1" formatColumns="0"/>
  <customSheetViews>
    <customSheetView guid="{83BCCC09-8AC8-4304-9213-3ECE2DC16AD8}" showGridLines="0" hiddenColumns="1">
      <selection activeCell="R36" sqref="R36"/>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customSheetView>
    <customSheetView guid="{DA38D98D-64BF-48A9-B1C9-BECCDCD9C7D7}" showGridLines="0" hiddenColumns="1">
      <selection activeCell="C6" sqref="C6"/>
      <pageMargins left="0.7" right="0.7" top="0.75" bottom="0.75" header="0.3" footer="0.3"/>
      <pageSetup paperSize="9" orientation="portrait" r:id="rId2"/>
      <headerFooter>
        <oddHeader>&amp;L&amp;"Calibri"&amp;10&amp;K000000 Intern gebruik&amp;1#_x000D_</oddHeader>
        <oddFooter>&amp;L_x000D_&amp;1#&amp;"Calibri"&amp;10&amp;K000000 Intern gebruik</oddFooter>
      </headerFooter>
    </customSheetView>
    <customSheetView guid="{0FB312B1-C847-4AEE-B520-9119A74AA10E}" showGridLines="0" hiddenColumns="1">
      <selection activeCell="R36" sqref="R36"/>
      <pageMargins left="0.7" right="0.7" top="0.75" bottom="0.75" header="0.3" footer="0.3"/>
      <pageSetup paperSize="9" orientation="portrait" r:id="rId3"/>
      <headerFooter>
        <oddHeader>&amp;L&amp;"Calibri"&amp;10&amp;K000000 Intern gebruik&amp;1#_x000D_</oddHeader>
        <oddFooter>&amp;L_x000D_&amp;1#&amp;"Calibri"&amp;10&amp;K000000 Intern gebruik</oddFooter>
      </headerFooter>
    </customSheetView>
  </customSheetViews>
  <mergeCells count="1">
    <mergeCell ref="K11:L11"/>
  </mergeCells>
  <phoneticPr fontId="10" type="noConversion"/>
  <dataValidations xWindow="617" yWindow="461" count="1">
    <dataValidation type="date" allowBlank="1" showInputMessage="1" showErrorMessage="1" sqref="C7:C8" xr:uid="{0D3E9BEB-2558-457B-AE14-3572A6C42D50}">
      <formula1>44927</formula1>
      <formula2>73050</formula2>
    </dataValidation>
  </dataValidations>
  <pageMargins left="0.7" right="0.7" top="0.75" bottom="0.75" header="0.3" footer="0.3"/>
  <pageSetup paperSize="9" orientation="portrait" r:id="rId4"/>
  <headerFooter>
    <oddHeader>&amp;L&amp;"Calibri"&amp;10&amp;K000000 Intern gebruik&amp;1#_x000D_</oddHeader>
    <oddFooter>&amp;L_x000D_&amp;1#&amp;"Calibri"&amp;10&amp;K000000 Intern gebruik</oddFooter>
  </headerFooter>
  <extLst>
    <ext xmlns:x14="http://schemas.microsoft.com/office/spreadsheetml/2009/9/main" uri="{CCE6A557-97BC-4b89-ADB6-D9C93CAAB3DF}">
      <x14:dataValidations xmlns:xm="http://schemas.microsoft.com/office/excel/2006/main" xWindow="617" yWindow="461" count="4">
        <x14:dataValidation type="list" allowBlank="1" showInputMessage="1" showErrorMessage="1" promptTitle="Daadwerkelijke samenwerking" prompt="Vul  alleen &quot;ja&quot; in als er daadwerkelijke samenwerking is  :_x000a_- tussen ondernemingen waarvan er tenminste één een MKB is, of _x000a_- tussen een onderneming en één of meerdere onderzoeksorganisaties._x000a_Zie AGVV art.25 lid 6b" xr:uid="{93269D10-6820-4FE6-8464-70761683BCF7}">
          <x14:formula1>
            <xm:f>Werkblad!$A$14:$A$15</xm:f>
          </x14:formula1>
          <xm:sqref>C6</xm:sqref>
        </x14:dataValidation>
        <x14:dataValidation type="list" allowBlank="1" showInputMessage="1" showErrorMessage="1" xr:uid="{1E8F4A36-6413-4434-A37B-EB4319957CE6}">
          <x14:formula1>
            <xm:f>Werkblad!$A$6:$A$11</xm:f>
          </x14:formula1>
          <xm:sqref>D13:D41</xm:sqref>
        </x14:dataValidation>
        <x14:dataValidation type="list" allowBlank="1" showInputMessage="1" showErrorMessage="1" xr:uid="{BD020B43-7AAD-40B4-A8F1-DCA4662875A2}">
          <x14:formula1>
            <xm:f>Werkblad!$A$6:$A$12</xm:f>
          </x14:formula1>
          <xm:sqref>D42</xm:sqref>
        </x14:dataValidation>
        <x14:dataValidation type="list" allowBlank="1" showInputMessage="1" showErrorMessage="1" xr:uid="{5C40B01B-161D-4D1A-8B42-90515322AEF9}">
          <x14:formula1>
            <xm:f>Werkblad!$A$21:$A$23</xm:f>
          </x14:formula1>
          <xm:sqref>C9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881D3-F332-4AF1-AC15-E0A40FFBBC51}">
  <sheetPr codeName="Blad6"/>
  <dimension ref="A2:AJ102"/>
  <sheetViews>
    <sheetView showGridLines="0" topLeftCell="A7" workbookViewId="0">
      <selection activeCell="C5" sqref="C5"/>
    </sheetView>
  </sheetViews>
  <sheetFormatPr defaultColWidth="10.28515625" defaultRowHeight="12" x14ac:dyDescent="0.25"/>
  <cols>
    <col min="1" max="1" width="4.140625" style="83" customWidth="1"/>
    <col min="2" max="2" width="22.42578125" style="86" customWidth="1"/>
    <col min="3" max="3" width="27.85546875" style="86" customWidth="1"/>
    <col min="4" max="4" width="3.5703125" style="86" customWidth="1"/>
    <col min="5" max="5" width="16.7109375" style="86" customWidth="1"/>
    <col min="6" max="6" width="3.5703125" style="86" customWidth="1"/>
    <col min="7" max="7" width="16.7109375" style="86" customWidth="1"/>
    <col min="8" max="8" width="3.5703125" style="86" customWidth="1"/>
    <col min="9" max="9" width="16.7109375" style="86" customWidth="1"/>
    <col min="10" max="10" width="3.5703125" style="86" customWidth="1"/>
    <col min="11" max="11" width="16.7109375" style="86" customWidth="1"/>
    <col min="12" max="12" width="3.5703125" style="86" customWidth="1"/>
    <col min="13" max="13" width="16.7109375" style="86" customWidth="1"/>
    <col min="14" max="14" width="3.5703125" style="86" customWidth="1"/>
    <col min="15" max="15" width="16.7109375" style="86" customWidth="1"/>
    <col min="16" max="16" width="3.5703125" style="86" customWidth="1"/>
    <col min="17" max="17" width="16.7109375" style="86" customWidth="1"/>
    <col min="18" max="18" width="3.5703125" style="86" customWidth="1"/>
    <col min="19" max="19" width="16.7109375" style="86" customWidth="1"/>
    <col min="20" max="20" width="3.5703125" style="86" customWidth="1"/>
    <col min="21" max="21" width="16.7109375" style="86" customWidth="1"/>
    <col min="22" max="22" width="3.5703125" style="86" customWidth="1"/>
    <col min="23" max="23" width="16.7109375" style="86" customWidth="1"/>
    <col min="24" max="24" width="3.5703125" style="86" customWidth="1"/>
    <col min="25" max="25" width="16.7109375" style="86" customWidth="1"/>
    <col min="26" max="26" width="3.5703125" style="86" customWidth="1"/>
    <col min="27" max="27" width="16.7109375" style="86" customWidth="1"/>
    <col min="28" max="28" width="2.42578125" style="83" customWidth="1"/>
    <col min="29" max="29" width="67.7109375" style="83" customWidth="1"/>
    <col min="30" max="35" width="43.7109375" style="83" customWidth="1"/>
    <col min="36" max="16384" width="10.28515625" style="86"/>
  </cols>
  <sheetData>
    <row r="2" spans="1:36" s="83" customFormat="1" ht="18.75" thickBot="1" x14ac:dyDescent="0.3">
      <c r="A2" s="87"/>
      <c r="B2" s="153" t="s">
        <v>45</v>
      </c>
    </row>
    <row r="3" spans="1:36" s="83" customFormat="1" ht="12" customHeight="1" x14ac:dyDescent="0.25">
      <c r="A3" s="87"/>
      <c r="B3" s="84"/>
      <c r="G3" s="545" t="s">
        <v>146</v>
      </c>
      <c r="H3" s="546"/>
      <c r="I3" s="546"/>
      <c r="J3" s="546"/>
      <c r="K3" s="547"/>
    </row>
    <row r="4" spans="1:36" s="83" customFormat="1" ht="12.75" thickBot="1" x14ac:dyDescent="0.3">
      <c r="A4" s="87"/>
      <c r="G4" s="548"/>
      <c r="H4" s="549"/>
      <c r="I4" s="549"/>
      <c r="J4" s="549"/>
      <c r="K4" s="550"/>
    </row>
    <row r="5" spans="1:36" ht="12.75" thickBot="1" x14ac:dyDescent="0.3">
      <c r="A5" s="87"/>
      <c r="B5" s="85" t="s">
        <v>0</v>
      </c>
      <c r="C5" s="442">
        <f>'Basisgegevens aanvraag'!C5</f>
        <v>0</v>
      </c>
      <c r="D5" s="38"/>
      <c r="E5" s="38"/>
      <c r="F5" s="38"/>
      <c r="G5" s="551"/>
      <c r="H5" s="552"/>
      <c r="I5" s="552"/>
      <c r="J5" s="552"/>
      <c r="K5" s="553"/>
      <c r="L5" s="38"/>
      <c r="M5" s="38"/>
      <c r="N5" s="38"/>
      <c r="O5" s="38"/>
      <c r="P5" s="38"/>
      <c r="Q5" s="38"/>
      <c r="R5" s="38"/>
      <c r="S5" s="38"/>
      <c r="T5" s="38"/>
      <c r="U5" s="38"/>
      <c r="V5" s="38"/>
      <c r="W5" s="38"/>
      <c r="X5" s="38"/>
      <c r="AJ5" s="83"/>
    </row>
    <row r="6" spans="1:36" s="83" customFormat="1" x14ac:dyDescent="0.25">
      <c r="A6" s="87"/>
    </row>
    <row r="7" spans="1:36" ht="12" customHeight="1" thickBot="1" x14ac:dyDescent="0.3">
      <c r="A7" s="87"/>
      <c r="B7" s="554"/>
      <c r="C7" s="555"/>
      <c r="D7" s="555"/>
      <c r="E7" s="160"/>
      <c r="F7" s="160"/>
      <c r="G7" s="147"/>
      <c r="H7" s="147"/>
      <c r="I7" s="147"/>
      <c r="J7" s="147"/>
      <c r="K7" s="147"/>
      <c r="L7" s="147"/>
      <c r="M7" s="201"/>
      <c r="N7" s="201"/>
      <c r="O7" s="201"/>
      <c r="P7" s="201"/>
      <c r="Q7" s="201"/>
      <c r="R7" s="201"/>
      <c r="S7" s="201"/>
      <c r="T7" s="201"/>
      <c r="U7" s="201"/>
      <c r="V7" s="201"/>
      <c r="W7" s="351"/>
      <c r="X7" s="351"/>
      <c r="Y7" s="88"/>
      <c r="Z7" s="88"/>
      <c r="AA7" s="88"/>
      <c r="AB7" s="87"/>
    </row>
    <row r="8" spans="1:36" ht="15" customHeight="1" x14ac:dyDescent="0.25">
      <c r="A8" s="87"/>
      <c r="B8" s="203"/>
      <c r="C8" s="94"/>
      <c r="D8" s="95"/>
      <c r="E8" s="95"/>
      <c r="F8" s="95"/>
      <c r="G8" s="95"/>
      <c r="H8" s="95"/>
      <c r="I8" s="95"/>
      <c r="J8" s="95"/>
      <c r="K8" s="95"/>
      <c r="L8" s="95"/>
      <c r="M8" s="95"/>
      <c r="N8" s="95"/>
      <c r="O8" s="95"/>
      <c r="P8" s="95"/>
      <c r="Q8" s="95"/>
      <c r="R8" s="95"/>
      <c r="S8" s="95"/>
      <c r="T8" s="95"/>
      <c r="U8" s="95"/>
      <c r="V8" s="95"/>
      <c r="W8" s="95"/>
      <c r="X8" s="95"/>
      <c r="Y8" s="544"/>
      <c r="Z8" s="544"/>
      <c r="AA8" s="544"/>
      <c r="AB8" s="96"/>
      <c r="AC8" s="97"/>
    </row>
    <row r="9" spans="1:36" s="151" customFormat="1" ht="48" x14ac:dyDescent="0.25">
      <c r="A9" s="148"/>
      <c r="B9" s="204"/>
      <c r="C9" s="91" t="s">
        <v>35</v>
      </c>
      <c r="D9" s="91"/>
      <c r="E9" s="91" t="s">
        <v>66</v>
      </c>
      <c r="F9" s="91"/>
      <c r="G9" s="90" t="s">
        <v>54</v>
      </c>
      <c r="H9" s="91"/>
      <c r="I9" s="90" t="s">
        <v>65</v>
      </c>
      <c r="J9" s="91"/>
      <c r="K9" s="90" t="s">
        <v>67</v>
      </c>
      <c r="L9" s="91"/>
      <c r="M9" s="91" t="s">
        <v>75</v>
      </c>
      <c r="N9" s="91"/>
      <c r="O9" s="91" t="s">
        <v>76</v>
      </c>
      <c r="P9" s="91"/>
      <c r="Q9" s="91" t="s">
        <v>77</v>
      </c>
      <c r="R9" s="91"/>
      <c r="S9" s="91" t="s">
        <v>78</v>
      </c>
      <c r="T9" s="91"/>
      <c r="U9" s="91" t="s">
        <v>79</v>
      </c>
      <c r="V9" s="91"/>
      <c r="W9" s="91" t="s">
        <v>144</v>
      </c>
      <c r="X9" s="91"/>
      <c r="Y9" s="90" t="s">
        <v>55</v>
      </c>
      <c r="Z9" s="90"/>
      <c r="AA9" s="90" t="s">
        <v>46</v>
      </c>
      <c r="AB9" s="148"/>
      <c r="AC9" s="149" t="s">
        <v>47</v>
      </c>
      <c r="AD9" s="150"/>
      <c r="AE9" s="150"/>
      <c r="AF9" s="150"/>
      <c r="AG9" s="150"/>
      <c r="AH9" s="150"/>
      <c r="AI9" s="150"/>
    </row>
    <row r="10" spans="1:36" x14ac:dyDescent="0.25">
      <c r="A10" s="89"/>
      <c r="B10" s="205" t="str">
        <f>+'Basisgegevens aanvraag'!B13</f>
        <v>Penvoerder - aanvrager 1</v>
      </c>
      <c r="C10" s="91">
        <f>'Basisgegevens aanvraag'!C13</f>
        <v>0</v>
      </c>
      <c r="D10" s="92"/>
      <c r="E10" s="432">
        <f>'Aanvrager 1'!G$125</f>
        <v>0</v>
      </c>
      <c r="F10" s="454"/>
      <c r="G10" s="432">
        <f>'Aanvrager 1'!K$125</f>
        <v>0</v>
      </c>
      <c r="H10" s="454"/>
      <c r="I10" s="432">
        <f>'Aanvrager 1'!O$125</f>
        <v>0</v>
      </c>
      <c r="J10" s="454"/>
      <c r="K10" s="432">
        <f>'Aanvrager 1'!U$125</f>
        <v>0</v>
      </c>
      <c r="L10" s="454"/>
      <c r="M10" s="432">
        <f>'Aanvrager 1'!AA$125</f>
        <v>0</v>
      </c>
      <c r="N10" s="454"/>
      <c r="O10" s="432">
        <f>'Aanvrager 1'!AG$125</f>
        <v>0</v>
      </c>
      <c r="P10" s="454"/>
      <c r="Q10" s="432">
        <f>'Aanvrager 1'!AM$125</f>
        <v>0</v>
      </c>
      <c r="R10" s="454"/>
      <c r="S10" s="432">
        <f>'Aanvrager 1'!AS$125</f>
        <v>0</v>
      </c>
      <c r="T10" s="454"/>
      <c r="U10" s="432">
        <f>'Aanvrager 1'!AY$125</f>
        <v>0</v>
      </c>
      <c r="V10" s="454"/>
      <c r="W10" s="432">
        <f>'Aanvrager 1'!BE$125</f>
        <v>0</v>
      </c>
      <c r="X10" s="454"/>
      <c r="Y10" s="432">
        <f>'Aanvrager 1'!D$136</f>
        <v>0</v>
      </c>
      <c r="Z10" s="455"/>
      <c r="AA10" s="420">
        <f>'Aanvrager 1'!$D$137</f>
        <v>0</v>
      </c>
      <c r="AB10" s="227"/>
      <c r="AC10" s="421" t="str">
        <f>IF(Y10&gt;0, IF(AA10&lt;125000,"Het subsidiebedrag per aanvrager moet minimaal 125.000 zijn",IF(AA10&gt;15000000,"","")),"")</f>
        <v/>
      </c>
    </row>
    <row r="11" spans="1:36" x14ac:dyDescent="0.25">
      <c r="A11" s="89"/>
      <c r="B11" s="205" t="str">
        <f>+'Basisgegevens aanvraag'!B14</f>
        <v>Deelnemer 2</v>
      </c>
      <c r="C11" s="91">
        <f>'Basisgegevens aanvraag'!C14</f>
        <v>0</v>
      </c>
      <c r="D11" s="92"/>
      <c r="E11" s="432">
        <f>'Deelnemer 2'!G$125</f>
        <v>0</v>
      </c>
      <c r="F11" s="454"/>
      <c r="G11" s="432">
        <f>'Deelnemer 2'!K$125</f>
        <v>0</v>
      </c>
      <c r="H11" s="454"/>
      <c r="I11" s="432">
        <f>'Deelnemer 2'!O$125</f>
        <v>0</v>
      </c>
      <c r="J11" s="454"/>
      <c r="K11" s="432">
        <f>'Deelnemer 2'!U$125</f>
        <v>0</v>
      </c>
      <c r="L11" s="454"/>
      <c r="M11" s="432">
        <f>'Deelnemer 2'!AA$125</f>
        <v>0</v>
      </c>
      <c r="N11" s="454"/>
      <c r="O11" s="432">
        <f>'Deelnemer 2'!AG$125</f>
        <v>0</v>
      </c>
      <c r="P11" s="454"/>
      <c r="Q11" s="432">
        <f>'Deelnemer 2'!AM$125</f>
        <v>0</v>
      </c>
      <c r="R11" s="454"/>
      <c r="S11" s="432">
        <f>'Deelnemer 2'!AS$125</f>
        <v>0</v>
      </c>
      <c r="T11" s="454"/>
      <c r="U11" s="432">
        <f>'Deelnemer 2'!AY$125</f>
        <v>0</v>
      </c>
      <c r="V11" s="454"/>
      <c r="W11" s="432">
        <f>'Deelnemer 2'!BE$125</f>
        <v>0</v>
      </c>
      <c r="X11" s="454"/>
      <c r="Y11" s="432">
        <f>'Deelnemer 2'!D$136</f>
        <v>0</v>
      </c>
      <c r="Z11" s="455"/>
      <c r="AA11" s="420">
        <f>'Deelnemer 2'!$D$137</f>
        <v>0</v>
      </c>
      <c r="AB11" s="422"/>
      <c r="AC11" s="421" t="str">
        <f t="shared" ref="AC11:AC39" si="0">IF(Y11&gt;0, IF(AA11&lt;125000,"Het subsidiebedrag per aanvrager moet minimaal 125.000 zijn",IF(AA11&gt;15000000,"","")),"")</f>
        <v/>
      </c>
    </row>
    <row r="12" spans="1:36" x14ac:dyDescent="0.25">
      <c r="A12" s="89"/>
      <c r="B12" s="205" t="str">
        <f>+'Basisgegevens aanvraag'!B15</f>
        <v>Deelnemer 3</v>
      </c>
      <c r="C12" s="91">
        <f>'Basisgegevens aanvraag'!C15</f>
        <v>0</v>
      </c>
      <c r="D12" s="92"/>
      <c r="E12" s="432">
        <f>'Deelnemer 3'!G$125</f>
        <v>0</v>
      </c>
      <c r="F12" s="454"/>
      <c r="G12" s="432">
        <f>'Deelnemer 3'!K$125</f>
        <v>0</v>
      </c>
      <c r="H12" s="454"/>
      <c r="I12" s="432">
        <f>'Deelnemer 3'!O$125</f>
        <v>0</v>
      </c>
      <c r="J12" s="454"/>
      <c r="K12" s="432">
        <f>'Deelnemer 3'!U$125</f>
        <v>0</v>
      </c>
      <c r="L12" s="454"/>
      <c r="M12" s="432">
        <f>'Deelnemer 3'!AA$125</f>
        <v>0</v>
      </c>
      <c r="N12" s="454"/>
      <c r="O12" s="432">
        <f>'Deelnemer 3'!AG$125</f>
        <v>0</v>
      </c>
      <c r="P12" s="454"/>
      <c r="Q12" s="432">
        <f>'Deelnemer 3'!AM$125</f>
        <v>0</v>
      </c>
      <c r="R12" s="454"/>
      <c r="S12" s="432">
        <f>'Deelnemer 3'!AS$125</f>
        <v>0</v>
      </c>
      <c r="T12" s="454"/>
      <c r="U12" s="432">
        <f>'Deelnemer 3'!AY$125</f>
        <v>0</v>
      </c>
      <c r="V12" s="454"/>
      <c r="W12" s="432">
        <f>'Deelnemer 3'!BE$125</f>
        <v>0</v>
      </c>
      <c r="X12" s="454"/>
      <c r="Y12" s="432">
        <f>'Deelnemer 3'!D$136</f>
        <v>0</v>
      </c>
      <c r="Z12" s="455"/>
      <c r="AA12" s="420">
        <f>+'Deelnemer 3'!$D$137</f>
        <v>0</v>
      </c>
      <c r="AB12" s="422"/>
      <c r="AC12" s="421" t="str">
        <f t="shared" si="0"/>
        <v/>
      </c>
    </row>
    <row r="13" spans="1:36" x14ac:dyDescent="0.25">
      <c r="A13" s="89"/>
      <c r="B13" s="205" t="str">
        <f>+'Basisgegevens aanvraag'!B16</f>
        <v>Deelnemer 4</v>
      </c>
      <c r="C13" s="91">
        <f>'Basisgegevens aanvraag'!C16</f>
        <v>0</v>
      </c>
      <c r="D13" s="92"/>
      <c r="E13" s="432">
        <f>'Deelnemer 4'!G$125</f>
        <v>0</v>
      </c>
      <c r="F13" s="454"/>
      <c r="G13" s="432">
        <f>'Deelnemer 4'!K$125</f>
        <v>0</v>
      </c>
      <c r="H13" s="454"/>
      <c r="I13" s="432">
        <f>'Deelnemer 4'!O$125</f>
        <v>0</v>
      </c>
      <c r="J13" s="454"/>
      <c r="K13" s="432">
        <f>'Deelnemer 4'!U$125</f>
        <v>0</v>
      </c>
      <c r="L13" s="454"/>
      <c r="M13" s="432">
        <f>'Deelnemer 4'!AA$125</f>
        <v>0</v>
      </c>
      <c r="N13" s="454"/>
      <c r="O13" s="432">
        <f>'Deelnemer 4'!AG$125</f>
        <v>0</v>
      </c>
      <c r="P13" s="454"/>
      <c r="Q13" s="432">
        <f>'Deelnemer 4'!AM$125</f>
        <v>0</v>
      </c>
      <c r="R13" s="454"/>
      <c r="S13" s="432">
        <f>'Deelnemer 4'!AS$125</f>
        <v>0</v>
      </c>
      <c r="T13" s="454"/>
      <c r="U13" s="432">
        <f>'Deelnemer 4'!AY$125</f>
        <v>0</v>
      </c>
      <c r="V13" s="454"/>
      <c r="W13" s="432">
        <f>'Deelnemer 4'!BE$125</f>
        <v>0</v>
      </c>
      <c r="X13" s="454"/>
      <c r="Y13" s="432">
        <f>'Deelnemer 4'!D$136</f>
        <v>0</v>
      </c>
      <c r="Z13" s="455"/>
      <c r="AA13" s="420">
        <f>+'Deelnemer 4'!$D$137</f>
        <v>0</v>
      </c>
      <c r="AB13" s="422"/>
      <c r="AC13" s="421" t="str">
        <f t="shared" si="0"/>
        <v/>
      </c>
    </row>
    <row r="14" spans="1:36" x14ac:dyDescent="0.25">
      <c r="A14" s="89"/>
      <c r="B14" s="205" t="str">
        <f>+'Basisgegevens aanvraag'!B17</f>
        <v>Deelnemer 5</v>
      </c>
      <c r="C14" s="91">
        <f>'Basisgegevens aanvraag'!C17</f>
        <v>0</v>
      </c>
      <c r="D14" s="92"/>
      <c r="E14" s="432">
        <f>'Deelnemer 5'!G$125</f>
        <v>0</v>
      </c>
      <c r="F14" s="454"/>
      <c r="G14" s="432">
        <f>'Deelnemer 5'!K$125</f>
        <v>0</v>
      </c>
      <c r="H14" s="454"/>
      <c r="I14" s="432">
        <f>'Deelnemer 5'!O$125</f>
        <v>0</v>
      </c>
      <c r="J14" s="454"/>
      <c r="K14" s="432">
        <f>'Deelnemer 5'!U$125</f>
        <v>0</v>
      </c>
      <c r="L14" s="454"/>
      <c r="M14" s="432">
        <f>'Deelnemer 5'!AA$125</f>
        <v>0</v>
      </c>
      <c r="N14" s="454"/>
      <c r="O14" s="432">
        <f>'Deelnemer 5'!AG$125</f>
        <v>0</v>
      </c>
      <c r="P14" s="454"/>
      <c r="Q14" s="432">
        <f>'Deelnemer 5'!AM$125</f>
        <v>0</v>
      </c>
      <c r="R14" s="454"/>
      <c r="S14" s="432">
        <f>'Deelnemer 5'!AS$125</f>
        <v>0</v>
      </c>
      <c r="T14" s="454"/>
      <c r="U14" s="432">
        <f>'Deelnemer 5'!AY$125</f>
        <v>0</v>
      </c>
      <c r="V14" s="454"/>
      <c r="W14" s="432">
        <f>'Deelnemer 5'!BE$125</f>
        <v>0</v>
      </c>
      <c r="X14" s="454"/>
      <c r="Y14" s="432">
        <f>'Deelnemer 5'!D$136</f>
        <v>0</v>
      </c>
      <c r="Z14" s="455"/>
      <c r="AA14" s="420">
        <f>+'Deelnemer 5'!$D$137</f>
        <v>0</v>
      </c>
      <c r="AB14" s="422"/>
      <c r="AC14" s="421" t="str">
        <f t="shared" si="0"/>
        <v/>
      </c>
    </row>
    <row r="15" spans="1:36" x14ac:dyDescent="0.25">
      <c r="A15" s="89"/>
      <c r="B15" s="205" t="str">
        <f>+'Basisgegevens aanvraag'!B18</f>
        <v>Deelnemer 6</v>
      </c>
      <c r="C15" s="91">
        <f>'Basisgegevens aanvraag'!C18</f>
        <v>0</v>
      </c>
      <c r="D15" s="92"/>
      <c r="E15" s="432">
        <f>'Deelnemer 6'!G$125</f>
        <v>0</v>
      </c>
      <c r="F15" s="454"/>
      <c r="G15" s="432">
        <f>'Deelnemer 6'!K$125</f>
        <v>0</v>
      </c>
      <c r="H15" s="454"/>
      <c r="I15" s="432">
        <f>'Deelnemer 6'!O$125</f>
        <v>0</v>
      </c>
      <c r="J15" s="454"/>
      <c r="K15" s="432">
        <f>'Deelnemer 6'!U$125</f>
        <v>0</v>
      </c>
      <c r="L15" s="454"/>
      <c r="M15" s="432">
        <f>'Deelnemer 6'!AA$125</f>
        <v>0</v>
      </c>
      <c r="N15" s="454"/>
      <c r="O15" s="432">
        <f>'Deelnemer 6'!AG$125</f>
        <v>0</v>
      </c>
      <c r="P15" s="454"/>
      <c r="Q15" s="432">
        <f>'Deelnemer 6'!AM$125</f>
        <v>0</v>
      </c>
      <c r="R15" s="454"/>
      <c r="S15" s="432">
        <f>'Deelnemer 6'!AS$125</f>
        <v>0</v>
      </c>
      <c r="T15" s="454"/>
      <c r="U15" s="432">
        <f>'Deelnemer 6'!AY$125</f>
        <v>0</v>
      </c>
      <c r="V15" s="454"/>
      <c r="W15" s="432">
        <f>'Deelnemer 6'!BE$125</f>
        <v>0</v>
      </c>
      <c r="X15" s="454"/>
      <c r="Y15" s="432">
        <f>'Deelnemer 6'!D$136</f>
        <v>0</v>
      </c>
      <c r="Z15" s="455"/>
      <c r="AA15" s="420">
        <f>+'Deelnemer 6'!$D$137</f>
        <v>0</v>
      </c>
      <c r="AB15" s="422"/>
      <c r="AC15" s="421" t="str">
        <f t="shared" si="0"/>
        <v/>
      </c>
    </row>
    <row r="16" spans="1:36" x14ac:dyDescent="0.25">
      <c r="A16" s="89"/>
      <c r="B16" s="205" t="str">
        <f>+'Basisgegevens aanvraag'!B19</f>
        <v>Deelnemer 7</v>
      </c>
      <c r="C16" s="91">
        <f>'Basisgegevens aanvraag'!C19</f>
        <v>0</v>
      </c>
      <c r="D16" s="92"/>
      <c r="E16" s="432">
        <f>'Deelnemer 7'!G$125</f>
        <v>0</v>
      </c>
      <c r="F16" s="454"/>
      <c r="G16" s="432">
        <f>'Deelnemer 7'!K$125</f>
        <v>0</v>
      </c>
      <c r="H16" s="454"/>
      <c r="I16" s="432">
        <f>'Deelnemer 7'!O$125</f>
        <v>0</v>
      </c>
      <c r="J16" s="454"/>
      <c r="K16" s="432">
        <f>'Deelnemer 7'!U$125</f>
        <v>0</v>
      </c>
      <c r="L16" s="454"/>
      <c r="M16" s="432">
        <f>'Deelnemer 7'!AA$125</f>
        <v>0</v>
      </c>
      <c r="N16" s="454"/>
      <c r="O16" s="432">
        <f>'Deelnemer 7'!AG$125</f>
        <v>0</v>
      </c>
      <c r="P16" s="454"/>
      <c r="Q16" s="432">
        <f>'Deelnemer 7'!AM$125</f>
        <v>0</v>
      </c>
      <c r="R16" s="454"/>
      <c r="S16" s="432">
        <f>'Deelnemer 7'!AS$125</f>
        <v>0</v>
      </c>
      <c r="T16" s="454"/>
      <c r="U16" s="432">
        <f>'Deelnemer 7'!AY$125</f>
        <v>0</v>
      </c>
      <c r="V16" s="454"/>
      <c r="W16" s="432">
        <f>'Deelnemer 7'!BE$125</f>
        <v>0</v>
      </c>
      <c r="X16" s="454"/>
      <c r="Y16" s="432">
        <f>'Deelnemer 7'!D$136</f>
        <v>0</v>
      </c>
      <c r="Z16" s="455"/>
      <c r="AA16" s="420">
        <f>+'Deelnemer 7'!$D$137</f>
        <v>0</v>
      </c>
      <c r="AB16" s="422"/>
      <c r="AC16" s="421" t="str">
        <f t="shared" si="0"/>
        <v/>
      </c>
    </row>
    <row r="17" spans="1:29" x14ac:dyDescent="0.25">
      <c r="A17" s="89"/>
      <c r="B17" s="205" t="str">
        <f>+'Basisgegevens aanvraag'!B20</f>
        <v>Deelnemer 8</v>
      </c>
      <c r="C17" s="91">
        <f>'Basisgegevens aanvraag'!C20</f>
        <v>0</v>
      </c>
      <c r="D17" s="92"/>
      <c r="E17" s="432">
        <f>'Deelnemer 8'!G$125</f>
        <v>0</v>
      </c>
      <c r="F17" s="454"/>
      <c r="G17" s="432">
        <f>'Deelnemer 8'!K$125</f>
        <v>0</v>
      </c>
      <c r="H17" s="454"/>
      <c r="I17" s="432">
        <f>'Deelnemer 8'!O$125</f>
        <v>0</v>
      </c>
      <c r="J17" s="454"/>
      <c r="K17" s="432">
        <f>'Deelnemer 8'!U$125</f>
        <v>0</v>
      </c>
      <c r="L17" s="454"/>
      <c r="M17" s="432">
        <f>'Deelnemer 8'!AA$125</f>
        <v>0</v>
      </c>
      <c r="N17" s="454"/>
      <c r="O17" s="432">
        <f>'Deelnemer 8'!AG$125</f>
        <v>0</v>
      </c>
      <c r="P17" s="454"/>
      <c r="Q17" s="432">
        <f>'Deelnemer 8'!AM$125</f>
        <v>0</v>
      </c>
      <c r="R17" s="454"/>
      <c r="S17" s="432">
        <f>'Deelnemer 8'!AS$125</f>
        <v>0</v>
      </c>
      <c r="T17" s="454"/>
      <c r="U17" s="432">
        <f>'Deelnemer 8'!AY$125</f>
        <v>0</v>
      </c>
      <c r="V17" s="454"/>
      <c r="W17" s="432">
        <f>'Deelnemer 8'!BE$125</f>
        <v>0</v>
      </c>
      <c r="X17" s="454"/>
      <c r="Y17" s="432">
        <f>'Deelnemer 8'!D$136</f>
        <v>0</v>
      </c>
      <c r="Z17" s="455"/>
      <c r="AA17" s="420">
        <f>+'Deelnemer 8'!$D$137</f>
        <v>0</v>
      </c>
      <c r="AB17" s="422"/>
      <c r="AC17" s="421" t="str">
        <f t="shared" si="0"/>
        <v/>
      </c>
    </row>
    <row r="18" spans="1:29" x14ac:dyDescent="0.25">
      <c r="A18" s="89"/>
      <c r="B18" s="205" t="str">
        <f>+'Basisgegevens aanvraag'!B21</f>
        <v>Deelnemer 9</v>
      </c>
      <c r="C18" s="91">
        <f>'Basisgegevens aanvraag'!C21</f>
        <v>0</v>
      </c>
      <c r="D18" s="92"/>
      <c r="E18" s="432">
        <f>'Deelnemer 9'!G$125</f>
        <v>0</v>
      </c>
      <c r="F18" s="454"/>
      <c r="G18" s="432">
        <f>'Deelnemer 9'!K$125</f>
        <v>0</v>
      </c>
      <c r="H18" s="454"/>
      <c r="I18" s="432">
        <f>'Deelnemer 9'!O$125</f>
        <v>0</v>
      </c>
      <c r="J18" s="454"/>
      <c r="K18" s="432">
        <f>'Deelnemer 9'!U$125</f>
        <v>0</v>
      </c>
      <c r="L18" s="454"/>
      <c r="M18" s="432">
        <f>'Deelnemer 9'!AA$125</f>
        <v>0</v>
      </c>
      <c r="N18" s="454"/>
      <c r="O18" s="432">
        <f>'Deelnemer 9'!AG$125</f>
        <v>0</v>
      </c>
      <c r="P18" s="454"/>
      <c r="Q18" s="432">
        <f>'Deelnemer 9'!AM$125</f>
        <v>0</v>
      </c>
      <c r="R18" s="454"/>
      <c r="S18" s="432">
        <f>'Deelnemer 9'!AS$125</f>
        <v>0</v>
      </c>
      <c r="T18" s="454"/>
      <c r="U18" s="432">
        <f>'Deelnemer 9'!AY$125</f>
        <v>0</v>
      </c>
      <c r="V18" s="454"/>
      <c r="W18" s="432">
        <f>'Deelnemer 9'!BE$125</f>
        <v>0</v>
      </c>
      <c r="X18" s="454"/>
      <c r="Y18" s="432">
        <f>'Deelnemer 9'!D$136</f>
        <v>0</v>
      </c>
      <c r="Z18" s="455"/>
      <c r="AA18" s="420">
        <f>+'Deelnemer 9'!$D$137</f>
        <v>0</v>
      </c>
      <c r="AB18" s="422"/>
      <c r="AC18" s="421" t="str">
        <f t="shared" si="0"/>
        <v/>
      </c>
    </row>
    <row r="19" spans="1:29" x14ac:dyDescent="0.25">
      <c r="A19" s="89"/>
      <c r="B19" s="205" t="str">
        <f>+'Basisgegevens aanvraag'!B22</f>
        <v>Deelnemer 10</v>
      </c>
      <c r="C19" s="91">
        <f>'Basisgegevens aanvraag'!C22</f>
        <v>0</v>
      </c>
      <c r="D19" s="92"/>
      <c r="E19" s="432">
        <f>'Deelnemer 10'!G$125</f>
        <v>0</v>
      </c>
      <c r="F19" s="454"/>
      <c r="G19" s="432">
        <f>'Deelnemer 10'!K$125</f>
        <v>0</v>
      </c>
      <c r="H19" s="454"/>
      <c r="I19" s="432">
        <f>'Deelnemer 10'!O$125</f>
        <v>0</v>
      </c>
      <c r="J19" s="454"/>
      <c r="K19" s="432">
        <f>'Deelnemer 10'!U$125</f>
        <v>0</v>
      </c>
      <c r="L19" s="454"/>
      <c r="M19" s="432">
        <f>'Deelnemer 10'!AA$125</f>
        <v>0</v>
      </c>
      <c r="N19" s="454"/>
      <c r="O19" s="432">
        <f>'Deelnemer 10'!AG$125</f>
        <v>0</v>
      </c>
      <c r="P19" s="454"/>
      <c r="Q19" s="432">
        <f>'Deelnemer 10'!AM$125</f>
        <v>0</v>
      </c>
      <c r="R19" s="454"/>
      <c r="S19" s="432">
        <f>'Deelnemer 10'!AS$125</f>
        <v>0</v>
      </c>
      <c r="T19" s="454"/>
      <c r="U19" s="432">
        <f>'Deelnemer 10'!AY$125</f>
        <v>0</v>
      </c>
      <c r="V19" s="454"/>
      <c r="W19" s="432">
        <f>'Deelnemer 10'!BE$125</f>
        <v>0</v>
      </c>
      <c r="X19" s="454"/>
      <c r="Y19" s="432">
        <f>'Deelnemer 10'!D$136</f>
        <v>0</v>
      </c>
      <c r="Z19" s="455"/>
      <c r="AA19" s="420">
        <f>+'Deelnemer 10'!$D$137</f>
        <v>0</v>
      </c>
      <c r="AB19" s="422"/>
      <c r="AC19" s="421" t="str">
        <f t="shared" si="0"/>
        <v/>
      </c>
    </row>
    <row r="20" spans="1:29" x14ac:dyDescent="0.25">
      <c r="A20" s="89"/>
      <c r="B20" s="205" t="str">
        <f>+'Basisgegevens aanvraag'!B23</f>
        <v>Deelnemer 11</v>
      </c>
      <c r="C20" s="91">
        <f>'Basisgegevens aanvraag'!C23</f>
        <v>0</v>
      </c>
      <c r="D20" s="92"/>
      <c r="E20" s="456">
        <f>'Deelnemer 11'!G$125</f>
        <v>0</v>
      </c>
      <c r="F20" s="230"/>
      <c r="G20" s="432">
        <f>'Deelnemer 11'!K$125</f>
        <v>0</v>
      </c>
      <c r="H20" s="454"/>
      <c r="I20" s="432">
        <f>'Deelnemer 11'!O$125</f>
        <v>0</v>
      </c>
      <c r="J20" s="454"/>
      <c r="K20" s="432">
        <f>'Deelnemer 11'!U$125</f>
        <v>0</v>
      </c>
      <c r="L20" s="454"/>
      <c r="M20" s="432">
        <f>'Deelnemer 11'!AA$125</f>
        <v>0</v>
      </c>
      <c r="N20" s="454"/>
      <c r="O20" s="432">
        <f>'Deelnemer 11'!AG$125</f>
        <v>0</v>
      </c>
      <c r="P20" s="454"/>
      <c r="Q20" s="432">
        <f>'Deelnemer 11'!AM$125</f>
        <v>0</v>
      </c>
      <c r="R20" s="454"/>
      <c r="S20" s="432">
        <f>'Deelnemer 11'!AS$125</f>
        <v>0</v>
      </c>
      <c r="T20" s="454"/>
      <c r="U20" s="432">
        <f>'Deelnemer 11'!AY$125</f>
        <v>0</v>
      </c>
      <c r="V20" s="454"/>
      <c r="W20" s="432">
        <f>'Deelnemer 11'!BE$125</f>
        <v>0</v>
      </c>
      <c r="X20" s="454"/>
      <c r="Y20" s="432">
        <f>'Deelnemer 11'!D$136</f>
        <v>0</v>
      </c>
      <c r="Z20" s="455"/>
      <c r="AA20" s="420">
        <f>'Deelnemer 11'!D$137</f>
        <v>0</v>
      </c>
      <c r="AB20" s="422"/>
      <c r="AC20" s="421" t="str">
        <f t="shared" si="0"/>
        <v/>
      </c>
    </row>
    <row r="21" spans="1:29" x14ac:dyDescent="0.25">
      <c r="A21" s="89"/>
      <c r="B21" s="205" t="str">
        <f>+'Basisgegevens aanvraag'!B24</f>
        <v>Deelnemer 12</v>
      </c>
      <c r="C21" s="91">
        <f>'Basisgegevens aanvraag'!C24</f>
        <v>0</v>
      </c>
      <c r="D21" s="92"/>
      <c r="E21" s="456">
        <f>'Deelnemer 12'!G$125</f>
        <v>0</v>
      </c>
      <c r="F21" s="230"/>
      <c r="G21" s="432">
        <f>'Deelnemer 12'!K$125</f>
        <v>0</v>
      </c>
      <c r="H21" s="454"/>
      <c r="I21" s="432">
        <f>'Deelnemer 12'!O$125</f>
        <v>0</v>
      </c>
      <c r="J21" s="454"/>
      <c r="K21" s="432">
        <f>'Deelnemer 12'!U$125</f>
        <v>0</v>
      </c>
      <c r="L21" s="454"/>
      <c r="M21" s="432">
        <f>'Deelnemer 12'!AA$125</f>
        <v>0</v>
      </c>
      <c r="N21" s="454"/>
      <c r="O21" s="432">
        <f>'Deelnemer 12'!AG$125</f>
        <v>0</v>
      </c>
      <c r="P21" s="454"/>
      <c r="Q21" s="432">
        <f>'Deelnemer 12'!AM$125</f>
        <v>0</v>
      </c>
      <c r="R21" s="454"/>
      <c r="S21" s="432">
        <f>'Deelnemer 12'!AS$125</f>
        <v>0</v>
      </c>
      <c r="T21" s="454"/>
      <c r="U21" s="432">
        <f>'Deelnemer 12'!AY$125</f>
        <v>0</v>
      </c>
      <c r="V21" s="454"/>
      <c r="W21" s="432">
        <f>'Deelnemer 12'!BE$125</f>
        <v>0</v>
      </c>
      <c r="X21" s="454"/>
      <c r="Y21" s="432">
        <f>'Deelnemer 12'!D$136</f>
        <v>0</v>
      </c>
      <c r="Z21" s="455"/>
      <c r="AA21" s="420">
        <f>'Deelnemer 12'!D$137</f>
        <v>0</v>
      </c>
      <c r="AB21" s="422"/>
      <c r="AC21" s="421" t="str">
        <f t="shared" si="0"/>
        <v/>
      </c>
    </row>
    <row r="22" spans="1:29" x14ac:dyDescent="0.25">
      <c r="A22" s="89"/>
      <c r="B22" s="205" t="str">
        <f>+'Basisgegevens aanvraag'!B25</f>
        <v>Deelnemer 13</v>
      </c>
      <c r="C22" s="91">
        <f>'Basisgegevens aanvraag'!C25</f>
        <v>0</v>
      </c>
      <c r="D22" s="92"/>
      <c r="E22" s="456">
        <f>'Deelnemer 13'!G$125</f>
        <v>0</v>
      </c>
      <c r="F22" s="230"/>
      <c r="G22" s="432">
        <f>'Deelnemer 13'!K$125</f>
        <v>0</v>
      </c>
      <c r="H22" s="454"/>
      <c r="I22" s="432">
        <f>'Deelnemer 13'!O$125</f>
        <v>0</v>
      </c>
      <c r="J22" s="454"/>
      <c r="K22" s="432">
        <f>'Deelnemer 13'!U$125</f>
        <v>0</v>
      </c>
      <c r="L22" s="454"/>
      <c r="M22" s="432">
        <f>'Deelnemer 13'!AA$125</f>
        <v>0</v>
      </c>
      <c r="N22" s="454"/>
      <c r="O22" s="432">
        <f>'Deelnemer 13'!AG$125</f>
        <v>0</v>
      </c>
      <c r="P22" s="454"/>
      <c r="Q22" s="432">
        <f>'Deelnemer 13'!AM$125</f>
        <v>0</v>
      </c>
      <c r="R22" s="454"/>
      <c r="S22" s="432">
        <f>'Deelnemer 13'!AS$125</f>
        <v>0</v>
      </c>
      <c r="T22" s="454"/>
      <c r="U22" s="432">
        <f>'Deelnemer 13'!AY$125</f>
        <v>0</v>
      </c>
      <c r="V22" s="454"/>
      <c r="W22" s="432">
        <f>'Deelnemer 13'!BE$125</f>
        <v>0</v>
      </c>
      <c r="X22" s="454"/>
      <c r="Y22" s="432">
        <f>'Deelnemer 13'!D$136</f>
        <v>0</v>
      </c>
      <c r="Z22" s="455"/>
      <c r="AA22" s="420">
        <f>'Deelnemer 13'!D$137</f>
        <v>0</v>
      </c>
      <c r="AB22" s="422"/>
      <c r="AC22" s="421" t="str">
        <f t="shared" si="0"/>
        <v/>
      </c>
    </row>
    <row r="23" spans="1:29" x14ac:dyDescent="0.25">
      <c r="A23" s="89"/>
      <c r="B23" s="205" t="str">
        <f>+'Basisgegevens aanvraag'!B26</f>
        <v>Deelnemer 14</v>
      </c>
      <c r="C23" s="91">
        <f>'Basisgegevens aanvraag'!C26</f>
        <v>0</v>
      </c>
      <c r="D23" s="92"/>
      <c r="E23" s="456">
        <f>'Deelnemer 14'!G$125</f>
        <v>0</v>
      </c>
      <c r="F23" s="230"/>
      <c r="G23" s="432">
        <f>'Deelnemer 14'!K$125</f>
        <v>0</v>
      </c>
      <c r="H23" s="454"/>
      <c r="I23" s="432">
        <f>'Deelnemer 14'!O$125</f>
        <v>0</v>
      </c>
      <c r="J23" s="454"/>
      <c r="K23" s="432">
        <f>'Deelnemer 14'!U$125</f>
        <v>0</v>
      </c>
      <c r="L23" s="454"/>
      <c r="M23" s="432">
        <f>'Deelnemer 14'!AA$125</f>
        <v>0</v>
      </c>
      <c r="N23" s="454"/>
      <c r="O23" s="432">
        <f>'Deelnemer 14'!AG$125</f>
        <v>0</v>
      </c>
      <c r="P23" s="454"/>
      <c r="Q23" s="432">
        <f>'Deelnemer 14'!AM$125</f>
        <v>0</v>
      </c>
      <c r="R23" s="454"/>
      <c r="S23" s="432">
        <f>'Deelnemer 14'!AS$125</f>
        <v>0</v>
      </c>
      <c r="T23" s="454"/>
      <c r="U23" s="432">
        <f>'Deelnemer 14'!AY$125</f>
        <v>0</v>
      </c>
      <c r="V23" s="454"/>
      <c r="W23" s="432">
        <f>'Deelnemer 14'!BE$125</f>
        <v>0</v>
      </c>
      <c r="X23" s="454"/>
      <c r="Y23" s="432">
        <f>'Deelnemer 14'!D$136</f>
        <v>0</v>
      </c>
      <c r="Z23" s="455"/>
      <c r="AA23" s="420">
        <f>'Deelnemer 14'!D$137</f>
        <v>0</v>
      </c>
      <c r="AB23" s="422"/>
      <c r="AC23" s="421" t="str">
        <f t="shared" si="0"/>
        <v/>
      </c>
    </row>
    <row r="24" spans="1:29" x14ac:dyDescent="0.25">
      <c r="A24" s="89"/>
      <c r="B24" s="205" t="str">
        <f>+'Basisgegevens aanvraag'!B27</f>
        <v>Deelnemer 15</v>
      </c>
      <c r="C24" s="91">
        <f>'Basisgegevens aanvraag'!C27</f>
        <v>0</v>
      </c>
      <c r="D24" s="92"/>
      <c r="E24" s="456">
        <f>'Deelnemer 15'!G$125</f>
        <v>0</v>
      </c>
      <c r="F24" s="230"/>
      <c r="G24" s="432">
        <f>'Deelnemer 15'!K$125</f>
        <v>0</v>
      </c>
      <c r="H24" s="454"/>
      <c r="I24" s="432">
        <f>'Deelnemer 15'!O$125</f>
        <v>0</v>
      </c>
      <c r="J24" s="454"/>
      <c r="K24" s="432">
        <f>'Deelnemer 15'!U$125</f>
        <v>0</v>
      </c>
      <c r="L24" s="454"/>
      <c r="M24" s="432">
        <f>'Deelnemer 15'!AA$125</f>
        <v>0</v>
      </c>
      <c r="N24" s="454"/>
      <c r="O24" s="432">
        <f>'Deelnemer 15'!AG$125</f>
        <v>0</v>
      </c>
      <c r="P24" s="454"/>
      <c r="Q24" s="432">
        <f>'Deelnemer 15'!AM$125</f>
        <v>0</v>
      </c>
      <c r="R24" s="454"/>
      <c r="S24" s="432">
        <f>'Deelnemer 15'!AS$125</f>
        <v>0</v>
      </c>
      <c r="T24" s="454"/>
      <c r="U24" s="432">
        <f>'Deelnemer 15'!AY$125</f>
        <v>0</v>
      </c>
      <c r="V24" s="454"/>
      <c r="W24" s="432">
        <f>'Deelnemer 15'!BE$125</f>
        <v>0</v>
      </c>
      <c r="X24" s="454"/>
      <c r="Y24" s="432">
        <f>'Deelnemer 15'!D$136</f>
        <v>0</v>
      </c>
      <c r="Z24" s="455"/>
      <c r="AA24" s="420">
        <f>'Deelnemer 15'!D$137</f>
        <v>0</v>
      </c>
      <c r="AB24" s="422"/>
      <c r="AC24" s="421" t="str">
        <f t="shared" si="0"/>
        <v/>
      </c>
    </row>
    <row r="25" spans="1:29" x14ac:dyDescent="0.25">
      <c r="A25" s="89"/>
      <c r="B25" s="205" t="str">
        <f>+'Basisgegevens aanvraag'!B28</f>
        <v>Deelnemer 16</v>
      </c>
      <c r="C25" s="91">
        <f>'Basisgegevens aanvraag'!C28</f>
        <v>0</v>
      </c>
      <c r="D25" s="92"/>
      <c r="E25" s="456">
        <f>'Deelnemer 16'!G$125</f>
        <v>0</v>
      </c>
      <c r="F25" s="230"/>
      <c r="G25" s="432">
        <f>'Deelnemer 16'!K$125</f>
        <v>0</v>
      </c>
      <c r="H25" s="454"/>
      <c r="I25" s="432">
        <f>'Deelnemer 16'!O$125</f>
        <v>0</v>
      </c>
      <c r="J25" s="454"/>
      <c r="K25" s="432">
        <f>'Deelnemer 16'!U$125</f>
        <v>0</v>
      </c>
      <c r="L25" s="454"/>
      <c r="M25" s="432">
        <f>'Deelnemer 16'!AA$125</f>
        <v>0</v>
      </c>
      <c r="N25" s="454"/>
      <c r="O25" s="432">
        <f>'Deelnemer 16'!AG$125</f>
        <v>0</v>
      </c>
      <c r="P25" s="454"/>
      <c r="Q25" s="432">
        <f>'Deelnemer 16'!AM$125</f>
        <v>0</v>
      </c>
      <c r="R25" s="454"/>
      <c r="S25" s="432">
        <f>'Deelnemer 16'!AS$125</f>
        <v>0</v>
      </c>
      <c r="T25" s="454"/>
      <c r="U25" s="432">
        <f>'Deelnemer 16'!AY$125</f>
        <v>0</v>
      </c>
      <c r="V25" s="454"/>
      <c r="W25" s="432">
        <f>'Deelnemer 16'!BE$125</f>
        <v>0</v>
      </c>
      <c r="X25" s="454"/>
      <c r="Y25" s="432">
        <f>'Deelnemer 16'!D$136</f>
        <v>0</v>
      </c>
      <c r="Z25" s="455"/>
      <c r="AA25" s="420">
        <f>'Deelnemer 16'!D$137</f>
        <v>0</v>
      </c>
      <c r="AB25" s="422"/>
      <c r="AC25" s="421" t="str">
        <f t="shared" si="0"/>
        <v/>
      </c>
    </row>
    <row r="26" spans="1:29" x14ac:dyDescent="0.25">
      <c r="A26" s="89"/>
      <c r="B26" s="205" t="str">
        <f>+'Basisgegevens aanvraag'!B29</f>
        <v>Deelnemer 17</v>
      </c>
      <c r="C26" s="91">
        <f>'Basisgegevens aanvraag'!C29</f>
        <v>0</v>
      </c>
      <c r="D26" s="92"/>
      <c r="E26" s="456">
        <f>'Deelnemer 17'!G$125</f>
        <v>0</v>
      </c>
      <c r="F26" s="230"/>
      <c r="G26" s="432">
        <f>'Deelnemer 17'!K$125</f>
        <v>0</v>
      </c>
      <c r="H26" s="454"/>
      <c r="I26" s="432">
        <f>'Deelnemer 17'!O$125</f>
        <v>0</v>
      </c>
      <c r="J26" s="454"/>
      <c r="K26" s="432">
        <f>'Deelnemer 17'!U$125</f>
        <v>0</v>
      </c>
      <c r="L26" s="454"/>
      <c r="M26" s="432">
        <f>'Deelnemer 17'!AA$125</f>
        <v>0</v>
      </c>
      <c r="N26" s="454"/>
      <c r="O26" s="432">
        <f>'Deelnemer 17'!AG$125</f>
        <v>0</v>
      </c>
      <c r="P26" s="454"/>
      <c r="Q26" s="432">
        <f>'Deelnemer 17'!AM$125</f>
        <v>0</v>
      </c>
      <c r="R26" s="454"/>
      <c r="S26" s="432">
        <f>'Deelnemer 17'!AS$125</f>
        <v>0</v>
      </c>
      <c r="T26" s="454"/>
      <c r="U26" s="432">
        <f>'Deelnemer 17'!AY$125</f>
        <v>0</v>
      </c>
      <c r="V26" s="454"/>
      <c r="W26" s="432">
        <f>'Deelnemer 17'!BE$125</f>
        <v>0</v>
      </c>
      <c r="X26" s="454"/>
      <c r="Y26" s="432">
        <f>'Deelnemer 17'!D$136</f>
        <v>0</v>
      </c>
      <c r="Z26" s="455"/>
      <c r="AA26" s="420">
        <f>'Deelnemer 17'!D$137</f>
        <v>0</v>
      </c>
      <c r="AB26" s="422"/>
      <c r="AC26" s="421" t="str">
        <f t="shared" si="0"/>
        <v/>
      </c>
    </row>
    <row r="27" spans="1:29" x14ac:dyDescent="0.25">
      <c r="A27" s="89"/>
      <c r="B27" s="205" t="str">
        <f>+'Basisgegevens aanvraag'!B30</f>
        <v>Deelnemer 18</v>
      </c>
      <c r="C27" s="91">
        <f>'Basisgegevens aanvraag'!C30</f>
        <v>0</v>
      </c>
      <c r="D27" s="92"/>
      <c r="E27" s="456">
        <f>'Deelnemer 18'!G$125</f>
        <v>0</v>
      </c>
      <c r="F27" s="230"/>
      <c r="G27" s="432">
        <f>'Deelnemer 18'!K$125</f>
        <v>0</v>
      </c>
      <c r="H27" s="454"/>
      <c r="I27" s="432">
        <f>'Deelnemer 18'!O$125</f>
        <v>0</v>
      </c>
      <c r="J27" s="454"/>
      <c r="K27" s="432">
        <f>'Deelnemer 18'!U$125</f>
        <v>0</v>
      </c>
      <c r="L27" s="454"/>
      <c r="M27" s="432">
        <f>'Deelnemer 18'!AA$125</f>
        <v>0</v>
      </c>
      <c r="N27" s="454"/>
      <c r="O27" s="432">
        <f>'Deelnemer 18'!AG$125</f>
        <v>0</v>
      </c>
      <c r="P27" s="454"/>
      <c r="Q27" s="432">
        <f>'Deelnemer 18'!AM$125</f>
        <v>0</v>
      </c>
      <c r="R27" s="454"/>
      <c r="S27" s="432">
        <f>'Deelnemer 18'!AS$125</f>
        <v>0</v>
      </c>
      <c r="T27" s="454"/>
      <c r="U27" s="432">
        <f>'Deelnemer 18'!AY$125</f>
        <v>0</v>
      </c>
      <c r="V27" s="454"/>
      <c r="W27" s="432">
        <f>'Deelnemer 18'!BE$125</f>
        <v>0</v>
      </c>
      <c r="X27" s="454"/>
      <c r="Y27" s="432">
        <f>'Deelnemer 18'!D$136</f>
        <v>0</v>
      </c>
      <c r="Z27" s="455"/>
      <c r="AA27" s="420">
        <f>'Deelnemer 18'!D$137</f>
        <v>0</v>
      </c>
      <c r="AB27" s="422"/>
      <c r="AC27" s="421" t="str">
        <f t="shared" si="0"/>
        <v/>
      </c>
    </row>
    <row r="28" spans="1:29" x14ac:dyDescent="0.25">
      <c r="A28" s="89"/>
      <c r="B28" s="205" t="str">
        <f>+'Basisgegevens aanvraag'!B31</f>
        <v>Deelnemer 19</v>
      </c>
      <c r="C28" s="91">
        <f>'Basisgegevens aanvraag'!C31</f>
        <v>0</v>
      </c>
      <c r="D28" s="92"/>
      <c r="E28" s="456">
        <f>'Deelnemer 19'!G$125</f>
        <v>0</v>
      </c>
      <c r="F28" s="230"/>
      <c r="G28" s="432">
        <f>'Deelnemer 19'!K$125</f>
        <v>0</v>
      </c>
      <c r="H28" s="454"/>
      <c r="I28" s="432">
        <f>'Deelnemer 19'!O$125</f>
        <v>0</v>
      </c>
      <c r="J28" s="454"/>
      <c r="K28" s="432">
        <f>'Deelnemer 19'!U$125</f>
        <v>0</v>
      </c>
      <c r="L28" s="454"/>
      <c r="M28" s="432">
        <f>'Deelnemer 19'!AA$125</f>
        <v>0</v>
      </c>
      <c r="N28" s="454"/>
      <c r="O28" s="432">
        <f>'Deelnemer 19'!AG$125</f>
        <v>0</v>
      </c>
      <c r="P28" s="454"/>
      <c r="Q28" s="432">
        <f>'Deelnemer 19'!AM$125</f>
        <v>0</v>
      </c>
      <c r="R28" s="454"/>
      <c r="S28" s="432">
        <f>'Deelnemer 19'!AS$125</f>
        <v>0</v>
      </c>
      <c r="T28" s="454"/>
      <c r="U28" s="432">
        <f>'Deelnemer 19'!AY$125</f>
        <v>0</v>
      </c>
      <c r="V28" s="454"/>
      <c r="W28" s="432">
        <f>'Deelnemer 19'!BE$125</f>
        <v>0</v>
      </c>
      <c r="X28" s="454"/>
      <c r="Y28" s="432">
        <f>'Deelnemer 19'!D$136</f>
        <v>0</v>
      </c>
      <c r="Z28" s="455"/>
      <c r="AA28" s="420">
        <f>'Deelnemer 19'!D$137</f>
        <v>0</v>
      </c>
      <c r="AB28" s="422"/>
      <c r="AC28" s="421" t="str">
        <f t="shared" si="0"/>
        <v/>
      </c>
    </row>
    <row r="29" spans="1:29" x14ac:dyDescent="0.25">
      <c r="A29" s="89"/>
      <c r="B29" s="205" t="str">
        <f>+'Basisgegevens aanvraag'!B32</f>
        <v>Deelnemer 20</v>
      </c>
      <c r="C29" s="91">
        <f>'Basisgegevens aanvraag'!C32</f>
        <v>0</v>
      </c>
      <c r="D29" s="92"/>
      <c r="E29" s="456">
        <f>'Deelnemer 20'!G$125</f>
        <v>0</v>
      </c>
      <c r="F29" s="230"/>
      <c r="G29" s="432">
        <f>'Deelnemer 20'!K$125</f>
        <v>0</v>
      </c>
      <c r="H29" s="454"/>
      <c r="I29" s="432">
        <f>'Deelnemer 20'!O$125</f>
        <v>0</v>
      </c>
      <c r="J29" s="454"/>
      <c r="K29" s="432">
        <f>'Deelnemer 20'!U$125</f>
        <v>0</v>
      </c>
      <c r="L29" s="454"/>
      <c r="M29" s="432">
        <f>'Deelnemer 20'!AA$125</f>
        <v>0</v>
      </c>
      <c r="N29" s="454"/>
      <c r="O29" s="432">
        <f>'Deelnemer 20'!AG$125</f>
        <v>0</v>
      </c>
      <c r="P29" s="454"/>
      <c r="Q29" s="432">
        <f>'Deelnemer 20'!AM$125</f>
        <v>0</v>
      </c>
      <c r="R29" s="454"/>
      <c r="S29" s="432">
        <f>'Deelnemer 20'!AS$125</f>
        <v>0</v>
      </c>
      <c r="T29" s="454"/>
      <c r="U29" s="432">
        <f>'Deelnemer 20'!AY$125</f>
        <v>0</v>
      </c>
      <c r="V29" s="454"/>
      <c r="W29" s="432">
        <f>'Deelnemer 20'!BE$125</f>
        <v>0</v>
      </c>
      <c r="X29" s="454"/>
      <c r="Y29" s="432">
        <f>'Deelnemer 20'!D$136</f>
        <v>0</v>
      </c>
      <c r="Z29" s="455"/>
      <c r="AA29" s="420">
        <f>'Deelnemer 20'!D$137</f>
        <v>0</v>
      </c>
      <c r="AB29" s="422"/>
      <c r="AC29" s="421" t="str">
        <f t="shared" si="0"/>
        <v/>
      </c>
    </row>
    <row r="30" spans="1:29" x14ac:dyDescent="0.25">
      <c r="A30" s="89"/>
      <c r="B30" s="205" t="str">
        <f>+'Basisgegevens aanvraag'!B33</f>
        <v>Deelnemer 21</v>
      </c>
      <c r="C30" s="91">
        <f>'Basisgegevens aanvraag'!C33</f>
        <v>0</v>
      </c>
      <c r="D30" s="92"/>
      <c r="E30" s="456">
        <f>'Deelnemer 21'!G$125</f>
        <v>0</v>
      </c>
      <c r="F30" s="230"/>
      <c r="G30" s="432">
        <f>'Deelnemer 21'!K$125</f>
        <v>0</v>
      </c>
      <c r="H30" s="454"/>
      <c r="I30" s="432">
        <f>'Deelnemer 21'!O$125</f>
        <v>0</v>
      </c>
      <c r="J30" s="454"/>
      <c r="K30" s="432">
        <f>'Deelnemer 21'!U$125</f>
        <v>0</v>
      </c>
      <c r="L30" s="454"/>
      <c r="M30" s="432">
        <f>'Deelnemer 21'!AA$125</f>
        <v>0</v>
      </c>
      <c r="N30" s="454"/>
      <c r="O30" s="432">
        <f>'Deelnemer 21'!AG$125</f>
        <v>0</v>
      </c>
      <c r="P30" s="454"/>
      <c r="Q30" s="432">
        <f>'Deelnemer 21'!AM$125</f>
        <v>0</v>
      </c>
      <c r="R30" s="454"/>
      <c r="S30" s="432">
        <f>'Deelnemer 21'!AS$125</f>
        <v>0</v>
      </c>
      <c r="T30" s="454"/>
      <c r="U30" s="432">
        <f>'Deelnemer 21'!AY$125</f>
        <v>0</v>
      </c>
      <c r="V30" s="454"/>
      <c r="W30" s="432">
        <f>'Deelnemer 21'!BE$125</f>
        <v>0</v>
      </c>
      <c r="X30" s="454"/>
      <c r="Y30" s="432">
        <f>'Deelnemer 21'!D$136</f>
        <v>0</v>
      </c>
      <c r="Z30" s="455"/>
      <c r="AA30" s="420">
        <f>'Deelnemer 21'!D$137</f>
        <v>0</v>
      </c>
      <c r="AB30" s="422"/>
      <c r="AC30" s="421" t="str">
        <f t="shared" si="0"/>
        <v/>
      </c>
    </row>
    <row r="31" spans="1:29" x14ac:dyDescent="0.25">
      <c r="A31" s="89"/>
      <c r="B31" s="205" t="str">
        <f>+'Basisgegevens aanvraag'!B34</f>
        <v>Deelnemer 22</v>
      </c>
      <c r="C31" s="91">
        <f>'Basisgegevens aanvraag'!C34</f>
        <v>0</v>
      </c>
      <c r="D31" s="92"/>
      <c r="E31" s="456">
        <f>'Deelnemer 22'!G$125</f>
        <v>0</v>
      </c>
      <c r="F31" s="230"/>
      <c r="G31" s="432">
        <f>'Deelnemer 22'!K$125</f>
        <v>0</v>
      </c>
      <c r="H31" s="454"/>
      <c r="I31" s="432">
        <f>'Deelnemer 22'!O$125</f>
        <v>0</v>
      </c>
      <c r="J31" s="454"/>
      <c r="K31" s="432">
        <f>'Deelnemer 22'!U$125</f>
        <v>0</v>
      </c>
      <c r="L31" s="454"/>
      <c r="M31" s="432">
        <f>'Deelnemer 22'!AA$125</f>
        <v>0</v>
      </c>
      <c r="N31" s="454"/>
      <c r="O31" s="432">
        <f>'Deelnemer 22'!AG$125</f>
        <v>0</v>
      </c>
      <c r="P31" s="454"/>
      <c r="Q31" s="432">
        <f>'Deelnemer 22'!AM$125</f>
        <v>0</v>
      </c>
      <c r="R31" s="454"/>
      <c r="S31" s="432">
        <f>'Deelnemer 22'!AS$125</f>
        <v>0</v>
      </c>
      <c r="T31" s="454"/>
      <c r="U31" s="432">
        <f>'Deelnemer 22'!AY$125</f>
        <v>0</v>
      </c>
      <c r="V31" s="454"/>
      <c r="W31" s="432">
        <f>'Deelnemer 22'!BE$125</f>
        <v>0</v>
      </c>
      <c r="X31" s="454"/>
      <c r="Y31" s="432">
        <f>'Deelnemer 22'!D$136</f>
        <v>0</v>
      </c>
      <c r="Z31" s="455"/>
      <c r="AA31" s="420">
        <f>'Deelnemer 22'!D$137</f>
        <v>0</v>
      </c>
      <c r="AB31" s="422"/>
      <c r="AC31" s="421" t="str">
        <f t="shared" si="0"/>
        <v/>
      </c>
    </row>
    <row r="32" spans="1:29" x14ac:dyDescent="0.25">
      <c r="A32" s="89"/>
      <c r="B32" s="205" t="str">
        <f>+'Basisgegevens aanvraag'!B35</f>
        <v>Deelnemer 23</v>
      </c>
      <c r="C32" s="91">
        <f>'Basisgegevens aanvraag'!C35</f>
        <v>0</v>
      </c>
      <c r="D32" s="92"/>
      <c r="E32" s="456">
        <f>'Deelnemer 23'!G$125</f>
        <v>0</v>
      </c>
      <c r="F32" s="230"/>
      <c r="G32" s="432">
        <f>'Deelnemer 23'!K$125</f>
        <v>0</v>
      </c>
      <c r="H32" s="454"/>
      <c r="I32" s="432">
        <f>'Deelnemer 23'!O$125</f>
        <v>0</v>
      </c>
      <c r="J32" s="454"/>
      <c r="K32" s="432">
        <f>'Deelnemer 23'!U$125</f>
        <v>0</v>
      </c>
      <c r="L32" s="454"/>
      <c r="M32" s="432">
        <f>'Deelnemer 23'!AA$125</f>
        <v>0</v>
      </c>
      <c r="N32" s="454"/>
      <c r="O32" s="432">
        <f>'Deelnemer 23'!AG$125</f>
        <v>0</v>
      </c>
      <c r="P32" s="454"/>
      <c r="Q32" s="432">
        <f>'Deelnemer 23'!AM$125</f>
        <v>0</v>
      </c>
      <c r="R32" s="454"/>
      <c r="S32" s="432">
        <f>'Deelnemer 23'!AS$125</f>
        <v>0</v>
      </c>
      <c r="T32" s="454"/>
      <c r="U32" s="432">
        <f>'Deelnemer 23'!AY$125</f>
        <v>0</v>
      </c>
      <c r="V32" s="454"/>
      <c r="W32" s="432">
        <f>'Deelnemer 23'!BE$125</f>
        <v>0</v>
      </c>
      <c r="X32" s="454"/>
      <c r="Y32" s="432">
        <f>'Deelnemer 23'!D$136</f>
        <v>0</v>
      </c>
      <c r="Z32" s="455"/>
      <c r="AA32" s="420">
        <f>'Deelnemer 23'!D$137</f>
        <v>0</v>
      </c>
      <c r="AB32" s="422"/>
      <c r="AC32" s="421" t="str">
        <f t="shared" si="0"/>
        <v/>
      </c>
    </row>
    <row r="33" spans="1:29" x14ac:dyDescent="0.25">
      <c r="A33" s="89"/>
      <c r="B33" s="205" t="str">
        <f>+'Basisgegevens aanvraag'!B36</f>
        <v>Deelnemer 24</v>
      </c>
      <c r="C33" s="91">
        <f>'Basisgegevens aanvraag'!C36</f>
        <v>0</v>
      </c>
      <c r="D33" s="92"/>
      <c r="E33" s="456">
        <f>'Deelnemer 24'!G$125</f>
        <v>0</v>
      </c>
      <c r="F33" s="230"/>
      <c r="G33" s="432">
        <f>'Deelnemer 24'!K$125</f>
        <v>0</v>
      </c>
      <c r="H33" s="454"/>
      <c r="I33" s="432">
        <f>'Deelnemer 24'!O$125</f>
        <v>0</v>
      </c>
      <c r="J33" s="454"/>
      <c r="K33" s="432">
        <f>'Deelnemer 24'!U$125</f>
        <v>0</v>
      </c>
      <c r="L33" s="454"/>
      <c r="M33" s="432">
        <f>'Deelnemer 24'!AA$125</f>
        <v>0</v>
      </c>
      <c r="N33" s="454"/>
      <c r="O33" s="432">
        <f>'Deelnemer 24'!AG$125</f>
        <v>0</v>
      </c>
      <c r="P33" s="454"/>
      <c r="Q33" s="432">
        <f>'Deelnemer 24'!AM$125</f>
        <v>0</v>
      </c>
      <c r="R33" s="454"/>
      <c r="S33" s="432">
        <f>'Deelnemer 24'!AS$125</f>
        <v>0</v>
      </c>
      <c r="T33" s="454"/>
      <c r="U33" s="432">
        <f>'Deelnemer 24'!AY$125</f>
        <v>0</v>
      </c>
      <c r="V33" s="454"/>
      <c r="W33" s="432">
        <f>'Deelnemer 24'!BE$125</f>
        <v>0</v>
      </c>
      <c r="X33" s="454"/>
      <c r="Y33" s="432">
        <f>'Deelnemer 24'!D$136</f>
        <v>0</v>
      </c>
      <c r="Z33" s="455"/>
      <c r="AA33" s="420">
        <f>'Deelnemer 24'!D$137</f>
        <v>0</v>
      </c>
      <c r="AB33" s="422"/>
      <c r="AC33" s="421" t="str">
        <f t="shared" si="0"/>
        <v/>
      </c>
    </row>
    <row r="34" spans="1:29" x14ac:dyDescent="0.25">
      <c r="A34" s="89"/>
      <c r="B34" s="205" t="str">
        <f>+'Basisgegevens aanvraag'!B37</f>
        <v>Deelnemer 25</v>
      </c>
      <c r="C34" s="91">
        <f>'Basisgegevens aanvraag'!C37</f>
        <v>0</v>
      </c>
      <c r="D34" s="92"/>
      <c r="E34" s="456">
        <f>'Deelnemer 25'!G$125</f>
        <v>0</v>
      </c>
      <c r="F34" s="230"/>
      <c r="G34" s="432">
        <f>'Deelnemer 25'!K$125</f>
        <v>0</v>
      </c>
      <c r="H34" s="454"/>
      <c r="I34" s="432">
        <f>'Deelnemer 25'!O$125</f>
        <v>0</v>
      </c>
      <c r="J34" s="454"/>
      <c r="K34" s="432">
        <f>'Deelnemer 25'!U$125</f>
        <v>0</v>
      </c>
      <c r="L34" s="454"/>
      <c r="M34" s="432">
        <f>'Deelnemer 25'!AA$125</f>
        <v>0</v>
      </c>
      <c r="N34" s="454"/>
      <c r="O34" s="432">
        <f>'Deelnemer 25'!AG$125</f>
        <v>0</v>
      </c>
      <c r="P34" s="454"/>
      <c r="Q34" s="432">
        <f>'Deelnemer 25'!AM$125</f>
        <v>0</v>
      </c>
      <c r="R34" s="454"/>
      <c r="S34" s="432">
        <f>'Deelnemer 25'!AS$125</f>
        <v>0</v>
      </c>
      <c r="T34" s="454"/>
      <c r="U34" s="432">
        <f>'Deelnemer 25'!AY$125</f>
        <v>0</v>
      </c>
      <c r="V34" s="454"/>
      <c r="W34" s="432">
        <f>'Deelnemer 25'!BE$125</f>
        <v>0</v>
      </c>
      <c r="X34" s="454"/>
      <c r="Y34" s="432">
        <f>'Deelnemer 25'!D$136</f>
        <v>0</v>
      </c>
      <c r="Z34" s="455"/>
      <c r="AA34" s="420">
        <f>'Deelnemer 25'!D$137</f>
        <v>0</v>
      </c>
      <c r="AB34" s="422"/>
      <c r="AC34" s="421" t="str">
        <f t="shared" si="0"/>
        <v/>
      </c>
    </row>
    <row r="35" spans="1:29" x14ac:dyDescent="0.25">
      <c r="A35" s="89"/>
      <c r="B35" s="205" t="str">
        <f>+'Basisgegevens aanvraag'!B38</f>
        <v>Deelnemer 26</v>
      </c>
      <c r="C35" s="91">
        <f>'Basisgegevens aanvraag'!C38</f>
        <v>0</v>
      </c>
      <c r="D35" s="92"/>
      <c r="E35" s="456">
        <f>'Deelnemer 26'!G$125</f>
        <v>0</v>
      </c>
      <c r="F35" s="230"/>
      <c r="G35" s="432">
        <f>'Deelnemer 26'!K$125</f>
        <v>0</v>
      </c>
      <c r="H35" s="454"/>
      <c r="I35" s="432">
        <f>'Deelnemer 26'!O$125</f>
        <v>0</v>
      </c>
      <c r="J35" s="454"/>
      <c r="K35" s="432">
        <f>'Deelnemer 26'!U$125</f>
        <v>0</v>
      </c>
      <c r="L35" s="454"/>
      <c r="M35" s="432">
        <f>'Deelnemer 26'!AA$125</f>
        <v>0</v>
      </c>
      <c r="N35" s="454"/>
      <c r="O35" s="432">
        <f>'Deelnemer 26'!AG$125</f>
        <v>0</v>
      </c>
      <c r="P35" s="454"/>
      <c r="Q35" s="432">
        <f>'Deelnemer 26'!AM$125</f>
        <v>0</v>
      </c>
      <c r="R35" s="454"/>
      <c r="S35" s="432">
        <f>'Deelnemer 26'!AS$125</f>
        <v>0</v>
      </c>
      <c r="T35" s="454"/>
      <c r="U35" s="432">
        <f>'Deelnemer 26'!AY$125</f>
        <v>0</v>
      </c>
      <c r="V35" s="454"/>
      <c r="W35" s="432">
        <f>'Deelnemer 26'!BE$125</f>
        <v>0</v>
      </c>
      <c r="X35" s="454"/>
      <c r="Y35" s="432">
        <f>'Deelnemer 26'!D$136</f>
        <v>0</v>
      </c>
      <c r="Z35" s="455"/>
      <c r="AA35" s="420">
        <f>'Deelnemer 26'!D$137</f>
        <v>0</v>
      </c>
      <c r="AB35" s="422"/>
      <c r="AC35" s="421" t="str">
        <f t="shared" si="0"/>
        <v/>
      </c>
    </row>
    <row r="36" spans="1:29" x14ac:dyDescent="0.25">
      <c r="A36" s="89"/>
      <c r="B36" s="205" t="str">
        <f>+'Basisgegevens aanvraag'!B39</f>
        <v>Deelnemer 27</v>
      </c>
      <c r="C36" s="91">
        <f>'Basisgegevens aanvraag'!C39</f>
        <v>0</v>
      </c>
      <c r="D36" s="92"/>
      <c r="E36" s="456">
        <f>'Deelnemer 27'!G$125</f>
        <v>0</v>
      </c>
      <c r="F36" s="230"/>
      <c r="G36" s="432">
        <f>'Deelnemer 27'!K$125</f>
        <v>0</v>
      </c>
      <c r="H36" s="454"/>
      <c r="I36" s="432">
        <f>'Deelnemer 27'!O$125</f>
        <v>0</v>
      </c>
      <c r="J36" s="454"/>
      <c r="K36" s="432">
        <f>'Deelnemer 27'!U$125</f>
        <v>0</v>
      </c>
      <c r="L36" s="454"/>
      <c r="M36" s="432">
        <f>'Deelnemer 27'!AA$125</f>
        <v>0</v>
      </c>
      <c r="N36" s="454"/>
      <c r="O36" s="432">
        <f>'Deelnemer 27'!AG$125</f>
        <v>0</v>
      </c>
      <c r="P36" s="454"/>
      <c r="Q36" s="432">
        <f>'Deelnemer 27'!AM$125</f>
        <v>0</v>
      </c>
      <c r="R36" s="454"/>
      <c r="S36" s="432">
        <f>'Deelnemer 27'!AS$125</f>
        <v>0</v>
      </c>
      <c r="T36" s="454"/>
      <c r="U36" s="432">
        <f>'Deelnemer 27'!AY$125</f>
        <v>0</v>
      </c>
      <c r="V36" s="454"/>
      <c r="W36" s="432">
        <f>'Deelnemer 27'!BE$125</f>
        <v>0</v>
      </c>
      <c r="X36" s="454"/>
      <c r="Y36" s="432">
        <f>'Deelnemer 27'!D$136</f>
        <v>0</v>
      </c>
      <c r="Z36" s="455"/>
      <c r="AA36" s="420">
        <f>'Deelnemer 27'!D$137</f>
        <v>0</v>
      </c>
      <c r="AB36" s="422"/>
      <c r="AC36" s="421" t="str">
        <f t="shared" si="0"/>
        <v/>
      </c>
    </row>
    <row r="37" spans="1:29" x14ac:dyDescent="0.25">
      <c r="A37" s="89"/>
      <c r="B37" s="205" t="str">
        <f>+'Basisgegevens aanvraag'!B40</f>
        <v>Deelnemer 28</v>
      </c>
      <c r="C37" s="91">
        <f>'Basisgegevens aanvraag'!C40</f>
        <v>0</v>
      </c>
      <c r="D37" s="92"/>
      <c r="E37" s="456">
        <f>'Deelnemer 28'!G$125</f>
        <v>0</v>
      </c>
      <c r="F37" s="230"/>
      <c r="G37" s="432">
        <f>'Deelnemer 28'!K$125</f>
        <v>0</v>
      </c>
      <c r="H37" s="454"/>
      <c r="I37" s="432">
        <f>'Deelnemer 28'!O$125</f>
        <v>0</v>
      </c>
      <c r="J37" s="454"/>
      <c r="K37" s="432">
        <f>'Deelnemer 28'!U$125</f>
        <v>0</v>
      </c>
      <c r="L37" s="454"/>
      <c r="M37" s="432">
        <f>'Deelnemer 28'!AA$125</f>
        <v>0</v>
      </c>
      <c r="N37" s="454"/>
      <c r="O37" s="432">
        <f>'Deelnemer 28'!AG$125</f>
        <v>0</v>
      </c>
      <c r="P37" s="454"/>
      <c r="Q37" s="432">
        <f>'Deelnemer 28'!AM$125</f>
        <v>0</v>
      </c>
      <c r="R37" s="454"/>
      <c r="S37" s="432">
        <f>'Deelnemer 28'!AS$125</f>
        <v>0</v>
      </c>
      <c r="T37" s="454"/>
      <c r="U37" s="432">
        <f>'Deelnemer 28'!AY$125</f>
        <v>0</v>
      </c>
      <c r="V37" s="454"/>
      <c r="W37" s="432">
        <f>'Deelnemer 28'!BE$125</f>
        <v>0</v>
      </c>
      <c r="X37" s="454"/>
      <c r="Y37" s="432">
        <f>'Deelnemer 28'!D$136</f>
        <v>0</v>
      </c>
      <c r="Z37" s="455"/>
      <c r="AA37" s="420">
        <f>'Deelnemer 28'!D$137</f>
        <v>0</v>
      </c>
      <c r="AB37" s="422"/>
      <c r="AC37" s="421" t="str">
        <f t="shared" si="0"/>
        <v/>
      </c>
    </row>
    <row r="38" spans="1:29" x14ac:dyDescent="0.25">
      <c r="A38" s="89"/>
      <c r="B38" s="205" t="str">
        <f>+'Basisgegevens aanvraag'!B41</f>
        <v>Deelnemer 29</v>
      </c>
      <c r="C38" s="91">
        <f>'Basisgegevens aanvraag'!C41</f>
        <v>0</v>
      </c>
      <c r="D38" s="92"/>
      <c r="E38" s="456">
        <f>'Deelnemer 29'!G$125</f>
        <v>0</v>
      </c>
      <c r="F38" s="230"/>
      <c r="G38" s="432">
        <f>'Deelnemer 29'!K$125</f>
        <v>0</v>
      </c>
      <c r="H38" s="454"/>
      <c r="I38" s="432">
        <f>'Deelnemer 29'!O$125</f>
        <v>0</v>
      </c>
      <c r="J38" s="454"/>
      <c r="K38" s="432">
        <f>'Deelnemer 29'!U$125</f>
        <v>0</v>
      </c>
      <c r="L38" s="454"/>
      <c r="M38" s="432">
        <f>'Deelnemer 29'!AA$125</f>
        <v>0</v>
      </c>
      <c r="N38" s="454"/>
      <c r="O38" s="432">
        <f>'Deelnemer 29'!AG$125</f>
        <v>0</v>
      </c>
      <c r="P38" s="454"/>
      <c r="Q38" s="432">
        <f>'Deelnemer 29'!AM$125</f>
        <v>0</v>
      </c>
      <c r="R38" s="454"/>
      <c r="S38" s="432">
        <f>'Deelnemer 29'!AS$125</f>
        <v>0</v>
      </c>
      <c r="T38" s="454"/>
      <c r="U38" s="432">
        <f>'Deelnemer 29'!AY$125</f>
        <v>0</v>
      </c>
      <c r="V38" s="454"/>
      <c r="W38" s="432">
        <f>'Deelnemer 29'!BE$125</f>
        <v>0</v>
      </c>
      <c r="X38" s="454"/>
      <c r="Y38" s="432">
        <f>'Deelnemer 29'!D$136</f>
        <v>0</v>
      </c>
      <c r="Z38" s="455"/>
      <c r="AA38" s="420">
        <f>'Deelnemer 29'!D$137</f>
        <v>0</v>
      </c>
      <c r="AB38" s="422"/>
      <c r="AC38" s="421" t="str">
        <f t="shared" si="0"/>
        <v/>
      </c>
    </row>
    <row r="39" spans="1:29" x14ac:dyDescent="0.25">
      <c r="A39" s="89"/>
      <c r="B39" s="205" t="str">
        <f>+'Basisgegevens aanvraag'!B42</f>
        <v>Deelnemer 30</v>
      </c>
      <c r="C39" s="91">
        <f>'Basisgegevens aanvraag'!C42</f>
        <v>0</v>
      </c>
      <c r="D39" s="92"/>
      <c r="E39" s="456">
        <f>'Deelnemer 30'!G$125</f>
        <v>0</v>
      </c>
      <c r="F39" s="230"/>
      <c r="G39" s="432">
        <f>'Deelnemer 30'!K$125</f>
        <v>0</v>
      </c>
      <c r="H39" s="454"/>
      <c r="I39" s="432">
        <f>'Deelnemer 30'!O$125</f>
        <v>0</v>
      </c>
      <c r="J39" s="454"/>
      <c r="K39" s="432">
        <f>'Deelnemer 30'!U$125</f>
        <v>0</v>
      </c>
      <c r="L39" s="454"/>
      <c r="M39" s="432">
        <f>'Deelnemer 30'!AA$125</f>
        <v>0</v>
      </c>
      <c r="N39" s="454"/>
      <c r="O39" s="432">
        <f>'Deelnemer 30'!AG$125</f>
        <v>0</v>
      </c>
      <c r="P39" s="454"/>
      <c r="Q39" s="432">
        <f>'Deelnemer 30'!AM$125</f>
        <v>0</v>
      </c>
      <c r="R39" s="454"/>
      <c r="S39" s="432">
        <f>'Deelnemer 30'!AS$125</f>
        <v>0</v>
      </c>
      <c r="T39" s="454"/>
      <c r="U39" s="432">
        <f>'Deelnemer 30'!AY$125</f>
        <v>0</v>
      </c>
      <c r="V39" s="454"/>
      <c r="W39" s="432">
        <f>'Deelnemer 30'!BE$125</f>
        <v>0</v>
      </c>
      <c r="X39" s="454"/>
      <c r="Y39" s="432">
        <f>'Deelnemer 30'!D$136</f>
        <v>0</v>
      </c>
      <c r="Z39" s="455"/>
      <c r="AA39" s="420">
        <f>'Deelnemer 30'!D$137</f>
        <v>0</v>
      </c>
      <c r="AB39" s="422"/>
      <c r="AC39" s="421" t="str">
        <f t="shared" si="0"/>
        <v/>
      </c>
    </row>
    <row r="40" spans="1:29" x14ac:dyDescent="0.25">
      <c r="A40" s="87"/>
      <c r="B40" s="206"/>
      <c r="C40" s="93"/>
      <c r="D40" s="92"/>
      <c r="E40" s="457"/>
      <c r="F40" s="230"/>
      <c r="G40" s="457"/>
      <c r="H40" s="230"/>
      <c r="I40" s="230"/>
      <c r="J40" s="230"/>
      <c r="K40" s="230"/>
      <c r="L40" s="230"/>
      <c r="M40" s="230"/>
      <c r="N40" s="230"/>
      <c r="O40" s="230"/>
      <c r="P40" s="230"/>
      <c r="Q40" s="230"/>
      <c r="R40" s="230"/>
      <c r="S40" s="230"/>
      <c r="T40" s="230"/>
      <c r="U40" s="230"/>
      <c r="V40" s="230"/>
      <c r="W40" s="230"/>
      <c r="X40" s="230"/>
      <c r="Y40" s="457"/>
      <c r="Z40" s="458"/>
      <c r="AA40" s="423"/>
      <c r="AB40" s="422"/>
      <c r="AC40" s="424"/>
    </row>
    <row r="41" spans="1:29" ht="24" x14ac:dyDescent="0.25">
      <c r="A41" s="87"/>
      <c r="B41" s="206"/>
      <c r="C41" s="87"/>
      <c r="D41" s="92"/>
      <c r="E41" s="411"/>
      <c r="F41" s="230"/>
      <c r="G41" s="411"/>
      <c r="H41" s="230"/>
      <c r="I41" s="230"/>
      <c r="J41" s="230"/>
      <c r="K41" s="230"/>
      <c r="L41" s="230"/>
      <c r="M41" s="230"/>
      <c r="N41" s="230"/>
      <c r="O41" s="230"/>
      <c r="P41" s="230"/>
      <c r="Q41" s="230"/>
      <c r="R41" s="230"/>
      <c r="S41" s="230"/>
      <c r="T41" s="230"/>
      <c r="U41" s="230"/>
      <c r="V41" s="230"/>
      <c r="W41" s="230"/>
      <c r="X41" s="230"/>
      <c r="Y41" s="411"/>
      <c r="Z41" s="410"/>
      <c r="AA41" s="410" t="s">
        <v>46</v>
      </c>
      <c r="AB41" s="227"/>
      <c r="AC41" s="424"/>
    </row>
    <row r="42" spans="1:29" ht="15.75" customHeight="1" thickBot="1" x14ac:dyDescent="0.25">
      <c r="A42" s="87"/>
      <c r="B42" s="207"/>
      <c r="C42" s="427" t="s">
        <v>44</v>
      </c>
      <c r="D42" s="428"/>
      <c r="E42" s="429">
        <f>SUM(E10:E39)</f>
        <v>0</v>
      </c>
      <c r="F42" s="428"/>
      <c r="G42" s="429">
        <f>SUM(G10:G39)</f>
        <v>0</v>
      </c>
      <c r="H42" s="428"/>
      <c r="I42" s="429">
        <f>SUM(I10:I39)</f>
        <v>0</v>
      </c>
      <c r="J42" s="428"/>
      <c r="K42" s="429">
        <f>SUM(K10:K39)</f>
        <v>0</v>
      </c>
      <c r="L42" s="428"/>
      <c r="M42" s="429">
        <f>SUM(M10:M39)</f>
        <v>0</v>
      </c>
      <c r="N42" s="428"/>
      <c r="O42" s="429">
        <f>SUM(O10:O39)</f>
        <v>0</v>
      </c>
      <c r="P42" s="428"/>
      <c r="Q42" s="429">
        <f>SUM(Q10:Q39)</f>
        <v>0</v>
      </c>
      <c r="R42" s="428"/>
      <c r="S42" s="429">
        <f>SUM(S10:S39)</f>
        <v>0</v>
      </c>
      <c r="T42" s="428"/>
      <c r="U42" s="429">
        <f>SUM(U10:U39)</f>
        <v>0</v>
      </c>
      <c r="V42" s="428"/>
      <c r="W42" s="429">
        <f>SUM(W10:W39)</f>
        <v>0</v>
      </c>
      <c r="X42" s="428"/>
      <c r="Y42" s="429">
        <f>SUM(Y10:Y39)</f>
        <v>0</v>
      </c>
      <c r="Z42" s="430"/>
      <c r="AA42" s="425">
        <f>SUM(AA10:AA39)</f>
        <v>0</v>
      </c>
      <c r="AB42" s="122"/>
      <c r="AC42" s="426" t="str">
        <f>IF(Y42&gt;0, IF(AA42&lt;30000000,"Het totale subsidiebedrag moet minimaal 30.000,000 zijn",IF(AA42&gt;30000000,"","")),"")</f>
        <v/>
      </c>
    </row>
    <row r="43" spans="1:29" s="83" customFormat="1" ht="10.5" customHeight="1" x14ac:dyDescent="0.25">
      <c r="C43" s="113"/>
      <c r="D43" s="431">
        <v>0</v>
      </c>
      <c r="E43" s="431"/>
      <c r="F43" s="431"/>
      <c r="G43" s="431"/>
      <c r="H43" s="431"/>
      <c r="I43" s="431"/>
      <c r="J43" s="431"/>
      <c r="K43" s="431"/>
      <c r="L43" s="431"/>
      <c r="M43" s="431"/>
      <c r="N43" s="431"/>
      <c r="O43" s="431"/>
      <c r="P43" s="431"/>
      <c r="Q43" s="431"/>
      <c r="R43" s="431"/>
      <c r="S43" s="431"/>
      <c r="T43" s="431"/>
      <c r="U43" s="431"/>
      <c r="V43" s="431"/>
      <c r="W43" s="431"/>
      <c r="X43" s="431"/>
      <c r="Y43" s="113"/>
      <c r="Z43" s="113"/>
      <c r="AA43" s="113"/>
      <c r="AB43" s="113"/>
    </row>
    <row r="44" spans="1:29" s="83" customFormat="1" x14ac:dyDescent="0.25">
      <c r="C44" s="113"/>
      <c r="D44" s="113"/>
      <c r="E44" s="113"/>
      <c r="F44" s="113"/>
      <c r="G44" s="113"/>
      <c r="H44" s="113"/>
      <c r="I44" s="113"/>
      <c r="J44" s="113"/>
      <c r="K44" s="113"/>
      <c r="L44" s="113"/>
      <c r="M44" s="113"/>
      <c r="N44" s="113"/>
      <c r="O44" s="113"/>
      <c r="P44" s="113"/>
      <c r="Q44" s="113"/>
      <c r="R44" s="113"/>
      <c r="S44" s="113"/>
      <c r="T44" s="113"/>
      <c r="U44" s="113"/>
      <c r="V44" s="113"/>
      <c r="W44" s="113"/>
      <c r="X44" s="113"/>
      <c r="Y44" s="432">
        <f>+'Aanvrager 1'!D136+'Deelnemer 2'!D136+'Deelnemer 3'!D136+'Deelnemer 4'!D136+'Deelnemer 5'!D136+'Deelnemer 6'!D136+'Deelnemer 7'!D136+'Deelnemer 8'!D136+'Deelnemer 9'!D136+'Deelnemer 10'!D136+'Deelnemer 11'!D136+'Deelnemer 12'!D136+'Deelnemer 13'!D136+'Deelnemer 14'!D136+'Deelnemer 15'!D136+'Deelnemer 16'!D136+'Deelnemer 17'!D136+'Deelnemer 18'!D136+'Deelnemer 19'!D136+'Deelnemer 20'!D136+'Deelnemer 21'!D136+'Deelnemer 22'!D136+'Deelnemer 23'!D136+'Deelnemer 24'!D136+'Deelnemer 25'!D136+'Deelnemer 26'!D136+'Deelnemer 27'!D136+'Deelnemer 28'!D136+'Deelnemer 29'!D136+'Deelnemer 30'!D136</f>
        <v>0</v>
      </c>
      <c r="Z44" s="113"/>
      <c r="AA44" s="432">
        <f>+'Aanvrager 1'!D137+'Deelnemer 2'!D137+'Deelnemer 3'!D137+'Deelnemer 4'!D137+'Deelnemer 5'!D137+'Deelnemer 6'!D137+'Deelnemer 7'!D137+'Deelnemer 8'!D137+'Deelnemer 9'!D137+'Deelnemer 10'!D137+'Deelnemer 11'!D137+'Deelnemer 12'!D137+'Deelnemer 13'!D137+'Deelnemer 14'!D137+'Deelnemer 15'!D137+'Deelnemer 16'!D137+'Deelnemer 17'!D137+'Deelnemer 18'!D137+'Deelnemer 19'!D137+'Deelnemer 20'!D137+'Deelnemer 21'!D137+'Deelnemer 22'!D137+'Deelnemer 23'!D137+'Deelnemer 24'!D137+'Deelnemer 25'!D137+'Deelnemer 26'!D137+'Deelnemer 27'!D137+'Deelnemer 28'!D137+'Deelnemer 29'!D137+'Deelnemer 30'!D137</f>
        <v>0</v>
      </c>
      <c r="AB44" s="113"/>
    </row>
    <row r="45" spans="1:29" s="83" customFormat="1" x14ac:dyDescent="0.25">
      <c r="C45" s="113"/>
      <c r="D45" s="113"/>
      <c r="E45" s="113"/>
      <c r="F45" s="113"/>
      <c r="G45" s="113"/>
      <c r="H45" s="113"/>
      <c r="I45" s="113"/>
      <c r="J45" s="113"/>
      <c r="K45" s="113"/>
      <c r="L45" s="113"/>
      <c r="M45" s="113"/>
      <c r="N45" s="113"/>
      <c r="O45" s="113"/>
      <c r="P45" s="113"/>
      <c r="Q45" s="113"/>
      <c r="R45" s="113"/>
      <c r="S45" s="113"/>
      <c r="T45" s="113"/>
      <c r="U45" s="113"/>
      <c r="V45" s="113"/>
      <c r="W45" s="113"/>
      <c r="X45" s="113"/>
      <c r="Y45" s="461">
        <f>+Y42-Y44</f>
        <v>0</v>
      </c>
      <c r="Z45" s="433"/>
      <c r="AA45" s="461">
        <f>+AA42-AA44</f>
        <v>0</v>
      </c>
      <c r="AB45" s="113"/>
      <c r="AC45" s="83" t="s">
        <v>179</v>
      </c>
    </row>
    <row r="46" spans="1:29" s="83" customFormat="1" x14ac:dyDescent="0.25">
      <c r="C46" s="113"/>
      <c r="D46" s="113"/>
      <c r="E46" s="113"/>
      <c r="F46" s="113"/>
      <c r="G46" s="113"/>
      <c r="H46" s="113"/>
      <c r="I46" s="113"/>
      <c r="J46" s="113"/>
      <c r="K46" s="113"/>
      <c r="L46" s="113"/>
      <c r="M46" s="113"/>
      <c r="N46" s="113"/>
      <c r="O46" s="113"/>
      <c r="P46" s="113"/>
      <c r="Q46" s="113"/>
      <c r="R46" s="113"/>
      <c r="S46" s="113"/>
      <c r="T46" s="113"/>
      <c r="U46" s="113"/>
      <c r="V46" s="113"/>
      <c r="W46" s="113"/>
      <c r="X46" s="113"/>
      <c r="Y46" s="434"/>
      <c r="Z46" s="113"/>
      <c r="AA46" s="113"/>
      <c r="AB46" s="113"/>
    </row>
    <row r="47" spans="1:29" s="83" customFormat="1" x14ac:dyDescent="0.25">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row>
    <row r="48" spans="1:29" s="83" customFormat="1" x14ac:dyDescent="0.25">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row>
    <row r="49" spans="3:28" s="83" customFormat="1" ht="18" x14ac:dyDescent="0.25">
      <c r="C49" s="556" t="s">
        <v>115</v>
      </c>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row>
    <row r="50" spans="3:28" s="83" customFormat="1" ht="15" x14ac:dyDescent="0.25">
      <c r="C50" s="435"/>
      <c r="D50" s="113"/>
      <c r="E50" s="435" t="s">
        <v>110</v>
      </c>
      <c r="F50" s="113"/>
      <c r="G50" s="435" t="s">
        <v>111</v>
      </c>
      <c r="H50" s="113"/>
      <c r="I50" s="435" t="s">
        <v>112</v>
      </c>
      <c r="J50" s="113"/>
      <c r="K50" s="435" t="s">
        <v>113</v>
      </c>
      <c r="L50" s="113"/>
      <c r="M50" s="435" t="s">
        <v>123</v>
      </c>
      <c r="N50" s="113"/>
      <c r="O50" s="435" t="s">
        <v>124</v>
      </c>
      <c r="P50" s="113"/>
      <c r="Q50" s="435" t="s">
        <v>125</v>
      </c>
      <c r="R50" s="113"/>
      <c r="S50" s="435" t="s">
        <v>126</v>
      </c>
      <c r="T50" s="113"/>
      <c r="U50" s="435" t="s">
        <v>127</v>
      </c>
      <c r="V50" s="113"/>
      <c r="W50" s="435" t="s">
        <v>128</v>
      </c>
      <c r="X50" s="113"/>
      <c r="Y50" s="436" t="s">
        <v>44</v>
      </c>
      <c r="Z50" s="437"/>
      <c r="AA50" s="438" t="s">
        <v>114</v>
      </c>
      <c r="AB50" s="113"/>
    </row>
    <row r="51" spans="3:28" s="83" customFormat="1" ht="15" x14ac:dyDescent="0.25">
      <c r="C51" s="439" t="s">
        <v>130</v>
      </c>
      <c r="D51" s="113"/>
      <c r="E51" s="440">
        <f>SUM('Aanvrager 1'!G175,'Deelnemer 2'!G175,'Deelnemer 3'!G175,'Deelnemer 4'!G175,'Deelnemer 5'!G175,'Deelnemer 6'!G175,'Deelnemer 7'!G175,'Deelnemer 8'!G175,'Deelnemer 9'!G175,'Deelnemer 10'!G175,'Deelnemer 11'!G175,'Deelnemer 12'!G175,'Deelnemer 13'!G175,'Deelnemer 14'!G175,'Deelnemer 14'!G175,'Deelnemer 15'!G175,'Deelnemer 16'!G175,'Deelnemer 17'!G175,'Deelnemer 18'!G175,'Deelnemer 19'!G175,'Deelnemer 20'!G175,'Deelnemer 21'!G175,'Deelnemer 22'!G175,'Deelnemer 23'!G175,'Deelnemer 24'!G175,'Deelnemer 25'!G175,'Deelnemer 26'!G175,'Deelnemer 27'!G175,'Deelnemer 28'!G175,'Deelnemer 29'!G175,'Deelnemer 30'!G175)</f>
        <v>0</v>
      </c>
      <c r="F51" s="441"/>
      <c r="G51" s="440">
        <f>SUM('Aanvrager 1'!H175,'Deelnemer 2'!H175,'Deelnemer 3'!H175,'Deelnemer 4'!H175,'Deelnemer 5'!H175,'Deelnemer 6'!H175,'Deelnemer 7'!H175,'Deelnemer 8'!H175,'Deelnemer 9'!H175,'Deelnemer 10'!H175,'Deelnemer 11'!H175,'Deelnemer 12'!H175,'Deelnemer 13'!H175,'Deelnemer 14'!H175,'Deelnemer 14'!H175,'Deelnemer 15'!H175,'Deelnemer 16'!H175,'Deelnemer 17'!H175,'Deelnemer 18'!H175,'Deelnemer 19'!H175,'Deelnemer 20'!H175,'Deelnemer 21'!H175,'Deelnemer 22'!H175,'Deelnemer 23'!H175,'Deelnemer 24'!H175,'Deelnemer 25'!H175,'Deelnemer 26'!H175,'Deelnemer 27'!H175,'Deelnemer 28'!H175,'Deelnemer 29'!H175,'Deelnemer 30'!H175)</f>
        <v>0</v>
      </c>
      <c r="H51" s="441"/>
      <c r="I51" s="440">
        <f>SUM('Aanvrager 1'!J175,'Deelnemer 2'!J175,'Deelnemer 3'!J175,'Deelnemer 4'!J175,'Deelnemer 5'!J175,'Deelnemer 6'!J175,'Deelnemer 7'!J175,'Deelnemer 8'!J175,'Deelnemer 9'!J175,'Deelnemer 10'!J175,'Deelnemer 11'!J175,'Deelnemer 12'!J175,'Deelnemer 13'!J175,'Deelnemer 14'!J175,'Deelnemer 14'!J175,'Deelnemer 15'!J175,'Deelnemer 16'!J175,'Deelnemer 17'!J175,'Deelnemer 18'!J175,'Deelnemer 19'!J175,'Deelnemer 20'!J175,'Deelnemer 21'!J175,'Deelnemer 22'!J175,'Deelnemer 23'!J175,'Deelnemer 24'!J175,'Deelnemer 25'!J175,'Deelnemer 26'!J175,'Deelnemer 27'!J175,'Deelnemer 28'!J175,'Deelnemer 29'!J175,'Deelnemer 30'!J175)</f>
        <v>0</v>
      </c>
      <c r="J51" s="441"/>
      <c r="K51" s="440">
        <f>SUM('Aanvrager 1'!K175,'Deelnemer 2'!K175,'Deelnemer 3'!K175,'Deelnemer 4'!K175,'Deelnemer 5'!K175,'Deelnemer 6'!K175,'Deelnemer 7'!K175,'Deelnemer 8'!K175,'Deelnemer 9'!K175,'Deelnemer 10'!K175,'Deelnemer 11'!K175,'Deelnemer 12'!K175,'Deelnemer 13'!K175,'Deelnemer 14'!K175,'Deelnemer 14'!K175,'Deelnemer 15'!K175,'Deelnemer 16'!K175,'Deelnemer 17'!K175,'Deelnemer 18'!K175,'Deelnemer 19'!K175,'Deelnemer 20'!K175,'Deelnemer 21'!K175,'Deelnemer 22'!K175,'Deelnemer 23'!K175,'Deelnemer 24'!K175,'Deelnemer 25'!K175,'Deelnemer 26'!K175,'Deelnemer 27'!K175,'Deelnemer 28'!K175,'Deelnemer 29'!K175,'Deelnemer 30'!K175)</f>
        <v>0</v>
      </c>
      <c r="L51" s="441"/>
      <c r="M51" s="440">
        <f>SUM('Aanvrager 1'!L175,'Deelnemer 2'!L175,'Deelnemer 3'!L175,'Deelnemer 4'!L175,'Deelnemer 5'!L175,'Deelnemer 6'!L175,'Deelnemer 7'!L175,'Deelnemer 8'!L175,'Deelnemer 9'!L175,'Deelnemer 10'!L175,'Deelnemer 11'!L175,'Deelnemer 12'!L175,'Deelnemer 13'!L175,'Deelnemer 14'!L175,'Deelnemer 14'!L175,'Deelnemer 15'!L175,'Deelnemer 16'!L175,'Deelnemer 17'!L175,'Deelnemer 18'!L175,'Deelnemer 19'!L175,'Deelnemer 20'!L175,'Deelnemer 21'!L175,'Deelnemer 22'!L175,'Deelnemer 23'!L175,'Deelnemer 24'!L175,'Deelnemer 25'!L175,'Deelnemer 26'!L175,'Deelnemer 27'!L175,'Deelnemer 28'!L175,'Deelnemer 29'!L175,'Deelnemer 30'!L175)</f>
        <v>0</v>
      </c>
      <c r="N51" s="441"/>
      <c r="O51" s="440">
        <f>SUM('Aanvrager 1'!N175,'Deelnemer 2'!N175,'Deelnemer 3'!N175,'Deelnemer 4'!N175,'Deelnemer 5'!N175,'Deelnemer 6'!N175,'Deelnemer 7'!N175,'Deelnemer 8'!N175,'Deelnemer 9'!N175,'Deelnemer 10'!N175,'Deelnemer 11'!N175,'Deelnemer 12'!N175,'Deelnemer 13'!N175,'Deelnemer 14'!N175,'Deelnemer 14'!N175,'Deelnemer 15'!N175,'Deelnemer 16'!N175,'Deelnemer 17'!N175,'Deelnemer 18'!N175,'Deelnemer 19'!N175,'Deelnemer 20'!N175,'Deelnemer 21'!N175,'Deelnemer 22'!N175,'Deelnemer 23'!N175,'Deelnemer 24'!N175,'Deelnemer 25'!N175,'Deelnemer 26'!N175,'Deelnemer 27'!N175,'Deelnemer 28'!N175,'Deelnemer 29'!N175,'Deelnemer 30'!N175)</f>
        <v>0</v>
      </c>
      <c r="P51" s="441"/>
      <c r="Q51" s="440">
        <f>SUM('Aanvrager 1'!O175,'Deelnemer 2'!O175,'Deelnemer 3'!O175,'Deelnemer 4'!O175,'Deelnemer 5'!O175,'Deelnemer 6'!O175,'Deelnemer 7'!O175,'Deelnemer 8'!O175,'Deelnemer 9'!O175,'Deelnemer 10'!O175,'Deelnemer 11'!O175,'Deelnemer 12'!O175,'Deelnemer 13'!O175,'Deelnemer 14'!O175,'Deelnemer 14'!O175,'Deelnemer 15'!O175,'Deelnemer 16'!O175,'Deelnemer 17'!O175,'Deelnemer 18'!O175,'Deelnemer 19'!O175,'Deelnemer 20'!O175,'Deelnemer 21'!O175,'Deelnemer 22'!O175,'Deelnemer 23'!O175,'Deelnemer 24'!O175,'Deelnemer 25'!O175,'Deelnemer 26'!O175,'Deelnemer 27'!O175,'Deelnemer 28'!O175,'Deelnemer 29'!O175,'Deelnemer 30'!O175)</f>
        <v>0</v>
      </c>
      <c r="R51" s="441"/>
      <c r="S51" s="440">
        <f>SUM('Aanvrager 1'!Q175,'Deelnemer 2'!Q175,'Deelnemer 3'!Q175,'Deelnemer 4'!Q175,'Deelnemer 5'!Q175,'Deelnemer 6'!Q175,'Deelnemer 7'!Q175,'Deelnemer 8'!Q175,'Deelnemer 9'!Q175,'Deelnemer 10'!Q175,'Deelnemer 11'!Q175,'Deelnemer 12'!Q175,'Deelnemer 13'!Q175,'Deelnemer 14'!Q175,'Deelnemer 14'!Q175,'Deelnemer 15'!Q175,'Deelnemer 16'!Q175,'Deelnemer 17'!Q175,'Deelnemer 18'!Q175,'Deelnemer 19'!Q175,'Deelnemer 20'!Q175,'Deelnemer 21'!Q175,'Deelnemer 22'!Q175,'Deelnemer 23'!Q175,'Deelnemer 24'!Q175,'Deelnemer 25'!Q175,'Deelnemer 26'!Q175,'Deelnemer 27'!Q175,'Deelnemer 28'!Q175,'Deelnemer 29'!Q175,'Deelnemer 30'!Q175)</f>
        <v>0</v>
      </c>
      <c r="T51" s="441"/>
      <c r="U51" s="440">
        <f>SUM('Aanvrager 1'!R175,'Deelnemer 2'!R175,'Deelnemer 3'!R175,'Deelnemer 4'!R175,'Deelnemer 5'!R175,'Deelnemer 6'!R175,'Deelnemer 7'!R175,'Deelnemer 8'!R175,'Deelnemer 9'!R175,'Deelnemer 10'!R175,'Deelnemer 11'!R175,'Deelnemer 12'!R175,'Deelnemer 13'!R175,'Deelnemer 14'!R175,'Deelnemer 15'!R175,'Deelnemer 16'!R175,'Deelnemer 17'!R175,'Deelnemer 18'!R175,'Deelnemer 19'!R175,'Deelnemer 20'!R175,'Deelnemer 21'!R175,'Deelnemer 22'!R175,'Deelnemer 23'!R175,'Deelnemer 24'!R175,'Deelnemer 25'!R175,'Deelnemer 26'!R175,'Deelnemer 27'!R175,'Deelnemer 28'!R175,'Deelnemer 29'!R175,'Deelnemer 30'!R175)</f>
        <v>0</v>
      </c>
      <c r="V51" s="441"/>
      <c r="W51" s="440">
        <f>SUM('Aanvrager 1'!S175,'Deelnemer 2'!S175,'Deelnemer 3'!S175,'Deelnemer 4'!S175,'Deelnemer 5'!S175,'Deelnemer 6'!S175,'Deelnemer 7'!S175,'Deelnemer 8'!S175,'Deelnemer 9'!S175,'Deelnemer 10'!S175,'Deelnemer 11'!S175,'Deelnemer 12'!S175,'Deelnemer 13'!S175,'Deelnemer 14'!S175,'Deelnemer 15'!S175,'Deelnemer 16'!S175,'Deelnemer 17'!S175,'Deelnemer 18'!S175,'Deelnemer 19'!S175,'Deelnemer 20'!S175,'Deelnemer 21'!S175,'Deelnemer 22'!S175,'Deelnemer 23'!S175,'Deelnemer 24'!S175,'Deelnemer 25'!S175,'Deelnemer 26'!S175,'Deelnemer 27'!S175,'Deelnemer 28'!S175,'Deelnemer 29'!S175,'Deelnemer 30'!S175)</f>
        <v>0</v>
      </c>
      <c r="X51" s="113"/>
      <c r="Y51" s="352">
        <f>SUM(E51,G51,I51,K51,M51,O51,Q51,S51,U51,W51)</f>
        <v>0</v>
      </c>
      <c r="Z51" s="353"/>
      <c r="AA51" s="385">
        <f>IFERROR(Y51/$Y$53,0)</f>
        <v>0</v>
      </c>
      <c r="AB51" s="113"/>
    </row>
    <row r="52" spans="3:28" s="83" customFormat="1" ht="15" x14ac:dyDescent="0.25">
      <c r="C52" s="439" t="s">
        <v>107</v>
      </c>
      <c r="D52" s="113"/>
      <c r="E52" s="440">
        <f>SUM('Aanvrager 1'!G176,'Deelnemer 2'!G176,'Deelnemer 3'!G176,'Deelnemer 4'!G176,'Deelnemer 5'!G176,'Deelnemer 6'!G176,'Deelnemer 7'!G176,'Deelnemer 8'!G176,'Deelnemer 9'!G176,'Deelnemer 10'!G176,'Deelnemer 11'!G176,'Deelnemer 12'!G176,'Deelnemer 13'!G176,'Deelnemer 14'!G176,'Deelnemer 14'!G176,'Deelnemer 15'!G176,'Deelnemer 16'!G176,'Deelnemer 17'!G176,'Deelnemer 18'!G176,'Deelnemer 19'!G176,'Deelnemer 20'!G176,'Deelnemer 21'!G176,'Deelnemer 22'!G176,'Deelnemer 23'!G176,'Deelnemer 24'!G176,'Deelnemer 25'!G176,'Deelnemer 26'!G176,'Deelnemer 27'!G176,'Deelnemer 28'!G176,'Deelnemer 29'!G176,'Deelnemer 30'!G176)</f>
        <v>0</v>
      </c>
      <c r="F52" s="441"/>
      <c r="G52" s="440">
        <f>SUM('Aanvrager 1'!H176,'Deelnemer 2'!H176,'Deelnemer 3'!H176,'Deelnemer 4'!H176,'Deelnemer 5'!H176,'Deelnemer 6'!H176,'Deelnemer 7'!H176,'Deelnemer 8'!H176,'Deelnemer 9'!H176,'Deelnemer 10'!H176,'Deelnemer 11'!H176,'Deelnemer 12'!H176,'Deelnemer 13'!H176,'Deelnemer 14'!H176,'Deelnemer 14'!H176,'Deelnemer 15'!H176,'Deelnemer 16'!H176,'Deelnemer 17'!H176,'Deelnemer 18'!H176,'Deelnemer 19'!H176,'Deelnemer 20'!H176,'Deelnemer 21'!H176,'Deelnemer 22'!H176,'Deelnemer 23'!H176,'Deelnemer 24'!H176,'Deelnemer 25'!H176,'Deelnemer 26'!H176,'Deelnemer 27'!H176,'Deelnemer 28'!H176,'Deelnemer 29'!H176,'Deelnemer 30'!H176)</f>
        <v>0</v>
      </c>
      <c r="H52" s="441"/>
      <c r="I52" s="440">
        <f>SUM('Aanvrager 1'!J176,'Deelnemer 2'!J176,'Deelnemer 3'!J176,'Deelnemer 4'!J176,'Deelnemer 5'!J176,'Deelnemer 6'!J176,'Deelnemer 7'!J176,'Deelnemer 8'!J176,'Deelnemer 9'!J176,'Deelnemer 10'!J176,'Deelnemer 11'!J176,'Deelnemer 12'!J176,'Deelnemer 13'!J176,'Deelnemer 14'!J176,'Deelnemer 14'!J176,'Deelnemer 15'!J176,'Deelnemer 16'!J176,'Deelnemer 17'!J176,'Deelnemer 18'!J176,'Deelnemer 19'!J176,'Deelnemer 20'!J176,'Deelnemer 21'!J176,'Deelnemer 22'!J176,'Deelnemer 23'!J176,'Deelnemer 24'!J176,'Deelnemer 25'!J176,'Deelnemer 26'!J176,'Deelnemer 27'!J176,'Deelnemer 28'!J176,'Deelnemer 29'!J176,'Deelnemer 30'!J176)</f>
        <v>0</v>
      </c>
      <c r="J52" s="441"/>
      <c r="K52" s="440">
        <f>SUM('Aanvrager 1'!K176,'Deelnemer 2'!K176,'Deelnemer 3'!K176,'Deelnemer 4'!K176,'Deelnemer 5'!K176,'Deelnemer 6'!K176,'Deelnemer 7'!K176,'Deelnemer 8'!K176,'Deelnemer 9'!K176,'Deelnemer 10'!K176,'Deelnemer 11'!K176,'Deelnemer 12'!K176,'Deelnemer 13'!K176,'Deelnemer 14'!K176,'Deelnemer 14'!K176,'Deelnemer 15'!K176,'Deelnemer 16'!K176,'Deelnemer 17'!K176,'Deelnemer 18'!K176,'Deelnemer 19'!K176,'Deelnemer 20'!K176,'Deelnemer 21'!K176,'Deelnemer 22'!K176,'Deelnemer 23'!K176,'Deelnemer 24'!K176,'Deelnemer 25'!K176,'Deelnemer 26'!K176,'Deelnemer 27'!K176,'Deelnemer 28'!K176,'Deelnemer 29'!K176,'Deelnemer 30'!K176)</f>
        <v>0</v>
      </c>
      <c r="L52" s="441"/>
      <c r="M52" s="440">
        <f>SUM('Aanvrager 1'!L176,'Deelnemer 2'!L176,'Deelnemer 3'!L176,'Deelnemer 4'!L176,'Deelnemer 5'!L176,'Deelnemer 6'!L176,'Deelnemer 7'!L176,'Deelnemer 8'!L176,'Deelnemer 9'!L176,'Deelnemer 10'!L176,'Deelnemer 11'!L176,'Deelnemer 12'!L176,'Deelnemer 13'!L176,'Deelnemer 14'!L176,'Deelnemer 14'!L176,'Deelnemer 15'!L176,'Deelnemer 16'!L176,'Deelnemer 17'!L176,'Deelnemer 18'!L176,'Deelnemer 19'!L176,'Deelnemer 20'!L176,'Deelnemer 21'!L176,'Deelnemer 22'!L176,'Deelnemer 23'!L176,'Deelnemer 24'!L176,'Deelnemer 25'!L176,'Deelnemer 26'!L176,'Deelnemer 27'!L176,'Deelnemer 28'!L176,'Deelnemer 29'!L176,'Deelnemer 30'!L176)</f>
        <v>0</v>
      </c>
      <c r="N52" s="441"/>
      <c r="O52" s="440">
        <f>SUM('Aanvrager 1'!N176,'Deelnemer 2'!N176,'Deelnemer 3'!N176,'Deelnemer 4'!N176,'Deelnemer 5'!N176,'Deelnemer 6'!N176,'Deelnemer 7'!N176,'Deelnemer 8'!N176,'Deelnemer 9'!N176,'Deelnemer 10'!N176,'Deelnemer 11'!N176,'Deelnemer 12'!N176,'Deelnemer 13'!N176,'Deelnemer 14'!N176,'Deelnemer 14'!N176,'Deelnemer 15'!N176,'Deelnemer 16'!N176,'Deelnemer 17'!N176,'Deelnemer 18'!N176,'Deelnemer 19'!N176,'Deelnemer 20'!N176,'Deelnemer 21'!N176,'Deelnemer 22'!N176,'Deelnemer 23'!N176,'Deelnemer 24'!N176,'Deelnemer 25'!N176,'Deelnemer 26'!N176,'Deelnemer 27'!N176,'Deelnemer 28'!N176,'Deelnemer 29'!N176,'Deelnemer 30'!N176)</f>
        <v>0</v>
      </c>
      <c r="P52" s="441"/>
      <c r="Q52" s="440">
        <f>SUM('Aanvrager 1'!O176,'Deelnemer 2'!O176,'Deelnemer 3'!O176,'Deelnemer 4'!O176,'Deelnemer 5'!O176,'Deelnemer 6'!O176,'Deelnemer 7'!O176,'Deelnemer 8'!O176,'Deelnemer 9'!O176,'Deelnemer 10'!O176,'Deelnemer 11'!O176,'Deelnemer 12'!O176,'Deelnemer 13'!O176,'Deelnemer 14'!O176,'Deelnemer 14'!O176,'Deelnemer 15'!O176,'Deelnemer 16'!O176,'Deelnemer 17'!O176,'Deelnemer 18'!O176,'Deelnemer 19'!O176,'Deelnemer 20'!O176,'Deelnemer 21'!O176,'Deelnemer 22'!O176,'Deelnemer 23'!O176,'Deelnemer 24'!O176,'Deelnemer 25'!O176,'Deelnemer 26'!O176,'Deelnemer 27'!O176,'Deelnemer 28'!O176,'Deelnemer 29'!O176,'Deelnemer 30'!O176)</f>
        <v>0</v>
      </c>
      <c r="R52" s="441"/>
      <c r="S52" s="440">
        <f>SUM('Aanvrager 1'!Q176,'Deelnemer 2'!Q176,'Deelnemer 3'!Q176,'Deelnemer 4'!Q176,'Deelnemer 5'!Q176,'Deelnemer 6'!Q176,'Deelnemer 7'!Q176,'Deelnemer 8'!Q176,'Deelnemer 9'!Q176,'Deelnemer 10'!Q176,'Deelnemer 11'!Q176,'Deelnemer 12'!Q176,'Deelnemer 13'!Q176,'Deelnemer 14'!Q176,'Deelnemer 14'!Q176,'Deelnemer 15'!Q176,'Deelnemer 16'!Q176,'Deelnemer 17'!Q176,'Deelnemer 18'!Q176,'Deelnemer 19'!Q176,'Deelnemer 20'!Q176,'Deelnemer 21'!Q176,'Deelnemer 22'!Q176,'Deelnemer 23'!Q176,'Deelnemer 24'!Q176,'Deelnemer 25'!Q176,'Deelnemer 26'!Q176,'Deelnemer 27'!Q176,'Deelnemer 28'!Q176,'Deelnemer 29'!Q176,'Deelnemer 30'!Q176)</f>
        <v>0</v>
      </c>
      <c r="T52" s="441"/>
      <c r="U52" s="440">
        <f>SUM('Aanvrager 1'!R176,'Deelnemer 2'!R176,'Deelnemer 3'!R176,'Deelnemer 4'!R176,'Deelnemer 5'!R176,'Deelnemer 6'!R176,'Deelnemer 7'!R176,'Deelnemer 8'!R176,'Deelnemer 9'!R176,'Deelnemer 10'!R176,'Deelnemer 11'!R176,'Deelnemer 12'!R176,'Deelnemer 13'!R176,'Deelnemer 14'!R176,'Deelnemer 15'!R176,'Deelnemer 16'!R176,'Deelnemer 17'!R176,'Deelnemer 18'!R176,'Deelnemer 19'!R176,'Deelnemer 20'!R176,'Deelnemer 21'!R176,'Deelnemer 22'!R176,'Deelnemer 23'!R176,'Deelnemer 24'!R176,'Deelnemer 25'!R176,'Deelnemer 26'!R176,'Deelnemer 27'!R176,'Deelnemer 28'!R176,'Deelnemer 29'!R176,'Deelnemer 30'!R176)</f>
        <v>0</v>
      </c>
      <c r="V52" s="441"/>
      <c r="W52" s="440">
        <f>SUM('Aanvrager 1'!S176,'Deelnemer 2'!S176,'Deelnemer 3'!S176,'Deelnemer 4'!S176,'Deelnemer 5'!S176,'Deelnemer 6'!S176,'Deelnemer 7'!S176,'Deelnemer 8'!S176,'Deelnemer 9'!S176,'Deelnemer 10'!S176,'Deelnemer 11'!S176,'Deelnemer 12'!S176,'Deelnemer 13'!S176,'Deelnemer 14'!S176,'Deelnemer 15'!S176,'Deelnemer 16'!S176,'Deelnemer 17'!S176,'Deelnemer 18'!S176,'Deelnemer 19'!S176,'Deelnemer 20'!S176,'Deelnemer 21'!S176,'Deelnemer 22'!S176,'Deelnemer 23'!S176,'Deelnemer 24'!S176,'Deelnemer 25'!S176,'Deelnemer 26'!S176,'Deelnemer 27'!S176,'Deelnemer 28'!S176,'Deelnemer 29'!S176,'Deelnemer 30'!S176)</f>
        <v>0</v>
      </c>
      <c r="X52" s="113"/>
      <c r="Y52" s="352">
        <f>SUM(E52,G52,I52,K52,M52,O52,Q52,S52,U52,W52)</f>
        <v>0</v>
      </c>
      <c r="Z52" s="409"/>
      <c r="AA52" s="385">
        <f>IFERROR(Y52/$Y$53,0)</f>
        <v>0</v>
      </c>
      <c r="AB52" s="113"/>
    </row>
    <row r="53" spans="3:28" s="83" customFormat="1" x14ac:dyDescent="0.2">
      <c r="C53" s="354" t="s">
        <v>145</v>
      </c>
      <c r="D53" s="113"/>
      <c r="E53" s="355">
        <f>SUM(E51:E52)</f>
        <v>0</v>
      </c>
      <c r="F53" s="113"/>
      <c r="G53" s="355">
        <f>SUM(G51:G52)</f>
        <v>0</v>
      </c>
      <c r="H53" s="113"/>
      <c r="I53" s="355">
        <f>SUM(I51:I52)</f>
        <v>0</v>
      </c>
      <c r="J53" s="113"/>
      <c r="K53" s="355">
        <f>SUM(K51:K52)</f>
        <v>0</v>
      </c>
      <c r="L53" s="113"/>
      <c r="M53" s="355">
        <f>SUM(M51:M52)</f>
        <v>0</v>
      </c>
      <c r="N53" s="113"/>
      <c r="O53" s="355">
        <f>SUM(O51:O52)</f>
        <v>0</v>
      </c>
      <c r="P53" s="113"/>
      <c r="Q53" s="355">
        <f>SUM(Q51:Q52)</f>
        <v>0</v>
      </c>
      <c r="R53" s="113"/>
      <c r="S53" s="355">
        <f>SUM(S51:S52)</f>
        <v>0</v>
      </c>
      <c r="T53" s="113"/>
      <c r="U53" s="355">
        <f>SUM(U51:U52)</f>
        <v>0</v>
      </c>
      <c r="V53" s="113"/>
      <c r="W53" s="355">
        <f>SUM(W51:W52)</f>
        <v>0</v>
      </c>
      <c r="X53" s="113"/>
      <c r="Y53" s="356">
        <f>SUM(Y51:Y52)</f>
        <v>0</v>
      </c>
      <c r="Z53" s="408"/>
      <c r="AA53" s="357"/>
      <c r="AB53" s="113"/>
    </row>
    <row r="54" spans="3:28" s="83" customFormat="1" x14ac:dyDescent="0.25"/>
    <row r="55" spans="3:28" s="83" customFormat="1" x14ac:dyDescent="0.25"/>
    <row r="56" spans="3:28" s="83" customFormat="1" x14ac:dyDescent="0.25">
      <c r="W56" s="460"/>
      <c r="Y56" s="460"/>
    </row>
    <row r="57" spans="3:28" s="83" customFormat="1" x14ac:dyDescent="0.25"/>
    <row r="58" spans="3:28" s="83" customFormat="1" x14ac:dyDescent="0.25"/>
    <row r="59" spans="3:28" s="83" customFormat="1" x14ac:dyDescent="0.25"/>
    <row r="60" spans="3:28" s="83" customFormat="1" x14ac:dyDescent="0.25"/>
    <row r="61" spans="3:28" s="83" customFormat="1" x14ac:dyDescent="0.25"/>
    <row r="62" spans="3:28" s="83" customFormat="1" x14ac:dyDescent="0.25"/>
    <row r="63" spans="3:28" s="83" customFormat="1" x14ac:dyDescent="0.25"/>
    <row r="64" spans="3:28" s="83" customFormat="1" x14ac:dyDescent="0.25"/>
    <row r="65" s="83" customFormat="1" x14ac:dyDescent="0.25"/>
    <row r="66" s="83" customFormat="1" x14ac:dyDescent="0.25"/>
    <row r="67" s="83" customFormat="1" x14ac:dyDescent="0.25"/>
    <row r="68" s="83" customFormat="1" x14ac:dyDescent="0.25"/>
    <row r="69" s="83" customFormat="1" x14ac:dyDescent="0.25"/>
    <row r="70" s="83" customFormat="1" x14ac:dyDescent="0.25"/>
    <row r="71" s="83" customFormat="1" x14ac:dyDescent="0.25"/>
    <row r="72" s="83" customFormat="1" x14ac:dyDescent="0.25"/>
    <row r="73" s="83" customFormat="1" x14ac:dyDescent="0.25"/>
    <row r="74" s="83" customFormat="1" x14ac:dyDescent="0.25"/>
    <row r="75" s="83" customFormat="1" x14ac:dyDescent="0.25"/>
    <row r="76" s="83" customFormat="1" x14ac:dyDescent="0.25"/>
    <row r="77" s="83" customFormat="1" x14ac:dyDescent="0.25"/>
    <row r="78" s="83" customFormat="1" x14ac:dyDescent="0.25"/>
    <row r="79" s="83" customFormat="1" x14ac:dyDescent="0.25"/>
    <row r="80" s="83" customFormat="1" x14ac:dyDescent="0.25"/>
    <row r="81" s="83" customFormat="1" x14ac:dyDescent="0.25"/>
    <row r="82" s="83" customFormat="1" x14ac:dyDescent="0.25"/>
    <row r="83" s="83" customFormat="1" x14ac:dyDescent="0.25"/>
    <row r="84" s="83" customFormat="1" x14ac:dyDescent="0.25"/>
    <row r="85" s="83" customFormat="1" x14ac:dyDescent="0.25"/>
    <row r="86" s="83" customFormat="1" x14ac:dyDescent="0.25"/>
    <row r="87" s="83" customFormat="1" x14ac:dyDescent="0.25"/>
    <row r="88" s="83" customFormat="1" x14ac:dyDescent="0.25"/>
    <row r="89" s="83" customFormat="1" x14ac:dyDescent="0.25"/>
    <row r="90" s="83" customFormat="1" x14ac:dyDescent="0.25"/>
    <row r="91" s="83" customFormat="1" x14ac:dyDescent="0.25"/>
    <row r="92" s="83" customFormat="1" x14ac:dyDescent="0.25"/>
    <row r="93" s="83" customFormat="1" x14ac:dyDescent="0.25"/>
    <row r="94" s="83" customFormat="1" x14ac:dyDescent="0.25"/>
    <row r="95" s="83" customFormat="1" x14ac:dyDescent="0.25"/>
    <row r="96" s="83" customFormat="1" x14ac:dyDescent="0.25"/>
    <row r="97" s="83" customFormat="1" x14ac:dyDescent="0.25"/>
    <row r="98" s="83" customFormat="1" x14ac:dyDescent="0.25"/>
    <row r="99" s="83" customFormat="1" x14ac:dyDescent="0.25"/>
    <row r="100" s="83" customFormat="1" x14ac:dyDescent="0.25"/>
    <row r="101" s="83" customFormat="1" x14ac:dyDescent="0.25"/>
    <row r="102" s="83" customFormat="1" x14ac:dyDescent="0.25"/>
  </sheetData>
  <sheetProtection algorithmName="SHA-512" hashValue="JUXqu1by8Kyhj+2ohqFB41GLDaX7M7t3SopRj26GL+msbpqTlYvQw7XR6LkJc0QOuWsPAUfyjRjdf6Sbrautxw==" saltValue="IJ3S4lSUHR51YVi/iozyRQ==" spinCount="100000" sheet="1" objects="1" scenarios="1" formatColumns="0"/>
  <customSheetViews>
    <customSheetView guid="{83BCCC09-8AC8-4304-9213-3ECE2DC16AD8}" showGridLines="0">
      <selection activeCell="AC49" sqref="AC49"/>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customSheetView>
    <customSheetView guid="{DA38D98D-64BF-48A9-B1C9-BECCDCD9C7D7}" showGridLines="0">
      <selection activeCell="C9" sqref="C9"/>
      <pageMargins left="0.7" right="0.7" top="0.75" bottom="0.75" header="0.3" footer="0.3"/>
      <pageSetup paperSize="9" orientation="portrait" r:id="rId2"/>
      <headerFooter>
        <oddHeader>&amp;L&amp;"Calibri"&amp;10&amp;K000000 Intern gebruik&amp;1#_x000D_</oddHeader>
        <oddFooter>&amp;L_x000D_&amp;1#&amp;"Calibri"&amp;10&amp;K000000 Intern gebruik</oddFooter>
      </headerFooter>
    </customSheetView>
    <customSheetView guid="{0FB312B1-C847-4AEE-B520-9119A74AA10E}" showGridLines="0">
      <selection activeCell="AC49" sqref="AC49"/>
      <pageMargins left="0.7" right="0.7" top="0.75" bottom="0.75" header="0.3" footer="0.3"/>
      <pageSetup paperSize="9" orientation="portrait" r:id="rId3"/>
      <headerFooter>
        <oddHeader>&amp;L&amp;"Calibri"&amp;10&amp;K000000 Intern gebruik&amp;1#_x000D_</oddHeader>
        <oddFooter>&amp;L_x000D_&amp;1#&amp;"Calibri"&amp;10&amp;K000000 Intern gebruik</oddFooter>
      </headerFooter>
    </customSheetView>
  </customSheetViews>
  <mergeCells count="4">
    <mergeCell ref="Y8:AA8"/>
    <mergeCell ref="G3:K5"/>
    <mergeCell ref="B7:D7"/>
    <mergeCell ref="C49:AB49"/>
  </mergeCells>
  <phoneticPr fontId="10" type="noConversion"/>
  <conditionalFormatting sqref="D10:D40 H10 J10 L10 F10 N10 P10 R10 T10 F20:F40 H40:X41 V10 X10">
    <cfRule type="cellIs" dxfId="997" priority="23" stopIfTrue="1" operator="equal">
      <formula>"[maak een keuze]"</formula>
    </cfRule>
  </conditionalFormatting>
  <conditionalFormatting sqref="C10:C40">
    <cfRule type="cellIs" dxfId="996" priority="24" stopIfTrue="1" operator="equal">
      <formula>0</formula>
    </cfRule>
  </conditionalFormatting>
  <conditionalFormatting sqref="D41 F41">
    <cfRule type="cellIs" dxfId="995" priority="22" stopIfTrue="1" operator="equal">
      <formula>"[maak een keuze]"</formula>
    </cfRule>
  </conditionalFormatting>
  <conditionalFormatting sqref="AA42">
    <cfRule type="cellIs" dxfId="994" priority="16" operator="lessThan">
      <formula>30000000</formula>
    </cfRule>
  </conditionalFormatting>
  <conditionalFormatting sqref="F11">
    <cfRule type="cellIs" dxfId="993" priority="4" stopIfTrue="1" operator="equal">
      <formula>"[maak een keuze]"</formula>
    </cfRule>
  </conditionalFormatting>
  <conditionalFormatting sqref="F12:F19">
    <cfRule type="cellIs" dxfId="992" priority="2" stopIfTrue="1" operator="equal">
      <formula>"[maak een keuze]"</formula>
    </cfRule>
  </conditionalFormatting>
  <conditionalFormatting sqref="H11:H39 J11:J39 L11:L39 N11:N39 P11:P39 R11:R39 T11:T39 V11:V39 X11:X39">
    <cfRule type="cellIs" dxfId="991" priority="1" stopIfTrue="1" operator="equal">
      <formula>"[maak een keuze]"</formula>
    </cfRule>
  </conditionalFormatting>
  <pageMargins left="0.7" right="0.7" top="0.75" bottom="0.75" header="0.3" footer="0.3"/>
  <pageSetup paperSize="9" orientation="portrait" r:id="rId4"/>
  <headerFooter>
    <oddHeader>&amp;L&amp;"Calibri"&amp;10&amp;K000000 Intern gebruik&amp;1#_x000D_</oddHeader>
    <oddFooter>&amp;L_x000D_&amp;1#&amp;"Calibri"&amp;10&amp;K000000 Intern gebruik</oddFooter>
  </headerFooter>
  <ignoredErrors>
    <ignoredError sqref="V52 V51 AA12:AA39 T51 T52 R52 R51 P52 P51 N52 N51 L52 L51 H52 H51 J52 J51 F51 F52 E51 E52"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3B810-F2BF-41AE-A086-EC5DFC4DC72C}">
  <sheetPr codeName="Blad4"/>
  <dimension ref="A1:A62"/>
  <sheetViews>
    <sheetView topLeftCell="A4" workbookViewId="0">
      <selection activeCell="C31" sqref="C31"/>
    </sheetView>
  </sheetViews>
  <sheetFormatPr defaultRowHeight="15" x14ac:dyDescent="0.25"/>
  <cols>
    <col min="1" max="1" width="45.5703125" customWidth="1"/>
  </cols>
  <sheetData>
    <row r="1" spans="1:1" x14ac:dyDescent="0.25">
      <c r="A1" s="5" t="s">
        <v>36</v>
      </c>
    </row>
    <row r="2" spans="1:1" x14ac:dyDescent="0.25">
      <c r="A2" s="6" t="s">
        <v>33</v>
      </c>
    </row>
    <row r="3" spans="1:1" x14ac:dyDescent="0.25">
      <c r="A3" s="6" t="s">
        <v>5</v>
      </c>
    </row>
    <row r="4" spans="1:1" x14ac:dyDescent="0.25">
      <c r="A4" s="6" t="s">
        <v>56</v>
      </c>
    </row>
    <row r="6" spans="1:1" x14ac:dyDescent="0.25">
      <c r="A6" s="5" t="s">
        <v>36</v>
      </c>
    </row>
    <row r="7" spans="1:1" x14ac:dyDescent="0.25">
      <c r="A7" s="6" t="s">
        <v>147</v>
      </c>
    </row>
    <row r="8" spans="1:1" x14ac:dyDescent="0.25">
      <c r="A8" s="6" t="s">
        <v>148</v>
      </c>
    </row>
    <row r="9" spans="1:1" x14ac:dyDescent="0.25">
      <c r="A9" s="6" t="s">
        <v>59</v>
      </c>
    </row>
    <row r="10" spans="1:1" x14ac:dyDescent="0.25">
      <c r="A10" s="6" t="s">
        <v>58</v>
      </c>
    </row>
    <row r="11" spans="1:1" x14ac:dyDescent="0.25">
      <c r="A11" s="6" t="s">
        <v>72</v>
      </c>
    </row>
    <row r="12" spans="1:1" x14ac:dyDescent="0.25">
      <c r="A12" s="6"/>
    </row>
    <row r="13" spans="1:1" x14ac:dyDescent="0.25">
      <c r="A13" s="5" t="s">
        <v>36</v>
      </c>
    </row>
    <row r="14" spans="1:1" x14ac:dyDescent="0.25">
      <c r="A14" s="251" t="s">
        <v>3</v>
      </c>
    </row>
    <row r="15" spans="1:1" x14ac:dyDescent="0.25">
      <c r="A15" s="6" t="s">
        <v>38</v>
      </c>
    </row>
    <row r="16" spans="1:1" x14ac:dyDescent="0.25">
      <c r="A16" s="6" t="s">
        <v>92</v>
      </c>
    </row>
    <row r="20" spans="1:1" x14ac:dyDescent="0.25">
      <c r="A20" s="254" t="s">
        <v>102</v>
      </c>
    </row>
    <row r="21" spans="1:1" x14ac:dyDescent="0.25">
      <c r="A21" s="255" t="s">
        <v>36</v>
      </c>
    </row>
    <row r="22" spans="1:1" x14ac:dyDescent="0.25">
      <c r="A22" s="255" t="s">
        <v>103</v>
      </c>
    </row>
    <row r="23" spans="1:1" x14ac:dyDescent="0.25">
      <c r="A23" s="255" t="s">
        <v>104</v>
      </c>
    </row>
    <row r="25" spans="1:1" x14ac:dyDescent="0.25">
      <c r="A25" s="286" t="s">
        <v>116</v>
      </c>
    </row>
    <row r="26" spans="1:1" x14ac:dyDescent="0.25">
      <c r="A26" t="s">
        <v>117</v>
      </c>
    </row>
    <row r="27" spans="1:1" x14ac:dyDescent="0.25">
      <c r="A27" t="s">
        <v>118</v>
      </c>
    </row>
    <row r="28" spans="1:1" x14ac:dyDescent="0.25">
      <c r="A28" t="s">
        <v>119</v>
      </c>
    </row>
    <row r="30" spans="1:1" x14ac:dyDescent="0.25">
      <c r="A30" s="286" t="s">
        <v>120</v>
      </c>
    </row>
    <row r="31" spans="1:1" x14ac:dyDescent="0.25">
      <c r="A31" t="s">
        <v>108</v>
      </c>
    </row>
    <row r="32" spans="1:1" x14ac:dyDescent="0.25">
      <c r="A32" t="s">
        <v>109</v>
      </c>
    </row>
    <row r="33" spans="1:1" x14ac:dyDescent="0.25">
      <c r="A33" t="s">
        <v>121</v>
      </c>
    </row>
    <row r="34" spans="1:1" x14ac:dyDescent="0.25">
      <c r="A34" t="s">
        <v>122</v>
      </c>
    </row>
    <row r="36" spans="1:1" x14ac:dyDescent="0.25">
      <c r="A36" s="286" t="s">
        <v>36</v>
      </c>
    </row>
    <row r="37" spans="1:1" x14ac:dyDescent="0.25">
      <c r="A37" s="504">
        <v>5</v>
      </c>
    </row>
    <row r="38" spans="1:1" x14ac:dyDescent="0.25">
      <c r="A38" s="504">
        <v>6</v>
      </c>
    </row>
    <row r="39" spans="1:1" x14ac:dyDescent="0.25">
      <c r="A39" s="504">
        <v>7</v>
      </c>
    </row>
    <row r="40" spans="1:1" x14ac:dyDescent="0.25">
      <c r="A40" s="504">
        <v>8</v>
      </c>
    </row>
    <row r="41" spans="1:1" x14ac:dyDescent="0.25">
      <c r="A41" s="504">
        <v>9</v>
      </c>
    </row>
    <row r="42" spans="1:1" x14ac:dyDescent="0.25">
      <c r="A42" s="504">
        <v>10</v>
      </c>
    </row>
    <row r="43" spans="1:1" x14ac:dyDescent="0.25">
      <c r="A43" s="504">
        <v>11</v>
      </c>
    </row>
    <row r="44" spans="1:1" x14ac:dyDescent="0.25">
      <c r="A44" s="504">
        <v>12</v>
      </c>
    </row>
    <row r="45" spans="1:1" x14ac:dyDescent="0.25">
      <c r="A45" s="504">
        <v>13</v>
      </c>
    </row>
    <row r="46" spans="1:1" x14ac:dyDescent="0.25">
      <c r="A46" s="504">
        <v>14</v>
      </c>
    </row>
    <row r="47" spans="1:1" x14ac:dyDescent="0.25">
      <c r="A47" s="504">
        <v>15</v>
      </c>
    </row>
    <row r="48" spans="1:1" x14ac:dyDescent="0.25">
      <c r="A48" s="504">
        <v>16</v>
      </c>
    </row>
    <row r="49" spans="1:1" x14ac:dyDescent="0.25">
      <c r="A49" s="504">
        <v>17</v>
      </c>
    </row>
    <row r="50" spans="1:1" x14ac:dyDescent="0.25">
      <c r="A50" s="504">
        <v>18</v>
      </c>
    </row>
    <row r="51" spans="1:1" x14ac:dyDescent="0.25">
      <c r="A51" s="504">
        <v>19</v>
      </c>
    </row>
    <row r="52" spans="1:1" x14ac:dyDescent="0.25">
      <c r="A52" s="504">
        <v>20</v>
      </c>
    </row>
    <row r="53" spans="1:1" x14ac:dyDescent="0.25">
      <c r="A53" s="504">
        <v>21</v>
      </c>
    </row>
    <row r="54" spans="1:1" x14ac:dyDescent="0.25">
      <c r="A54" s="504">
        <v>22</v>
      </c>
    </row>
    <row r="55" spans="1:1" x14ac:dyDescent="0.25">
      <c r="A55" s="504">
        <v>23</v>
      </c>
    </row>
    <row r="56" spans="1:1" x14ac:dyDescent="0.25">
      <c r="A56" s="504">
        <v>24</v>
      </c>
    </row>
    <row r="57" spans="1:1" x14ac:dyDescent="0.25">
      <c r="A57" s="504">
        <v>25</v>
      </c>
    </row>
    <row r="58" spans="1:1" x14ac:dyDescent="0.25">
      <c r="A58" s="504">
        <v>26</v>
      </c>
    </row>
    <row r="59" spans="1:1" x14ac:dyDescent="0.25">
      <c r="A59" s="504">
        <v>27</v>
      </c>
    </row>
    <row r="60" spans="1:1" x14ac:dyDescent="0.25">
      <c r="A60" s="504">
        <v>28</v>
      </c>
    </row>
    <row r="61" spans="1:1" x14ac:dyDescent="0.25">
      <c r="A61" s="504">
        <v>29</v>
      </c>
    </row>
    <row r="62" spans="1:1" x14ac:dyDescent="0.25">
      <c r="A62" s="504">
        <v>30</v>
      </c>
    </row>
  </sheetData>
  <customSheetViews>
    <customSheetView guid="{83BCCC09-8AC8-4304-9213-3ECE2DC16AD8}" state="hidden">
      <selection activeCell="A31" sqref="A31"/>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customSheetView>
    <customSheetView guid="{DA38D98D-64BF-48A9-B1C9-BECCDCD9C7D7}">
      <selection activeCell="A31" sqref="A31"/>
      <pageMargins left="0.7" right="0.7" top="0.75" bottom="0.75" header="0.3" footer="0.3"/>
      <pageSetup paperSize="9" orientation="portrait" r:id="rId2"/>
      <headerFooter>
        <oddHeader>&amp;L&amp;"Calibri"&amp;10&amp;K000000 Intern gebruik&amp;1#_x000D_</oddHeader>
        <oddFooter>&amp;L_x000D_&amp;1#&amp;"Calibri"&amp;10&amp;K000000 Intern gebruik</oddFooter>
      </headerFooter>
    </customSheetView>
    <customSheetView guid="{0FB312B1-C847-4AEE-B520-9119A74AA10E}" state="hidden">
      <selection activeCell="A31" sqref="A31"/>
      <pageMargins left="0.7" right="0.7" top="0.75" bottom="0.75" header="0.3" footer="0.3"/>
      <pageSetup paperSize="9" orientation="portrait" r:id="rId3"/>
      <headerFooter>
        <oddHeader>&amp;L&amp;"Calibri"&amp;10&amp;K000000 Intern gebruik&amp;1#_x000D_</oddHeader>
        <oddFooter>&amp;L_x000D_&amp;1#&amp;"Calibri"&amp;10&amp;K000000 Intern gebruik</oddFooter>
      </headerFooter>
    </customSheetView>
  </customSheetViews>
  <pageMargins left="0.7" right="0.7" top="0.75" bottom="0.75" header="0.3" footer="0.3"/>
  <pageSetup paperSize="9" orientation="portrait" r:id="rId4"/>
  <headerFooter>
    <oddHeader>&amp;L&amp;"Calibri"&amp;10&amp;K000000 Intern gebruik&amp;1#_x000D_</oddHeader>
    <oddFooter>&amp;L_x000D_&amp;1#&amp;"Calibri"&amp;10&amp;K000000 Intern gebruik</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477B-1FFE-48C5-B551-9F9F47D7B17B}">
  <sheetPr codeName="Blad7"/>
  <dimension ref="A1:BP179"/>
  <sheetViews>
    <sheetView showGridLines="0" zoomScaleNormal="100" workbookViewId="0">
      <selection activeCell="C6" sqref="C6"/>
    </sheetView>
  </sheetViews>
  <sheetFormatPr defaultColWidth="9.140625" defaultRowHeight="15" x14ac:dyDescent="0.25"/>
  <cols>
    <col min="1" max="1" width="4.140625" style="18"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5.5703125" style="20" hidden="1" customWidth="1"/>
    <col min="14" max="14" width="14.7109375" style="20" customWidth="1"/>
    <col min="15" max="15" width="15.28515625" style="20" customWidth="1"/>
    <col min="16" max="16" width="9.140625" style="313" hidden="1" customWidth="1"/>
    <col min="17" max="22" width="14.7109375" style="20" customWidth="1"/>
    <col min="23" max="23" width="0.28515625" style="20" hidden="1" customWidth="1"/>
    <col min="24" max="27" width="14.7109375" style="20" customWidth="1"/>
    <col min="28" max="28" width="15.7109375" style="313" customWidth="1"/>
    <col min="29" max="29" width="2.2851562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28515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9"/>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9"/>
      <c r="B3" s="210" t="s">
        <v>1</v>
      </c>
      <c r="C3" s="266">
        <f>+'Basisgegevens aanvraag'!C13</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9"/>
      <c r="B4" s="210" t="s">
        <v>43</v>
      </c>
      <c r="C4" s="268">
        <f>'Basisgegevens aanvraag'!D13</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2"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2"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9"/>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161"/>
      <c r="I13" s="281" t="s">
        <v>110</v>
      </c>
      <c r="J13" s="157" t="s">
        <v>7</v>
      </c>
      <c r="K13" s="157"/>
      <c r="L13" s="309"/>
      <c r="M13" s="280" t="s">
        <v>111</v>
      </c>
      <c r="N13" s="157" t="s">
        <v>8</v>
      </c>
      <c r="O13" s="157"/>
      <c r="P13" s="309"/>
      <c r="Q13" s="157"/>
      <c r="R13" s="157"/>
      <c r="S13" s="157"/>
      <c r="T13" s="157" t="s">
        <v>63</v>
      </c>
      <c r="U13" s="157"/>
      <c r="V13" s="157"/>
      <c r="W13" s="157"/>
      <c r="X13" s="157"/>
      <c r="Y13" s="157"/>
      <c r="Z13" s="605" t="s">
        <v>64</v>
      </c>
      <c r="AA13" s="605"/>
      <c r="AB13" s="305"/>
      <c r="AC13" s="281"/>
      <c r="AD13" s="281"/>
      <c r="AE13" s="309"/>
      <c r="AF13" s="605" t="s">
        <v>101</v>
      </c>
      <c r="AG13" s="605"/>
      <c r="AH13" s="281"/>
      <c r="AI13" s="305"/>
      <c r="AJ13" s="281"/>
      <c r="AK13" s="305"/>
      <c r="AL13" s="605" t="s">
        <v>68</v>
      </c>
      <c r="AM13" s="605"/>
      <c r="AN13" s="284" t="s">
        <v>125</v>
      </c>
      <c r="AO13" s="305"/>
      <c r="AP13" s="284"/>
      <c r="AQ13" s="305"/>
      <c r="AR13" s="605" t="s">
        <v>71</v>
      </c>
      <c r="AS13" s="605"/>
      <c r="AU13" s="305"/>
      <c r="AV13" s="284"/>
      <c r="AW13" s="157"/>
      <c r="AX13" s="605" t="s">
        <v>73</v>
      </c>
      <c r="AY13" s="605"/>
      <c r="AZ13" s="284"/>
      <c r="BA13" s="305"/>
      <c r="BB13" s="305"/>
      <c r="BC13" s="238"/>
      <c r="BD13" s="605" t="s">
        <v>98</v>
      </c>
      <c r="BE13" s="605"/>
      <c r="BF13" s="284" t="s">
        <v>128</v>
      </c>
      <c r="BG13" s="305"/>
      <c r="BH13" s="284"/>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284"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195"/>
      <c r="C15" s="373"/>
      <c r="D15" s="187">
        <v>0</v>
      </c>
      <c r="E15" s="2"/>
      <c r="F15" s="188"/>
      <c r="G15" s="41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414"/>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195"/>
      <c r="C16" s="373"/>
      <c r="D16" s="187">
        <f>IF($D$10=Werkblad!$A$4,60,0)</f>
        <v>0</v>
      </c>
      <c r="E16" s="2"/>
      <c r="F16" s="188"/>
      <c r="G16" s="41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414"/>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195"/>
      <c r="C17" s="373"/>
      <c r="D17" s="187">
        <f>IF($D$10=Werkblad!$A$4,60,0)</f>
        <v>0</v>
      </c>
      <c r="E17" s="2"/>
      <c r="F17" s="188"/>
      <c r="G17" s="41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414"/>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195"/>
      <c r="C18" s="373"/>
      <c r="D18" s="187">
        <f>IF($D$10=Werkblad!$A$4,60,0)</f>
        <v>0</v>
      </c>
      <c r="E18" s="2"/>
      <c r="F18" s="188"/>
      <c r="G18" s="41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414"/>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195"/>
      <c r="C19" s="373"/>
      <c r="D19" s="187">
        <f>IF($D$10=Werkblad!$A$4,60,0)</f>
        <v>0</v>
      </c>
      <c r="E19" s="2"/>
      <c r="F19" s="188"/>
      <c r="G19" s="41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414"/>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195"/>
      <c r="C20" s="373"/>
      <c r="D20" s="187">
        <f>IF($D$10=Werkblad!$A$4,60,0)</f>
        <v>0</v>
      </c>
      <c r="E20" s="2"/>
      <c r="F20" s="188"/>
      <c r="G20" s="41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414"/>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195"/>
      <c r="C21" s="373"/>
      <c r="D21" s="187">
        <f>IF($D$10=Werkblad!$A$4,60,0)</f>
        <v>0</v>
      </c>
      <c r="E21" s="2"/>
      <c r="F21" s="188"/>
      <c r="G21" s="41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414"/>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195"/>
      <c r="C22" s="373"/>
      <c r="D22" s="187">
        <f>IF($D$10=Werkblad!$A$4,60,0)</f>
        <v>0</v>
      </c>
      <c r="E22" s="2"/>
      <c r="F22" s="188"/>
      <c r="G22" s="41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414"/>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195"/>
      <c r="C23" s="186"/>
      <c r="D23" s="187">
        <f>IF($D$10=Werkblad!$A$4,60,0)</f>
        <v>0</v>
      </c>
      <c r="E23" s="2"/>
      <c r="F23" s="188"/>
      <c r="G23" s="41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414"/>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195"/>
      <c r="C24" s="186"/>
      <c r="D24" s="187">
        <f>IF($D$10=Werkblad!$A$4,60,0)</f>
        <v>0</v>
      </c>
      <c r="E24" s="2"/>
      <c r="F24" s="188"/>
      <c r="G24" s="41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414"/>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41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414"/>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195"/>
      <c r="C26" s="186"/>
      <c r="D26" s="187">
        <f>IF($D$10=Werkblad!$A$4,60,0)</f>
        <v>0</v>
      </c>
      <c r="E26" s="2"/>
      <c r="F26" s="188"/>
      <c r="G26" s="41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414"/>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41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414"/>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41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414"/>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195"/>
      <c r="C29" s="186"/>
      <c r="D29" s="187">
        <f>IF($D$10=Werkblad!$A$4,60,0)</f>
        <v>0</v>
      </c>
      <c r="E29" s="2"/>
      <c r="F29" s="188"/>
      <c r="G29" s="413">
        <f t="shared" ref="G29:G31" si="52">$D29*F29</f>
        <v>0</v>
      </c>
      <c r="H29" s="2"/>
      <c r="I29" s="294">
        <f t="shared" si="2"/>
        <v>0</v>
      </c>
      <c r="J29" s="188"/>
      <c r="K29" s="33">
        <f t="shared" ref="K29"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414"/>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195"/>
      <c r="C30" s="186"/>
      <c r="D30" s="187">
        <f>IF($D$10=Werkblad!$A$4,60,0)</f>
        <v>0</v>
      </c>
      <c r="E30" s="2"/>
      <c r="F30" s="188"/>
      <c r="G30" s="413">
        <f t="shared" si="52"/>
        <v>0</v>
      </c>
      <c r="H30" s="2"/>
      <c r="I30" s="294">
        <f t="shared" si="2"/>
        <v>0</v>
      </c>
      <c r="J30" s="188"/>
      <c r="K30" s="33">
        <f t="shared" ref="K30:K31" si="62">$D30*J30</f>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414"/>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195"/>
      <c r="C31" s="186"/>
      <c r="D31" s="187">
        <f>IF($D$10=Werkblad!$A$4,60,0)</f>
        <v>0</v>
      </c>
      <c r="E31" s="2"/>
      <c r="F31" s="188"/>
      <c r="G31" s="413">
        <f t="shared" si="52"/>
        <v>0</v>
      </c>
      <c r="H31" s="2"/>
      <c r="I31" s="294">
        <f t="shared" si="2"/>
        <v>0</v>
      </c>
      <c r="J31" s="188"/>
      <c r="K31" s="33">
        <f t="shared" si="62"/>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414"/>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41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3">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4">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5">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6">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7">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8">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9">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163"/>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161"/>
      <c r="I38" s="279"/>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281"/>
      <c r="AI38" s="305"/>
      <c r="AJ38" s="157"/>
      <c r="AK38" s="305"/>
      <c r="AL38" s="577" t="str">
        <f>+AL13</f>
        <v>Innovatie kleine en middelgrote ondernemingen</v>
      </c>
      <c r="AM38" s="577"/>
      <c r="AN38" s="284"/>
      <c r="AO38" s="305"/>
      <c r="AP38" s="157"/>
      <c r="AQ38" s="305"/>
      <c r="AR38" s="577" t="str">
        <f>+AR13</f>
        <v>Proces- en organisatie innovatie</v>
      </c>
      <c r="AS38" s="577"/>
      <c r="AT38" s="284"/>
      <c r="AU38" s="305"/>
      <c r="AV38" s="157"/>
      <c r="AW38" s="157"/>
      <c r="AX38" s="577" t="str">
        <f>+AX13</f>
        <v>Opleidingssteun</v>
      </c>
      <c r="AY38" s="577"/>
      <c r="AZ38" s="284"/>
      <c r="BA38" s="305"/>
      <c r="BB38" s="157"/>
      <c r="BC38" s="238"/>
      <c r="BD38" s="577" t="str">
        <f>+BD13</f>
        <v>Niet economische activiteiten</v>
      </c>
      <c r="BE38" s="577"/>
      <c r="BF38" s="284"/>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 t="shared" ref="O40:O52" si="70">D40*N40</f>
        <v>0</v>
      </c>
      <c r="P40" s="297">
        <f t="shared" ref="P40:P52" si="71">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415"/>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2">$D41*F41</f>
        <v>0</v>
      </c>
      <c r="H41" s="3"/>
      <c r="I41" s="294">
        <f t="shared" ref="I41:I52" si="73">G41</f>
        <v>0</v>
      </c>
      <c r="J41" s="190"/>
      <c r="K41" s="33">
        <f t="shared" ref="K41:K52" si="74">$D41*J41</f>
        <v>0</v>
      </c>
      <c r="L41" s="297"/>
      <c r="M41" s="33">
        <f t="shared" ref="M41:M52" si="75">K41</f>
        <v>0</v>
      </c>
      <c r="N41" s="190"/>
      <c r="O41" s="33">
        <f t="shared" si="70"/>
        <v>0</v>
      </c>
      <c r="P41" s="297">
        <f t="shared" si="71"/>
        <v>0</v>
      </c>
      <c r="Q41" s="297"/>
      <c r="R41" s="188" t="str" cm="2">
        <f t="array" ref="R41">_xlfn.IFS($C$6=Werkblad!$A$28,Werkblad!$A$34,$C$6="Kennisontwikkeling (KO)",Werkblad!$A$31,$C$6="Onderzoek, Ontwikkeling en innovatie (O&amp;O&amp;I)",Werkblad!$A$32,$C$6="","")</f>
        <v/>
      </c>
      <c r="S41" s="33"/>
      <c r="T41" s="190"/>
      <c r="U41" s="33">
        <f t="shared" ref="U41:U52" si="76">$D41*T41</f>
        <v>0</v>
      </c>
      <c r="V41" s="297"/>
      <c r="W41" s="33">
        <f t="shared" si="7"/>
        <v>0</v>
      </c>
      <c r="X41" s="188" t="str" cm="2">
        <f t="array" ref="X41">_xlfn.IFS($C$6=Werkblad!$A$28,Werkblad!$A$34,$C$6="Kennisontwikkeling (KO)",Werkblad!$A$31,$C$6="Onderzoek, Ontwikkeling en innovatie (O&amp;O&amp;I)",Werkblad!$A$32,$C$6="","")</f>
        <v/>
      </c>
      <c r="Y41" s="33"/>
      <c r="Z41" s="415"/>
      <c r="AA41" s="33">
        <f t="shared" ref="AA41:AA52" si="77">$D41*Z41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8">$D41*AF41</f>
        <v>0</v>
      </c>
      <c r="AH41" s="33">
        <f t="shared" ref="AH41:AH52" si="79">AG41</f>
        <v>0</v>
      </c>
      <c r="AI41" s="297"/>
      <c r="AJ41" s="188" t="str" cm="2">
        <f t="array" ref="AJ41">_xlfn.IFS($C$6=Werkblad!$A$28,Werkblad!$A$34,$C$6="Kennisontwikkeling (KO)",Werkblad!$A$31,$C$6="Onderzoek, Ontwikkeling en innovatie (O&amp;O&amp;I)",Werkblad!$A$32,$C$6="","")</f>
        <v/>
      </c>
      <c r="AK41" s="297"/>
      <c r="AL41" s="190"/>
      <c r="AM41" s="33">
        <f t="shared" ref="AM41:AM52" si="80">$D41*AL41</f>
        <v>0</v>
      </c>
      <c r="AN41" s="33">
        <f t="shared" ref="AN41:AN52" si="81">AM41</f>
        <v>0</v>
      </c>
      <c r="AO41" s="297"/>
      <c r="AP41" s="188" t="str" cm="2">
        <f t="array" ref="AP41">_xlfn.IFS($C$6=Werkblad!$A$28,Werkblad!$A$34,$C$6="Kennisontwikkeling (KO)",Werkblad!$A$31,$C$6="Onderzoek, Ontwikkeling en innovatie (O&amp;O&amp;I)",Werkblad!$A$32,$C$6="","")</f>
        <v/>
      </c>
      <c r="AQ41" s="297"/>
      <c r="AR41" s="190"/>
      <c r="AS41" s="33">
        <f t="shared" ref="AS41:AS52" si="82">$D41*AR41</f>
        <v>0</v>
      </c>
      <c r="AT41" s="33">
        <f t="shared" ref="AT41:AT52" si="83">AS41</f>
        <v>0</v>
      </c>
      <c r="AU41" s="297"/>
      <c r="AV41" s="188" t="str" cm="2">
        <f t="array" ref="AV41">_xlfn.IFS($C$6=Werkblad!$A$28,Werkblad!$A$34,$C$6="Kennisontwikkeling (KO)",Werkblad!$A$31,$C$6="Onderzoek, Ontwikkeling en innovatie (O&amp;O&amp;I)",Werkblad!$A$32,$C$6="","")</f>
        <v/>
      </c>
      <c r="AW41" s="33"/>
      <c r="AX41" s="190"/>
      <c r="AY41" s="33">
        <f t="shared" ref="AY41:AY52" si="84">$D41*AX41</f>
        <v>0</v>
      </c>
      <c r="AZ41" s="33">
        <f t="shared" ref="AZ41:AZ52" si="85">AY41</f>
        <v>0</v>
      </c>
      <c r="BA41" s="297"/>
      <c r="BB41" s="188" t="str" cm="2">
        <f t="array" ref="BB41">_xlfn.IFS($C$6=Werkblad!$A$28,Werkblad!$A$34,$C$6="Kennisontwikkeling (KO)",Werkblad!$A$31,$C$6="Onderzoek, Ontwikkeling en innovatie (O&amp;O&amp;I)",Werkblad!$A$32,$C$6="","")</f>
        <v/>
      </c>
      <c r="BC41" s="33"/>
      <c r="BD41" s="190"/>
      <c r="BE41" s="33">
        <f t="shared" ref="BE41:BE52" si="86">$D41*BD41</f>
        <v>0</v>
      </c>
      <c r="BF41" s="33">
        <f t="shared" ref="BF41:BF52" si="87">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2"/>
        <v>0</v>
      </c>
      <c r="H42" s="3"/>
      <c r="I42" s="294">
        <f t="shared" si="73"/>
        <v>0</v>
      </c>
      <c r="J42" s="190"/>
      <c r="K42" s="33">
        <f t="shared" si="74"/>
        <v>0</v>
      </c>
      <c r="L42" s="297"/>
      <c r="M42" s="33">
        <f t="shared" si="75"/>
        <v>0</v>
      </c>
      <c r="N42" s="190"/>
      <c r="O42" s="33">
        <f t="shared" si="70"/>
        <v>0</v>
      </c>
      <c r="P42" s="297">
        <f t="shared" si="71"/>
        <v>0</v>
      </c>
      <c r="Q42" s="297"/>
      <c r="R42" s="188" t="str" cm="2">
        <f t="array" ref="R42">_xlfn.IFS($C$6=Werkblad!$A$28,Werkblad!$A$34,$C$6="Kennisontwikkeling (KO)",Werkblad!$A$31,$C$6="Onderzoek, Ontwikkeling en innovatie (O&amp;O&amp;I)",Werkblad!$A$32,$C$6="","")</f>
        <v/>
      </c>
      <c r="S42" s="33"/>
      <c r="T42" s="190"/>
      <c r="U42" s="33">
        <f t="shared" si="76"/>
        <v>0</v>
      </c>
      <c r="V42" s="297"/>
      <c r="W42" s="33">
        <f t="shared" si="7"/>
        <v>0</v>
      </c>
      <c r="X42" s="188" t="str" cm="2">
        <f t="array" ref="X42">_xlfn.IFS($C$6=Werkblad!$A$28,Werkblad!$A$34,$C$6="Kennisontwikkeling (KO)",Werkblad!$A$31,$C$6="Onderzoek, Ontwikkeling en innovatie (O&amp;O&amp;I)",Werkblad!$A$32,$C$6="","")</f>
        <v/>
      </c>
      <c r="Y42" s="33"/>
      <c r="Z42" s="415"/>
      <c r="AA42" s="33">
        <f t="shared" si="77"/>
        <v>0</v>
      </c>
      <c r="AB42" s="297"/>
      <c r="AC42" s="33">
        <f t="shared" si="19"/>
        <v>0</v>
      </c>
      <c r="AD42" s="188" t="str" cm="2">
        <f t="array" ref="AD42">_xlfn.IFS($C$6=Werkblad!$A$28,Werkblad!$A$34,$C$6="Kennisontwikkeling (KO)",Werkblad!$A$31,$C$6="Onderzoek, Ontwikkeling en innovatie (O&amp;O&amp;I)",Werkblad!$A$32,$C$6="","")</f>
        <v/>
      </c>
      <c r="AE42" s="297"/>
      <c r="AF42" s="190"/>
      <c r="AG42" s="33">
        <f t="shared" si="78"/>
        <v>0</v>
      </c>
      <c r="AH42" s="33">
        <f t="shared" si="79"/>
        <v>0</v>
      </c>
      <c r="AI42" s="297"/>
      <c r="AJ42" s="188" t="str" cm="2">
        <f t="array" ref="AJ42">_xlfn.IFS($C$6=Werkblad!$A$28,Werkblad!$A$34,$C$6="Kennisontwikkeling (KO)",Werkblad!$A$31,$C$6="Onderzoek, Ontwikkeling en innovatie (O&amp;O&amp;I)",Werkblad!$A$32,$C$6="","")</f>
        <v/>
      </c>
      <c r="AK42" s="297"/>
      <c r="AL42" s="190"/>
      <c r="AM42" s="33">
        <f t="shared" si="80"/>
        <v>0</v>
      </c>
      <c r="AN42" s="33">
        <f t="shared" si="81"/>
        <v>0</v>
      </c>
      <c r="AO42" s="297"/>
      <c r="AP42" s="188" t="str" cm="2">
        <f t="array" ref="AP42">_xlfn.IFS($C$6=Werkblad!$A$28,Werkblad!$A$34,$C$6="Kennisontwikkeling (KO)",Werkblad!$A$31,$C$6="Onderzoek, Ontwikkeling en innovatie (O&amp;O&amp;I)",Werkblad!$A$32,$C$6="","")</f>
        <v/>
      </c>
      <c r="AQ42" s="297"/>
      <c r="AR42" s="190"/>
      <c r="AS42" s="33">
        <f t="shared" si="82"/>
        <v>0</v>
      </c>
      <c r="AT42" s="33">
        <f t="shared" si="83"/>
        <v>0</v>
      </c>
      <c r="AU42" s="297"/>
      <c r="AV42" s="188" t="str" cm="2">
        <f t="array" ref="AV42">_xlfn.IFS($C$6=Werkblad!$A$28,Werkblad!$A$34,$C$6="Kennisontwikkeling (KO)",Werkblad!$A$31,$C$6="Onderzoek, Ontwikkeling en innovatie (O&amp;O&amp;I)",Werkblad!$A$32,$C$6="","")</f>
        <v/>
      </c>
      <c r="AW42" s="33"/>
      <c r="AX42" s="190"/>
      <c r="AY42" s="33">
        <f t="shared" si="84"/>
        <v>0</v>
      </c>
      <c r="AZ42" s="33">
        <f t="shared" si="85"/>
        <v>0</v>
      </c>
      <c r="BA42" s="297"/>
      <c r="BB42" s="188" t="str" cm="2">
        <f t="array" ref="BB42">_xlfn.IFS($C$6=Werkblad!$A$28,Werkblad!$A$34,$C$6="Kennisontwikkeling (KO)",Werkblad!$A$31,$C$6="Onderzoek, Ontwikkeling en innovatie (O&amp;O&amp;I)",Werkblad!$A$32,$C$6="","")</f>
        <v/>
      </c>
      <c r="BC42" s="33"/>
      <c r="BD42" s="190"/>
      <c r="BE42" s="33">
        <f t="shared" si="86"/>
        <v>0</v>
      </c>
      <c r="BF42" s="33">
        <f t="shared" si="87"/>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2"/>
        <v>0</v>
      </c>
      <c r="H43" s="3"/>
      <c r="I43" s="294">
        <f t="shared" si="73"/>
        <v>0</v>
      </c>
      <c r="J43" s="190"/>
      <c r="K43" s="33">
        <f t="shared" si="74"/>
        <v>0</v>
      </c>
      <c r="L43" s="297"/>
      <c r="M43" s="33">
        <f t="shared" si="75"/>
        <v>0</v>
      </c>
      <c r="N43" s="190"/>
      <c r="O43" s="33">
        <f t="shared" si="70"/>
        <v>0</v>
      </c>
      <c r="P43" s="297">
        <f t="shared" si="71"/>
        <v>0</v>
      </c>
      <c r="Q43" s="297"/>
      <c r="R43" s="188" t="str" cm="2">
        <f t="array" ref="R43">_xlfn.IFS($C$6=Werkblad!$A$28,Werkblad!$A$34,$C$6="Kennisontwikkeling (KO)",Werkblad!$A$31,$C$6="Onderzoek, Ontwikkeling en innovatie (O&amp;O&amp;I)",Werkblad!$A$32,$C$6="","")</f>
        <v/>
      </c>
      <c r="S43" s="33"/>
      <c r="T43" s="190"/>
      <c r="U43" s="33">
        <f t="shared" si="76"/>
        <v>0</v>
      </c>
      <c r="V43" s="297"/>
      <c r="W43" s="33">
        <f t="shared" si="7"/>
        <v>0</v>
      </c>
      <c r="X43" s="188" t="str" cm="2">
        <f t="array" ref="X43">_xlfn.IFS($C$6=Werkblad!$A$28,Werkblad!$A$34,$C$6="Kennisontwikkeling (KO)",Werkblad!$A$31,$C$6="Onderzoek, Ontwikkeling en innovatie (O&amp;O&amp;I)",Werkblad!$A$32,$C$6="","")</f>
        <v/>
      </c>
      <c r="Y43" s="33"/>
      <c r="Z43" s="415"/>
      <c r="AA43" s="33">
        <f t="shared" si="77"/>
        <v>0</v>
      </c>
      <c r="AB43" s="297"/>
      <c r="AC43" s="33">
        <f t="shared" si="19"/>
        <v>0</v>
      </c>
      <c r="AD43" s="188" t="str" cm="2">
        <f t="array" ref="AD43">_xlfn.IFS($C$6=Werkblad!$A$28,Werkblad!$A$34,$C$6="Kennisontwikkeling (KO)",Werkblad!$A$31,$C$6="Onderzoek, Ontwikkeling en innovatie (O&amp;O&amp;I)",Werkblad!$A$32,$C$6="","")</f>
        <v/>
      </c>
      <c r="AE43" s="297"/>
      <c r="AF43" s="190"/>
      <c r="AG43" s="33">
        <f t="shared" si="78"/>
        <v>0</v>
      </c>
      <c r="AH43" s="33">
        <f t="shared" si="79"/>
        <v>0</v>
      </c>
      <c r="AI43" s="297"/>
      <c r="AJ43" s="188" t="str" cm="2">
        <f t="array" ref="AJ43">_xlfn.IFS($C$6=Werkblad!$A$28,Werkblad!$A$34,$C$6="Kennisontwikkeling (KO)",Werkblad!$A$31,$C$6="Onderzoek, Ontwikkeling en innovatie (O&amp;O&amp;I)",Werkblad!$A$32,$C$6="","")</f>
        <v/>
      </c>
      <c r="AK43" s="297"/>
      <c r="AL43" s="190"/>
      <c r="AM43" s="33">
        <f t="shared" si="80"/>
        <v>0</v>
      </c>
      <c r="AN43" s="33">
        <f t="shared" si="81"/>
        <v>0</v>
      </c>
      <c r="AO43" s="297"/>
      <c r="AP43" s="188" t="str" cm="2">
        <f t="array" ref="AP43">_xlfn.IFS($C$6=Werkblad!$A$28,Werkblad!$A$34,$C$6="Kennisontwikkeling (KO)",Werkblad!$A$31,$C$6="Onderzoek, Ontwikkeling en innovatie (O&amp;O&amp;I)",Werkblad!$A$32,$C$6="","")</f>
        <v/>
      </c>
      <c r="AQ43" s="297"/>
      <c r="AR43" s="190"/>
      <c r="AS43" s="33">
        <f t="shared" si="82"/>
        <v>0</v>
      </c>
      <c r="AT43" s="33">
        <f t="shared" si="83"/>
        <v>0</v>
      </c>
      <c r="AU43" s="297"/>
      <c r="AV43" s="188" t="str" cm="2">
        <f t="array" ref="AV43">_xlfn.IFS($C$6=Werkblad!$A$28,Werkblad!$A$34,$C$6="Kennisontwikkeling (KO)",Werkblad!$A$31,$C$6="Onderzoek, Ontwikkeling en innovatie (O&amp;O&amp;I)",Werkblad!$A$32,$C$6="","")</f>
        <v/>
      </c>
      <c r="AW43" s="33"/>
      <c r="AX43" s="190"/>
      <c r="AY43" s="33">
        <f t="shared" si="84"/>
        <v>0</v>
      </c>
      <c r="AZ43" s="33">
        <f t="shared" si="85"/>
        <v>0</v>
      </c>
      <c r="BA43" s="297"/>
      <c r="BB43" s="188" t="str" cm="2">
        <f t="array" ref="BB43">_xlfn.IFS($C$6=Werkblad!$A$28,Werkblad!$A$34,$C$6="Kennisontwikkeling (KO)",Werkblad!$A$31,$C$6="Onderzoek, Ontwikkeling en innovatie (O&amp;O&amp;I)",Werkblad!$A$32,$C$6="","")</f>
        <v/>
      </c>
      <c r="BC43" s="33"/>
      <c r="BD43" s="190"/>
      <c r="BE43" s="33">
        <f t="shared" si="86"/>
        <v>0</v>
      </c>
      <c r="BF43" s="33">
        <f t="shared" si="87"/>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2"/>
        <v>0</v>
      </c>
      <c r="H44" s="3"/>
      <c r="I44" s="294">
        <f t="shared" si="73"/>
        <v>0</v>
      </c>
      <c r="J44" s="190"/>
      <c r="K44" s="33">
        <f t="shared" si="74"/>
        <v>0</v>
      </c>
      <c r="L44" s="297"/>
      <c r="M44" s="33">
        <f t="shared" si="75"/>
        <v>0</v>
      </c>
      <c r="N44" s="190"/>
      <c r="O44" s="33">
        <f t="shared" si="70"/>
        <v>0</v>
      </c>
      <c r="P44" s="297">
        <f t="shared" si="71"/>
        <v>0</v>
      </c>
      <c r="Q44" s="297"/>
      <c r="R44" s="188" t="str" cm="2">
        <f t="array" ref="R44">_xlfn.IFS($C$6=Werkblad!$A$28,Werkblad!$A$34,$C$6="Kennisontwikkeling (KO)",Werkblad!$A$31,$C$6="Onderzoek, Ontwikkeling en innovatie (O&amp;O&amp;I)",Werkblad!$A$32,$C$6="","")</f>
        <v/>
      </c>
      <c r="S44" s="33"/>
      <c r="T44" s="190"/>
      <c r="U44" s="33">
        <f t="shared" si="76"/>
        <v>0</v>
      </c>
      <c r="V44" s="297"/>
      <c r="W44" s="33">
        <f t="shared" si="7"/>
        <v>0</v>
      </c>
      <c r="X44" s="188" t="str" cm="2">
        <f t="array" ref="X44">_xlfn.IFS($C$6=Werkblad!$A$28,Werkblad!$A$34,$C$6="Kennisontwikkeling (KO)",Werkblad!$A$31,$C$6="Onderzoek, Ontwikkeling en innovatie (O&amp;O&amp;I)",Werkblad!$A$32,$C$6="","")</f>
        <v/>
      </c>
      <c r="Y44" s="33"/>
      <c r="Z44" s="415"/>
      <c r="AA44" s="33">
        <f t="shared" si="77"/>
        <v>0</v>
      </c>
      <c r="AB44" s="297"/>
      <c r="AC44" s="33">
        <f t="shared" si="19"/>
        <v>0</v>
      </c>
      <c r="AD44" s="188" t="str" cm="2">
        <f t="array" ref="AD44">_xlfn.IFS($C$6=Werkblad!$A$28,Werkblad!$A$34,$C$6="Kennisontwikkeling (KO)",Werkblad!$A$31,$C$6="Onderzoek, Ontwikkeling en innovatie (O&amp;O&amp;I)",Werkblad!$A$32,$C$6="","")</f>
        <v/>
      </c>
      <c r="AE44" s="297"/>
      <c r="AF44" s="190"/>
      <c r="AG44" s="33">
        <f t="shared" si="78"/>
        <v>0</v>
      </c>
      <c r="AH44" s="33">
        <f t="shared" si="79"/>
        <v>0</v>
      </c>
      <c r="AI44" s="297"/>
      <c r="AJ44" s="188" t="str" cm="2">
        <f t="array" ref="AJ44">_xlfn.IFS($C$6=Werkblad!$A$28,Werkblad!$A$34,$C$6="Kennisontwikkeling (KO)",Werkblad!$A$31,$C$6="Onderzoek, Ontwikkeling en innovatie (O&amp;O&amp;I)",Werkblad!$A$32,$C$6="","")</f>
        <v/>
      </c>
      <c r="AK44" s="297"/>
      <c r="AL44" s="190"/>
      <c r="AM44" s="33">
        <f t="shared" si="80"/>
        <v>0</v>
      </c>
      <c r="AN44" s="33">
        <f t="shared" si="81"/>
        <v>0</v>
      </c>
      <c r="AO44" s="297"/>
      <c r="AP44" s="188" t="str" cm="2">
        <f t="array" ref="AP44">_xlfn.IFS($C$6=Werkblad!$A$28,Werkblad!$A$34,$C$6="Kennisontwikkeling (KO)",Werkblad!$A$31,$C$6="Onderzoek, Ontwikkeling en innovatie (O&amp;O&amp;I)",Werkblad!$A$32,$C$6="","")</f>
        <v/>
      </c>
      <c r="AQ44" s="297"/>
      <c r="AR44" s="190"/>
      <c r="AS44" s="33">
        <f t="shared" si="82"/>
        <v>0</v>
      </c>
      <c r="AT44" s="33">
        <f t="shared" si="83"/>
        <v>0</v>
      </c>
      <c r="AU44" s="297"/>
      <c r="AV44" s="188" t="str" cm="2">
        <f t="array" ref="AV44">_xlfn.IFS($C$6=Werkblad!$A$28,Werkblad!$A$34,$C$6="Kennisontwikkeling (KO)",Werkblad!$A$31,$C$6="Onderzoek, Ontwikkeling en innovatie (O&amp;O&amp;I)",Werkblad!$A$32,$C$6="","")</f>
        <v/>
      </c>
      <c r="AW44" s="33"/>
      <c r="AX44" s="190"/>
      <c r="AY44" s="33">
        <f t="shared" si="84"/>
        <v>0</v>
      </c>
      <c r="AZ44" s="33">
        <f t="shared" si="85"/>
        <v>0</v>
      </c>
      <c r="BA44" s="297"/>
      <c r="BB44" s="188" t="str" cm="2">
        <f t="array" ref="BB44">_xlfn.IFS($C$6=Werkblad!$A$28,Werkblad!$A$34,$C$6="Kennisontwikkeling (KO)",Werkblad!$A$31,$C$6="Onderzoek, Ontwikkeling en innovatie (O&amp;O&amp;I)",Werkblad!$A$32,$C$6="","")</f>
        <v/>
      </c>
      <c r="BC44" s="33"/>
      <c r="BD44" s="190"/>
      <c r="BE44" s="33">
        <f t="shared" si="86"/>
        <v>0</v>
      </c>
      <c r="BF44" s="33">
        <f t="shared" si="87"/>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2"/>
        <v>0</v>
      </c>
      <c r="H45" s="3"/>
      <c r="I45" s="294">
        <f t="shared" si="73"/>
        <v>0</v>
      </c>
      <c r="J45" s="190"/>
      <c r="K45" s="33">
        <f t="shared" si="74"/>
        <v>0</v>
      </c>
      <c r="L45" s="297"/>
      <c r="M45" s="33">
        <f t="shared" si="75"/>
        <v>0</v>
      </c>
      <c r="N45" s="190"/>
      <c r="O45" s="33">
        <f t="shared" si="70"/>
        <v>0</v>
      </c>
      <c r="P45" s="297">
        <f t="shared" si="71"/>
        <v>0</v>
      </c>
      <c r="Q45" s="297"/>
      <c r="R45" s="188" t="str" cm="2">
        <f t="array" ref="R45">_xlfn.IFS($C$6=Werkblad!$A$28,Werkblad!$A$34,$C$6="Kennisontwikkeling (KO)",Werkblad!$A$31,$C$6="Onderzoek, Ontwikkeling en innovatie (O&amp;O&amp;I)",Werkblad!$A$32,$C$6="","")</f>
        <v/>
      </c>
      <c r="S45" s="33"/>
      <c r="T45" s="190"/>
      <c r="U45" s="33">
        <f t="shared" si="76"/>
        <v>0</v>
      </c>
      <c r="V45" s="297"/>
      <c r="W45" s="33">
        <f t="shared" si="7"/>
        <v>0</v>
      </c>
      <c r="X45" s="188" t="str" cm="2">
        <f t="array" ref="X45">_xlfn.IFS($C$6=Werkblad!$A$28,Werkblad!$A$34,$C$6="Kennisontwikkeling (KO)",Werkblad!$A$31,$C$6="Onderzoek, Ontwikkeling en innovatie (O&amp;O&amp;I)",Werkblad!$A$32,$C$6="","")</f>
        <v/>
      </c>
      <c r="Y45" s="33"/>
      <c r="Z45" s="415"/>
      <c r="AA45" s="33">
        <f t="shared" si="77"/>
        <v>0</v>
      </c>
      <c r="AB45" s="297"/>
      <c r="AC45" s="33">
        <f t="shared" si="19"/>
        <v>0</v>
      </c>
      <c r="AD45" s="188" t="str" cm="2">
        <f t="array" ref="AD45">_xlfn.IFS($C$6=Werkblad!$A$28,Werkblad!$A$34,$C$6="Kennisontwikkeling (KO)",Werkblad!$A$31,$C$6="Onderzoek, Ontwikkeling en innovatie (O&amp;O&amp;I)",Werkblad!$A$32,$C$6="","")</f>
        <v/>
      </c>
      <c r="AE45" s="297"/>
      <c r="AF45" s="190"/>
      <c r="AG45" s="33">
        <f t="shared" si="78"/>
        <v>0</v>
      </c>
      <c r="AH45" s="33">
        <f t="shared" si="79"/>
        <v>0</v>
      </c>
      <c r="AI45" s="297"/>
      <c r="AJ45" s="188" t="str" cm="2">
        <f t="array" ref="AJ45">_xlfn.IFS($C$6=Werkblad!$A$28,Werkblad!$A$34,$C$6="Kennisontwikkeling (KO)",Werkblad!$A$31,$C$6="Onderzoek, Ontwikkeling en innovatie (O&amp;O&amp;I)",Werkblad!$A$32,$C$6="","")</f>
        <v/>
      </c>
      <c r="AK45" s="297"/>
      <c r="AL45" s="190"/>
      <c r="AM45" s="33">
        <f t="shared" si="80"/>
        <v>0</v>
      </c>
      <c r="AN45" s="33">
        <f t="shared" si="81"/>
        <v>0</v>
      </c>
      <c r="AO45" s="297"/>
      <c r="AP45" s="188" t="str" cm="2">
        <f t="array" ref="AP45">_xlfn.IFS($C$6=Werkblad!$A$28,Werkblad!$A$34,$C$6="Kennisontwikkeling (KO)",Werkblad!$A$31,$C$6="Onderzoek, Ontwikkeling en innovatie (O&amp;O&amp;I)",Werkblad!$A$32,$C$6="","")</f>
        <v/>
      </c>
      <c r="AQ45" s="297"/>
      <c r="AR45" s="190"/>
      <c r="AS45" s="33">
        <f t="shared" si="82"/>
        <v>0</v>
      </c>
      <c r="AT45" s="33">
        <f t="shared" si="83"/>
        <v>0</v>
      </c>
      <c r="AU45" s="297"/>
      <c r="AV45" s="188" t="str" cm="2">
        <f t="array" ref="AV45">_xlfn.IFS($C$6=Werkblad!$A$28,Werkblad!$A$34,$C$6="Kennisontwikkeling (KO)",Werkblad!$A$31,$C$6="Onderzoek, Ontwikkeling en innovatie (O&amp;O&amp;I)",Werkblad!$A$32,$C$6="","")</f>
        <v/>
      </c>
      <c r="AW45" s="33"/>
      <c r="AX45" s="190"/>
      <c r="AY45" s="33">
        <f t="shared" si="84"/>
        <v>0</v>
      </c>
      <c r="AZ45" s="33">
        <f t="shared" si="85"/>
        <v>0</v>
      </c>
      <c r="BA45" s="297"/>
      <c r="BB45" s="188" t="str" cm="2">
        <f t="array" ref="BB45">_xlfn.IFS($C$6=Werkblad!$A$28,Werkblad!$A$34,$C$6="Kennisontwikkeling (KO)",Werkblad!$A$31,$C$6="Onderzoek, Ontwikkeling en innovatie (O&amp;O&amp;I)",Werkblad!$A$32,$C$6="","")</f>
        <v/>
      </c>
      <c r="BC45" s="33"/>
      <c r="BD45" s="190"/>
      <c r="BE45" s="33">
        <f t="shared" si="86"/>
        <v>0</v>
      </c>
      <c r="BF45" s="33">
        <f t="shared" si="87"/>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2"/>
        <v>0</v>
      </c>
      <c r="H46" s="3"/>
      <c r="I46" s="294">
        <f t="shared" si="73"/>
        <v>0</v>
      </c>
      <c r="J46" s="190"/>
      <c r="K46" s="33">
        <f t="shared" si="74"/>
        <v>0</v>
      </c>
      <c r="L46" s="297"/>
      <c r="M46" s="33">
        <f t="shared" si="75"/>
        <v>0</v>
      </c>
      <c r="N46" s="190"/>
      <c r="O46" s="33">
        <f t="shared" si="70"/>
        <v>0</v>
      </c>
      <c r="P46" s="297">
        <f t="shared" si="71"/>
        <v>0</v>
      </c>
      <c r="Q46" s="297"/>
      <c r="R46" s="188" t="str" cm="2">
        <f t="array" ref="R46">_xlfn.IFS($C$6=Werkblad!$A$28,Werkblad!$A$34,$C$6="Kennisontwikkeling (KO)",Werkblad!$A$31,$C$6="Onderzoek, Ontwikkeling en innovatie (O&amp;O&amp;I)",Werkblad!$A$32,$C$6="","")</f>
        <v/>
      </c>
      <c r="S46" s="33"/>
      <c r="T46" s="190"/>
      <c r="U46" s="33">
        <f t="shared" si="76"/>
        <v>0</v>
      </c>
      <c r="V46" s="297"/>
      <c r="W46" s="33">
        <f t="shared" si="7"/>
        <v>0</v>
      </c>
      <c r="X46" s="188" t="str" cm="2">
        <f t="array" ref="X46">_xlfn.IFS($C$6=Werkblad!$A$28,Werkblad!$A$34,$C$6="Kennisontwikkeling (KO)",Werkblad!$A$31,$C$6="Onderzoek, Ontwikkeling en innovatie (O&amp;O&amp;I)",Werkblad!$A$32,$C$6="","")</f>
        <v/>
      </c>
      <c r="Y46" s="33"/>
      <c r="Z46" s="415"/>
      <c r="AA46" s="33">
        <f t="shared" si="77"/>
        <v>0</v>
      </c>
      <c r="AB46" s="297"/>
      <c r="AC46" s="33">
        <f t="shared" si="19"/>
        <v>0</v>
      </c>
      <c r="AD46" s="188" t="str" cm="2">
        <f t="array" ref="AD46">_xlfn.IFS($C$6=Werkblad!$A$28,Werkblad!$A$34,$C$6="Kennisontwikkeling (KO)",Werkblad!$A$31,$C$6="Onderzoek, Ontwikkeling en innovatie (O&amp;O&amp;I)",Werkblad!$A$32,$C$6="","")</f>
        <v/>
      </c>
      <c r="AE46" s="297"/>
      <c r="AF46" s="190"/>
      <c r="AG46" s="33">
        <f t="shared" si="78"/>
        <v>0</v>
      </c>
      <c r="AH46" s="33">
        <f t="shared" si="79"/>
        <v>0</v>
      </c>
      <c r="AI46" s="297"/>
      <c r="AJ46" s="188" t="str" cm="2">
        <f t="array" ref="AJ46">_xlfn.IFS($C$6=Werkblad!$A$28,Werkblad!$A$34,$C$6="Kennisontwikkeling (KO)",Werkblad!$A$31,$C$6="Onderzoek, Ontwikkeling en innovatie (O&amp;O&amp;I)",Werkblad!$A$32,$C$6="","")</f>
        <v/>
      </c>
      <c r="AK46" s="297"/>
      <c r="AL46" s="190"/>
      <c r="AM46" s="33">
        <f t="shared" si="80"/>
        <v>0</v>
      </c>
      <c r="AN46" s="33">
        <f t="shared" si="81"/>
        <v>0</v>
      </c>
      <c r="AO46" s="297"/>
      <c r="AP46" s="188" t="str" cm="2">
        <f t="array" ref="AP46">_xlfn.IFS($C$6=Werkblad!$A$28,Werkblad!$A$34,$C$6="Kennisontwikkeling (KO)",Werkblad!$A$31,$C$6="Onderzoek, Ontwikkeling en innovatie (O&amp;O&amp;I)",Werkblad!$A$32,$C$6="","")</f>
        <v/>
      </c>
      <c r="AQ46" s="297"/>
      <c r="AR46" s="190"/>
      <c r="AS46" s="33">
        <f t="shared" si="82"/>
        <v>0</v>
      </c>
      <c r="AT46" s="33">
        <f t="shared" si="83"/>
        <v>0</v>
      </c>
      <c r="AU46" s="297"/>
      <c r="AV46" s="188" t="str" cm="2">
        <f t="array" ref="AV46">_xlfn.IFS($C$6=Werkblad!$A$28,Werkblad!$A$34,$C$6="Kennisontwikkeling (KO)",Werkblad!$A$31,$C$6="Onderzoek, Ontwikkeling en innovatie (O&amp;O&amp;I)",Werkblad!$A$32,$C$6="","")</f>
        <v/>
      </c>
      <c r="AW46" s="33"/>
      <c r="AX46" s="190"/>
      <c r="AY46" s="33">
        <f t="shared" si="84"/>
        <v>0</v>
      </c>
      <c r="AZ46" s="33">
        <f t="shared" si="85"/>
        <v>0</v>
      </c>
      <c r="BA46" s="297"/>
      <c r="BB46" s="188" t="str" cm="2">
        <f t="array" ref="BB46">_xlfn.IFS($C$6=Werkblad!$A$28,Werkblad!$A$34,$C$6="Kennisontwikkeling (KO)",Werkblad!$A$31,$C$6="Onderzoek, Ontwikkeling en innovatie (O&amp;O&amp;I)",Werkblad!$A$32,$C$6="","")</f>
        <v/>
      </c>
      <c r="BC46" s="33"/>
      <c r="BD46" s="190"/>
      <c r="BE46" s="33">
        <f t="shared" si="86"/>
        <v>0</v>
      </c>
      <c r="BF46" s="33">
        <f t="shared" si="87"/>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2"/>
        <v>0</v>
      </c>
      <c r="H47" s="3"/>
      <c r="I47" s="294">
        <f t="shared" si="73"/>
        <v>0</v>
      </c>
      <c r="J47" s="190"/>
      <c r="K47" s="33">
        <f t="shared" si="74"/>
        <v>0</v>
      </c>
      <c r="L47" s="297"/>
      <c r="M47" s="33">
        <f t="shared" si="75"/>
        <v>0</v>
      </c>
      <c r="N47" s="190"/>
      <c r="O47" s="33">
        <f t="shared" si="70"/>
        <v>0</v>
      </c>
      <c r="P47" s="297">
        <f t="shared" si="71"/>
        <v>0</v>
      </c>
      <c r="Q47" s="297"/>
      <c r="R47" s="188" t="str" cm="2">
        <f t="array" ref="R47">_xlfn.IFS($C$6=Werkblad!$A$28,Werkblad!$A$34,$C$6="Kennisontwikkeling (KO)",Werkblad!$A$31,$C$6="Onderzoek, Ontwikkeling en innovatie (O&amp;O&amp;I)",Werkblad!$A$32,$C$6="","")</f>
        <v/>
      </c>
      <c r="S47" s="33"/>
      <c r="T47" s="190"/>
      <c r="U47" s="33">
        <f t="shared" si="76"/>
        <v>0</v>
      </c>
      <c r="V47" s="297"/>
      <c r="W47" s="33">
        <f t="shared" si="7"/>
        <v>0</v>
      </c>
      <c r="X47" s="188" t="str" cm="2">
        <f t="array" ref="X47">_xlfn.IFS($C$6=Werkblad!$A$28,Werkblad!$A$34,$C$6="Kennisontwikkeling (KO)",Werkblad!$A$31,$C$6="Onderzoek, Ontwikkeling en innovatie (O&amp;O&amp;I)",Werkblad!$A$32,$C$6="","")</f>
        <v/>
      </c>
      <c r="Y47" s="33"/>
      <c r="Z47" s="415"/>
      <c r="AA47" s="33">
        <f t="shared" si="77"/>
        <v>0</v>
      </c>
      <c r="AB47" s="297"/>
      <c r="AC47" s="33">
        <f t="shared" si="19"/>
        <v>0</v>
      </c>
      <c r="AD47" s="188" t="str" cm="2">
        <f t="array" ref="AD47">_xlfn.IFS($C$6=Werkblad!$A$28,Werkblad!$A$34,$C$6="Kennisontwikkeling (KO)",Werkblad!$A$31,$C$6="Onderzoek, Ontwikkeling en innovatie (O&amp;O&amp;I)",Werkblad!$A$32,$C$6="","")</f>
        <v/>
      </c>
      <c r="AE47" s="297"/>
      <c r="AF47" s="190"/>
      <c r="AG47" s="33">
        <f t="shared" si="78"/>
        <v>0</v>
      </c>
      <c r="AH47" s="33">
        <f t="shared" si="79"/>
        <v>0</v>
      </c>
      <c r="AI47" s="297"/>
      <c r="AJ47" s="188" t="str" cm="2">
        <f t="array" ref="AJ47">_xlfn.IFS($C$6=Werkblad!$A$28,Werkblad!$A$34,$C$6="Kennisontwikkeling (KO)",Werkblad!$A$31,$C$6="Onderzoek, Ontwikkeling en innovatie (O&amp;O&amp;I)",Werkblad!$A$32,$C$6="","")</f>
        <v/>
      </c>
      <c r="AK47" s="297"/>
      <c r="AL47" s="190"/>
      <c r="AM47" s="33">
        <f t="shared" si="80"/>
        <v>0</v>
      </c>
      <c r="AN47" s="33">
        <f t="shared" si="81"/>
        <v>0</v>
      </c>
      <c r="AO47" s="297"/>
      <c r="AP47" s="188" t="str" cm="2">
        <f t="array" ref="AP47">_xlfn.IFS($C$6=Werkblad!$A$28,Werkblad!$A$34,$C$6="Kennisontwikkeling (KO)",Werkblad!$A$31,$C$6="Onderzoek, Ontwikkeling en innovatie (O&amp;O&amp;I)",Werkblad!$A$32,$C$6="","")</f>
        <v/>
      </c>
      <c r="AQ47" s="297"/>
      <c r="AR47" s="190"/>
      <c r="AS47" s="33">
        <f t="shared" si="82"/>
        <v>0</v>
      </c>
      <c r="AT47" s="33">
        <f t="shared" si="83"/>
        <v>0</v>
      </c>
      <c r="AU47" s="297"/>
      <c r="AV47" s="188" t="str" cm="2">
        <f t="array" ref="AV47">_xlfn.IFS($C$6=Werkblad!$A$28,Werkblad!$A$34,$C$6="Kennisontwikkeling (KO)",Werkblad!$A$31,$C$6="Onderzoek, Ontwikkeling en innovatie (O&amp;O&amp;I)",Werkblad!$A$32,$C$6="","")</f>
        <v/>
      </c>
      <c r="AW47" s="33"/>
      <c r="AX47" s="190"/>
      <c r="AY47" s="33">
        <f t="shared" si="84"/>
        <v>0</v>
      </c>
      <c r="AZ47" s="33">
        <f t="shared" si="85"/>
        <v>0</v>
      </c>
      <c r="BA47" s="297"/>
      <c r="BB47" s="188" t="str" cm="2">
        <f t="array" ref="BB47">_xlfn.IFS($C$6=Werkblad!$A$28,Werkblad!$A$34,$C$6="Kennisontwikkeling (KO)",Werkblad!$A$31,$C$6="Onderzoek, Ontwikkeling en innovatie (O&amp;O&amp;I)",Werkblad!$A$32,$C$6="","")</f>
        <v/>
      </c>
      <c r="BC47" s="33"/>
      <c r="BD47" s="190"/>
      <c r="BE47" s="33">
        <f t="shared" si="86"/>
        <v>0</v>
      </c>
      <c r="BF47" s="33">
        <f t="shared" si="87"/>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2"/>
        <v>0</v>
      </c>
      <c r="H48" s="3"/>
      <c r="I48" s="294">
        <f t="shared" si="73"/>
        <v>0</v>
      </c>
      <c r="J48" s="190"/>
      <c r="K48" s="33">
        <f t="shared" si="74"/>
        <v>0</v>
      </c>
      <c r="L48" s="297"/>
      <c r="M48" s="33">
        <f t="shared" si="75"/>
        <v>0</v>
      </c>
      <c r="N48" s="190"/>
      <c r="O48" s="33">
        <f t="shared" si="70"/>
        <v>0</v>
      </c>
      <c r="P48" s="297">
        <f t="shared" si="71"/>
        <v>0</v>
      </c>
      <c r="Q48" s="297"/>
      <c r="R48" s="188" t="str" cm="2">
        <f t="array" ref="R48">_xlfn.IFS($C$6=Werkblad!$A$28,Werkblad!$A$34,$C$6="Kennisontwikkeling (KO)",Werkblad!$A$31,$C$6="Onderzoek, Ontwikkeling en innovatie (O&amp;O&amp;I)",Werkblad!$A$32,$C$6="","")</f>
        <v/>
      </c>
      <c r="S48" s="33"/>
      <c r="T48" s="190"/>
      <c r="U48" s="33">
        <f t="shared" si="76"/>
        <v>0</v>
      </c>
      <c r="V48" s="297"/>
      <c r="W48" s="33">
        <f t="shared" si="7"/>
        <v>0</v>
      </c>
      <c r="X48" s="188" t="str" cm="2">
        <f t="array" ref="X48">_xlfn.IFS($C$6=Werkblad!$A$28,Werkblad!$A$34,$C$6="Kennisontwikkeling (KO)",Werkblad!$A$31,$C$6="Onderzoek, Ontwikkeling en innovatie (O&amp;O&amp;I)",Werkblad!$A$32,$C$6="","")</f>
        <v/>
      </c>
      <c r="Y48" s="33"/>
      <c r="Z48" s="197"/>
      <c r="AA48" s="33">
        <f t="shared" si="77"/>
        <v>0</v>
      </c>
      <c r="AB48" s="297"/>
      <c r="AC48" s="33">
        <f t="shared" si="19"/>
        <v>0</v>
      </c>
      <c r="AD48" s="188" t="str" cm="2">
        <f t="array" ref="AD48">_xlfn.IFS($C$6=Werkblad!$A$28,Werkblad!$A$34,$C$6="Kennisontwikkeling (KO)",Werkblad!$A$31,$C$6="Onderzoek, Ontwikkeling en innovatie (O&amp;O&amp;I)",Werkblad!$A$32,$C$6="","")</f>
        <v/>
      </c>
      <c r="AE48" s="297"/>
      <c r="AF48" s="190"/>
      <c r="AG48" s="33">
        <f t="shared" si="78"/>
        <v>0</v>
      </c>
      <c r="AH48" s="33">
        <f t="shared" si="79"/>
        <v>0</v>
      </c>
      <c r="AI48" s="297"/>
      <c r="AJ48" s="188" t="str" cm="2">
        <f t="array" ref="AJ48">_xlfn.IFS($C$6=Werkblad!$A$28,Werkblad!$A$34,$C$6="Kennisontwikkeling (KO)",Werkblad!$A$31,$C$6="Onderzoek, Ontwikkeling en innovatie (O&amp;O&amp;I)",Werkblad!$A$32,$C$6="","")</f>
        <v/>
      </c>
      <c r="AK48" s="297"/>
      <c r="AL48" s="190"/>
      <c r="AM48" s="33">
        <f t="shared" si="80"/>
        <v>0</v>
      </c>
      <c r="AN48" s="33">
        <f t="shared" si="81"/>
        <v>0</v>
      </c>
      <c r="AO48" s="297"/>
      <c r="AP48" s="188" t="str" cm="2">
        <f t="array" ref="AP48">_xlfn.IFS($C$6=Werkblad!$A$28,Werkblad!$A$34,$C$6="Kennisontwikkeling (KO)",Werkblad!$A$31,$C$6="Onderzoek, Ontwikkeling en innovatie (O&amp;O&amp;I)",Werkblad!$A$32,$C$6="","")</f>
        <v/>
      </c>
      <c r="AQ48" s="297"/>
      <c r="AR48" s="190"/>
      <c r="AS48" s="33">
        <f t="shared" si="82"/>
        <v>0</v>
      </c>
      <c r="AT48" s="33">
        <f t="shared" si="83"/>
        <v>0</v>
      </c>
      <c r="AU48" s="297"/>
      <c r="AV48" s="188" t="str" cm="2">
        <f t="array" ref="AV48">_xlfn.IFS($C$6=Werkblad!$A$28,Werkblad!$A$34,$C$6="Kennisontwikkeling (KO)",Werkblad!$A$31,$C$6="Onderzoek, Ontwikkeling en innovatie (O&amp;O&amp;I)",Werkblad!$A$32,$C$6="","")</f>
        <v/>
      </c>
      <c r="AW48" s="33"/>
      <c r="AX48" s="190"/>
      <c r="AY48" s="33">
        <f t="shared" si="84"/>
        <v>0</v>
      </c>
      <c r="AZ48" s="33">
        <f t="shared" si="85"/>
        <v>0</v>
      </c>
      <c r="BA48" s="297"/>
      <c r="BB48" s="188" t="str" cm="2">
        <f t="array" ref="BB48">_xlfn.IFS($C$6=Werkblad!$A$28,Werkblad!$A$34,$C$6="Kennisontwikkeling (KO)",Werkblad!$A$31,$C$6="Onderzoek, Ontwikkeling en innovatie (O&amp;O&amp;I)",Werkblad!$A$32,$C$6="","")</f>
        <v/>
      </c>
      <c r="BC48" s="33"/>
      <c r="BD48" s="190"/>
      <c r="BE48" s="33">
        <f t="shared" si="86"/>
        <v>0</v>
      </c>
      <c r="BF48" s="33">
        <f t="shared" si="87"/>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2"/>
        <v>0</v>
      </c>
      <c r="H49" s="3"/>
      <c r="I49" s="294">
        <f t="shared" si="73"/>
        <v>0</v>
      </c>
      <c r="J49" s="190"/>
      <c r="K49" s="33">
        <f t="shared" si="74"/>
        <v>0</v>
      </c>
      <c r="L49" s="297"/>
      <c r="M49" s="33">
        <f t="shared" si="75"/>
        <v>0</v>
      </c>
      <c r="N49" s="190"/>
      <c r="O49" s="33">
        <f t="shared" si="70"/>
        <v>0</v>
      </c>
      <c r="P49" s="297">
        <f t="shared" si="71"/>
        <v>0</v>
      </c>
      <c r="Q49" s="297"/>
      <c r="R49" s="188" t="str" cm="2">
        <f t="array" ref="R49">_xlfn.IFS($C$6=Werkblad!$A$28,Werkblad!$A$34,$C$6="Kennisontwikkeling (KO)",Werkblad!$A$31,$C$6="Onderzoek, Ontwikkeling en innovatie (O&amp;O&amp;I)",Werkblad!$A$32,$C$6="","")</f>
        <v/>
      </c>
      <c r="S49" s="33"/>
      <c r="T49" s="190"/>
      <c r="U49" s="33">
        <f t="shared" si="76"/>
        <v>0</v>
      </c>
      <c r="V49" s="297"/>
      <c r="W49" s="33">
        <f t="shared" si="7"/>
        <v>0</v>
      </c>
      <c r="X49" s="188" t="str" cm="2">
        <f t="array" ref="X49">_xlfn.IFS($C$6=Werkblad!$A$28,Werkblad!$A$34,$C$6="Kennisontwikkeling (KO)",Werkblad!$A$31,$C$6="Onderzoek, Ontwikkeling en innovatie (O&amp;O&amp;I)",Werkblad!$A$32,$C$6="","")</f>
        <v/>
      </c>
      <c r="Y49" s="33"/>
      <c r="Z49" s="415"/>
      <c r="AA49" s="33">
        <f t="shared" si="77"/>
        <v>0</v>
      </c>
      <c r="AB49" s="297"/>
      <c r="AC49" s="33">
        <f t="shared" si="19"/>
        <v>0</v>
      </c>
      <c r="AD49" s="188" t="str" cm="2">
        <f t="array" ref="AD49">_xlfn.IFS($C$6=Werkblad!$A$28,Werkblad!$A$34,$C$6="Kennisontwikkeling (KO)",Werkblad!$A$31,$C$6="Onderzoek, Ontwikkeling en innovatie (O&amp;O&amp;I)",Werkblad!$A$32,$C$6="","")</f>
        <v/>
      </c>
      <c r="AE49" s="297"/>
      <c r="AF49" s="190"/>
      <c r="AG49" s="33">
        <f t="shared" si="78"/>
        <v>0</v>
      </c>
      <c r="AH49" s="33">
        <f t="shared" si="79"/>
        <v>0</v>
      </c>
      <c r="AI49" s="297"/>
      <c r="AJ49" s="188" t="str" cm="2">
        <f t="array" ref="AJ49">_xlfn.IFS($C$6=Werkblad!$A$28,Werkblad!$A$34,$C$6="Kennisontwikkeling (KO)",Werkblad!$A$31,$C$6="Onderzoek, Ontwikkeling en innovatie (O&amp;O&amp;I)",Werkblad!$A$32,$C$6="","")</f>
        <v/>
      </c>
      <c r="AK49" s="297"/>
      <c r="AL49" s="190"/>
      <c r="AM49" s="33">
        <f t="shared" si="80"/>
        <v>0</v>
      </c>
      <c r="AN49" s="33">
        <f t="shared" si="81"/>
        <v>0</v>
      </c>
      <c r="AO49" s="297"/>
      <c r="AP49" s="188" t="str" cm="2">
        <f t="array" ref="AP49">_xlfn.IFS($C$6=Werkblad!$A$28,Werkblad!$A$34,$C$6="Kennisontwikkeling (KO)",Werkblad!$A$31,$C$6="Onderzoek, Ontwikkeling en innovatie (O&amp;O&amp;I)",Werkblad!$A$32,$C$6="","")</f>
        <v/>
      </c>
      <c r="AQ49" s="297"/>
      <c r="AR49" s="190"/>
      <c r="AS49" s="33">
        <f t="shared" si="82"/>
        <v>0</v>
      </c>
      <c r="AT49" s="33">
        <f t="shared" si="83"/>
        <v>0</v>
      </c>
      <c r="AU49" s="297"/>
      <c r="AV49" s="188" t="str" cm="2">
        <f t="array" ref="AV49">_xlfn.IFS($C$6=Werkblad!$A$28,Werkblad!$A$34,$C$6="Kennisontwikkeling (KO)",Werkblad!$A$31,$C$6="Onderzoek, Ontwikkeling en innovatie (O&amp;O&amp;I)",Werkblad!$A$32,$C$6="","")</f>
        <v/>
      </c>
      <c r="AW49" s="33"/>
      <c r="AX49" s="190"/>
      <c r="AY49" s="33">
        <f t="shared" si="84"/>
        <v>0</v>
      </c>
      <c r="AZ49" s="33">
        <f t="shared" si="85"/>
        <v>0</v>
      </c>
      <c r="BA49" s="297"/>
      <c r="BB49" s="188" t="str" cm="2">
        <f t="array" ref="BB49">_xlfn.IFS($C$6=Werkblad!$A$28,Werkblad!$A$34,$C$6="Kennisontwikkeling (KO)",Werkblad!$A$31,$C$6="Onderzoek, Ontwikkeling en innovatie (O&amp;O&amp;I)",Werkblad!$A$32,$C$6="","")</f>
        <v/>
      </c>
      <c r="BC49" s="33"/>
      <c r="BD49" s="190"/>
      <c r="BE49" s="33">
        <f t="shared" si="86"/>
        <v>0</v>
      </c>
      <c r="BF49" s="33">
        <f t="shared" si="87"/>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2"/>
        <v>0</v>
      </c>
      <c r="H50" s="3"/>
      <c r="I50" s="294">
        <f t="shared" si="73"/>
        <v>0</v>
      </c>
      <c r="J50" s="190"/>
      <c r="K50" s="33">
        <f t="shared" si="74"/>
        <v>0</v>
      </c>
      <c r="L50" s="297"/>
      <c r="M50" s="33">
        <f t="shared" si="75"/>
        <v>0</v>
      </c>
      <c r="N50" s="190"/>
      <c r="O50" s="33">
        <f t="shared" si="70"/>
        <v>0</v>
      </c>
      <c r="P50" s="297">
        <f t="shared" si="71"/>
        <v>0</v>
      </c>
      <c r="Q50" s="297"/>
      <c r="R50" s="188" t="str" cm="2">
        <f t="array" ref="R50">_xlfn.IFS($C$6=Werkblad!$A$28,Werkblad!$A$34,$C$6="Kennisontwikkeling (KO)",Werkblad!$A$31,$C$6="Onderzoek, Ontwikkeling en innovatie (O&amp;O&amp;I)",Werkblad!$A$32,$C$6="","")</f>
        <v/>
      </c>
      <c r="S50" s="33"/>
      <c r="T50" s="190"/>
      <c r="U50" s="33">
        <f t="shared" si="76"/>
        <v>0</v>
      </c>
      <c r="V50" s="297"/>
      <c r="W50" s="33">
        <f t="shared" si="7"/>
        <v>0</v>
      </c>
      <c r="X50" s="188" t="str" cm="2">
        <f t="array" ref="X50">_xlfn.IFS($C$6=Werkblad!$A$28,Werkblad!$A$34,$C$6="Kennisontwikkeling (KO)",Werkblad!$A$31,$C$6="Onderzoek, Ontwikkeling en innovatie (O&amp;O&amp;I)",Werkblad!$A$32,$C$6="","")</f>
        <v/>
      </c>
      <c r="Y50" s="33"/>
      <c r="Z50" s="415"/>
      <c r="AA50" s="33">
        <f t="shared" si="77"/>
        <v>0</v>
      </c>
      <c r="AB50" s="297"/>
      <c r="AC50" s="33">
        <f t="shared" si="19"/>
        <v>0</v>
      </c>
      <c r="AD50" s="188" t="str" cm="2">
        <f t="array" ref="AD50">_xlfn.IFS($C$6=Werkblad!$A$28,Werkblad!$A$34,$C$6="Kennisontwikkeling (KO)",Werkblad!$A$31,$C$6="Onderzoek, Ontwikkeling en innovatie (O&amp;O&amp;I)",Werkblad!$A$32,$C$6="","")</f>
        <v/>
      </c>
      <c r="AE50" s="297"/>
      <c r="AF50" s="190"/>
      <c r="AG50" s="33">
        <f t="shared" si="78"/>
        <v>0</v>
      </c>
      <c r="AH50" s="33">
        <f t="shared" si="79"/>
        <v>0</v>
      </c>
      <c r="AI50" s="297"/>
      <c r="AJ50" s="188" t="str" cm="2">
        <f t="array" ref="AJ50">_xlfn.IFS($C$6=Werkblad!$A$28,Werkblad!$A$34,$C$6="Kennisontwikkeling (KO)",Werkblad!$A$31,$C$6="Onderzoek, Ontwikkeling en innovatie (O&amp;O&amp;I)",Werkblad!$A$32,$C$6="","")</f>
        <v/>
      </c>
      <c r="AK50" s="297"/>
      <c r="AL50" s="190"/>
      <c r="AM50" s="33">
        <f t="shared" si="80"/>
        <v>0</v>
      </c>
      <c r="AN50" s="33">
        <f t="shared" si="81"/>
        <v>0</v>
      </c>
      <c r="AO50" s="297"/>
      <c r="AP50" s="188" t="str" cm="2">
        <f t="array" ref="AP50">_xlfn.IFS($C$6=Werkblad!$A$28,Werkblad!$A$34,$C$6="Kennisontwikkeling (KO)",Werkblad!$A$31,$C$6="Onderzoek, Ontwikkeling en innovatie (O&amp;O&amp;I)",Werkblad!$A$32,$C$6="","")</f>
        <v/>
      </c>
      <c r="AQ50" s="297"/>
      <c r="AR50" s="190"/>
      <c r="AS50" s="33">
        <f t="shared" si="82"/>
        <v>0</v>
      </c>
      <c r="AT50" s="33">
        <f t="shared" si="83"/>
        <v>0</v>
      </c>
      <c r="AU50" s="297"/>
      <c r="AV50" s="188" t="str" cm="2">
        <f t="array" ref="AV50">_xlfn.IFS($C$6=Werkblad!$A$28,Werkblad!$A$34,$C$6="Kennisontwikkeling (KO)",Werkblad!$A$31,$C$6="Onderzoek, Ontwikkeling en innovatie (O&amp;O&amp;I)",Werkblad!$A$32,$C$6="","")</f>
        <v/>
      </c>
      <c r="AW50" s="33"/>
      <c r="AX50" s="190"/>
      <c r="AY50" s="33">
        <f t="shared" si="84"/>
        <v>0</v>
      </c>
      <c r="AZ50" s="33">
        <f t="shared" si="85"/>
        <v>0</v>
      </c>
      <c r="BA50" s="297"/>
      <c r="BB50" s="188" t="str" cm="2">
        <f t="array" ref="BB50">_xlfn.IFS($C$6=Werkblad!$A$28,Werkblad!$A$34,$C$6="Kennisontwikkeling (KO)",Werkblad!$A$31,$C$6="Onderzoek, Ontwikkeling en innovatie (O&amp;O&amp;I)",Werkblad!$A$32,$C$6="","")</f>
        <v/>
      </c>
      <c r="BC50" s="33"/>
      <c r="BD50" s="190"/>
      <c r="BE50" s="33">
        <f t="shared" si="86"/>
        <v>0</v>
      </c>
      <c r="BF50" s="33">
        <f t="shared" si="87"/>
        <v>0</v>
      </c>
      <c r="BG50" s="297"/>
      <c r="BH50" s="188" t="str" cm="2">
        <f t="array" ref="BH50">_xlfn.IFS($C$6=Werkblad!$A$28,Werkblad!$A$34,$C$6="Kennisontwikkeling (KO)",Werkblad!$A$31,$C$6="Onderzoek, Ontwikkeling en innovatie (O&amp;O&amp;I)",Werkblad!$A$32,$C$6="","")</f>
        <v/>
      </c>
      <c r="BI50" s="131"/>
    </row>
    <row r="51" spans="1:61" x14ac:dyDescent="0.25">
      <c r="A51" s="106"/>
      <c r="B51" s="574"/>
      <c r="C51" s="575"/>
      <c r="D51" s="189"/>
      <c r="E51" s="3"/>
      <c r="F51" s="190"/>
      <c r="G51" s="33">
        <f t="shared" si="72"/>
        <v>0</v>
      </c>
      <c r="H51" s="3"/>
      <c r="I51" s="294">
        <f t="shared" si="73"/>
        <v>0</v>
      </c>
      <c r="J51" s="190"/>
      <c r="K51" s="33">
        <f t="shared" si="74"/>
        <v>0</v>
      </c>
      <c r="L51" s="297"/>
      <c r="M51" s="33">
        <f t="shared" si="75"/>
        <v>0</v>
      </c>
      <c r="N51" s="190"/>
      <c r="O51" s="33">
        <f t="shared" si="70"/>
        <v>0</v>
      </c>
      <c r="P51" s="297">
        <f t="shared" si="71"/>
        <v>0</v>
      </c>
      <c r="Q51" s="297"/>
      <c r="R51" s="188" t="str" cm="2">
        <f t="array" ref="R51">_xlfn.IFS($C$6=Werkblad!$A$28,Werkblad!$A$34,$C$6="Kennisontwikkeling (KO)",Werkblad!$A$31,$C$6="Onderzoek, Ontwikkeling en innovatie (O&amp;O&amp;I)",Werkblad!$A$32,$C$6="","")</f>
        <v/>
      </c>
      <c r="S51" s="33"/>
      <c r="T51" s="190"/>
      <c r="U51" s="33">
        <f t="shared" si="76"/>
        <v>0</v>
      </c>
      <c r="V51" s="297"/>
      <c r="W51" s="33">
        <f t="shared" si="7"/>
        <v>0</v>
      </c>
      <c r="X51" s="188" t="str" cm="2">
        <f t="array" ref="X51">_xlfn.IFS($C$6=Werkblad!$A$28,Werkblad!$A$34,$C$6="Kennisontwikkeling (KO)",Werkblad!$A$31,$C$6="Onderzoek, Ontwikkeling en innovatie (O&amp;O&amp;I)",Werkblad!$A$32,$C$6="","")</f>
        <v/>
      </c>
      <c r="Y51" s="33"/>
      <c r="Z51" s="415"/>
      <c r="AA51" s="33">
        <f t="shared" si="77"/>
        <v>0</v>
      </c>
      <c r="AB51" s="297"/>
      <c r="AC51" s="33">
        <f t="shared" si="19"/>
        <v>0</v>
      </c>
      <c r="AD51" s="188" t="str" cm="2">
        <f t="array" ref="AD51">_xlfn.IFS($C$6=Werkblad!$A$28,Werkblad!$A$34,$C$6="Kennisontwikkeling (KO)",Werkblad!$A$31,$C$6="Onderzoek, Ontwikkeling en innovatie (O&amp;O&amp;I)",Werkblad!$A$32,$C$6="","")</f>
        <v/>
      </c>
      <c r="AE51" s="297"/>
      <c r="AF51" s="190"/>
      <c r="AG51" s="33">
        <f t="shared" si="78"/>
        <v>0</v>
      </c>
      <c r="AH51" s="33">
        <f t="shared" si="79"/>
        <v>0</v>
      </c>
      <c r="AI51" s="297"/>
      <c r="AJ51" s="188" t="str" cm="2">
        <f t="array" ref="AJ51">_xlfn.IFS($C$6=Werkblad!$A$28,Werkblad!$A$34,$C$6="Kennisontwikkeling (KO)",Werkblad!$A$31,$C$6="Onderzoek, Ontwikkeling en innovatie (O&amp;O&amp;I)",Werkblad!$A$32,$C$6="","")</f>
        <v/>
      </c>
      <c r="AK51" s="297"/>
      <c r="AL51" s="190"/>
      <c r="AM51" s="33">
        <f t="shared" si="80"/>
        <v>0</v>
      </c>
      <c r="AN51" s="33">
        <f t="shared" si="81"/>
        <v>0</v>
      </c>
      <c r="AO51" s="297"/>
      <c r="AP51" s="188" t="str" cm="2">
        <f t="array" ref="AP51">_xlfn.IFS($C$6=Werkblad!$A$28,Werkblad!$A$34,$C$6="Kennisontwikkeling (KO)",Werkblad!$A$31,$C$6="Onderzoek, Ontwikkeling en innovatie (O&amp;O&amp;I)",Werkblad!$A$32,$C$6="","")</f>
        <v/>
      </c>
      <c r="AQ51" s="297"/>
      <c r="AR51" s="190"/>
      <c r="AS51" s="33">
        <f t="shared" si="82"/>
        <v>0</v>
      </c>
      <c r="AT51" s="33">
        <f t="shared" si="83"/>
        <v>0</v>
      </c>
      <c r="AU51" s="297"/>
      <c r="AV51" s="188" t="str" cm="2">
        <f t="array" ref="AV51">_xlfn.IFS($C$6=Werkblad!$A$28,Werkblad!$A$34,$C$6="Kennisontwikkeling (KO)",Werkblad!$A$31,$C$6="Onderzoek, Ontwikkeling en innovatie (O&amp;O&amp;I)",Werkblad!$A$32,$C$6="","")</f>
        <v/>
      </c>
      <c r="AW51" s="33"/>
      <c r="AX51" s="190"/>
      <c r="AY51" s="33">
        <f t="shared" si="84"/>
        <v>0</v>
      </c>
      <c r="AZ51" s="33">
        <f t="shared" si="85"/>
        <v>0</v>
      </c>
      <c r="BA51" s="297"/>
      <c r="BB51" s="188" t="str" cm="2">
        <f t="array" ref="BB51">_xlfn.IFS($C$6=Werkblad!$A$28,Werkblad!$A$34,$C$6="Kennisontwikkeling (KO)",Werkblad!$A$31,$C$6="Onderzoek, Ontwikkeling en innovatie (O&amp;O&amp;I)",Werkblad!$A$32,$C$6="","")</f>
        <v/>
      </c>
      <c r="BC51" s="33"/>
      <c r="BD51" s="190"/>
      <c r="BE51" s="33">
        <f t="shared" si="86"/>
        <v>0</v>
      </c>
      <c r="BF51" s="33">
        <f t="shared" si="87"/>
        <v>0</v>
      </c>
      <c r="BG51" s="297"/>
      <c r="BH51" s="188" t="str" cm="2">
        <f t="array" ref="BH51">_xlfn.IFS($C$6=Werkblad!$A$28,Werkblad!$A$34,$C$6="Kennisontwikkeling (KO)",Werkblad!$A$31,$C$6="Onderzoek, Ontwikkeling en innovatie (O&amp;O&amp;I)",Werkblad!$A$32,$C$6="","")</f>
        <v/>
      </c>
      <c r="BI51" s="131"/>
    </row>
    <row r="52" spans="1:61" x14ac:dyDescent="0.25">
      <c r="A52" s="106"/>
      <c r="B52" s="574"/>
      <c r="C52" s="575"/>
      <c r="D52" s="189"/>
      <c r="E52" s="3"/>
      <c r="F52" s="190"/>
      <c r="G52" s="33">
        <f t="shared" si="72"/>
        <v>0</v>
      </c>
      <c r="H52" s="3"/>
      <c r="I52" s="294">
        <f t="shared" si="73"/>
        <v>0</v>
      </c>
      <c r="J52" s="190"/>
      <c r="K52" s="33">
        <f t="shared" si="74"/>
        <v>0</v>
      </c>
      <c r="L52" s="297"/>
      <c r="M52" s="33">
        <f t="shared" si="75"/>
        <v>0</v>
      </c>
      <c r="N52" s="190"/>
      <c r="O52" s="33">
        <f t="shared" si="70"/>
        <v>0</v>
      </c>
      <c r="P52" s="297">
        <f t="shared" si="71"/>
        <v>0</v>
      </c>
      <c r="Q52" s="297"/>
      <c r="R52" s="188" t="str" cm="2">
        <f t="array" ref="R52">_xlfn.IFS($C$6=Werkblad!$A$28,Werkblad!$A$34,$C$6="Kennisontwikkeling (KO)",Werkblad!$A$31,$C$6="Onderzoek, Ontwikkeling en innovatie (O&amp;O&amp;I)",Werkblad!$A$32,$C$6="","")</f>
        <v/>
      </c>
      <c r="S52" s="33"/>
      <c r="T52" s="190"/>
      <c r="U52" s="33">
        <f t="shared" si="76"/>
        <v>0</v>
      </c>
      <c r="V52" s="297"/>
      <c r="W52" s="33">
        <f t="shared" si="7"/>
        <v>0</v>
      </c>
      <c r="X52" s="188" t="str" cm="2">
        <f t="array" ref="X52">_xlfn.IFS($C$6=Werkblad!$A$28,Werkblad!$A$34,$C$6="Kennisontwikkeling (KO)",Werkblad!$A$31,$C$6="Onderzoek, Ontwikkeling en innovatie (O&amp;O&amp;I)",Werkblad!$A$32,$C$6="","")</f>
        <v/>
      </c>
      <c r="Y52" s="33"/>
      <c r="Z52" s="415"/>
      <c r="AA52" s="33">
        <f t="shared" si="77"/>
        <v>0</v>
      </c>
      <c r="AB52" s="297"/>
      <c r="AC52" s="33">
        <f t="shared" si="19"/>
        <v>0</v>
      </c>
      <c r="AD52" s="188" t="str" cm="2">
        <f t="array" ref="AD52">_xlfn.IFS($C$6=Werkblad!$A$28,Werkblad!$A$34,$C$6="Kennisontwikkeling (KO)",Werkblad!$A$31,$C$6="Onderzoek, Ontwikkeling en innovatie (O&amp;O&amp;I)",Werkblad!$A$32,$C$6="","")</f>
        <v/>
      </c>
      <c r="AE52" s="297"/>
      <c r="AF52" s="190"/>
      <c r="AG52" s="33">
        <f t="shared" si="78"/>
        <v>0</v>
      </c>
      <c r="AH52" s="33">
        <f t="shared" si="79"/>
        <v>0</v>
      </c>
      <c r="AI52" s="297"/>
      <c r="AJ52" s="188" t="str" cm="2">
        <f t="array" ref="AJ52">_xlfn.IFS($C$6=Werkblad!$A$28,Werkblad!$A$34,$C$6="Kennisontwikkeling (KO)",Werkblad!$A$31,$C$6="Onderzoek, Ontwikkeling en innovatie (O&amp;O&amp;I)",Werkblad!$A$32,$C$6="","")</f>
        <v/>
      </c>
      <c r="AK52" s="297"/>
      <c r="AL52" s="190"/>
      <c r="AM52" s="33">
        <f t="shared" si="80"/>
        <v>0</v>
      </c>
      <c r="AN52" s="33">
        <f t="shared" si="81"/>
        <v>0</v>
      </c>
      <c r="AO52" s="297"/>
      <c r="AP52" s="188" t="str" cm="2">
        <f t="array" ref="AP52">_xlfn.IFS($C$6=Werkblad!$A$28,Werkblad!$A$34,$C$6="Kennisontwikkeling (KO)",Werkblad!$A$31,$C$6="Onderzoek, Ontwikkeling en innovatie (O&amp;O&amp;I)",Werkblad!$A$32,$C$6="","")</f>
        <v/>
      </c>
      <c r="AQ52" s="297"/>
      <c r="AR52" s="190"/>
      <c r="AS52" s="33">
        <f t="shared" si="82"/>
        <v>0</v>
      </c>
      <c r="AT52" s="33">
        <f t="shared" si="83"/>
        <v>0</v>
      </c>
      <c r="AU52" s="297"/>
      <c r="AV52" s="188" t="str" cm="2">
        <f t="array" ref="AV52">_xlfn.IFS($C$6=Werkblad!$A$28,Werkblad!$A$34,$C$6="Kennisontwikkeling (KO)",Werkblad!$A$31,$C$6="Onderzoek, Ontwikkeling en innovatie (O&amp;O&amp;I)",Werkblad!$A$32,$C$6="","")</f>
        <v/>
      </c>
      <c r="AW52" s="33"/>
      <c r="AX52" s="190"/>
      <c r="AY52" s="33">
        <f t="shared" si="84"/>
        <v>0</v>
      </c>
      <c r="AZ52" s="33">
        <f t="shared" si="85"/>
        <v>0</v>
      </c>
      <c r="BA52" s="297"/>
      <c r="BB52" s="188" t="str" cm="2">
        <f t="array" ref="BB52">_xlfn.IFS($C$6=Werkblad!$A$28,Werkblad!$A$34,$C$6="Kennisontwikkeling (KO)",Werkblad!$A$31,$C$6="Onderzoek, Ontwikkeling en innovatie (O&amp;O&amp;I)",Werkblad!$A$32,$C$6="","")</f>
        <v/>
      </c>
      <c r="BC52" s="33"/>
      <c r="BD52" s="190"/>
      <c r="BE52" s="33">
        <f t="shared" si="86"/>
        <v>0</v>
      </c>
      <c r="BF52" s="33">
        <f t="shared" si="87"/>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161"/>
      <c r="I57" s="279"/>
      <c r="J57" s="157" t="s">
        <v>7</v>
      </c>
      <c r="K57" s="157"/>
      <c r="L57" s="309"/>
      <c r="M57" s="157"/>
      <c r="N57" s="606" t="s">
        <v>8</v>
      </c>
      <c r="O57" s="606"/>
      <c r="P57" s="288"/>
      <c r="Q57" s="300"/>
      <c r="R57" s="157"/>
      <c r="S57" s="161"/>
      <c r="T57" s="606" t="str">
        <f>+T13</f>
        <v>Haalbaarheidsstudies</v>
      </c>
      <c r="U57" s="606"/>
      <c r="V57" s="300"/>
      <c r="W57" s="33"/>
      <c r="X57" s="157"/>
      <c r="Y57" s="161"/>
      <c r="Z57" s="591" t="str">
        <f>+Z13</f>
        <v>Bouw onderzoeksinfrastructuur</v>
      </c>
      <c r="AA57" s="591"/>
      <c r="AB57" s="323"/>
      <c r="AC57" s="33"/>
      <c r="AD57" s="157"/>
      <c r="AE57" s="300"/>
      <c r="AF57" s="591" t="str">
        <f>+AF13</f>
        <v>Exploitatie van innovatieclusters</v>
      </c>
      <c r="AG57" s="591"/>
      <c r="AH57" s="280"/>
      <c r="AI57" s="323"/>
      <c r="AJ57" s="157"/>
      <c r="AK57" s="323"/>
      <c r="AL57" s="576" t="str">
        <f>+AL13</f>
        <v>Innovatie kleine en middelgrote ondernemingen</v>
      </c>
      <c r="AM57" s="576"/>
      <c r="AN57" s="284"/>
      <c r="AO57" s="305"/>
      <c r="AP57" s="157"/>
      <c r="AQ57" s="305"/>
      <c r="AR57" s="576" t="str">
        <f>+AR13</f>
        <v>Proces- en organisatie innovatie</v>
      </c>
      <c r="AS57" s="576"/>
      <c r="AT57" s="284"/>
      <c r="AU57" s="305"/>
      <c r="AV57" s="157"/>
      <c r="AW57" s="161"/>
      <c r="AX57" s="576" t="str">
        <f>+AX13</f>
        <v>Opleidingssteun</v>
      </c>
      <c r="AY57" s="576"/>
      <c r="AZ57" s="284"/>
      <c r="BA57" s="305"/>
      <c r="BB57" s="157"/>
      <c r="BC57" s="238"/>
      <c r="BD57" s="576" t="str">
        <f>+BD13</f>
        <v>Niet economische activiteiten</v>
      </c>
      <c r="BE57" s="576"/>
      <c r="BF57" s="284"/>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154"/>
      <c r="B59" s="574"/>
      <c r="C59" s="575"/>
      <c r="D59" s="575"/>
      <c r="E59" s="8"/>
      <c r="F59" s="135"/>
      <c r="G59" s="187">
        <v>0</v>
      </c>
      <c r="H59" s="10"/>
      <c r="I59" s="295">
        <f>G59</f>
        <v>0</v>
      </c>
      <c r="J59" s="135"/>
      <c r="K59" s="187">
        <v>0</v>
      </c>
      <c r="L59" s="287"/>
      <c r="M59" s="283">
        <f>K59</f>
        <v>0</v>
      </c>
      <c r="N59" s="10"/>
      <c r="O59" s="187">
        <v>0</v>
      </c>
      <c r="P59" s="287">
        <f t="shared" ref="P59:P66" si="88">O59</f>
        <v>0</v>
      </c>
      <c r="Q59" s="287"/>
      <c r="R59" s="188" t="str" cm="2">
        <f t="array" ref="R59">_xlfn.IFS($C$6=Werkblad!$A$28,Werkblad!$A$34,$C$6="Kennisontwikkeling (KO)",Werkblad!$A$31,$C$6="Onderzoek, Ontwikkeling en innovatie (O&amp;O&amp;I)",Werkblad!$A$32,$C$6="","")</f>
        <v/>
      </c>
      <c r="S59" s="175"/>
      <c r="T59" s="10"/>
      <c r="U59" s="187"/>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154"/>
      <c r="B60" s="588"/>
      <c r="C60" s="575"/>
      <c r="D60" s="575"/>
      <c r="E60" s="8"/>
      <c r="F60" s="10"/>
      <c r="G60" s="187">
        <v>0</v>
      </c>
      <c r="H60" s="10"/>
      <c r="I60" s="295">
        <f t="shared" ref="I60:I66" si="89">G60</f>
        <v>0</v>
      </c>
      <c r="J60" s="10"/>
      <c r="K60" s="187">
        <v>0</v>
      </c>
      <c r="L60" s="287"/>
      <c r="M60" s="283">
        <f t="shared" ref="M60:M66" si="90">K60</f>
        <v>0</v>
      </c>
      <c r="N60" s="10"/>
      <c r="O60" s="187">
        <v>0</v>
      </c>
      <c r="P60" s="287">
        <f t="shared" si="88"/>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1">AG60</f>
        <v>0</v>
      </c>
      <c r="AI60" s="287"/>
      <c r="AJ60" s="188" t="str" cm="2">
        <f t="array" ref="AJ60">_xlfn.IFS($C$6=Werkblad!$A$28,Werkblad!$A$34,$C$6="Kennisontwikkeling (KO)",Werkblad!$A$31,$C$6="Onderzoek, Ontwikkeling en innovatie (O&amp;O&amp;I)",Werkblad!$A$32,$C$6="","")</f>
        <v/>
      </c>
      <c r="AK60" s="287"/>
      <c r="AL60" s="10"/>
      <c r="AM60" s="187">
        <v>0</v>
      </c>
      <c r="AN60" s="283">
        <f t="shared" ref="AN60:AN66" si="92">AM60</f>
        <v>0</v>
      </c>
      <c r="AO60" s="287"/>
      <c r="AP60" s="188" t="str" cm="2">
        <f t="array" ref="AP60">_xlfn.IFS($C$6=Werkblad!$A$28,Werkblad!$A$34,$C$6="Kennisontwikkeling (KO)",Werkblad!$A$31,$C$6="Onderzoek, Ontwikkeling en innovatie (O&amp;O&amp;I)",Werkblad!$A$32,$C$6="","")</f>
        <v/>
      </c>
      <c r="AQ60" s="287"/>
      <c r="AR60" s="10"/>
      <c r="AS60" s="187">
        <v>0</v>
      </c>
      <c r="AT60" s="283">
        <f t="shared" ref="AT60:AT66" si="93">AS60</f>
        <v>0</v>
      </c>
      <c r="AU60" s="287"/>
      <c r="AV60" s="188" t="str" cm="2">
        <f t="array" ref="AV60">_xlfn.IFS($C$6=Werkblad!$A$28,Werkblad!$A$34,$C$6="Kennisontwikkeling (KO)",Werkblad!$A$31,$C$6="Onderzoek, Ontwikkeling en innovatie (O&amp;O&amp;I)",Werkblad!$A$32,$C$6="","")</f>
        <v/>
      </c>
      <c r="AW60" s="169"/>
      <c r="AX60" s="10"/>
      <c r="AY60" s="187">
        <v>0</v>
      </c>
      <c r="AZ60" s="283">
        <f t="shared" ref="AZ60:AZ66" si="94">AY60</f>
        <v>0</v>
      </c>
      <c r="BA60" s="287"/>
      <c r="BB60" s="188" t="str" cm="2">
        <f t="array" ref="BB60">_xlfn.IFS($C$6=Werkblad!$A$28,Werkblad!$A$34,$C$6="Kennisontwikkeling (KO)",Werkblad!$A$31,$C$6="Onderzoek, Ontwikkeling en innovatie (O&amp;O&amp;I)",Werkblad!$A$32,$C$6="","")</f>
        <v/>
      </c>
      <c r="BC60" s="175"/>
      <c r="BD60" s="10"/>
      <c r="BE60" s="187">
        <v>0</v>
      </c>
      <c r="BF60" s="283">
        <f t="shared" ref="BF60:BF66" si="95">BE60</f>
        <v>0</v>
      </c>
      <c r="BG60" s="287"/>
      <c r="BH60" s="188" t="str" cm="2">
        <f t="array" ref="BH60">_xlfn.IFS($C$6=Werkblad!$A$28,Werkblad!$A$34,$C$6="Kennisontwikkeling (KO)",Werkblad!$A$31,$C$6="Onderzoek, Ontwikkeling en innovatie (O&amp;O&amp;I)",Werkblad!$A$32,$C$6="","")</f>
        <v/>
      </c>
      <c r="BI60" s="12"/>
    </row>
    <row r="61" spans="1:61" x14ac:dyDescent="0.25">
      <c r="A61" s="154"/>
      <c r="B61" s="588"/>
      <c r="C61" s="575"/>
      <c r="D61" s="575"/>
      <c r="E61" s="8"/>
      <c r="F61" s="10"/>
      <c r="G61" s="187">
        <v>0</v>
      </c>
      <c r="H61" s="10"/>
      <c r="I61" s="295">
        <f t="shared" si="89"/>
        <v>0</v>
      </c>
      <c r="J61" s="10"/>
      <c r="K61" s="187">
        <v>0</v>
      </c>
      <c r="L61" s="287"/>
      <c r="M61" s="283">
        <f t="shared" si="90"/>
        <v>0</v>
      </c>
      <c r="N61" s="10"/>
      <c r="O61" s="187">
        <v>0</v>
      </c>
      <c r="P61" s="287">
        <f t="shared" si="88"/>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1"/>
        <v>0</v>
      </c>
      <c r="AI61" s="287"/>
      <c r="AJ61" s="188" t="str" cm="2">
        <f t="array" ref="AJ61">_xlfn.IFS($C$6=Werkblad!$A$28,Werkblad!$A$34,$C$6="Kennisontwikkeling (KO)",Werkblad!$A$31,$C$6="Onderzoek, Ontwikkeling en innovatie (O&amp;O&amp;I)",Werkblad!$A$32,$C$6="","")</f>
        <v/>
      </c>
      <c r="AK61" s="287"/>
      <c r="AL61" s="10"/>
      <c r="AM61" s="187">
        <v>0</v>
      </c>
      <c r="AN61" s="283">
        <f t="shared" si="92"/>
        <v>0</v>
      </c>
      <c r="AO61" s="287"/>
      <c r="AP61" s="188" t="str" cm="2">
        <f t="array" ref="AP61">_xlfn.IFS($C$6=Werkblad!$A$28,Werkblad!$A$34,$C$6="Kennisontwikkeling (KO)",Werkblad!$A$31,$C$6="Onderzoek, Ontwikkeling en innovatie (O&amp;O&amp;I)",Werkblad!$A$32,$C$6="","")</f>
        <v/>
      </c>
      <c r="AQ61" s="287"/>
      <c r="AR61" s="10"/>
      <c r="AS61" s="187">
        <v>0</v>
      </c>
      <c r="AT61" s="283">
        <f t="shared" si="93"/>
        <v>0</v>
      </c>
      <c r="AU61" s="287"/>
      <c r="AV61" s="188" t="str" cm="2">
        <f t="array" ref="AV61">_xlfn.IFS($C$6=Werkblad!$A$28,Werkblad!$A$34,$C$6="Kennisontwikkeling (KO)",Werkblad!$A$31,$C$6="Onderzoek, Ontwikkeling en innovatie (O&amp;O&amp;I)",Werkblad!$A$32,$C$6="","")</f>
        <v/>
      </c>
      <c r="AW61" s="169"/>
      <c r="AX61" s="10"/>
      <c r="AY61" s="187">
        <v>0</v>
      </c>
      <c r="AZ61" s="283">
        <f t="shared" si="94"/>
        <v>0</v>
      </c>
      <c r="BA61" s="287"/>
      <c r="BB61" s="188" t="str" cm="2">
        <f t="array" ref="BB61">_xlfn.IFS($C$6=Werkblad!$A$28,Werkblad!$A$34,$C$6="Kennisontwikkeling (KO)",Werkblad!$A$31,$C$6="Onderzoek, Ontwikkeling en innovatie (O&amp;O&amp;I)",Werkblad!$A$32,$C$6="","")</f>
        <v/>
      </c>
      <c r="BC61" s="175"/>
      <c r="BD61" s="10"/>
      <c r="BE61" s="187">
        <v>0</v>
      </c>
      <c r="BF61" s="283">
        <f t="shared" si="95"/>
        <v>0</v>
      </c>
      <c r="BG61" s="287"/>
      <c r="BH61" s="188" t="str" cm="2">
        <f t="array" ref="BH61">_xlfn.IFS($C$6=Werkblad!$A$28,Werkblad!$A$34,$C$6="Kennisontwikkeling (KO)",Werkblad!$A$31,$C$6="Onderzoek, Ontwikkeling en innovatie (O&amp;O&amp;I)",Werkblad!$A$32,$C$6="","")</f>
        <v/>
      </c>
      <c r="BI61" s="12"/>
    </row>
    <row r="62" spans="1:61" x14ac:dyDescent="0.25">
      <c r="A62" s="154"/>
      <c r="B62" s="588"/>
      <c r="C62" s="575"/>
      <c r="D62" s="575"/>
      <c r="E62" s="8"/>
      <c r="F62" s="10"/>
      <c r="G62" s="187">
        <v>0</v>
      </c>
      <c r="H62" s="10"/>
      <c r="I62" s="295">
        <f t="shared" si="89"/>
        <v>0</v>
      </c>
      <c r="J62" s="10"/>
      <c r="K62" s="187">
        <v>0</v>
      </c>
      <c r="L62" s="287"/>
      <c r="M62" s="283">
        <f t="shared" si="90"/>
        <v>0</v>
      </c>
      <c r="N62" s="10"/>
      <c r="O62" s="187">
        <v>0</v>
      </c>
      <c r="P62" s="287">
        <f t="shared" si="88"/>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1"/>
        <v>0</v>
      </c>
      <c r="AI62" s="287"/>
      <c r="AJ62" s="188" t="str" cm="2">
        <f t="array" ref="AJ62">_xlfn.IFS($C$6=Werkblad!$A$28,Werkblad!$A$34,$C$6="Kennisontwikkeling (KO)",Werkblad!$A$31,$C$6="Onderzoek, Ontwikkeling en innovatie (O&amp;O&amp;I)",Werkblad!$A$32,$C$6="","")</f>
        <v/>
      </c>
      <c r="AK62" s="287"/>
      <c r="AL62" s="10"/>
      <c r="AM62" s="187">
        <v>0</v>
      </c>
      <c r="AN62" s="283">
        <f t="shared" si="92"/>
        <v>0</v>
      </c>
      <c r="AO62" s="287"/>
      <c r="AP62" s="188" t="str" cm="2">
        <f t="array" ref="AP62">_xlfn.IFS($C$6=Werkblad!$A$28,Werkblad!$A$34,$C$6="Kennisontwikkeling (KO)",Werkblad!$A$31,$C$6="Onderzoek, Ontwikkeling en innovatie (O&amp;O&amp;I)",Werkblad!$A$32,$C$6="","")</f>
        <v/>
      </c>
      <c r="AQ62" s="287"/>
      <c r="AR62" s="10"/>
      <c r="AS62" s="187">
        <v>0</v>
      </c>
      <c r="AT62" s="283">
        <f t="shared" si="93"/>
        <v>0</v>
      </c>
      <c r="AU62" s="287"/>
      <c r="AV62" s="188" t="str" cm="2">
        <f t="array" ref="AV62">_xlfn.IFS($C$6=Werkblad!$A$28,Werkblad!$A$34,$C$6="Kennisontwikkeling (KO)",Werkblad!$A$31,$C$6="Onderzoek, Ontwikkeling en innovatie (O&amp;O&amp;I)",Werkblad!$A$32,$C$6="","")</f>
        <v/>
      </c>
      <c r="AW62" s="169"/>
      <c r="AX62" s="10"/>
      <c r="AY62" s="187">
        <v>0</v>
      </c>
      <c r="AZ62" s="283">
        <f t="shared" si="94"/>
        <v>0</v>
      </c>
      <c r="BA62" s="287"/>
      <c r="BB62" s="188" t="str" cm="2">
        <f t="array" ref="BB62">_xlfn.IFS($C$6=Werkblad!$A$28,Werkblad!$A$34,$C$6="Kennisontwikkeling (KO)",Werkblad!$A$31,$C$6="Onderzoek, Ontwikkeling en innovatie (O&amp;O&amp;I)",Werkblad!$A$32,$C$6="","")</f>
        <v/>
      </c>
      <c r="BC62" s="175"/>
      <c r="BD62" s="10"/>
      <c r="BE62" s="187">
        <v>0</v>
      </c>
      <c r="BF62" s="283">
        <f t="shared" si="95"/>
        <v>0</v>
      </c>
      <c r="BG62" s="287"/>
      <c r="BH62" s="188" t="str" cm="2">
        <f t="array" ref="BH62">_xlfn.IFS($C$6=Werkblad!$A$28,Werkblad!$A$34,$C$6="Kennisontwikkeling (KO)",Werkblad!$A$31,$C$6="Onderzoek, Ontwikkeling en innovatie (O&amp;O&amp;I)",Werkblad!$A$32,$C$6="","")</f>
        <v/>
      </c>
      <c r="BI62" s="12"/>
    </row>
    <row r="63" spans="1:61" x14ac:dyDescent="0.25">
      <c r="A63" s="154"/>
      <c r="B63" s="588"/>
      <c r="C63" s="575"/>
      <c r="D63" s="575"/>
      <c r="E63" s="8"/>
      <c r="F63" s="10"/>
      <c r="G63" s="187">
        <v>0</v>
      </c>
      <c r="H63" s="10"/>
      <c r="I63" s="295">
        <f t="shared" si="89"/>
        <v>0</v>
      </c>
      <c r="J63" s="10"/>
      <c r="K63" s="187">
        <v>0</v>
      </c>
      <c r="L63" s="287"/>
      <c r="M63" s="283">
        <f t="shared" si="90"/>
        <v>0</v>
      </c>
      <c r="N63" s="10"/>
      <c r="O63" s="187">
        <v>0</v>
      </c>
      <c r="P63" s="287">
        <f t="shared" si="88"/>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1"/>
        <v>0</v>
      </c>
      <c r="AI63" s="287"/>
      <c r="AJ63" s="188" t="str" cm="2">
        <f t="array" ref="AJ63">_xlfn.IFS($C$6=Werkblad!$A$28,Werkblad!$A$34,$C$6="Kennisontwikkeling (KO)",Werkblad!$A$31,$C$6="Onderzoek, Ontwikkeling en innovatie (O&amp;O&amp;I)",Werkblad!$A$32,$C$6="","")</f>
        <v/>
      </c>
      <c r="AK63" s="287"/>
      <c r="AL63" s="10"/>
      <c r="AM63" s="187">
        <v>0</v>
      </c>
      <c r="AN63" s="283">
        <f t="shared" si="92"/>
        <v>0</v>
      </c>
      <c r="AO63" s="287"/>
      <c r="AP63" s="188" t="str" cm="2">
        <f t="array" ref="AP63">_xlfn.IFS($C$6=Werkblad!$A$28,Werkblad!$A$34,$C$6="Kennisontwikkeling (KO)",Werkblad!$A$31,$C$6="Onderzoek, Ontwikkeling en innovatie (O&amp;O&amp;I)",Werkblad!$A$32,$C$6="","")</f>
        <v/>
      </c>
      <c r="AQ63" s="287"/>
      <c r="AR63" s="10"/>
      <c r="AS63" s="187">
        <v>0</v>
      </c>
      <c r="AT63" s="283">
        <f t="shared" si="93"/>
        <v>0</v>
      </c>
      <c r="AU63" s="287"/>
      <c r="AV63" s="188" t="str" cm="2">
        <f t="array" ref="AV63">_xlfn.IFS($C$6=Werkblad!$A$28,Werkblad!$A$34,$C$6="Kennisontwikkeling (KO)",Werkblad!$A$31,$C$6="Onderzoek, Ontwikkeling en innovatie (O&amp;O&amp;I)",Werkblad!$A$32,$C$6="","")</f>
        <v/>
      </c>
      <c r="AW63" s="169"/>
      <c r="AX63" s="10"/>
      <c r="AY63" s="187">
        <v>0</v>
      </c>
      <c r="AZ63" s="283">
        <f t="shared" si="94"/>
        <v>0</v>
      </c>
      <c r="BA63" s="287"/>
      <c r="BB63" s="188" t="str" cm="2">
        <f t="array" ref="BB63">_xlfn.IFS($C$6=Werkblad!$A$28,Werkblad!$A$34,$C$6="Kennisontwikkeling (KO)",Werkblad!$A$31,$C$6="Onderzoek, Ontwikkeling en innovatie (O&amp;O&amp;I)",Werkblad!$A$32,$C$6="","")</f>
        <v/>
      </c>
      <c r="BC63" s="175"/>
      <c r="BD63" s="10"/>
      <c r="BE63" s="187">
        <v>0</v>
      </c>
      <c r="BF63" s="283">
        <f t="shared" si="95"/>
        <v>0</v>
      </c>
      <c r="BG63" s="287"/>
      <c r="BH63" s="188" t="str" cm="2">
        <f t="array" ref="BH63">_xlfn.IFS($C$6=Werkblad!$A$28,Werkblad!$A$34,$C$6="Kennisontwikkeling (KO)",Werkblad!$A$31,$C$6="Onderzoek, Ontwikkeling en innovatie (O&amp;O&amp;I)",Werkblad!$A$32,$C$6="","")</f>
        <v/>
      </c>
      <c r="BI63" s="12"/>
    </row>
    <row r="64" spans="1:61" x14ac:dyDescent="0.25">
      <c r="A64" s="106"/>
      <c r="B64" s="574"/>
      <c r="C64" s="575"/>
      <c r="D64" s="575"/>
      <c r="E64" s="8"/>
      <c r="F64" s="135"/>
      <c r="G64" s="187">
        <v>0</v>
      </c>
      <c r="H64" s="10"/>
      <c r="I64" s="295">
        <f t="shared" si="89"/>
        <v>0</v>
      </c>
      <c r="J64" s="135"/>
      <c r="K64" s="187">
        <v>0</v>
      </c>
      <c r="L64" s="287"/>
      <c r="M64" s="283">
        <f t="shared" si="90"/>
        <v>0</v>
      </c>
      <c r="N64" s="10"/>
      <c r="O64" s="187">
        <v>0</v>
      </c>
      <c r="P64" s="287">
        <f t="shared" si="88"/>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1"/>
        <v>0</v>
      </c>
      <c r="AI64" s="287"/>
      <c r="AJ64" s="188" t="str" cm="2">
        <f t="array" ref="AJ64">_xlfn.IFS($C$6=Werkblad!$A$28,Werkblad!$A$34,$C$6="Kennisontwikkeling (KO)",Werkblad!$A$31,$C$6="Onderzoek, Ontwikkeling en innovatie (O&amp;O&amp;I)",Werkblad!$A$32,$C$6="","")</f>
        <v/>
      </c>
      <c r="AK64" s="287"/>
      <c r="AL64" s="10"/>
      <c r="AM64" s="187">
        <v>0</v>
      </c>
      <c r="AN64" s="283">
        <f t="shared" si="92"/>
        <v>0</v>
      </c>
      <c r="AO64" s="287"/>
      <c r="AP64" s="188" t="str" cm="2">
        <f t="array" ref="AP64">_xlfn.IFS($C$6=Werkblad!$A$28,Werkblad!$A$34,$C$6="Kennisontwikkeling (KO)",Werkblad!$A$31,$C$6="Onderzoek, Ontwikkeling en innovatie (O&amp;O&amp;I)",Werkblad!$A$32,$C$6="","")</f>
        <v/>
      </c>
      <c r="AQ64" s="287"/>
      <c r="AR64" s="10"/>
      <c r="AS64" s="187">
        <v>0</v>
      </c>
      <c r="AT64" s="283">
        <f t="shared" si="93"/>
        <v>0</v>
      </c>
      <c r="AU64" s="287"/>
      <c r="AV64" s="188" t="str" cm="2">
        <f t="array" ref="AV64">_xlfn.IFS($C$6=Werkblad!$A$28,Werkblad!$A$34,$C$6="Kennisontwikkeling (KO)",Werkblad!$A$31,$C$6="Onderzoek, Ontwikkeling en innovatie (O&amp;O&amp;I)",Werkblad!$A$32,$C$6="","")</f>
        <v/>
      </c>
      <c r="AW64" s="169"/>
      <c r="AX64" s="10"/>
      <c r="AY64" s="187">
        <v>0</v>
      </c>
      <c r="AZ64" s="283">
        <f t="shared" si="94"/>
        <v>0</v>
      </c>
      <c r="BA64" s="287"/>
      <c r="BB64" s="188" t="str" cm="2">
        <f t="array" ref="BB64">_xlfn.IFS($C$6=Werkblad!$A$28,Werkblad!$A$34,$C$6="Kennisontwikkeling (KO)",Werkblad!$A$31,$C$6="Onderzoek, Ontwikkeling en innovatie (O&amp;O&amp;I)",Werkblad!$A$32,$C$6="","")</f>
        <v/>
      </c>
      <c r="BC64" s="175"/>
      <c r="BD64" s="10"/>
      <c r="BE64" s="187">
        <v>0</v>
      </c>
      <c r="BF64" s="283">
        <f t="shared" si="95"/>
        <v>0</v>
      </c>
      <c r="BG64" s="287"/>
      <c r="BH64" s="188" t="str" cm="2">
        <f t="array" ref="BH64">_xlfn.IFS($C$6=Werkblad!$A$28,Werkblad!$A$34,$C$6="Kennisontwikkeling (KO)",Werkblad!$A$31,$C$6="Onderzoek, Ontwikkeling en innovatie (O&amp;O&amp;I)",Werkblad!$A$32,$C$6="","")</f>
        <v/>
      </c>
      <c r="BI64" s="12"/>
    </row>
    <row r="65" spans="1:61" x14ac:dyDescent="0.25">
      <c r="A65" s="106"/>
      <c r="B65" s="588"/>
      <c r="C65" s="575"/>
      <c r="D65" s="575"/>
      <c r="E65" s="8"/>
      <c r="F65" s="10"/>
      <c r="G65" s="187">
        <v>0</v>
      </c>
      <c r="H65" s="10"/>
      <c r="I65" s="295">
        <f t="shared" si="89"/>
        <v>0</v>
      </c>
      <c r="J65" s="10"/>
      <c r="K65" s="187">
        <v>0</v>
      </c>
      <c r="L65" s="287"/>
      <c r="M65" s="283">
        <f t="shared" si="90"/>
        <v>0</v>
      </c>
      <c r="N65" s="10"/>
      <c r="O65" s="187">
        <v>0</v>
      </c>
      <c r="P65" s="287">
        <f t="shared" si="88"/>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1"/>
        <v>0</v>
      </c>
      <c r="AI65" s="287"/>
      <c r="AJ65" s="188" t="str" cm="2">
        <f t="array" ref="AJ65">_xlfn.IFS($C$6=Werkblad!$A$28,Werkblad!$A$34,$C$6="Kennisontwikkeling (KO)",Werkblad!$A$31,$C$6="Onderzoek, Ontwikkeling en innovatie (O&amp;O&amp;I)",Werkblad!$A$32,$C$6="","")</f>
        <v/>
      </c>
      <c r="AK65" s="287"/>
      <c r="AL65" s="10"/>
      <c r="AM65" s="187">
        <v>0</v>
      </c>
      <c r="AN65" s="283">
        <f t="shared" si="92"/>
        <v>0</v>
      </c>
      <c r="AO65" s="287"/>
      <c r="AP65" s="188" t="str" cm="2">
        <f t="array" ref="AP65">_xlfn.IFS($C$6=Werkblad!$A$28,Werkblad!$A$34,$C$6="Kennisontwikkeling (KO)",Werkblad!$A$31,$C$6="Onderzoek, Ontwikkeling en innovatie (O&amp;O&amp;I)",Werkblad!$A$32,$C$6="","")</f>
        <v/>
      </c>
      <c r="AQ65" s="287"/>
      <c r="AR65" s="10"/>
      <c r="AS65" s="187">
        <v>0</v>
      </c>
      <c r="AT65" s="283">
        <f t="shared" si="93"/>
        <v>0</v>
      </c>
      <c r="AU65" s="287"/>
      <c r="AV65" s="188" t="str" cm="2">
        <f t="array" ref="AV65">_xlfn.IFS($C$6=Werkblad!$A$28,Werkblad!$A$34,$C$6="Kennisontwikkeling (KO)",Werkblad!$A$31,$C$6="Onderzoek, Ontwikkeling en innovatie (O&amp;O&amp;I)",Werkblad!$A$32,$C$6="","")</f>
        <v/>
      </c>
      <c r="AW65" s="169"/>
      <c r="AX65" s="10"/>
      <c r="AY65" s="187">
        <v>0</v>
      </c>
      <c r="AZ65" s="283">
        <f t="shared" si="94"/>
        <v>0</v>
      </c>
      <c r="BA65" s="287"/>
      <c r="BB65" s="188" t="str" cm="2">
        <f t="array" ref="BB65">_xlfn.IFS($C$6=Werkblad!$A$28,Werkblad!$A$34,$C$6="Kennisontwikkeling (KO)",Werkblad!$A$31,$C$6="Onderzoek, Ontwikkeling en innovatie (O&amp;O&amp;I)",Werkblad!$A$32,$C$6="","")</f>
        <v/>
      </c>
      <c r="BC65" s="175"/>
      <c r="BD65" s="10"/>
      <c r="BE65" s="187">
        <v>0</v>
      </c>
      <c r="BF65" s="283">
        <f t="shared" si="95"/>
        <v>0</v>
      </c>
      <c r="BG65" s="287"/>
      <c r="BH65" s="188" t="str" cm="2">
        <f t="array" ref="BH65">_xlfn.IFS($C$6=Werkblad!$A$28,Werkblad!$A$34,$C$6="Kennisontwikkeling (KO)",Werkblad!$A$31,$C$6="Onderzoek, Ontwikkeling en innovatie (O&amp;O&amp;I)",Werkblad!$A$32,$C$6="","")</f>
        <v/>
      </c>
      <c r="BI65" s="12"/>
    </row>
    <row r="66" spans="1:61" x14ac:dyDescent="0.25">
      <c r="A66" s="106"/>
      <c r="B66" s="588"/>
      <c r="C66" s="575"/>
      <c r="D66" s="575"/>
      <c r="E66" s="8"/>
      <c r="F66" s="4"/>
      <c r="G66" s="187">
        <v>0</v>
      </c>
      <c r="H66" s="4"/>
      <c r="I66" s="295">
        <f t="shared" si="89"/>
        <v>0</v>
      </c>
      <c r="J66" s="4"/>
      <c r="K66" s="187">
        <v>0</v>
      </c>
      <c r="L66" s="287"/>
      <c r="M66" s="283">
        <f t="shared" si="90"/>
        <v>0</v>
      </c>
      <c r="N66" s="4"/>
      <c r="O66" s="187">
        <v>0</v>
      </c>
      <c r="P66" s="287">
        <f t="shared" si="88"/>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1"/>
        <v>0</v>
      </c>
      <c r="AI66" s="287"/>
      <c r="AJ66" s="188" t="str" cm="2">
        <f t="array" ref="AJ66">_xlfn.IFS($C$6=Werkblad!$A$28,Werkblad!$A$34,$C$6="Kennisontwikkeling (KO)",Werkblad!$A$31,$C$6="Onderzoek, Ontwikkeling en innovatie (O&amp;O&amp;I)",Werkblad!$A$32,$C$6="","")</f>
        <v/>
      </c>
      <c r="AK66" s="287"/>
      <c r="AL66" s="4"/>
      <c r="AM66" s="187">
        <v>0</v>
      </c>
      <c r="AN66" s="283">
        <f t="shared" si="92"/>
        <v>0</v>
      </c>
      <c r="AO66" s="287"/>
      <c r="AP66" s="188" t="str" cm="2">
        <f t="array" ref="AP66">_xlfn.IFS($C$6=Werkblad!$A$28,Werkblad!$A$34,$C$6="Kennisontwikkeling (KO)",Werkblad!$A$31,$C$6="Onderzoek, Ontwikkeling en innovatie (O&amp;O&amp;I)",Werkblad!$A$32,$C$6="","")</f>
        <v/>
      </c>
      <c r="AQ66" s="287"/>
      <c r="AR66" s="4"/>
      <c r="AS66" s="187">
        <v>0</v>
      </c>
      <c r="AT66" s="283">
        <f t="shared" si="93"/>
        <v>0</v>
      </c>
      <c r="AU66" s="287"/>
      <c r="AV66" s="188" t="str" cm="2">
        <f t="array" ref="AV66">_xlfn.IFS($C$6=Werkblad!$A$28,Werkblad!$A$34,$C$6="Kennisontwikkeling (KO)",Werkblad!$A$31,$C$6="Onderzoek, Ontwikkeling en innovatie (O&amp;O&amp;I)",Werkblad!$A$32,$C$6="","")</f>
        <v/>
      </c>
      <c r="AW66" s="169"/>
      <c r="AX66" s="4"/>
      <c r="AY66" s="187">
        <v>0</v>
      </c>
      <c r="AZ66" s="283">
        <f t="shared" si="94"/>
        <v>0</v>
      </c>
      <c r="BA66" s="287"/>
      <c r="BB66" s="188" t="str" cm="2">
        <f t="array" ref="BB66">_xlfn.IFS($C$6=Werkblad!$A$28,Werkblad!$A$34,$C$6="Kennisontwikkeling (KO)",Werkblad!$A$31,$C$6="Onderzoek, Ontwikkeling en innovatie (O&amp;O&amp;I)",Werkblad!$A$32,$C$6="","")</f>
        <v/>
      </c>
      <c r="BC66" s="175"/>
      <c r="BD66" s="4"/>
      <c r="BE66" s="187">
        <v>0</v>
      </c>
      <c r="BF66" s="283">
        <f t="shared" si="95"/>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163"/>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161"/>
      <c r="I71" s="279"/>
      <c r="J71" s="157" t="s">
        <v>7</v>
      </c>
      <c r="K71" s="157"/>
      <c r="L71" s="309"/>
      <c r="M71" s="157"/>
      <c r="N71" s="606" t="s">
        <v>8</v>
      </c>
      <c r="O71" s="606"/>
      <c r="P71" s="288"/>
      <c r="Q71" s="300"/>
      <c r="R71" s="157"/>
      <c r="S71" s="161"/>
      <c r="T71" s="606" t="str">
        <f>+T13</f>
        <v>Haalbaarheidsstudies</v>
      </c>
      <c r="U71" s="606"/>
      <c r="V71" s="300"/>
      <c r="W71" s="33"/>
      <c r="X71" s="157"/>
      <c r="Y71" s="161"/>
      <c r="Z71" s="576" t="str">
        <f>+Z13</f>
        <v>Bouw onderzoeksinfrastructuur</v>
      </c>
      <c r="AA71" s="576"/>
      <c r="AB71" s="305"/>
      <c r="AC71" s="33"/>
      <c r="AD71" s="157"/>
      <c r="AE71" s="300"/>
      <c r="AF71" s="576" t="str">
        <f>+AF13</f>
        <v>Exploitatie van innovatieclusters</v>
      </c>
      <c r="AG71" s="576"/>
      <c r="AH71" s="281"/>
      <c r="AI71" s="305"/>
      <c r="AJ71" s="157"/>
      <c r="AK71" s="305"/>
      <c r="AL71" s="576" t="str">
        <f>+AL13</f>
        <v>Innovatie kleine en middelgrote ondernemingen</v>
      </c>
      <c r="AM71" s="576"/>
      <c r="AN71" s="284"/>
      <c r="AO71" s="305"/>
      <c r="AP71" s="157"/>
      <c r="AQ71" s="305"/>
      <c r="AR71" s="576" t="str">
        <f>+AR13</f>
        <v>Proces- en organisatie innovatie</v>
      </c>
      <c r="AS71" s="576"/>
      <c r="AT71" s="284"/>
      <c r="AU71" s="305"/>
      <c r="AV71" s="157"/>
      <c r="AW71" s="161"/>
      <c r="AX71" s="576" t="str">
        <f>+AX13</f>
        <v>Opleidingssteun</v>
      </c>
      <c r="AY71" s="576"/>
      <c r="AZ71" s="284"/>
      <c r="BA71" s="305"/>
      <c r="BB71" s="157"/>
      <c r="BC71" s="238"/>
      <c r="BD71" s="576" t="str">
        <f>+BD13</f>
        <v>Niet economische activiteiten</v>
      </c>
      <c r="BE71" s="576"/>
      <c r="BF71" s="284"/>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6">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7">G74</f>
        <v>0</v>
      </c>
      <c r="J74" s="10"/>
      <c r="K74" s="187">
        <v>0</v>
      </c>
      <c r="L74" s="287"/>
      <c r="M74" s="283">
        <f t="shared" ref="M74:M85" si="98">K74</f>
        <v>0</v>
      </c>
      <c r="N74" s="10"/>
      <c r="O74" s="187">
        <v>0</v>
      </c>
      <c r="P74" s="287">
        <f t="shared" si="96"/>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9">AG74</f>
        <v>0</v>
      </c>
      <c r="AI74" s="287"/>
      <c r="AJ74" s="188" t="str" cm="2">
        <f t="array" ref="AJ74">_xlfn.IFS($C$6=Werkblad!$A$28,Werkblad!$A$34,$C$6="Kennisontwikkeling (KO)",Werkblad!$A$31,$C$6="Onderzoek, Ontwikkeling en innovatie (O&amp;O&amp;I)",Werkblad!$A$32,$C$6="","")</f>
        <v/>
      </c>
      <c r="AK74" s="287"/>
      <c r="AL74" s="10"/>
      <c r="AM74" s="187">
        <v>0</v>
      </c>
      <c r="AN74" s="283">
        <f t="shared" ref="AN74:AN85" si="100">AM74</f>
        <v>0</v>
      </c>
      <c r="AO74" s="287"/>
      <c r="AP74" s="188" t="str" cm="2">
        <f t="array" ref="AP74">_xlfn.IFS($C$6=Werkblad!$A$28,Werkblad!$A$34,$C$6="Kennisontwikkeling (KO)",Werkblad!$A$31,$C$6="Onderzoek, Ontwikkeling en innovatie (O&amp;O&amp;I)",Werkblad!$A$32,$C$6="","")</f>
        <v/>
      </c>
      <c r="AQ74" s="287"/>
      <c r="AR74" s="10"/>
      <c r="AS74" s="187">
        <v>0</v>
      </c>
      <c r="AT74" s="283">
        <f t="shared" ref="AT74:AT85" si="101">AS74</f>
        <v>0</v>
      </c>
      <c r="AU74" s="287"/>
      <c r="AV74" s="188" t="str" cm="2">
        <f t="array" ref="AV74">_xlfn.IFS($C$6=Werkblad!$A$28,Werkblad!$A$34,$C$6="Kennisontwikkeling (KO)",Werkblad!$A$31,$C$6="Onderzoek, Ontwikkeling en innovatie (O&amp;O&amp;I)",Werkblad!$A$32,$C$6="","")</f>
        <v/>
      </c>
      <c r="AW74" s="175"/>
      <c r="AX74" s="10"/>
      <c r="AY74" s="187">
        <v>0</v>
      </c>
      <c r="AZ74" s="283">
        <f t="shared" ref="AZ74:AZ85" si="102">AY74</f>
        <v>0</v>
      </c>
      <c r="BA74" s="287"/>
      <c r="BB74" s="188" t="str" cm="2">
        <f t="array" ref="BB74">_xlfn.IFS($C$6=Werkblad!$A$28,Werkblad!$A$34,$C$6="Kennisontwikkeling (KO)",Werkblad!$A$31,$C$6="Onderzoek, Ontwikkeling en innovatie (O&amp;O&amp;I)",Werkblad!$A$32,$C$6="","")</f>
        <v/>
      </c>
      <c r="BC74" s="175"/>
      <c r="BD74" s="10"/>
      <c r="BE74" s="187">
        <v>0</v>
      </c>
      <c r="BF74" s="283">
        <f t="shared" ref="BF74:BF85" si="103">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7"/>
        <v>0</v>
      </c>
      <c r="J75" s="10"/>
      <c r="K75" s="187">
        <v>0</v>
      </c>
      <c r="L75" s="287"/>
      <c r="M75" s="283">
        <f t="shared" si="98"/>
        <v>0</v>
      </c>
      <c r="N75" s="10"/>
      <c r="O75" s="187">
        <v>0</v>
      </c>
      <c r="P75" s="287">
        <f t="shared" si="96"/>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9"/>
        <v>0</v>
      </c>
      <c r="AI75" s="287"/>
      <c r="AJ75" s="188" t="str" cm="2">
        <f t="array" ref="AJ75">_xlfn.IFS($C$6=Werkblad!$A$28,Werkblad!$A$34,$C$6="Kennisontwikkeling (KO)",Werkblad!$A$31,$C$6="Onderzoek, Ontwikkeling en innovatie (O&amp;O&amp;I)",Werkblad!$A$32,$C$6="","")</f>
        <v/>
      </c>
      <c r="AK75" s="287"/>
      <c r="AL75" s="10"/>
      <c r="AM75" s="187">
        <v>0</v>
      </c>
      <c r="AN75" s="283">
        <f t="shared" si="100"/>
        <v>0</v>
      </c>
      <c r="AO75" s="287"/>
      <c r="AP75" s="188" t="str" cm="2">
        <f t="array" ref="AP75">_xlfn.IFS($C$6=Werkblad!$A$28,Werkblad!$A$34,$C$6="Kennisontwikkeling (KO)",Werkblad!$A$31,$C$6="Onderzoek, Ontwikkeling en innovatie (O&amp;O&amp;I)",Werkblad!$A$32,$C$6="","")</f>
        <v/>
      </c>
      <c r="AQ75" s="287"/>
      <c r="AR75" s="10"/>
      <c r="AS75" s="187">
        <v>0</v>
      </c>
      <c r="AT75" s="283">
        <f t="shared" si="101"/>
        <v>0</v>
      </c>
      <c r="AU75" s="287"/>
      <c r="AV75" s="188" t="str" cm="2">
        <f t="array" ref="AV75">_xlfn.IFS($C$6=Werkblad!$A$28,Werkblad!$A$34,$C$6="Kennisontwikkeling (KO)",Werkblad!$A$31,$C$6="Onderzoek, Ontwikkeling en innovatie (O&amp;O&amp;I)",Werkblad!$A$32,$C$6="","")</f>
        <v/>
      </c>
      <c r="AW75" s="175"/>
      <c r="AX75" s="10"/>
      <c r="AY75" s="187">
        <v>0</v>
      </c>
      <c r="AZ75" s="283">
        <f t="shared" si="102"/>
        <v>0</v>
      </c>
      <c r="BA75" s="287"/>
      <c r="BB75" s="188" t="str" cm="2">
        <f t="array" ref="BB75">_xlfn.IFS($C$6=Werkblad!$A$28,Werkblad!$A$34,$C$6="Kennisontwikkeling (KO)",Werkblad!$A$31,$C$6="Onderzoek, Ontwikkeling en innovatie (O&amp;O&amp;I)",Werkblad!$A$32,$C$6="","")</f>
        <v/>
      </c>
      <c r="BC75" s="175"/>
      <c r="BD75" s="10"/>
      <c r="BE75" s="187">
        <v>0</v>
      </c>
      <c r="BF75" s="283">
        <f t="shared" si="103"/>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7"/>
        <v>0</v>
      </c>
      <c r="J76" s="10"/>
      <c r="K76" s="187">
        <v>0</v>
      </c>
      <c r="L76" s="287"/>
      <c r="M76" s="283">
        <f t="shared" si="98"/>
        <v>0</v>
      </c>
      <c r="N76" s="10"/>
      <c r="O76" s="187">
        <v>0</v>
      </c>
      <c r="P76" s="287">
        <f t="shared" si="96"/>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9"/>
        <v>0</v>
      </c>
      <c r="AI76" s="287"/>
      <c r="AJ76" s="188" t="str" cm="2">
        <f t="array" ref="AJ76">_xlfn.IFS($C$6=Werkblad!$A$28,Werkblad!$A$34,$C$6="Kennisontwikkeling (KO)",Werkblad!$A$31,$C$6="Onderzoek, Ontwikkeling en innovatie (O&amp;O&amp;I)",Werkblad!$A$32,$C$6="","")</f>
        <v/>
      </c>
      <c r="AK76" s="287"/>
      <c r="AL76" s="10"/>
      <c r="AM76" s="187">
        <v>0</v>
      </c>
      <c r="AN76" s="283">
        <f t="shared" si="100"/>
        <v>0</v>
      </c>
      <c r="AO76" s="287"/>
      <c r="AP76" s="188" t="str" cm="2">
        <f t="array" ref="AP76">_xlfn.IFS($C$6=Werkblad!$A$28,Werkblad!$A$34,$C$6="Kennisontwikkeling (KO)",Werkblad!$A$31,$C$6="Onderzoek, Ontwikkeling en innovatie (O&amp;O&amp;I)",Werkblad!$A$32,$C$6="","")</f>
        <v/>
      </c>
      <c r="AQ76" s="287"/>
      <c r="AR76" s="10"/>
      <c r="AS76" s="187">
        <v>0</v>
      </c>
      <c r="AT76" s="283">
        <f t="shared" si="101"/>
        <v>0</v>
      </c>
      <c r="AU76" s="287"/>
      <c r="AV76" s="188" t="str" cm="2">
        <f t="array" ref="AV76">_xlfn.IFS($C$6=Werkblad!$A$28,Werkblad!$A$34,$C$6="Kennisontwikkeling (KO)",Werkblad!$A$31,$C$6="Onderzoek, Ontwikkeling en innovatie (O&amp;O&amp;I)",Werkblad!$A$32,$C$6="","")</f>
        <v/>
      </c>
      <c r="AW76" s="175"/>
      <c r="AX76" s="10"/>
      <c r="AY76" s="187">
        <v>0</v>
      </c>
      <c r="AZ76" s="283">
        <f t="shared" si="102"/>
        <v>0</v>
      </c>
      <c r="BA76" s="287"/>
      <c r="BB76" s="188" t="str" cm="2">
        <f t="array" ref="BB76">_xlfn.IFS($C$6=Werkblad!$A$28,Werkblad!$A$34,$C$6="Kennisontwikkeling (KO)",Werkblad!$A$31,$C$6="Onderzoek, Ontwikkeling en innovatie (O&amp;O&amp;I)",Werkblad!$A$32,$C$6="","")</f>
        <v/>
      </c>
      <c r="BC76" s="175"/>
      <c r="BD76" s="10"/>
      <c r="BE76" s="187">
        <v>0</v>
      </c>
      <c r="BF76" s="283">
        <f t="shared" si="103"/>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7"/>
        <v>0</v>
      </c>
      <c r="J77" s="10"/>
      <c r="K77" s="187">
        <v>0</v>
      </c>
      <c r="L77" s="287"/>
      <c r="M77" s="283">
        <f t="shared" si="98"/>
        <v>0</v>
      </c>
      <c r="N77" s="10"/>
      <c r="O77" s="187">
        <v>0</v>
      </c>
      <c r="P77" s="287">
        <f t="shared" si="96"/>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9"/>
        <v>0</v>
      </c>
      <c r="AI77" s="287"/>
      <c r="AJ77" s="188" t="str" cm="2">
        <f t="array" ref="AJ77">_xlfn.IFS($C$6=Werkblad!$A$28,Werkblad!$A$34,$C$6="Kennisontwikkeling (KO)",Werkblad!$A$31,$C$6="Onderzoek, Ontwikkeling en innovatie (O&amp;O&amp;I)",Werkblad!$A$32,$C$6="","")</f>
        <v/>
      </c>
      <c r="AK77" s="287"/>
      <c r="AL77" s="10"/>
      <c r="AM77" s="187">
        <v>0</v>
      </c>
      <c r="AN77" s="283">
        <f t="shared" si="100"/>
        <v>0</v>
      </c>
      <c r="AO77" s="287"/>
      <c r="AP77" s="188" t="str" cm="2">
        <f t="array" ref="AP77">_xlfn.IFS($C$6=Werkblad!$A$28,Werkblad!$A$34,$C$6="Kennisontwikkeling (KO)",Werkblad!$A$31,$C$6="Onderzoek, Ontwikkeling en innovatie (O&amp;O&amp;I)",Werkblad!$A$32,$C$6="","")</f>
        <v/>
      </c>
      <c r="AQ77" s="287"/>
      <c r="AR77" s="10"/>
      <c r="AS77" s="187">
        <v>0</v>
      </c>
      <c r="AT77" s="283">
        <f t="shared" si="101"/>
        <v>0</v>
      </c>
      <c r="AU77" s="287"/>
      <c r="AV77" s="188" t="str" cm="2">
        <f t="array" ref="AV77">_xlfn.IFS($C$6=Werkblad!$A$28,Werkblad!$A$34,$C$6="Kennisontwikkeling (KO)",Werkblad!$A$31,$C$6="Onderzoek, Ontwikkeling en innovatie (O&amp;O&amp;I)",Werkblad!$A$32,$C$6="","")</f>
        <v/>
      </c>
      <c r="AW77" s="175"/>
      <c r="AX77" s="10"/>
      <c r="AY77" s="187">
        <v>0</v>
      </c>
      <c r="AZ77" s="283">
        <f t="shared" si="102"/>
        <v>0</v>
      </c>
      <c r="BA77" s="287"/>
      <c r="BB77" s="188" t="str" cm="2">
        <f t="array" ref="BB77">_xlfn.IFS($C$6=Werkblad!$A$28,Werkblad!$A$34,$C$6="Kennisontwikkeling (KO)",Werkblad!$A$31,$C$6="Onderzoek, Ontwikkeling en innovatie (O&amp;O&amp;I)",Werkblad!$A$32,$C$6="","")</f>
        <v/>
      </c>
      <c r="BC77" s="175"/>
      <c r="BD77" s="10"/>
      <c r="BE77" s="187">
        <v>0</v>
      </c>
      <c r="BF77" s="283">
        <f t="shared" si="103"/>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7"/>
        <v>0</v>
      </c>
      <c r="J78" s="10"/>
      <c r="K78" s="187">
        <v>0</v>
      </c>
      <c r="L78" s="287"/>
      <c r="M78" s="283">
        <f t="shared" si="98"/>
        <v>0</v>
      </c>
      <c r="N78" s="10"/>
      <c r="O78" s="187">
        <v>0</v>
      </c>
      <c r="P78" s="287">
        <f t="shared" si="96"/>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9"/>
        <v>0</v>
      </c>
      <c r="AI78" s="287"/>
      <c r="AJ78" s="188" t="str" cm="2">
        <f t="array" ref="AJ78">_xlfn.IFS($C$6=Werkblad!$A$28,Werkblad!$A$34,$C$6="Kennisontwikkeling (KO)",Werkblad!$A$31,$C$6="Onderzoek, Ontwikkeling en innovatie (O&amp;O&amp;I)",Werkblad!$A$32,$C$6="","")</f>
        <v/>
      </c>
      <c r="AK78" s="287"/>
      <c r="AL78" s="10"/>
      <c r="AM78" s="187">
        <v>0</v>
      </c>
      <c r="AN78" s="283">
        <f t="shared" si="100"/>
        <v>0</v>
      </c>
      <c r="AO78" s="287"/>
      <c r="AP78" s="188" t="str" cm="2">
        <f t="array" ref="AP78">_xlfn.IFS($C$6=Werkblad!$A$28,Werkblad!$A$34,$C$6="Kennisontwikkeling (KO)",Werkblad!$A$31,$C$6="Onderzoek, Ontwikkeling en innovatie (O&amp;O&amp;I)",Werkblad!$A$32,$C$6="","")</f>
        <v/>
      </c>
      <c r="AQ78" s="287"/>
      <c r="AR78" s="10"/>
      <c r="AS78" s="187">
        <v>0</v>
      </c>
      <c r="AT78" s="283">
        <f t="shared" si="101"/>
        <v>0</v>
      </c>
      <c r="AU78" s="287"/>
      <c r="AV78" s="188" t="str" cm="2">
        <f t="array" ref="AV78">_xlfn.IFS($C$6=Werkblad!$A$28,Werkblad!$A$34,$C$6="Kennisontwikkeling (KO)",Werkblad!$A$31,$C$6="Onderzoek, Ontwikkeling en innovatie (O&amp;O&amp;I)",Werkblad!$A$32,$C$6="","")</f>
        <v/>
      </c>
      <c r="AW78" s="175"/>
      <c r="AX78" s="10"/>
      <c r="AY78" s="187">
        <v>0</v>
      </c>
      <c r="AZ78" s="283">
        <f t="shared" si="102"/>
        <v>0</v>
      </c>
      <c r="BA78" s="287"/>
      <c r="BB78" s="188" t="str" cm="2">
        <f t="array" ref="BB78">_xlfn.IFS($C$6=Werkblad!$A$28,Werkblad!$A$34,$C$6="Kennisontwikkeling (KO)",Werkblad!$A$31,$C$6="Onderzoek, Ontwikkeling en innovatie (O&amp;O&amp;I)",Werkblad!$A$32,$C$6="","")</f>
        <v/>
      </c>
      <c r="BC78" s="175"/>
      <c r="BD78" s="10"/>
      <c r="BE78" s="187">
        <v>0</v>
      </c>
      <c r="BF78" s="283">
        <f t="shared" si="103"/>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7"/>
        <v>0</v>
      </c>
      <c r="J79" s="10"/>
      <c r="K79" s="187">
        <v>0</v>
      </c>
      <c r="L79" s="287"/>
      <c r="M79" s="283">
        <f t="shared" si="98"/>
        <v>0</v>
      </c>
      <c r="N79" s="10"/>
      <c r="O79" s="187">
        <v>0</v>
      </c>
      <c r="P79" s="287">
        <f t="shared" si="96"/>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9"/>
        <v>0</v>
      </c>
      <c r="AI79" s="287"/>
      <c r="AJ79" s="188" t="str" cm="2">
        <f t="array" ref="AJ79">_xlfn.IFS($C$6=Werkblad!$A$28,Werkblad!$A$34,$C$6="Kennisontwikkeling (KO)",Werkblad!$A$31,$C$6="Onderzoek, Ontwikkeling en innovatie (O&amp;O&amp;I)",Werkblad!$A$32,$C$6="","")</f>
        <v/>
      </c>
      <c r="AK79" s="287"/>
      <c r="AL79" s="10"/>
      <c r="AM79" s="187">
        <v>0</v>
      </c>
      <c r="AN79" s="283">
        <f t="shared" si="100"/>
        <v>0</v>
      </c>
      <c r="AO79" s="287"/>
      <c r="AP79" s="188" t="str" cm="2">
        <f t="array" ref="AP79">_xlfn.IFS($C$6=Werkblad!$A$28,Werkblad!$A$34,$C$6="Kennisontwikkeling (KO)",Werkblad!$A$31,$C$6="Onderzoek, Ontwikkeling en innovatie (O&amp;O&amp;I)",Werkblad!$A$32,$C$6="","")</f>
        <v/>
      </c>
      <c r="AQ79" s="287"/>
      <c r="AR79" s="10"/>
      <c r="AS79" s="187">
        <v>0</v>
      </c>
      <c r="AT79" s="283">
        <f t="shared" si="101"/>
        <v>0</v>
      </c>
      <c r="AU79" s="287"/>
      <c r="AV79" s="188" t="str" cm="2">
        <f t="array" ref="AV79">_xlfn.IFS($C$6=Werkblad!$A$28,Werkblad!$A$34,$C$6="Kennisontwikkeling (KO)",Werkblad!$A$31,$C$6="Onderzoek, Ontwikkeling en innovatie (O&amp;O&amp;I)",Werkblad!$A$32,$C$6="","")</f>
        <v/>
      </c>
      <c r="AW79" s="175"/>
      <c r="AX79" s="10"/>
      <c r="AY79" s="187">
        <v>0</v>
      </c>
      <c r="AZ79" s="283">
        <f t="shared" si="102"/>
        <v>0</v>
      </c>
      <c r="BA79" s="287"/>
      <c r="BB79" s="188" t="str" cm="2">
        <f t="array" ref="BB79">_xlfn.IFS($C$6=Werkblad!$A$28,Werkblad!$A$34,$C$6="Kennisontwikkeling (KO)",Werkblad!$A$31,$C$6="Onderzoek, Ontwikkeling en innovatie (O&amp;O&amp;I)",Werkblad!$A$32,$C$6="","")</f>
        <v/>
      </c>
      <c r="BC79" s="175"/>
      <c r="BD79" s="10"/>
      <c r="BE79" s="187">
        <v>0</v>
      </c>
      <c r="BF79" s="283">
        <f t="shared" si="103"/>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7"/>
        <v>0</v>
      </c>
      <c r="J80" s="10"/>
      <c r="K80" s="187">
        <v>0</v>
      </c>
      <c r="L80" s="287"/>
      <c r="M80" s="283">
        <f t="shared" si="98"/>
        <v>0</v>
      </c>
      <c r="N80" s="10"/>
      <c r="O80" s="187">
        <v>0</v>
      </c>
      <c r="P80" s="287">
        <f t="shared" si="96"/>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9"/>
        <v>0</v>
      </c>
      <c r="AI80" s="287"/>
      <c r="AJ80" s="188" t="str" cm="2">
        <f t="array" ref="AJ80">_xlfn.IFS($C$6=Werkblad!$A$28,Werkblad!$A$34,$C$6="Kennisontwikkeling (KO)",Werkblad!$A$31,$C$6="Onderzoek, Ontwikkeling en innovatie (O&amp;O&amp;I)",Werkblad!$A$32,$C$6="","")</f>
        <v/>
      </c>
      <c r="AK80" s="287"/>
      <c r="AL80" s="10"/>
      <c r="AM80" s="187">
        <v>0</v>
      </c>
      <c r="AN80" s="283">
        <f t="shared" si="100"/>
        <v>0</v>
      </c>
      <c r="AO80" s="287"/>
      <c r="AP80" s="188" t="str" cm="2">
        <f t="array" ref="AP80">_xlfn.IFS($C$6=Werkblad!$A$28,Werkblad!$A$34,$C$6="Kennisontwikkeling (KO)",Werkblad!$A$31,$C$6="Onderzoek, Ontwikkeling en innovatie (O&amp;O&amp;I)",Werkblad!$A$32,$C$6="","")</f>
        <v/>
      </c>
      <c r="AQ80" s="287"/>
      <c r="AR80" s="10"/>
      <c r="AS80" s="187">
        <v>0</v>
      </c>
      <c r="AT80" s="283">
        <f t="shared" si="101"/>
        <v>0</v>
      </c>
      <c r="AU80" s="287"/>
      <c r="AV80" s="188" t="str" cm="2">
        <f t="array" ref="AV80">_xlfn.IFS($C$6=Werkblad!$A$28,Werkblad!$A$34,$C$6="Kennisontwikkeling (KO)",Werkblad!$A$31,$C$6="Onderzoek, Ontwikkeling en innovatie (O&amp;O&amp;I)",Werkblad!$A$32,$C$6="","")</f>
        <v/>
      </c>
      <c r="AW80" s="175"/>
      <c r="AX80" s="10"/>
      <c r="AY80" s="187">
        <v>0</v>
      </c>
      <c r="AZ80" s="283">
        <f t="shared" si="102"/>
        <v>0</v>
      </c>
      <c r="BA80" s="287"/>
      <c r="BB80" s="188" t="str" cm="2">
        <f t="array" ref="BB80">_xlfn.IFS($C$6=Werkblad!$A$28,Werkblad!$A$34,$C$6="Kennisontwikkeling (KO)",Werkblad!$A$31,$C$6="Onderzoek, Ontwikkeling en innovatie (O&amp;O&amp;I)",Werkblad!$A$32,$C$6="","")</f>
        <v/>
      </c>
      <c r="BC80" s="175"/>
      <c r="BD80" s="10"/>
      <c r="BE80" s="187">
        <v>0</v>
      </c>
      <c r="BF80" s="283">
        <f t="shared" si="103"/>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7"/>
        <v>0</v>
      </c>
      <c r="J81" s="10"/>
      <c r="K81" s="187">
        <v>0</v>
      </c>
      <c r="L81" s="287"/>
      <c r="M81" s="283">
        <f t="shared" si="98"/>
        <v>0</v>
      </c>
      <c r="N81" s="10"/>
      <c r="O81" s="187">
        <v>0</v>
      </c>
      <c r="P81" s="287">
        <f t="shared" si="96"/>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9"/>
        <v>0</v>
      </c>
      <c r="AI81" s="287"/>
      <c r="AJ81" s="188" t="str" cm="2">
        <f t="array" ref="AJ81">_xlfn.IFS($C$6=Werkblad!$A$28,Werkblad!$A$34,$C$6="Kennisontwikkeling (KO)",Werkblad!$A$31,$C$6="Onderzoek, Ontwikkeling en innovatie (O&amp;O&amp;I)",Werkblad!$A$32,$C$6="","")</f>
        <v/>
      </c>
      <c r="AK81" s="287"/>
      <c r="AL81" s="10"/>
      <c r="AM81" s="187">
        <v>0</v>
      </c>
      <c r="AN81" s="283">
        <f t="shared" si="100"/>
        <v>0</v>
      </c>
      <c r="AO81" s="287"/>
      <c r="AP81" s="188" t="str" cm="2">
        <f t="array" ref="AP81">_xlfn.IFS($C$6=Werkblad!$A$28,Werkblad!$A$34,$C$6="Kennisontwikkeling (KO)",Werkblad!$A$31,$C$6="Onderzoek, Ontwikkeling en innovatie (O&amp;O&amp;I)",Werkblad!$A$32,$C$6="","")</f>
        <v/>
      </c>
      <c r="AQ81" s="287"/>
      <c r="AR81" s="10"/>
      <c r="AS81" s="187">
        <v>0</v>
      </c>
      <c r="AT81" s="283">
        <f t="shared" si="101"/>
        <v>0</v>
      </c>
      <c r="AU81" s="287"/>
      <c r="AV81" s="188" t="str" cm="2">
        <f t="array" ref="AV81">_xlfn.IFS($C$6=Werkblad!$A$28,Werkblad!$A$34,$C$6="Kennisontwikkeling (KO)",Werkblad!$A$31,$C$6="Onderzoek, Ontwikkeling en innovatie (O&amp;O&amp;I)",Werkblad!$A$32,$C$6="","")</f>
        <v/>
      </c>
      <c r="AW81" s="175"/>
      <c r="AX81" s="10"/>
      <c r="AY81" s="187">
        <v>0</v>
      </c>
      <c r="AZ81" s="283">
        <f t="shared" si="102"/>
        <v>0</v>
      </c>
      <c r="BA81" s="287"/>
      <c r="BB81" s="188" t="str" cm="2">
        <f t="array" ref="BB81">_xlfn.IFS($C$6=Werkblad!$A$28,Werkblad!$A$34,$C$6="Kennisontwikkeling (KO)",Werkblad!$A$31,$C$6="Onderzoek, Ontwikkeling en innovatie (O&amp;O&amp;I)",Werkblad!$A$32,$C$6="","")</f>
        <v/>
      </c>
      <c r="BC81" s="175"/>
      <c r="BD81" s="10"/>
      <c r="BE81" s="187">
        <v>0</v>
      </c>
      <c r="BF81" s="283">
        <f t="shared" si="103"/>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7"/>
        <v>0</v>
      </c>
      <c r="J82" s="10"/>
      <c r="K82" s="187">
        <v>0</v>
      </c>
      <c r="L82" s="287"/>
      <c r="M82" s="283">
        <f t="shared" si="98"/>
        <v>0</v>
      </c>
      <c r="N82" s="10"/>
      <c r="O82" s="187">
        <v>0</v>
      </c>
      <c r="P82" s="287">
        <f t="shared" si="96"/>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9"/>
        <v>0</v>
      </c>
      <c r="AI82" s="287"/>
      <c r="AJ82" s="188" t="str" cm="2">
        <f t="array" ref="AJ82">_xlfn.IFS($C$6=Werkblad!$A$28,Werkblad!$A$34,$C$6="Kennisontwikkeling (KO)",Werkblad!$A$31,$C$6="Onderzoek, Ontwikkeling en innovatie (O&amp;O&amp;I)",Werkblad!$A$32,$C$6="","")</f>
        <v/>
      </c>
      <c r="AK82" s="287"/>
      <c r="AL82" s="10"/>
      <c r="AM82" s="187">
        <v>0</v>
      </c>
      <c r="AN82" s="283">
        <f t="shared" si="100"/>
        <v>0</v>
      </c>
      <c r="AO82" s="287"/>
      <c r="AP82" s="188" t="str" cm="2">
        <f t="array" ref="AP82">_xlfn.IFS($C$6=Werkblad!$A$28,Werkblad!$A$34,$C$6="Kennisontwikkeling (KO)",Werkblad!$A$31,$C$6="Onderzoek, Ontwikkeling en innovatie (O&amp;O&amp;I)",Werkblad!$A$32,$C$6="","")</f>
        <v/>
      </c>
      <c r="AQ82" s="287"/>
      <c r="AR82" s="10"/>
      <c r="AS82" s="187">
        <v>0</v>
      </c>
      <c r="AT82" s="283">
        <f t="shared" si="101"/>
        <v>0</v>
      </c>
      <c r="AU82" s="287"/>
      <c r="AV82" s="188" t="str" cm="2">
        <f t="array" ref="AV82">_xlfn.IFS($C$6=Werkblad!$A$28,Werkblad!$A$34,$C$6="Kennisontwikkeling (KO)",Werkblad!$A$31,$C$6="Onderzoek, Ontwikkeling en innovatie (O&amp;O&amp;I)",Werkblad!$A$32,$C$6="","")</f>
        <v/>
      </c>
      <c r="AW82" s="175"/>
      <c r="AX82" s="10"/>
      <c r="AY82" s="187">
        <v>0</v>
      </c>
      <c r="AZ82" s="283">
        <f t="shared" si="102"/>
        <v>0</v>
      </c>
      <c r="BA82" s="287"/>
      <c r="BB82" s="188" t="str" cm="2">
        <f t="array" ref="BB82">_xlfn.IFS($C$6=Werkblad!$A$28,Werkblad!$A$34,$C$6="Kennisontwikkeling (KO)",Werkblad!$A$31,$C$6="Onderzoek, Ontwikkeling en innovatie (O&amp;O&amp;I)",Werkblad!$A$32,$C$6="","")</f>
        <v/>
      </c>
      <c r="BC82" s="175"/>
      <c r="BD82" s="10"/>
      <c r="BE82" s="187">
        <v>0</v>
      </c>
      <c r="BF82" s="283">
        <f t="shared" si="103"/>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7"/>
        <v>0</v>
      </c>
      <c r="J83" s="10"/>
      <c r="K83" s="187">
        <v>0</v>
      </c>
      <c r="L83" s="287"/>
      <c r="M83" s="283">
        <f t="shared" si="98"/>
        <v>0</v>
      </c>
      <c r="N83" s="10"/>
      <c r="O83" s="187">
        <v>0</v>
      </c>
      <c r="P83" s="287">
        <f t="shared" si="96"/>
        <v>0</v>
      </c>
      <c r="Q83" s="287"/>
      <c r="R83" s="188" t="str" cm="2">
        <f t="array" ref="R83">_xlfn.IFS($C$6=Werkblad!$A$28,Werkblad!$A$34,$C$6="Kennisontwikkeling (KO)",Werkblad!$A$31,$C$6="Onderzoek, Ontwikkeling en innovatie (O&amp;O&amp;I)",Werkblad!$A$32,$C$6="","")</f>
        <v/>
      </c>
      <c r="S83" s="175"/>
      <c r="T83" s="10"/>
      <c r="U83" s="187">
        <v>0</v>
      </c>
      <c r="V83" s="287"/>
      <c r="W83" s="33">
        <f t="shared" ref="W83:W116" si="104">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9"/>
        <v>0</v>
      </c>
      <c r="AI83" s="287"/>
      <c r="AJ83" s="188" t="str" cm="2">
        <f t="array" ref="AJ83">_xlfn.IFS($C$6=Werkblad!$A$28,Werkblad!$A$34,$C$6="Kennisontwikkeling (KO)",Werkblad!$A$31,$C$6="Onderzoek, Ontwikkeling en innovatie (O&amp;O&amp;I)",Werkblad!$A$32,$C$6="","")</f>
        <v/>
      </c>
      <c r="AK83" s="287"/>
      <c r="AL83" s="10"/>
      <c r="AM83" s="187">
        <v>0</v>
      </c>
      <c r="AN83" s="283">
        <f t="shared" si="100"/>
        <v>0</v>
      </c>
      <c r="AO83" s="287"/>
      <c r="AP83" s="188" t="str" cm="2">
        <f t="array" ref="AP83">_xlfn.IFS($C$6=Werkblad!$A$28,Werkblad!$A$34,$C$6="Kennisontwikkeling (KO)",Werkblad!$A$31,$C$6="Onderzoek, Ontwikkeling en innovatie (O&amp;O&amp;I)",Werkblad!$A$32,$C$6="","")</f>
        <v/>
      </c>
      <c r="AQ83" s="287"/>
      <c r="AR83" s="10"/>
      <c r="AS83" s="187">
        <v>0</v>
      </c>
      <c r="AT83" s="283">
        <f t="shared" si="101"/>
        <v>0</v>
      </c>
      <c r="AU83" s="287"/>
      <c r="AV83" s="188" t="str" cm="2">
        <f t="array" ref="AV83">_xlfn.IFS($C$6=Werkblad!$A$28,Werkblad!$A$34,$C$6="Kennisontwikkeling (KO)",Werkblad!$A$31,$C$6="Onderzoek, Ontwikkeling en innovatie (O&amp;O&amp;I)",Werkblad!$A$32,$C$6="","")</f>
        <v/>
      </c>
      <c r="AW83" s="175"/>
      <c r="AX83" s="10"/>
      <c r="AY83" s="187">
        <v>0</v>
      </c>
      <c r="AZ83" s="283">
        <f t="shared" si="102"/>
        <v>0</v>
      </c>
      <c r="BA83" s="287"/>
      <c r="BB83" s="188" t="str" cm="2">
        <f t="array" ref="BB83">_xlfn.IFS($C$6=Werkblad!$A$28,Werkblad!$A$34,$C$6="Kennisontwikkeling (KO)",Werkblad!$A$31,$C$6="Onderzoek, Ontwikkeling en innovatie (O&amp;O&amp;I)",Werkblad!$A$32,$C$6="","")</f>
        <v/>
      </c>
      <c r="BC83" s="175"/>
      <c r="BD83" s="10"/>
      <c r="BE83" s="187">
        <v>0</v>
      </c>
      <c r="BF83" s="283">
        <f t="shared" si="103"/>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7"/>
        <v>0</v>
      </c>
      <c r="J84" s="10"/>
      <c r="K84" s="187">
        <v>0</v>
      </c>
      <c r="L84" s="287"/>
      <c r="M84" s="283">
        <f t="shared" si="98"/>
        <v>0</v>
      </c>
      <c r="N84" s="10"/>
      <c r="O84" s="187">
        <v>0</v>
      </c>
      <c r="P84" s="287">
        <f t="shared" si="96"/>
        <v>0</v>
      </c>
      <c r="Q84" s="287"/>
      <c r="R84" s="188" t="str" cm="2">
        <f t="array" ref="R84">_xlfn.IFS($C$6=Werkblad!$A$28,Werkblad!$A$34,$C$6="Kennisontwikkeling (KO)",Werkblad!$A$31,$C$6="Onderzoek, Ontwikkeling en innovatie (O&amp;O&amp;I)",Werkblad!$A$32,$C$6="","")</f>
        <v/>
      </c>
      <c r="S84" s="175"/>
      <c r="T84" s="10"/>
      <c r="U84" s="187">
        <v>0</v>
      </c>
      <c r="V84" s="287"/>
      <c r="W84" s="33">
        <f t="shared" si="104"/>
        <v>0</v>
      </c>
      <c r="X84" s="188" t="str" cm="2">
        <f t="array" ref="X84">_xlfn.IFS($C$6=Werkblad!$A$28,Werkblad!$A$34,$C$6="Kennisontwikkeling (KO)",Werkblad!$A$31,$C$6="Onderzoek, Ontwikkeling en innovatie (O&amp;O&amp;I)",Werkblad!$A$32,$C$6="","")</f>
        <v/>
      </c>
      <c r="Y84" s="175"/>
      <c r="Z84" s="10"/>
      <c r="AA84" s="187">
        <v>0</v>
      </c>
      <c r="AB84" s="287"/>
      <c r="AC84" s="33">
        <f t="shared" ref="AC84:AC116" si="105">AA84</f>
        <v>0</v>
      </c>
      <c r="AD84" s="188" t="str" cm="2">
        <f t="array" ref="AD84">_xlfn.IFS($C$6=Werkblad!$A$28,Werkblad!$A$34,$C$6="Kennisontwikkeling (KO)",Werkblad!$A$31,$C$6="Onderzoek, Ontwikkeling en innovatie (O&amp;O&amp;I)",Werkblad!$A$32,$C$6="","")</f>
        <v/>
      </c>
      <c r="AE84" s="287"/>
      <c r="AF84" s="10"/>
      <c r="AG84" s="187">
        <v>0</v>
      </c>
      <c r="AH84" s="175">
        <f t="shared" si="99"/>
        <v>0</v>
      </c>
      <c r="AI84" s="287"/>
      <c r="AJ84" s="188" t="str" cm="2">
        <f t="array" ref="AJ84">_xlfn.IFS($C$6=Werkblad!$A$28,Werkblad!$A$34,$C$6="Kennisontwikkeling (KO)",Werkblad!$A$31,$C$6="Onderzoek, Ontwikkeling en innovatie (O&amp;O&amp;I)",Werkblad!$A$32,$C$6="","")</f>
        <v/>
      </c>
      <c r="AK84" s="287"/>
      <c r="AL84" s="10"/>
      <c r="AM84" s="187">
        <v>0</v>
      </c>
      <c r="AN84" s="283">
        <f t="shared" si="100"/>
        <v>0</v>
      </c>
      <c r="AO84" s="287"/>
      <c r="AP84" s="188" t="str" cm="2">
        <f t="array" ref="AP84">_xlfn.IFS($C$6=Werkblad!$A$28,Werkblad!$A$34,$C$6="Kennisontwikkeling (KO)",Werkblad!$A$31,$C$6="Onderzoek, Ontwikkeling en innovatie (O&amp;O&amp;I)",Werkblad!$A$32,$C$6="","")</f>
        <v/>
      </c>
      <c r="AQ84" s="287"/>
      <c r="AR84" s="10"/>
      <c r="AS84" s="187">
        <v>0</v>
      </c>
      <c r="AT84" s="283">
        <f t="shared" si="101"/>
        <v>0</v>
      </c>
      <c r="AU84" s="287"/>
      <c r="AV84" s="188" t="str" cm="2">
        <f t="array" ref="AV84">_xlfn.IFS($C$6=Werkblad!$A$28,Werkblad!$A$34,$C$6="Kennisontwikkeling (KO)",Werkblad!$A$31,$C$6="Onderzoek, Ontwikkeling en innovatie (O&amp;O&amp;I)",Werkblad!$A$32,$C$6="","")</f>
        <v/>
      </c>
      <c r="AW84" s="175"/>
      <c r="AX84" s="10"/>
      <c r="AY84" s="187">
        <v>0</v>
      </c>
      <c r="AZ84" s="283">
        <f t="shared" si="102"/>
        <v>0</v>
      </c>
      <c r="BA84" s="287"/>
      <c r="BB84" s="188" t="str" cm="2">
        <f t="array" ref="BB84">_xlfn.IFS($C$6=Werkblad!$A$28,Werkblad!$A$34,$C$6="Kennisontwikkeling (KO)",Werkblad!$A$31,$C$6="Onderzoek, Ontwikkeling en innovatie (O&amp;O&amp;I)",Werkblad!$A$32,$C$6="","")</f>
        <v/>
      </c>
      <c r="BC84" s="175"/>
      <c r="BD84" s="10"/>
      <c r="BE84" s="187">
        <v>0</v>
      </c>
      <c r="BF84" s="283">
        <f t="shared" si="103"/>
        <v>0</v>
      </c>
      <c r="BG84" s="287"/>
      <c r="BH84" s="188" t="str" cm="2">
        <f t="array" ref="BH84">_xlfn.IFS($C$6=Werkblad!$A$28,Werkblad!$A$34,$C$6="Kennisontwikkeling (KO)",Werkblad!$A$31,$C$6="Onderzoek, Ontwikkeling en innovatie (O&amp;O&amp;I)",Werkblad!$A$32,$C$6="","")</f>
        <v/>
      </c>
      <c r="BI84" s="139"/>
    </row>
    <row r="85" spans="1:61" x14ac:dyDescent="0.25">
      <c r="A85" s="106"/>
      <c r="B85" s="588"/>
      <c r="C85" s="575"/>
      <c r="D85" s="575"/>
      <c r="E85" s="135"/>
      <c r="F85" s="10"/>
      <c r="G85" s="187">
        <v>0</v>
      </c>
      <c r="H85" s="135"/>
      <c r="I85" s="296">
        <f t="shared" si="97"/>
        <v>0</v>
      </c>
      <c r="J85" s="10"/>
      <c r="K85" s="187">
        <v>0</v>
      </c>
      <c r="L85" s="287"/>
      <c r="M85" s="283">
        <f t="shared" si="98"/>
        <v>0</v>
      </c>
      <c r="N85" s="10"/>
      <c r="O85" s="187">
        <v>0</v>
      </c>
      <c r="P85" s="287">
        <f t="shared" si="96"/>
        <v>0</v>
      </c>
      <c r="Q85" s="287"/>
      <c r="R85" s="188" t="str" cm="2">
        <f t="array" ref="R85">_xlfn.IFS($C$6=Werkblad!$A$28,Werkblad!$A$34,$C$6="Kennisontwikkeling (KO)",Werkblad!$A$31,$C$6="Onderzoek, Ontwikkeling en innovatie (O&amp;O&amp;I)",Werkblad!$A$32,$C$6="","")</f>
        <v/>
      </c>
      <c r="S85" s="175"/>
      <c r="T85" s="10"/>
      <c r="U85" s="187">
        <v>0</v>
      </c>
      <c r="V85" s="287"/>
      <c r="W85" s="33">
        <f t="shared" si="104"/>
        <v>0</v>
      </c>
      <c r="X85" s="188" t="str" cm="2">
        <f t="array" ref="X85">_xlfn.IFS($C$6=Werkblad!$A$28,Werkblad!$A$34,$C$6="Kennisontwikkeling (KO)",Werkblad!$A$31,$C$6="Onderzoek, Ontwikkeling en innovatie (O&amp;O&amp;I)",Werkblad!$A$32,$C$6="","")</f>
        <v/>
      </c>
      <c r="Y85" s="175"/>
      <c r="Z85" s="10"/>
      <c r="AA85" s="187">
        <v>0</v>
      </c>
      <c r="AB85" s="287"/>
      <c r="AC85" s="33">
        <f t="shared" si="105"/>
        <v>0</v>
      </c>
      <c r="AD85" s="188" t="str" cm="2">
        <f t="array" ref="AD85">_xlfn.IFS($C$6=Werkblad!$A$28,Werkblad!$A$34,$C$6="Kennisontwikkeling (KO)",Werkblad!$A$31,$C$6="Onderzoek, Ontwikkeling en innovatie (O&amp;O&amp;I)",Werkblad!$A$32,$C$6="","")</f>
        <v/>
      </c>
      <c r="AE85" s="287"/>
      <c r="AF85" s="10"/>
      <c r="AG85" s="187">
        <v>0</v>
      </c>
      <c r="AH85" s="175">
        <f t="shared" si="99"/>
        <v>0</v>
      </c>
      <c r="AI85" s="287"/>
      <c r="AJ85" s="188" t="str" cm="2">
        <f t="array" ref="AJ85">_xlfn.IFS($C$6=Werkblad!$A$28,Werkblad!$A$34,$C$6="Kennisontwikkeling (KO)",Werkblad!$A$31,$C$6="Onderzoek, Ontwikkeling en innovatie (O&amp;O&amp;I)",Werkblad!$A$32,$C$6="","")</f>
        <v/>
      </c>
      <c r="AK85" s="287"/>
      <c r="AL85" s="10"/>
      <c r="AM85" s="187">
        <v>0</v>
      </c>
      <c r="AN85" s="283">
        <f t="shared" si="100"/>
        <v>0</v>
      </c>
      <c r="AO85" s="287"/>
      <c r="AP85" s="188" t="str" cm="2">
        <f t="array" ref="AP85">_xlfn.IFS($C$6=Werkblad!$A$28,Werkblad!$A$34,$C$6="Kennisontwikkeling (KO)",Werkblad!$A$31,$C$6="Onderzoek, Ontwikkeling en innovatie (O&amp;O&amp;I)",Werkblad!$A$32,$C$6="","")</f>
        <v/>
      </c>
      <c r="AQ85" s="287"/>
      <c r="AR85" s="10"/>
      <c r="AS85" s="187">
        <v>0</v>
      </c>
      <c r="AT85" s="283">
        <f t="shared" si="101"/>
        <v>0</v>
      </c>
      <c r="AU85" s="287"/>
      <c r="AV85" s="188" t="str" cm="2">
        <f t="array" ref="AV85">_xlfn.IFS($C$6=Werkblad!$A$28,Werkblad!$A$34,$C$6="Kennisontwikkeling (KO)",Werkblad!$A$31,$C$6="Onderzoek, Ontwikkeling en innovatie (O&amp;O&amp;I)",Werkblad!$A$32,$C$6="","")</f>
        <v/>
      </c>
      <c r="AW85" s="175"/>
      <c r="AX85" s="10"/>
      <c r="AY85" s="187">
        <v>0</v>
      </c>
      <c r="AZ85" s="283">
        <f t="shared" si="102"/>
        <v>0</v>
      </c>
      <c r="BA85" s="287"/>
      <c r="BB85" s="188" t="str" cm="2">
        <f t="array" ref="BB85">_xlfn.IFS($C$6=Werkblad!$A$28,Werkblad!$A$34,$C$6="Kennisontwikkeling (KO)",Werkblad!$A$31,$C$6="Onderzoek, Ontwikkeling en innovatie (O&amp;O&amp;I)",Werkblad!$A$32,$C$6="","")</f>
        <v/>
      </c>
      <c r="BC85" s="175"/>
      <c r="BD85" s="10"/>
      <c r="BE85" s="187">
        <v>0</v>
      </c>
      <c r="BF85" s="283">
        <f t="shared" si="103"/>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163"/>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161"/>
      <c r="I90" s="279"/>
      <c r="J90" s="157" t="s">
        <v>7</v>
      </c>
      <c r="K90" s="157"/>
      <c r="L90" s="309"/>
      <c r="M90" s="157"/>
      <c r="N90" s="576" t="s">
        <v>8</v>
      </c>
      <c r="O90" s="576"/>
      <c r="P90" s="288"/>
      <c r="Q90" s="305"/>
      <c r="R90" s="157"/>
      <c r="S90" s="161"/>
      <c r="T90" s="576" t="str">
        <f>+T71</f>
        <v>Haalbaarheidsstudies</v>
      </c>
      <c r="U90" s="576"/>
      <c r="V90" s="305"/>
      <c r="W90" s="33"/>
      <c r="X90" s="157"/>
      <c r="Y90" s="161"/>
      <c r="Z90" s="577" t="str">
        <f>+Z71</f>
        <v>Bouw onderzoeksinfrastructuur</v>
      </c>
      <c r="AA90" s="577"/>
      <c r="AB90" s="305"/>
      <c r="AC90" s="33"/>
      <c r="AD90" s="157"/>
      <c r="AE90" s="300"/>
      <c r="AF90" s="577" t="str">
        <f>+AF71</f>
        <v>Exploitatie van innovatieclusters</v>
      </c>
      <c r="AG90" s="577"/>
      <c r="AH90" s="281"/>
      <c r="AI90" s="305"/>
      <c r="AJ90" s="157"/>
      <c r="AK90" s="305"/>
      <c r="AL90" s="577" t="str">
        <f>+AL71</f>
        <v>Innovatie kleine en middelgrote ondernemingen</v>
      </c>
      <c r="AM90" s="577"/>
      <c r="AN90" s="284"/>
      <c r="AO90" s="305"/>
      <c r="AP90" s="157"/>
      <c r="AQ90" s="305"/>
      <c r="AR90" s="577" t="str">
        <f>+AR71</f>
        <v>Proces- en organisatie innovatie</v>
      </c>
      <c r="AS90" s="577"/>
      <c r="AT90" s="284"/>
      <c r="AU90" s="305"/>
      <c r="AV90" s="157"/>
      <c r="AW90" s="161"/>
      <c r="AX90" s="577" t="str">
        <f>+AX71</f>
        <v>Opleidingssteun</v>
      </c>
      <c r="AY90" s="577"/>
      <c r="AZ90" s="284"/>
      <c r="BA90" s="305"/>
      <c r="BB90" s="157"/>
      <c r="BC90" s="238"/>
      <c r="BD90" s="577" t="str">
        <f>+BD71</f>
        <v>Niet economische activiteiten</v>
      </c>
      <c r="BE90" s="577"/>
      <c r="BF90" s="284"/>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4"/>
        <v>0</v>
      </c>
      <c r="X92" s="346" t="s">
        <v>121</v>
      </c>
      <c r="Y92" s="175"/>
      <c r="Z92" s="10"/>
      <c r="AA92" s="187">
        <v>0</v>
      </c>
      <c r="AB92" s="287"/>
      <c r="AC92" s="33">
        <f t="shared" si="105"/>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c r="J93" s="10"/>
      <c r="K93" s="200"/>
      <c r="L93" s="297"/>
      <c r="M93" s="167"/>
      <c r="N93" s="10"/>
      <c r="O93" s="200"/>
      <c r="P93" s="297"/>
      <c r="Q93" s="297"/>
      <c r="R93" s="346" t="s">
        <v>121</v>
      </c>
      <c r="S93" s="175"/>
      <c r="T93" s="10"/>
      <c r="U93" s="200"/>
      <c r="V93" s="297"/>
      <c r="W93" s="33"/>
      <c r="X93" s="346" t="s">
        <v>121</v>
      </c>
      <c r="Y93" s="175"/>
      <c r="Z93" s="10"/>
      <c r="AA93" s="187">
        <v>0</v>
      </c>
      <c r="AB93" s="287"/>
      <c r="AC93" s="33"/>
      <c r="AD93" s="188" t="str" cm="2">
        <f t="array" ref="AD93">_xlfn.IFS($C$6=Werkblad!$A$28,Werkblad!$A$34,$C$6="Kennisontwikkeling (KO)",Werkblad!$A$31,$C$6="Onderzoek, Ontwikkeling en innovatie (O&amp;O&amp;I)",Werkblad!$A$32,$C$6="","")</f>
        <v/>
      </c>
      <c r="AE93" s="287"/>
      <c r="AF93" s="10"/>
      <c r="AG93" s="200"/>
      <c r="AH93" s="167"/>
      <c r="AI93" s="297"/>
      <c r="AJ93" s="346" t="s">
        <v>121</v>
      </c>
      <c r="AK93" s="297"/>
      <c r="AL93" s="10"/>
      <c r="AM93" s="200"/>
      <c r="AN93" s="167"/>
      <c r="AO93" s="297"/>
      <c r="AP93" s="346" t="s">
        <v>121</v>
      </c>
      <c r="AQ93" s="287"/>
      <c r="AR93" s="10"/>
      <c r="AS93" s="200"/>
      <c r="AT93" s="167"/>
      <c r="AU93" s="297"/>
      <c r="AV93" s="346" t="s">
        <v>121</v>
      </c>
      <c r="AW93" s="175"/>
      <c r="AX93" s="10"/>
      <c r="AY93" s="200"/>
      <c r="AZ93" s="167"/>
      <c r="BA93" s="297"/>
      <c r="BB93" s="346" t="s">
        <v>121</v>
      </c>
      <c r="BC93" s="167"/>
      <c r="BD93" s="10"/>
      <c r="BE93" s="187">
        <v>0</v>
      </c>
      <c r="BF93" s="167"/>
      <c r="BG93" s="297"/>
      <c r="BH93" s="188" t="str" cm="2">
        <f t="array" ref="BH93">_xlfn.IFS($C$6=Werkblad!$A$28,Werkblad!$A$34,$C$6="Kennisontwikkeling (KO)",Werkblad!$A$31,$C$6="Onderzoek, Ontwikkeling en innovatie (O&amp;O&amp;I)",Werkblad!$A$32,$C$6="","")</f>
        <v/>
      </c>
      <c r="BI93" s="139"/>
    </row>
    <row r="94" spans="1:61" x14ac:dyDescent="0.25">
      <c r="A94" s="7"/>
      <c r="B94" s="574"/>
      <c r="C94" s="575"/>
      <c r="D94" s="575"/>
      <c r="E94" s="135"/>
      <c r="F94" s="10"/>
      <c r="G94" s="200"/>
      <c r="H94" s="135"/>
      <c r="I94" s="296"/>
      <c r="J94" s="10"/>
      <c r="K94" s="200"/>
      <c r="L94" s="297"/>
      <c r="M94" s="167"/>
      <c r="N94" s="10"/>
      <c r="O94" s="200"/>
      <c r="P94" s="297"/>
      <c r="Q94" s="297"/>
      <c r="R94" s="346" t="s">
        <v>121</v>
      </c>
      <c r="S94" s="175"/>
      <c r="T94" s="10"/>
      <c r="U94" s="200"/>
      <c r="V94" s="297"/>
      <c r="W94" s="33"/>
      <c r="X94" s="346" t="s">
        <v>121</v>
      </c>
      <c r="Y94" s="175"/>
      <c r="Z94" s="10"/>
      <c r="AA94" s="187">
        <v>0</v>
      </c>
      <c r="AB94" s="287"/>
      <c r="AC94" s="33"/>
      <c r="AD94" s="188" t="str" cm="2">
        <f t="array" ref="AD94">_xlfn.IFS($C$6=Werkblad!$A$28,Werkblad!$A$34,$C$6="Kennisontwikkeling (KO)",Werkblad!$A$31,$C$6="Onderzoek, Ontwikkeling en innovatie (O&amp;O&amp;I)",Werkblad!$A$32,$C$6="","")</f>
        <v/>
      </c>
      <c r="AE94" s="287"/>
      <c r="AF94" s="10"/>
      <c r="AG94" s="200"/>
      <c r="AH94" s="167"/>
      <c r="AI94" s="297"/>
      <c r="AJ94" s="346" t="s">
        <v>121</v>
      </c>
      <c r="AK94" s="297"/>
      <c r="AL94" s="10"/>
      <c r="AM94" s="200"/>
      <c r="AN94" s="167"/>
      <c r="AO94" s="297"/>
      <c r="AP94" s="346" t="s">
        <v>121</v>
      </c>
      <c r="AQ94" s="287"/>
      <c r="AR94" s="10"/>
      <c r="AS94" s="200"/>
      <c r="AT94" s="167"/>
      <c r="AU94" s="297"/>
      <c r="AV94" s="346" t="s">
        <v>121</v>
      </c>
      <c r="AW94" s="175"/>
      <c r="AX94" s="10"/>
      <c r="AY94" s="200"/>
      <c r="AZ94" s="167"/>
      <c r="BA94" s="297"/>
      <c r="BB94" s="346" t="s">
        <v>121</v>
      </c>
      <c r="BC94" s="167"/>
      <c r="BD94" s="10"/>
      <c r="BE94" s="187">
        <v>0</v>
      </c>
      <c r="BF94" s="167"/>
      <c r="BG94" s="297"/>
      <c r="BH94" s="188" t="str" cm="2">
        <f t="array" ref="BH94">_xlfn.IFS($C$6=Werkblad!$A$28,Werkblad!$A$34,$C$6="Kennisontwikkeling (KO)",Werkblad!$A$31,$C$6="Onderzoek, Ontwikkeling en innovatie (O&amp;O&amp;I)",Werkblad!$A$32,$C$6="","")</f>
        <v/>
      </c>
      <c r="BI94" s="139"/>
    </row>
    <row r="95" spans="1:61" x14ac:dyDescent="0.25">
      <c r="A95" s="7"/>
      <c r="B95" s="574"/>
      <c r="C95" s="575"/>
      <c r="D95" s="575"/>
      <c r="E95" s="135"/>
      <c r="F95" s="10"/>
      <c r="G95" s="200"/>
      <c r="H95" s="135"/>
      <c r="I95" s="296">
        <f t="shared" ref="I95:I105" si="106">G95</f>
        <v>0</v>
      </c>
      <c r="J95" s="10"/>
      <c r="K95" s="200"/>
      <c r="L95" s="297"/>
      <c r="M95" s="167">
        <f t="shared" ref="M95:M105" si="107">K95</f>
        <v>0</v>
      </c>
      <c r="N95" s="10"/>
      <c r="O95" s="200"/>
      <c r="P95" s="297">
        <f>O95</f>
        <v>0</v>
      </c>
      <c r="Q95" s="297"/>
      <c r="R95" s="346" t="s">
        <v>121</v>
      </c>
      <c r="S95" s="175"/>
      <c r="T95" s="10"/>
      <c r="U95" s="200"/>
      <c r="V95" s="297"/>
      <c r="W95" s="33">
        <f t="shared" si="104"/>
        <v>0</v>
      </c>
      <c r="X95" s="346" t="s">
        <v>121</v>
      </c>
      <c r="Y95" s="175"/>
      <c r="Z95" s="10"/>
      <c r="AA95" s="187">
        <v>0</v>
      </c>
      <c r="AB95" s="287"/>
      <c r="AC95" s="33">
        <f t="shared" si="105"/>
        <v>0</v>
      </c>
      <c r="AD95" s="188" t="str" cm="2">
        <f t="array" ref="AD95">_xlfn.IFS($C$6=Werkblad!$A$28,Werkblad!$A$34,$C$6="Kennisontwikkeling (KO)",Werkblad!$A$31,$C$6="Onderzoek, Ontwikkeling en innovatie (O&amp;O&amp;I)",Werkblad!$A$32,$C$6="","")</f>
        <v/>
      </c>
      <c r="AE95" s="287"/>
      <c r="AF95" s="10"/>
      <c r="AG95" s="200"/>
      <c r="AH95" s="167">
        <f t="shared" ref="AH95:AH105" si="108">AG95</f>
        <v>0</v>
      </c>
      <c r="AI95" s="297"/>
      <c r="AJ95" s="346" t="s">
        <v>121</v>
      </c>
      <c r="AK95" s="297"/>
      <c r="AL95" s="10"/>
      <c r="AM95" s="200"/>
      <c r="AN95" s="167">
        <f t="shared" ref="AN95:AN105" si="109">AM95</f>
        <v>0</v>
      </c>
      <c r="AO95" s="297"/>
      <c r="AP95" s="346" t="s">
        <v>121</v>
      </c>
      <c r="AQ95" s="287"/>
      <c r="AR95" s="10"/>
      <c r="AS95" s="200"/>
      <c r="AT95" s="167">
        <f t="shared" ref="AT95:AT105" si="110">AS95</f>
        <v>0</v>
      </c>
      <c r="AU95" s="297"/>
      <c r="AV95" s="346" t="s">
        <v>121</v>
      </c>
      <c r="AW95" s="175"/>
      <c r="AX95" s="10"/>
      <c r="AY95" s="200"/>
      <c r="AZ95" s="167">
        <f t="shared" ref="AZ95:AZ105" si="111">AY95</f>
        <v>0</v>
      </c>
      <c r="BA95" s="297"/>
      <c r="BB95" s="346" t="s">
        <v>121</v>
      </c>
      <c r="BC95" s="167"/>
      <c r="BD95" s="10"/>
      <c r="BE95" s="187">
        <v>0</v>
      </c>
      <c r="BF95" s="167">
        <f t="shared" ref="BF95:BF105" si="112">BE95</f>
        <v>0</v>
      </c>
      <c r="BG95" s="297"/>
      <c r="BH95" s="188" t="str" cm="2">
        <f t="array" ref="BH95">_xlfn.IFS($C$6=Werkblad!$A$28,Werkblad!$A$34,$C$6="Kennisontwikkeling (KO)",Werkblad!$A$31,$C$6="Onderzoek, Ontwikkeling en innovatie (O&amp;O&amp;I)",Werkblad!$A$32,$C$6="","")</f>
        <v/>
      </c>
      <c r="BI95" s="139"/>
    </row>
    <row r="96" spans="1:61" x14ac:dyDescent="0.25">
      <c r="A96" s="7"/>
      <c r="B96" s="574"/>
      <c r="C96" s="587"/>
      <c r="D96" s="587"/>
      <c r="E96" s="4"/>
      <c r="F96" s="10"/>
      <c r="G96" s="200"/>
      <c r="H96" s="4"/>
      <c r="I96" s="296">
        <f t="shared" si="106"/>
        <v>0</v>
      </c>
      <c r="J96" s="10"/>
      <c r="K96" s="200"/>
      <c r="L96" s="297"/>
      <c r="M96" s="167">
        <f t="shared" si="107"/>
        <v>0</v>
      </c>
      <c r="N96" s="10"/>
      <c r="O96" s="200"/>
      <c r="P96" s="297">
        <f>O96</f>
        <v>0</v>
      </c>
      <c r="Q96" s="297"/>
      <c r="R96" s="346" t="s">
        <v>121</v>
      </c>
      <c r="S96" s="175"/>
      <c r="T96" s="10"/>
      <c r="U96" s="200"/>
      <c r="V96" s="297"/>
      <c r="W96" s="33">
        <f t="shared" si="104"/>
        <v>0</v>
      </c>
      <c r="X96" s="346" t="s">
        <v>121</v>
      </c>
      <c r="Y96" s="175"/>
      <c r="Z96" s="10"/>
      <c r="AA96" s="187">
        <v>0</v>
      </c>
      <c r="AB96" s="287"/>
      <c r="AC96" s="33">
        <f t="shared" si="105"/>
        <v>0</v>
      </c>
      <c r="AD96" s="188" t="str" cm="2">
        <f t="array" ref="AD96">_xlfn.IFS($C$6=Werkblad!$A$28,Werkblad!$A$34,$C$6="Kennisontwikkeling (KO)",Werkblad!$A$31,$C$6="Onderzoek, Ontwikkeling en innovatie (O&amp;O&amp;I)",Werkblad!$A$32,$C$6="","")</f>
        <v/>
      </c>
      <c r="AE96" s="287"/>
      <c r="AF96" s="10"/>
      <c r="AG96" s="200"/>
      <c r="AH96" s="167">
        <f t="shared" si="108"/>
        <v>0</v>
      </c>
      <c r="AI96" s="297"/>
      <c r="AJ96" s="346" t="s">
        <v>121</v>
      </c>
      <c r="AK96" s="297"/>
      <c r="AL96" s="10"/>
      <c r="AM96" s="200"/>
      <c r="AN96" s="167">
        <f t="shared" si="109"/>
        <v>0</v>
      </c>
      <c r="AO96" s="297"/>
      <c r="AP96" s="346" t="s">
        <v>121</v>
      </c>
      <c r="AQ96" s="287"/>
      <c r="AR96" s="10"/>
      <c r="AS96" s="200"/>
      <c r="AT96" s="167">
        <f t="shared" si="110"/>
        <v>0</v>
      </c>
      <c r="AU96" s="297"/>
      <c r="AV96" s="346" t="s">
        <v>121</v>
      </c>
      <c r="AW96" s="175"/>
      <c r="AX96" s="10"/>
      <c r="AY96" s="200"/>
      <c r="AZ96" s="167">
        <f t="shared" si="111"/>
        <v>0</v>
      </c>
      <c r="BA96" s="297"/>
      <c r="BB96" s="346" t="s">
        <v>121</v>
      </c>
      <c r="BC96" s="167"/>
      <c r="BD96" s="10"/>
      <c r="BE96" s="187">
        <v>0</v>
      </c>
      <c r="BF96" s="167">
        <f t="shared" si="112"/>
        <v>0</v>
      </c>
      <c r="BG96" s="297"/>
      <c r="BH96" s="188" t="str" cm="2">
        <f t="array" ref="BH96">_xlfn.IFS($C$6=Werkblad!$A$28,Werkblad!$A$34,$C$6="Kennisontwikkeling (KO)",Werkblad!$A$31,$C$6="Onderzoek, Ontwikkeling en innovatie (O&amp;O&amp;I)",Werkblad!$A$32,$C$6="","")</f>
        <v/>
      </c>
      <c r="BI96" s="136"/>
    </row>
    <row r="97" spans="1:61" x14ac:dyDescent="0.25">
      <c r="A97" s="7"/>
      <c r="B97" s="578"/>
      <c r="C97" s="579"/>
      <c r="D97" s="580"/>
      <c r="E97" s="4"/>
      <c r="F97" s="10"/>
      <c r="G97" s="200"/>
      <c r="H97" s="4"/>
      <c r="I97" s="296"/>
      <c r="J97" s="10"/>
      <c r="K97" s="200"/>
      <c r="L97" s="297"/>
      <c r="M97" s="167"/>
      <c r="N97" s="10"/>
      <c r="O97" s="200"/>
      <c r="P97" s="297"/>
      <c r="Q97" s="297"/>
      <c r="R97" s="346" t="s">
        <v>121</v>
      </c>
      <c r="S97" s="175"/>
      <c r="T97" s="10"/>
      <c r="U97" s="200"/>
      <c r="V97" s="297"/>
      <c r="W97" s="33"/>
      <c r="X97" s="346" t="s">
        <v>121</v>
      </c>
      <c r="Y97" s="175"/>
      <c r="Z97" s="10"/>
      <c r="AA97" s="187">
        <v>0</v>
      </c>
      <c r="AB97" s="287"/>
      <c r="AC97" s="33"/>
      <c r="AD97" s="188" t="str" cm="2">
        <f t="array" ref="AD97">_xlfn.IFS($C$6=Werkblad!$A$28,Werkblad!$A$34,$C$6="Kennisontwikkeling (KO)",Werkblad!$A$31,$C$6="Onderzoek, Ontwikkeling en innovatie (O&amp;O&amp;I)",Werkblad!$A$32,$C$6="","")</f>
        <v/>
      </c>
      <c r="AE97" s="287"/>
      <c r="AF97" s="10"/>
      <c r="AG97" s="200"/>
      <c r="AH97" s="167"/>
      <c r="AI97" s="297"/>
      <c r="AJ97" s="346" t="s">
        <v>121</v>
      </c>
      <c r="AK97" s="297"/>
      <c r="AL97" s="10"/>
      <c r="AM97" s="200"/>
      <c r="AN97" s="167"/>
      <c r="AO97" s="297"/>
      <c r="AP97" s="346" t="s">
        <v>121</v>
      </c>
      <c r="AQ97" s="287"/>
      <c r="AR97" s="10"/>
      <c r="AS97" s="200"/>
      <c r="AT97" s="167"/>
      <c r="AU97" s="297"/>
      <c r="AV97" s="346" t="s">
        <v>121</v>
      </c>
      <c r="AW97" s="175"/>
      <c r="AX97" s="10"/>
      <c r="AY97" s="200"/>
      <c r="AZ97" s="167"/>
      <c r="BA97" s="297"/>
      <c r="BB97" s="346" t="s">
        <v>121</v>
      </c>
      <c r="BC97" s="167"/>
      <c r="BD97" s="10"/>
      <c r="BE97" s="187">
        <v>0</v>
      </c>
      <c r="BF97" s="167"/>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c r="X98" s="346" t="s">
        <v>121</v>
      </c>
      <c r="Y98" s="175"/>
      <c r="Z98" s="10"/>
      <c r="AA98" s="187">
        <v>0</v>
      </c>
      <c r="AB98" s="287"/>
      <c r="AC98" s="33"/>
      <c r="AD98" s="188" t="str" cm="2">
        <f t="array" ref="AD98">_xlfn.IFS($C$6=Werkblad!$A$28,Werkblad!$A$34,$C$6="Kennisontwikkeling (KO)",Werkblad!$A$31,$C$6="Onderzoek, Ontwikkeling en innovatie (O&amp;O&amp;I)",Werkblad!$A$32,$C$6="","")</f>
        <v/>
      </c>
      <c r="AE98" s="287"/>
      <c r="AF98" s="10"/>
      <c r="AG98" s="200"/>
      <c r="AH98" s="167"/>
      <c r="AI98" s="297"/>
      <c r="AJ98" s="346" t="s">
        <v>121</v>
      </c>
      <c r="AK98" s="297"/>
      <c r="AL98" s="10"/>
      <c r="AM98" s="200"/>
      <c r="AN98" s="167"/>
      <c r="AO98" s="297"/>
      <c r="AP98" s="346" t="s">
        <v>121</v>
      </c>
      <c r="AQ98" s="287"/>
      <c r="AR98" s="10"/>
      <c r="AS98" s="200"/>
      <c r="AT98" s="167"/>
      <c r="AU98" s="297"/>
      <c r="AV98" s="346" t="s">
        <v>121</v>
      </c>
      <c r="AW98" s="175"/>
      <c r="AX98" s="10"/>
      <c r="AY98" s="200"/>
      <c r="AZ98" s="167"/>
      <c r="BA98" s="297"/>
      <c r="BB98" s="346" t="s">
        <v>121</v>
      </c>
      <c r="BC98" s="167"/>
      <c r="BD98" s="10"/>
      <c r="BE98" s="187">
        <v>0</v>
      </c>
      <c r="BF98" s="167"/>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c r="X99" s="346" t="s">
        <v>121</v>
      </c>
      <c r="Y99" s="175"/>
      <c r="Z99" s="10"/>
      <c r="AA99" s="187">
        <v>0</v>
      </c>
      <c r="AB99" s="287"/>
      <c r="AC99" s="33"/>
      <c r="AD99" s="188" t="str" cm="2">
        <f t="array" ref="AD99">_xlfn.IFS($C$6=Werkblad!$A$28,Werkblad!$A$34,$C$6="Kennisontwikkeling (KO)",Werkblad!$A$31,$C$6="Onderzoek, Ontwikkeling en innovatie (O&amp;O&amp;I)",Werkblad!$A$32,$C$6="","")</f>
        <v/>
      </c>
      <c r="AE99" s="287"/>
      <c r="AF99" s="10"/>
      <c r="AG99" s="200"/>
      <c r="AH99" s="167"/>
      <c r="AI99" s="297"/>
      <c r="AJ99" s="346" t="s">
        <v>121</v>
      </c>
      <c r="AK99" s="297"/>
      <c r="AL99" s="10"/>
      <c r="AM99" s="200"/>
      <c r="AN99" s="167"/>
      <c r="AO99" s="297"/>
      <c r="AP99" s="346" t="s">
        <v>121</v>
      </c>
      <c r="AQ99" s="287"/>
      <c r="AR99" s="10"/>
      <c r="AS99" s="200"/>
      <c r="AT99" s="167"/>
      <c r="AU99" s="297"/>
      <c r="AV99" s="346" t="s">
        <v>121</v>
      </c>
      <c r="AW99" s="175"/>
      <c r="AX99" s="10"/>
      <c r="AY99" s="200"/>
      <c r="AZ99" s="167"/>
      <c r="BA99" s="297"/>
      <c r="BB99" s="346" t="s">
        <v>121</v>
      </c>
      <c r="BC99" s="167"/>
      <c r="BD99" s="10"/>
      <c r="BE99" s="187">
        <v>0</v>
      </c>
      <c r="BF99" s="167"/>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c r="X100" s="346" t="s">
        <v>121</v>
      </c>
      <c r="Y100" s="175"/>
      <c r="Z100" s="10"/>
      <c r="AA100" s="187">
        <v>0</v>
      </c>
      <c r="AB100" s="287"/>
      <c r="AC100" s="33"/>
      <c r="AD100" s="188" t="str" cm="2">
        <f t="array" ref="AD100">_xlfn.IFS($C$6=Werkblad!$A$28,Werkblad!$A$34,$C$6="Kennisontwikkeling (KO)",Werkblad!$A$31,$C$6="Onderzoek, Ontwikkeling en innovatie (O&amp;O&amp;I)",Werkblad!$A$32,$C$6="","")</f>
        <v/>
      </c>
      <c r="AE100" s="287"/>
      <c r="AF100" s="10"/>
      <c r="AG100" s="200"/>
      <c r="AH100" s="167"/>
      <c r="AI100" s="297"/>
      <c r="AJ100" s="346" t="s">
        <v>121</v>
      </c>
      <c r="AK100" s="297"/>
      <c r="AL100" s="10"/>
      <c r="AM100" s="200"/>
      <c r="AN100" s="167"/>
      <c r="AO100" s="297"/>
      <c r="AP100" s="346" t="s">
        <v>121</v>
      </c>
      <c r="AQ100" s="287"/>
      <c r="AR100" s="10"/>
      <c r="AS100" s="200"/>
      <c r="AT100" s="167"/>
      <c r="AU100" s="297"/>
      <c r="AV100" s="346" t="s">
        <v>121</v>
      </c>
      <c r="AW100" s="175"/>
      <c r="AX100" s="10"/>
      <c r="AY100" s="200"/>
      <c r="AZ100" s="167"/>
      <c r="BA100" s="297"/>
      <c r="BB100" s="346" t="s">
        <v>121</v>
      </c>
      <c r="BC100" s="167"/>
      <c r="BD100" s="10"/>
      <c r="BE100" s="187">
        <v>0</v>
      </c>
      <c r="BF100" s="167"/>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c r="X101" s="346" t="s">
        <v>121</v>
      </c>
      <c r="Y101" s="175"/>
      <c r="Z101" s="10"/>
      <c r="AA101" s="187">
        <v>0</v>
      </c>
      <c r="AB101" s="287"/>
      <c r="AC101" s="33"/>
      <c r="AD101" s="188" t="str" cm="2">
        <f t="array" ref="AD101">_xlfn.IFS($C$6=Werkblad!$A$28,Werkblad!$A$34,$C$6="Kennisontwikkeling (KO)",Werkblad!$A$31,$C$6="Onderzoek, Ontwikkeling en innovatie (O&amp;O&amp;I)",Werkblad!$A$32,$C$6="","")</f>
        <v/>
      </c>
      <c r="AE101" s="287"/>
      <c r="AF101" s="10"/>
      <c r="AG101" s="200"/>
      <c r="AH101" s="167"/>
      <c r="AI101" s="297"/>
      <c r="AJ101" s="346" t="s">
        <v>121</v>
      </c>
      <c r="AK101" s="297"/>
      <c r="AL101" s="10"/>
      <c r="AM101" s="200"/>
      <c r="AN101" s="167"/>
      <c r="AO101" s="297"/>
      <c r="AP101" s="346" t="s">
        <v>121</v>
      </c>
      <c r="AQ101" s="287"/>
      <c r="AR101" s="10"/>
      <c r="AS101" s="200"/>
      <c r="AT101" s="167"/>
      <c r="AU101" s="297"/>
      <c r="AV101" s="346" t="s">
        <v>121</v>
      </c>
      <c r="AW101" s="175"/>
      <c r="AX101" s="10"/>
      <c r="AY101" s="200"/>
      <c r="AZ101" s="167"/>
      <c r="BA101" s="297"/>
      <c r="BB101" s="346" t="s">
        <v>121</v>
      </c>
      <c r="BC101" s="167"/>
      <c r="BD101" s="10"/>
      <c r="BE101" s="187">
        <v>0</v>
      </c>
      <c r="BF101" s="167"/>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c r="X102" s="346" t="s">
        <v>121</v>
      </c>
      <c r="Y102" s="175"/>
      <c r="Z102" s="10"/>
      <c r="AA102" s="187">
        <v>0</v>
      </c>
      <c r="AB102" s="287"/>
      <c r="AC102" s="33"/>
      <c r="AD102" s="188" t="str" cm="2">
        <f t="array" ref="AD102">_xlfn.IFS($C$6=Werkblad!$A$28,Werkblad!$A$34,$C$6="Kennisontwikkeling (KO)",Werkblad!$A$31,$C$6="Onderzoek, Ontwikkeling en innovatie (O&amp;O&amp;I)",Werkblad!$A$32,$C$6="","")</f>
        <v/>
      </c>
      <c r="AE102" s="287"/>
      <c r="AF102" s="10"/>
      <c r="AG102" s="200"/>
      <c r="AH102" s="167"/>
      <c r="AI102" s="297"/>
      <c r="AJ102" s="346" t="s">
        <v>121</v>
      </c>
      <c r="AK102" s="297"/>
      <c r="AL102" s="10"/>
      <c r="AM102" s="200"/>
      <c r="AN102" s="167"/>
      <c r="AO102" s="297"/>
      <c r="AP102" s="346" t="s">
        <v>121</v>
      </c>
      <c r="AQ102" s="287"/>
      <c r="AR102" s="10"/>
      <c r="AS102" s="200"/>
      <c r="AT102" s="167"/>
      <c r="AU102" s="297"/>
      <c r="AV102" s="346" t="s">
        <v>121</v>
      </c>
      <c r="AW102" s="175"/>
      <c r="AX102" s="10"/>
      <c r="AY102" s="200"/>
      <c r="AZ102" s="167"/>
      <c r="BA102" s="297"/>
      <c r="BB102" s="346" t="s">
        <v>121</v>
      </c>
      <c r="BC102" s="167"/>
      <c r="BD102" s="10"/>
      <c r="BE102" s="187">
        <v>0</v>
      </c>
      <c r="BF102" s="167"/>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c r="X103" s="346" t="s">
        <v>121</v>
      </c>
      <c r="Y103" s="175"/>
      <c r="Z103" s="10"/>
      <c r="AA103" s="187">
        <v>0</v>
      </c>
      <c r="AB103" s="287"/>
      <c r="AC103" s="33"/>
      <c r="AD103" s="188" t="str" cm="2">
        <f t="array" ref="AD103">_xlfn.IFS($C$6=Werkblad!$A$28,Werkblad!$A$34,$C$6="Kennisontwikkeling (KO)",Werkblad!$A$31,$C$6="Onderzoek, Ontwikkeling en innovatie (O&amp;O&amp;I)",Werkblad!$A$32,$C$6="","")</f>
        <v/>
      </c>
      <c r="AE103" s="287"/>
      <c r="AF103" s="10"/>
      <c r="AG103" s="200"/>
      <c r="AH103" s="167"/>
      <c r="AI103" s="297"/>
      <c r="AJ103" s="346" t="s">
        <v>121</v>
      </c>
      <c r="AK103" s="297"/>
      <c r="AL103" s="10"/>
      <c r="AM103" s="200"/>
      <c r="AN103" s="167"/>
      <c r="AO103" s="297"/>
      <c r="AP103" s="346" t="s">
        <v>121</v>
      </c>
      <c r="AQ103" s="287"/>
      <c r="AR103" s="10"/>
      <c r="AS103" s="200"/>
      <c r="AT103" s="167"/>
      <c r="AU103" s="297"/>
      <c r="AV103" s="346" t="s">
        <v>121</v>
      </c>
      <c r="AW103" s="175"/>
      <c r="AX103" s="10"/>
      <c r="AY103" s="200"/>
      <c r="AZ103" s="167"/>
      <c r="BA103" s="297"/>
      <c r="BB103" s="346" t="s">
        <v>121</v>
      </c>
      <c r="BC103" s="167"/>
      <c r="BD103" s="10"/>
      <c r="BE103" s="187">
        <v>0</v>
      </c>
      <c r="BF103" s="167"/>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6"/>
        <v>0</v>
      </c>
      <c r="J104" s="10"/>
      <c r="K104" s="200"/>
      <c r="L104" s="297"/>
      <c r="M104" s="167">
        <f t="shared" si="107"/>
        <v>0</v>
      </c>
      <c r="N104" s="10"/>
      <c r="O104" s="200"/>
      <c r="P104" s="297">
        <f>O104</f>
        <v>0</v>
      </c>
      <c r="Q104" s="297"/>
      <c r="R104" s="346" t="s">
        <v>121</v>
      </c>
      <c r="S104" s="175"/>
      <c r="T104" s="10"/>
      <c r="U104" s="200"/>
      <c r="V104" s="297"/>
      <c r="W104" s="33">
        <f t="shared" si="104"/>
        <v>0</v>
      </c>
      <c r="X104" s="346" t="s">
        <v>121</v>
      </c>
      <c r="Y104" s="175"/>
      <c r="Z104" s="10"/>
      <c r="AA104" s="187">
        <v>0</v>
      </c>
      <c r="AB104" s="287"/>
      <c r="AC104" s="33">
        <f t="shared" si="105"/>
        <v>0</v>
      </c>
      <c r="AD104" s="188" t="str" cm="2">
        <f t="array" ref="AD104">_xlfn.IFS($C$6=Werkblad!$A$28,Werkblad!$A$34,$C$6="Kennisontwikkeling (KO)",Werkblad!$A$31,$C$6="Onderzoek, Ontwikkeling en innovatie (O&amp;O&amp;I)",Werkblad!$A$32,$C$6="","")</f>
        <v/>
      </c>
      <c r="AE104" s="287"/>
      <c r="AF104" s="10"/>
      <c r="AG104" s="200"/>
      <c r="AH104" s="167">
        <f t="shared" si="108"/>
        <v>0</v>
      </c>
      <c r="AI104" s="297"/>
      <c r="AJ104" s="346" t="s">
        <v>121</v>
      </c>
      <c r="AK104" s="297"/>
      <c r="AL104" s="10"/>
      <c r="AM104" s="200"/>
      <c r="AN104" s="167">
        <f t="shared" si="109"/>
        <v>0</v>
      </c>
      <c r="AO104" s="297"/>
      <c r="AP104" s="346" t="s">
        <v>121</v>
      </c>
      <c r="AQ104" s="287"/>
      <c r="AR104" s="10"/>
      <c r="AS104" s="200"/>
      <c r="AT104" s="167">
        <f t="shared" si="110"/>
        <v>0</v>
      </c>
      <c r="AU104" s="297"/>
      <c r="AV104" s="346" t="s">
        <v>121</v>
      </c>
      <c r="AW104" s="175"/>
      <c r="AX104" s="10"/>
      <c r="AY104" s="200"/>
      <c r="AZ104" s="167">
        <f t="shared" si="111"/>
        <v>0</v>
      </c>
      <c r="BA104" s="297"/>
      <c r="BB104" s="346" t="s">
        <v>121</v>
      </c>
      <c r="BC104" s="167"/>
      <c r="BD104" s="10"/>
      <c r="BE104" s="187">
        <v>0</v>
      </c>
      <c r="BF104" s="167">
        <f t="shared" si="112"/>
        <v>0</v>
      </c>
      <c r="BG104" s="297"/>
      <c r="BH104" s="188" t="str" cm="2">
        <f t="array" ref="BH104">_xlfn.IFS($C$6=Werkblad!$A$28,Werkblad!$A$34,$C$6="Kennisontwikkeling (KO)",Werkblad!$A$31,$C$6="Onderzoek, Ontwikkeling en innovatie (O&amp;O&amp;I)",Werkblad!$A$32,$C$6="","")</f>
        <v/>
      </c>
      <c r="BI104" s="136"/>
    </row>
    <row r="105" spans="1:61" x14ac:dyDescent="0.25">
      <c r="A105" s="162"/>
      <c r="B105" s="588"/>
      <c r="C105" s="575"/>
      <c r="D105" s="575"/>
      <c r="E105" s="135"/>
      <c r="F105" s="10"/>
      <c r="G105" s="200"/>
      <c r="H105" s="135"/>
      <c r="I105" s="296">
        <f t="shared" si="106"/>
        <v>0</v>
      </c>
      <c r="J105" s="10"/>
      <c r="K105" s="200"/>
      <c r="L105" s="297"/>
      <c r="M105" s="167">
        <f t="shared" si="107"/>
        <v>0</v>
      </c>
      <c r="N105" s="10"/>
      <c r="O105" s="200"/>
      <c r="P105" s="297">
        <f>O105</f>
        <v>0</v>
      </c>
      <c r="Q105" s="297"/>
      <c r="R105" s="346" t="s">
        <v>121</v>
      </c>
      <c r="S105" s="175"/>
      <c r="T105" s="10"/>
      <c r="U105" s="200"/>
      <c r="V105" s="297"/>
      <c r="W105" s="33">
        <f t="shared" si="104"/>
        <v>0</v>
      </c>
      <c r="X105" s="346" t="s">
        <v>121</v>
      </c>
      <c r="Y105" s="175"/>
      <c r="Z105" s="10"/>
      <c r="AA105" s="187">
        <v>0</v>
      </c>
      <c r="AB105" s="287"/>
      <c r="AC105" s="33">
        <f t="shared" si="105"/>
        <v>0</v>
      </c>
      <c r="AD105" s="188" t="str" cm="2">
        <f t="array" ref="AD105">_xlfn.IFS($C$6=Werkblad!$A$28,Werkblad!$A$34,$C$6="Kennisontwikkeling (KO)",Werkblad!$A$31,$C$6="Onderzoek, Ontwikkeling en innovatie (O&amp;O&amp;I)",Werkblad!$A$32,$C$6="","")</f>
        <v/>
      </c>
      <c r="AE105" s="287"/>
      <c r="AF105" s="10"/>
      <c r="AG105" s="200"/>
      <c r="AH105" s="167">
        <f t="shared" si="108"/>
        <v>0</v>
      </c>
      <c r="AI105" s="297"/>
      <c r="AJ105" s="346" t="s">
        <v>121</v>
      </c>
      <c r="AK105" s="297"/>
      <c r="AL105" s="10"/>
      <c r="AM105" s="200"/>
      <c r="AN105" s="167">
        <f t="shared" si="109"/>
        <v>0</v>
      </c>
      <c r="AO105" s="297"/>
      <c r="AP105" s="346" t="s">
        <v>121</v>
      </c>
      <c r="AQ105" s="287"/>
      <c r="AR105" s="10"/>
      <c r="AS105" s="200"/>
      <c r="AT105" s="167">
        <f t="shared" si="110"/>
        <v>0</v>
      </c>
      <c r="AU105" s="297"/>
      <c r="AV105" s="346" t="s">
        <v>121</v>
      </c>
      <c r="AW105" s="175"/>
      <c r="AX105" s="10"/>
      <c r="AY105" s="200"/>
      <c r="AZ105" s="167">
        <f t="shared" si="111"/>
        <v>0</v>
      </c>
      <c r="BA105" s="297"/>
      <c r="BB105" s="346" t="s">
        <v>121</v>
      </c>
      <c r="BC105" s="167"/>
      <c r="BD105" s="10"/>
      <c r="BE105" s="187">
        <v>0</v>
      </c>
      <c r="BF105" s="167">
        <f t="shared" si="112"/>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12">
        <f>SUM(U92:U105)</f>
        <v>0</v>
      </c>
      <c r="V107" s="293"/>
      <c r="W107" s="33"/>
      <c r="X107" s="43"/>
      <c r="Y107" s="79"/>
      <c r="Z107" s="44" t="s">
        <v>14</v>
      </c>
      <c r="AA107" s="45">
        <f>SUM(AA92:AA105)</f>
        <v>0</v>
      </c>
      <c r="AB107" s="293"/>
      <c r="AC107" s="33"/>
      <c r="AD107" s="43"/>
      <c r="AE107" s="293"/>
      <c r="AF107" s="44" t="s">
        <v>14</v>
      </c>
      <c r="AG107" s="45">
        <f>SUM(AG92:AG105)</f>
        <v>0</v>
      </c>
      <c r="AH107" s="79"/>
      <c r="AI107" s="293"/>
      <c r="AJ107" s="43"/>
      <c r="AK107" s="293"/>
      <c r="AL107" s="44" t="s">
        <v>14</v>
      </c>
      <c r="AM107" s="45">
        <f>SUM(AM92:AM105)</f>
        <v>0</v>
      </c>
      <c r="AN107" s="79"/>
      <c r="AO107" s="293"/>
      <c r="AP107" s="43"/>
      <c r="AQ107" s="293"/>
      <c r="AR107" s="44" t="s">
        <v>14</v>
      </c>
      <c r="AS107" s="45">
        <f>SUM(AS92:AS105)</f>
        <v>0</v>
      </c>
      <c r="AT107" s="79"/>
      <c r="AU107" s="293"/>
      <c r="AV107" s="43"/>
      <c r="AW107" s="79"/>
      <c r="AX107" s="44" t="s">
        <v>14</v>
      </c>
      <c r="AY107" s="412">
        <f>SUM(AY92:AY105)</f>
        <v>0</v>
      </c>
      <c r="AZ107" s="79"/>
      <c r="BA107" s="293"/>
      <c r="BB107" s="43"/>
      <c r="BC107" s="79"/>
      <c r="BD107" s="44" t="s">
        <v>14</v>
      </c>
      <c r="BE107" s="45">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166"/>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164"/>
      <c r="I110" s="279"/>
      <c r="J110" s="157" t="s">
        <v>7</v>
      </c>
      <c r="K110" s="157"/>
      <c r="L110" s="309"/>
      <c r="M110" s="157"/>
      <c r="N110" s="576" t="s">
        <v>8</v>
      </c>
      <c r="O110" s="576"/>
      <c r="P110" s="288"/>
      <c r="Q110" s="305"/>
      <c r="R110" s="157"/>
      <c r="S110" s="164"/>
      <c r="T110" s="576" t="str">
        <f>+T13</f>
        <v>Haalbaarheidsstudies</v>
      </c>
      <c r="U110" s="576"/>
      <c r="V110" s="305"/>
      <c r="W110" s="33"/>
      <c r="X110" s="157"/>
      <c r="Y110" s="164"/>
      <c r="Z110" s="576" t="str">
        <f>+Z13</f>
        <v>Bouw onderzoeksinfrastructuur</v>
      </c>
      <c r="AA110" s="576"/>
      <c r="AB110" s="305"/>
      <c r="AC110" s="33"/>
      <c r="AD110" s="157"/>
      <c r="AE110" s="300"/>
      <c r="AF110" s="576" t="str">
        <f>+AF13</f>
        <v>Exploitatie van innovatieclusters</v>
      </c>
      <c r="AG110" s="576"/>
      <c r="AH110" s="281"/>
      <c r="AI110" s="305"/>
      <c r="AJ110" s="157"/>
      <c r="AK110" s="305"/>
      <c r="AL110" s="576" t="str">
        <f>+AL13</f>
        <v>Innovatie kleine en middelgrote ondernemingen</v>
      </c>
      <c r="AM110" s="576"/>
      <c r="AN110" s="284"/>
      <c r="AO110" s="305"/>
      <c r="AP110" s="157"/>
      <c r="AQ110" s="305"/>
      <c r="AR110" s="576" t="str">
        <f>+AR13</f>
        <v>Proces- en organisatie innovatie</v>
      </c>
      <c r="AS110" s="576"/>
      <c r="AT110" s="284"/>
      <c r="AU110" s="305"/>
      <c r="AV110" s="157"/>
      <c r="AW110" s="164"/>
      <c r="AX110" s="576" t="str">
        <f>+AX13</f>
        <v>Opleidingssteun</v>
      </c>
      <c r="AY110" s="576"/>
      <c r="AZ110" s="284"/>
      <c r="BA110" s="305"/>
      <c r="BB110" s="157"/>
      <c r="BC110" s="238"/>
      <c r="BD110" s="576" t="str">
        <f>+BD13</f>
        <v>Niet economische activiteiten</v>
      </c>
      <c r="BE110" s="576"/>
      <c r="BF110" s="284"/>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4"/>
        <v>0</v>
      </c>
      <c r="X112" s="346" t="s">
        <v>121</v>
      </c>
      <c r="Y112" s="175"/>
      <c r="Z112" s="10"/>
      <c r="AA112" s="200"/>
      <c r="AB112" s="287"/>
      <c r="AC112" s="33">
        <f t="shared" si="105"/>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75">
        <f>BE112</f>
        <v>0</v>
      </c>
      <c r="BG112" s="28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13">G113</f>
        <v>0</v>
      </c>
      <c r="J113" s="10"/>
      <c r="K113" s="200"/>
      <c r="L113" s="287"/>
      <c r="M113" s="175">
        <f t="shared" ref="M113:M116" si="114">K113</f>
        <v>0</v>
      </c>
      <c r="N113" s="10"/>
      <c r="O113" s="199"/>
      <c r="P113" s="297">
        <f>O113</f>
        <v>0</v>
      </c>
      <c r="Q113" s="287"/>
      <c r="R113" s="346" t="s">
        <v>121</v>
      </c>
      <c r="S113" s="175"/>
      <c r="T113" s="10"/>
      <c r="U113" s="200"/>
      <c r="V113" s="287"/>
      <c r="W113" s="33">
        <f t="shared" si="104"/>
        <v>0</v>
      </c>
      <c r="X113" s="346" t="s">
        <v>121</v>
      </c>
      <c r="Y113" s="175"/>
      <c r="Z113" s="10"/>
      <c r="AA113" s="200"/>
      <c r="AB113" s="287"/>
      <c r="AC113" s="33">
        <f t="shared" si="105"/>
        <v>0</v>
      </c>
      <c r="AD113" s="346" t="s">
        <v>121</v>
      </c>
      <c r="AE113" s="287"/>
      <c r="AF113" s="10"/>
      <c r="AG113" s="187">
        <v>0</v>
      </c>
      <c r="AH113" s="175">
        <f t="shared" ref="AH113:AH116" si="115">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16">AM113</f>
        <v>0</v>
      </c>
      <c r="AO113" s="287"/>
      <c r="AP113" s="346" t="s">
        <v>121</v>
      </c>
      <c r="AQ113" s="287"/>
      <c r="AR113" s="10"/>
      <c r="AS113" s="200"/>
      <c r="AT113" s="175">
        <f t="shared" ref="AT113:AT116" si="117">AS113</f>
        <v>0</v>
      </c>
      <c r="AU113" s="287"/>
      <c r="AV113" s="346" t="s">
        <v>121</v>
      </c>
      <c r="AW113" s="175"/>
      <c r="AX113" s="10"/>
      <c r="AY113" s="200"/>
      <c r="AZ113" s="175">
        <f t="shared" ref="AZ113:AZ116" si="118">AY113</f>
        <v>0</v>
      </c>
      <c r="BA113" s="287"/>
      <c r="BB113" s="346" t="s">
        <v>121</v>
      </c>
      <c r="BC113" s="175"/>
      <c r="BD113" s="10"/>
      <c r="BE113" s="187">
        <v>0</v>
      </c>
      <c r="BF113" s="175">
        <f t="shared" ref="BF113:BF116" si="119">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0">G114</f>
        <v>0</v>
      </c>
      <c r="J114" s="10"/>
      <c r="K114" s="200"/>
      <c r="L114" s="287"/>
      <c r="M114" s="175">
        <f t="shared" ref="M114" si="121">K114</f>
        <v>0</v>
      </c>
      <c r="N114" s="10"/>
      <c r="O114" s="200"/>
      <c r="P114" s="297">
        <f>O114</f>
        <v>0</v>
      </c>
      <c r="Q114" s="287"/>
      <c r="R114" s="346" t="s">
        <v>121</v>
      </c>
      <c r="S114" s="175"/>
      <c r="T114" s="10"/>
      <c r="U114" s="200"/>
      <c r="V114" s="287"/>
      <c r="W114" s="33">
        <f t="shared" ref="W114" si="122">U114</f>
        <v>0</v>
      </c>
      <c r="X114" s="346" t="s">
        <v>121</v>
      </c>
      <c r="Y114" s="175"/>
      <c r="Z114" s="10"/>
      <c r="AA114" s="200"/>
      <c r="AB114" s="287"/>
      <c r="AC114" s="33">
        <f t="shared" ref="AC114" si="123">AA114</f>
        <v>0</v>
      </c>
      <c r="AD114" s="346" t="s">
        <v>121</v>
      </c>
      <c r="AE114" s="287"/>
      <c r="AF114" s="10"/>
      <c r="AG114" s="187">
        <v>0</v>
      </c>
      <c r="AH114" s="175">
        <f t="shared" ref="AH114" si="124">AG114</f>
        <v>0</v>
      </c>
      <c r="AI114" s="287"/>
      <c r="AJ114" s="188" t="str" cm="2">
        <f t="array" ref="AJ114">_xlfn.IFS($C$6=Werkblad!$A$28,Werkblad!$A$34,$C$6="Kennisontwikkeling (KO)",Werkblad!$A$31,$C$6="Onderzoek, Ontwikkeling en innovatie (O&amp;O&amp;I)",Werkblad!$A$32,$C$6="","")</f>
        <v/>
      </c>
      <c r="AK114" s="287"/>
      <c r="AL114" s="10"/>
      <c r="AM114" s="200"/>
      <c r="AN114" s="175">
        <f t="shared" ref="AN114" si="125">AM114</f>
        <v>0</v>
      </c>
      <c r="AO114" s="287"/>
      <c r="AP114" s="346" t="s">
        <v>121</v>
      </c>
      <c r="AQ114" s="287"/>
      <c r="AR114" s="10"/>
      <c r="AS114" s="200"/>
      <c r="AT114" s="175">
        <f t="shared" ref="AT114" si="126">AS114</f>
        <v>0</v>
      </c>
      <c r="AU114" s="287"/>
      <c r="AV114" s="346" t="s">
        <v>121</v>
      </c>
      <c r="AW114" s="175"/>
      <c r="AX114" s="10"/>
      <c r="AY114" s="200"/>
      <c r="AZ114" s="175">
        <f t="shared" ref="AZ114" si="127">AY114</f>
        <v>0</v>
      </c>
      <c r="BA114" s="287"/>
      <c r="BB114" s="346" t="s">
        <v>121</v>
      </c>
      <c r="BC114" s="175"/>
      <c r="BD114" s="10"/>
      <c r="BE114" s="187">
        <v>0</v>
      </c>
      <c r="BF114" s="175">
        <f t="shared" ref="BF114" si="128">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13"/>
        <v>0</v>
      </c>
      <c r="J115" s="10"/>
      <c r="K115" s="200"/>
      <c r="L115" s="287"/>
      <c r="M115" s="175">
        <f t="shared" si="114"/>
        <v>0</v>
      </c>
      <c r="N115" s="10"/>
      <c r="O115" s="200"/>
      <c r="P115" s="297">
        <f>O115</f>
        <v>0</v>
      </c>
      <c r="Q115" s="287"/>
      <c r="R115" s="346" t="s">
        <v>121</v>
      </c>
      <c r="S115" s="175"/>
      <c r="T115" s="10"/>
      <c r="U115" s="200"/>
      <c r="V115" s="287"/>
      <c r="W115" s="33">
        <f t="shared" si="104"/>
        <v>0</v>
      </c>
      <c r="X115" s="346" t="s">
        <v>121</v>
      </c>
      <c r="Y115" s="175"/>
      <c r="Z115" s="10"/>
      <c r="AA115" s="200"/>
      <c r="AB115" s="287"/>
      <c r="AC115" s="33">
        <f t="shared" si="105"/>
        <v>0</v>
      </c>
      <c r="AD115" s="346" t="s">
        <v>121</v>
      </c>
      <c r="AE115" s="287"/>
      <c r="AF115" s="10"/>
      <c r="AG115" s="187">
        <v>0</v>
      </c>
      <c r="AH115" s="175">
        <f t="shared" si="115"/>
        <v>0</v>
      </c>
      <c r="AI115" s="287"/>
      <c r="AJ115" s="188" t="str" cm="2">
        <f t="array" ref="AJ115">_xlfn.IFS($C$6=Werkblad!$A$28,Werkblad!$A$34,$C$6="Kennisontwikkeling (KO)",Werkblad!$A$31,$C$6="Onderzoek, Ontwikkeling en innovatie (O&amp;O&amp;I)",Werkblad!$A$32,$C$6="","")</f>
        <v/>
      </c>
      <c r="AK115" s="287"/>
      <c r="AL115" s="10"/>
      <c r="AM115" s="200"/>
      <c r="AN115" s="175">
        <f t="shared" si="116"/>
        <v>0</v>
      </c>
      <c r="AO115" s="287"/>
      <c r="AP115" s="346" t="s">
        <v>121</v>
      </c>
      <c r="AQ115" s="287"/>
      <c r="AR115" s="10"/>
      <c r="AS115" s="200"/>
      <c r="AT115" s="175">
        <f t="shared" si="117"/>
        <v>0</v>
      </c>
      <c r="AU115" s="287"/>
      <c r="AV115" s="346" t="s">
        <v>121</v>
      </c>
      <c r="AW115" s="175"/>
      <c r="AX115" s="10"/>
      <c r="AY115" s="200"/>
      <c r="AZ115" s="175">
        <f t="shared" si="118"/>
        <v>0</v>
      </c>
      <c r="BA115" s="287"/>
      <c r="BB115" s="346" t="s">
        <v>121</v>
      </c>
      <c r="BC115" s="175"/>
      <c r="BD115" s="10"/>
      <c r="BE115" s="187">
        <v>0</v>
      </c>
      <c r="BF115" s="175">
        <f t="shared" si="119"/>
        <v>0</v>
      </c>
      <c r="BG115" s="287"/>
      <c r="BH115" s="188" t="str" cm="2">
        <f t="array" ref="BH115">_xlfn.IFS($C$6=Werkblad!$A$28,Werkblad!$A$34,$C$6="Kennisontwikkeling (KO)",Werkblad!$A$31,$C$6="Onderzoek, Ontwikkeling en innovatie (O&amp;O&amp;I)",Werkblad!$A$32,$C$6="","")</f>
        <v/>
      </c>
      <c r="BI115" s="136"/>
    </row>
    <row r="116" spans="1:61" x14ac:dyDescent="0.25">
      <c r="A116" s="165"/>
      <c r="B116" s="588"/>
      <c r="C116" s="575"/>
      <c r="D116" s="575"/>
      <c r="E116" s="135"/>
      <c r="F116" s="10"/>
      <c r="G116" s="200"/>
      <c r="H116" s="135"/>
      <c r="I116" s="296">
        <f t="shared" si="113"/>
        <v>0</v>
      </c>
      <c r="J116" s="10"/>
      <c r="K116" s="200"/>
      <c r="L116" s="287"/>
      <c r="M116" s="175">
        <f t="shared" si="114"/>
        <v>0</v>
      </c>
      <c r="N116" s="10"/>
      <c r="O116" s="200"/>
      <c r="P116" s="297">
        <f>O116</f>
        <v>0</v>
      </c>
      <c r="Q116" s="287"/>
      <c r="R116" s="346" t="s">
        <v>121</v>
      </c>
      <c r="S116" s="175"/>
      <c r="T116" s="10"/>
      <c r="U116" s="200"/>
      <c r="V116" s="287"/>
      <c r="W116" s="33">
        <f t="shared" si="104"/>
        <v>0</v>
      </c>
      <c r="X116" s="346" t="s">
        <v>121</v>
      </c>
      <c r="Y116" s="175"/>
      <c r="Z116" s="10"/>
      <c r="AA116" s="200"/>
      <c r="AB116" s="287"/>
      <c r="AC116" s="33">
        <f t="shared" si="105"/>
        <v>0</v>
      </c>
      <c r="AD116" s="346" t="s">
        <v>121</v>
      </c>
      <c r="AE116" s="287"/>
      <c r="AF116" s="10"/>
      <c r="AG116" s="187">
        <v>0</v>
      </c>
      <c r="AH116" s="175">
        <f t="shared" si="115"/>
        <v>0</v>
      </c>
      <c r="AI116" s="287"/>
      <c r="AJ116" s="188" t="str" cm="2">
        <f t="array" ref="AJ116">_xlfn.IFS($C$6=Werkblad!$A$28,Werkblad!$A$34,$C$6="Kennisontwikkeling (KO)",Werkblad!$A$31,$C$6="Onderzoek, Ontwikkeling en innovatie (O&amp;O&amp;I)",Werkblad!$A$32,$C$6="","")</f>
        <v/>
      </c>
      <c r="AK116" s="287"/>
      <c r="AL116" s="4"/>
      <c r="AM116" s="200"/>
      <c r="AN116" s="175">
        <f t="shared" si="116"/>
        <v>0</v>
      </c>
      <c r="AO116" s="287"/>
      <c r="AP116" s="346" t="s">
        <v>121</v>
      </c>
      <c r="AQ116" s="287"/>
      <c r="AR116" s="10"/>
      <c r="AS116" s="200"/>
      <c r="AT116" s="175">
        <f t="shared" si="117"/>
        <v>0</v>
      </c>
      <c r="AU116" s="287"/>
      <c r="AV116" s="346" t="s">
        <v>121</v>
      </c>
      <c r="AW116" s="175"/>
      <c r="AX116" s="10"/>
      <c r="AY116" s="200"/>
      <c r="AZ116" s="175">
        <f t="shared" si="118"/>
        <v>0</v>
      </c>
      <c r="BA116" s="287"/>
      <c r="BB116" s="346" t="s">
        <v>121</v>
      </c>
      <c r="BC116" s="175"/>
      <c r="BD116" s="10"/>
      <c r="BE116" s="187">
        <v>0</v>
      </c>
      <c r="BF116" s="175">
        <f t="shared" si="119"/>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5">
        <f>SUM(U112:U116)</f>
        <v>0</v>
      </c>
      <c r="V118" s="293"/>
      <c r="W118" s="79"/>
      <c r="X118" s="293"/>
      <c r="Y118" s="79"/>
      <c r="Z118" s="44" t="s">
        <v>14</v>
      </c>
      <c r="AA118" s="45">
        <f>SUM(AA112:AA116)</f>
        <v>0</v>
      </c>
      <c r="AB118" s="293"/>
      <c r="AC118" s="79"/>
      <c r="AD118" s="293"/>
      <c r="AE118" s="293"/>
      <c r="AF118" s="44" t="s">
        <v>14</v>
      </c>
      <c r="AG118" s="45">
        <f>SUM(AG112:AG116)</f>
        <v>0</v>
      </c>
      <c r="AH118" s="79"/>
      <c r="AI118" s="293"/>
      <c r="AJ118" s="293"/>
      <c r="AK118" s="293"/>
      <c r="AL118" s="44" t="s">
        <v>14</v>
      </c>
      <c r="AM118" s="45">
        <f>SUM(AM112:AM116)</f>
        <v>0</v>
      </c>
      <c r="AN118" s="79"/>
      <c r="AO118" s="293"/>
      <c r="AP118" s="293"/>
      <c r="AQ118" s="293"/>
      <c r="AR118" s="44" t="s">
        <v>14</v>
      </c>
      <c r="AS118" s="45">
        <f>SUM(AS112:AS116)</f>
        <v>0</v>
      </c>
      <c r="AT118" s="79"/>
      <c r="AU118" s="293"/>
      <c r="AV118" s="293"/>
      <c r="AW118" s="79"/>
      <c r="AX118" s="44" t="s">
        <v>14</v>
      </c>
      <c r="AY118" s="45">
        <f>SUM(AY112:AY116)</f>
        <v>0</v>
      </c>
      <c r="AZ118" s="79"/>
      <c r="BA118" s="293"/>
      <c r="BB118" s="293"/>
      <c r="BC118" s="79"/>
      <c r="BD118" s="44" t="s">
        <v>14</v>
      </c>
      <c r="BE118" s="45">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161"/>
      <c r="I123" s="279"/>
      <c r="J123" s="157" t="s">
        <v>7</v>
      </c>
      <c r="K123" s="157"/>
      <c r="L123" s="309"/>
      <c r="M123" s="157"/>
      <c r="N123" s="590" t="s">
        <v>8</v>
      </c>
      <c r="O123" s="590"/>
      <c r="P123" s="300"/>
      <c r="Q123" s="300"/>
      <c r="R123" s="279"/>
      <c r="S123" s="161"/>
      <c r="T123" s="590" t="str">
        <f>+T13</f>
        <v>Haalbaarheidsstudies</v>
      </c>
      <c r="U123" s="590"/>
      <c r="V123" s="300"/>
      <c r="W123" s="279"/>
      <c r="X123" s="279"/>
      <c r="Y123" s="161"/>
      <c r="Z123" s="590" t="str">
        <f>+Z13</f>
        <v>Bouw onderzoeksinfrastructuur</v>
      </c>
      <c r="AA123" s="590"/>
      <c r="AB123" s="300"/>
      <c r="AC123" s="279"/>
      <c r="AD123" s="279"/>
      <c r="AE123" s="300"/>
      <c r="AF123" s="590" t="str">
        <f>+AF13</f>
        <v>Exploitatie van innovatieclusters</v>
      </c>
      <c r="AG123" s="590"/>
      <c r="AH123" s="279"/>
      <c r="AI123" s="300"/>
      <c r="AJ123" s="279"/>
      <c r="AK123" s="300"/>
      <c r="AL123" s="590" t="str">
        <f>+AL13</f>
        <v>Innovatie kleine en middelgrote ondernemingen</v>
      </c>
      <c r="AM123" s="590"/>
      <c r="AN123" s="285"/>
      <c r="AO123" s="300"/>
      <c r="AP123" s="285"/>
      <c r="AQ123" s="300"/>
      <c r="AR123" s="590" t="str">
        <f>+AR13</f>
        <v>Proces- en organisatie innovatie</v>
      </c>
      <c r="AS123" s="590"/>
      <c r="AT123" s="285"/>
      <c r="AU123" s="300"/>
      <c r="AV123" s="285"/>
      <c r="AW123" s="161"/>
      <c r="AX123" s="577" t="str">
        <f>+AX13</f>
        <v>Opleidingssteun</v>
      </c>
      <c r="AY123" s="577"/>
      <c r="AZ123" s="284"/>
      <c r="BA123" s="305"/>
      <c r="BB123" s="305"/>
      <c r="BC123" s="238"/>
      <c r="BD123" s="577" t="str">
        <f>+BD13</f>
        <v>Niet economische activiteiten</v>
      </c>
      <c r="BE123" s="577"/>
      <c r="BF123" s="284"/>
      <c r="BG123" s="305"/>
      <c r="BH123" s="284"/>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416">
        <f>SUM(U35+U54+U68+U87+U107+U118)</f>
        <v>0</v>
      </c>
      <c r="V125" s="289"/>
      <c r="W125" s="75"/>
      <c r="X125" s="289"/>
      <c r="Y125" s="289"/>
      <c r="Z125" s="64" t="s">
        <v>14</v>
      </c>
      <c r="AA125" s="416">
        <f>SUM(AA35+AA54+AA68+AA87+AA107+AA118)</f>
        <v>0</v>
      </c>
      <c r="AB125" s="289"/>
      <c r="AC125" s="75"/>
      <c r="AD125" s="289"/>
      <c r="AE125" s="289"/>
      <c r="AF125" s="64" t="s">
        <v>14</v>
      </c>
      <c r="AG125" s="416">
        <f>SUM(AG35+AG54+AG68+AG87+AG107+AG118)</f>
        <v>0</v>
      </c>
      <c r="AH125" s="75"/>
      <c r="AI125" s="289"/>
      <c r="AJ125" s="289"/>
      <c r="AK125" s="289"/>
      <c r="AL125" s="64" t="s">
        <v>14</v>
      </c>
      <c r="AM125" s="416">
        <f>SUM(AM35+AM54+AM68+AM87+AM107+AM118)</f>
        <v>0</v>
      </c>
      <c r="AN125" s="75"/>
      <c r="AO125" s="289"/>
      <c r="AP125" s="289"/>
      <c r="AQ125" s="289"/>
      <c r="AR125" s="64" t="s">
        <v>14</v>
      </c>
      <c r="AS125" s="416">
        <f>SUM(AS35+AS54+AS68+AS87+AS107+AS118)</f>
        <v>0</v>
      </c>
      <c r="AT125" s="75"/>
      <c r="AU125" s="289"/>
      <c r="AV125" s="289"/>
      <c r="AW125" s="75"/>
      <c r="AX125" s="64" t="s">
        <v>14</v>
      </c>
      <c r="AY125" s="416">
        <f>SUM(AY35+AY54+AY68+AY87+AY107+AY118)</f>
        <v>0</v>
      </c>
      <c r="AZ125" s="75"/>
      <c r="BA125" s="289"/>
      <c r="BB125" s="289"/>
      <c r="BC125" s="75"/>
      <c r="BD125" s="64" t="s">
        <v>14</v>
      </c>
      <c r="BE125" s="416">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aanvraag'!I13&gt;80%,80%,50%+'Basisgegevens aanvraag'!I13)</f>
        <v>0.5</v>
      </c>
      <c r="L129" s="291"/>
      <c r="M129" s="358"/>
      <c r="N129" s="64"/>
      <c r="O129" s="70">
        <f>25%+'Basisgegevens aanvraag'!$I$13</f>
        <v>0.25</v>
      </c>
      <c r="P129" s="312"/>
      <c r="Q129" s="312"/>
      <c r="R129" s="312"/>
      <c r="S129" s="63"/>
      <c r="T129" s="64"/>
      <c r="U129" s="70">
        <f>50%+'Basisgegevens aanvraag'!$G$13</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417" cm="1">
        <f t="array" ref="AS129">_xlfn.IFS($C$4="Kleine onderneming",50%,$C$4="Middelgrote onderneming",50%,$C$4="Grote onderneming",15%,$C$4="Onderzoeksorganisatie - niet economische activiteiten",0,$C$4="Onderzoeksorganisatie - economische activiteiten",0,$C$4=0,0,C4="[maak keuze]",0)</f>
        <v>0</v>
      </c>
      <c r="AT129" s="73"/>
      <c r="AU129" s="312"/>
      <c r="AV129" s="312"/>
      <c r="AW129" s="73"/>
      <c r="AX129" s="64"/>
      <c r="AY129" s="419">
        <v>0</v>
      </c>
      <c r="AZ129" s="73"/>
      <c r="BA129" s="312"/>
      <c r="BB129" s="312"/>
      <c r="BC129" s="73"/>
      <c r="BD129" s="64"/>
      <c r="BE129" s="417">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416"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416"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65">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aanvraag'!K13+'Basisgegevens aanvraag'!L13)&lt;=70%),(+AY129+'Basisgegevens aanvraag'!K13+'Basisgegevens aanvraag'!L13)*AY125,AND(C7="Niet van toepassing",AY129&gt;=50%),50%*AY125,AND(C7="Niet van toepassing",AY129&lt;50%),AY129*AY125,AND(C7="Niet van toepassing",AY129&gt;=50%),50%*AY125,AND(C7="Ja",C4="Onderzoeksorganisatie - niet economische activiteiten"),AY125*0%,AND(C7="Ja",(+AY129+'Basisgegevens aanvraag'!K13+'Basisgegevens aanvraag'!L13)&gt;70%),70%*AY125,AND(C7="",C4="Onderzoeksorganisatie - niet economische activiteiten"),+AY125*0%,(AND(C7="",C8="Niet van toepassing")),+AY125*50%,(AND(C7="",C8="Nee")),+AY125*50%,AND(C7="Ja",C4="Middelgrote onderneming",(+AY129+'Basisgegevens aanvraag'!K13+'Basisgegevens aanvraag'!L13)&lt;=70%),(+AY129+'Basisgegevens aanvraag'!K13+'Basisgegevens aanvraag'!L13)*AY125,AND(C7="Ja",C4="Onderzoeksorganisatie - economische activiteiten",AY129&lt;=50%),(+AY129+'Basisgegevens aanvraag'!K13+'Basisgegevens aanvraag'!L13)*AY125,AND(C7="Ja",C4="Grote onderneming",AY129&lt;=50%),(+AY129+'Basisgegevens aanvraag'!K13+'Basisgegevens aanvraag'!L13)*AY125,AND(C7="",AY129&lt;=50%),+AY125*AY129,(AND(C7="",C8="")),+AY125*50%,AY129&lt;50%,AY129*AY125)</f>
        <v>0</v>
      </c>
      <c r="AZ133" s="75"/>
      <c r="BA133" s="289"/>
      <c r="BB133" s="289"/>
      <c r="BC133" s="75"/>
      <c r="BD133" s="64" t="s">
        <v>14</v>
      </c>
      <c r="BE133" s="416">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9"/>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9"/>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9"/>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9"/>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9"/>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9"/>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9"/>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9"/>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9"/>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9"/>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9"/>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9"/>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9"/>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c r="N159" s="333">
        <v>0</v>
      </c>
      <c r="O159" s="333">
        <v>0</v>
      </c>
      <c r="Q159" s="333">
        <v>0</v>
      </c>
      <c r="R159" s="333">
        <v>0</v>
      </c>
      <c r="S159" s="333">
        <v>0</v>
      </c>
      <c r="T159" s="333">
        <v>0</v>
      </c>
      <c r="U159" s="333">
        <v>0</v>
      </c>
      <c r="V159" s="333">
        <v>0</v>
      </c>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c r="N160" s="331">
        <v>0</v>
      </c>
      <c r="O160" s="331">
        <v>0</v>
      </c>
      <c r="Q160" s="331">
        <v>0</v>
      </c>
      <c r="R160" s="331">
        <v>0</v>
      </c>
      <c r="S160" s="331">
        <v>0</v>
      </c>
      <c r="T160" s="331">
        <v>0</v>
      </c>
      <c r="U160" s="331">
        <v>0</v>
      </c>
      <c r="V160" s="331">
        <v>0</v>
      </c>
      <c r="X160" s="331">
        <v>0</v>
      </c>
      <c r="Y160" s="331">
        <v>0</v>
      </c>
      <c r="Z160" s="331">
        <v>0</v>
      </c>
      <c r="AA160" s="331">
        <v>0</v>
      </c>
      <c r="AB160" s="370">
        <f>SUM(J160:AA160)</f>
        <v>0</v>
      </c>
      <c r="AC160" s="21"/>
      <c r="AE160" s="20"/>
      <c r="AH160" s="313"/>
      <c r="AI160" s="20"/>
      <c r="AJ160" s="313"/>
      <c r="AK160" s="20"/>
      <c r="AN160" s="313"/>
      <c r="AO160" s="20"/>
      <c r="AP160" s="313"/>
      <c r="AQ160" s="20"/>
      <c r="BI160" s="21"/>
    </row>
    <row r="161" spans="1:61" ht="14.45" customHeight="1" x14ac:dyDescent="0.25">
      <c r="AB161" s="20"/>
      <c r="AC161" s="21"/>
    </row>
    <row r="162" spans="1:61" ht="14.45" customHeight="1" x14ac:dyDescent="0.25">
      <c r="A162" s="345"/>
      <c r="AB162" s="20"/>
      <c r="AC162" s="21"/>
    </row>
    <row r="163" spans="1:61" ht="14.45" customHeight="1" x14ac:dyDescent="0.25">
      <c r="A163" s="345"/>
      <c r="AB163" s="20"/>
      <c r="AC163" s="21"/>
    </row>
    <row r="164" spans="1:61" ht="18" customHeight="1" x14ac:dyDescent="0.25">
      <c r="A164" s="34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c r="AC164" s="21"/>
    </row>
    <row r="165" spans="1:61" ht="14.45" customHeight="1" x14ac:dyDescent="0.25">
      <c r="A165" s="345"/>
      <c r="B165" s="567" t="s">
        <v>235</v>
      </c>
      <c r="C165" s="568"/>
      <c r="D165" s="568"/>
      <c r="E165" s="569"/>
      <c r="G165" s="560"/>
      <c r="H165" s="561"/>
      <c r="I165" s="366"/>
      <c r="J165" s="362"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c r="AC165" s="21"/>
    </row>
    <row r="166" spans="1:61" x14ac:dyDescent="0.25">
      <c r="B166" s="531"/>
      <c r="C166" s="532"/>
      <c r="D166" s="533"/>
      <c r="E166" s="534"/>
      <c r="G166" s="562" t="s">
        <v>140</v>
      </c>
      <c r="H166" s="563"/>
      <c r="I166" s="329"/>
      <c r="J166" s="344"/>
      <c r="K166" s="334"/>
      <c r="L166" s="334"/>
      <c r="M166" s="339"/>
      <c r="N166" s="334"/>
      <c r="O166" s="334"/>
      <c r="Q166" s="334"/>
      <c r="R166" s="334"/>
      <c r="S166" s="334"/>
      <c r="T166" s="334"/>
      <c r="U166" s="334"/>
      <c r="V166" s="334"/>
      <c r="X166" s="334"/>
      <c r="Y166" s="334"/>
      <c r="Z166" s="334"/>
      <c r="AA166" s="334"/>
      <c r="AB166" s="363"/>
      <c r="AC166" s="21"/>
    </row>
    <row r="167" spans="1:61" ht="15.75" thickBot="1" x14ac:dyDescent="0.3">
      <c r="A167" s="345"/>
      <c r="B167" s="276" t="s">
        <v>236</v>
      </c>
      <c r="C167" s="622" t="str">
        <f>+'Basisgegevens aanvraag'!C9</f>
        <v>[maak keuze]</v>
      </c>
      <c r="E167" s="270"/>
      <c r="G167" s="562" t="s">
        <v>141</v>
      </c>
      <c r="H167" s="563"/>
      <c r="I167" s="347"/>
      <c r="J167" s="348" t="s">
        <v>142</v>
      </c>
      <c r="K167" s="348" t="s">
        <v>142</v>
      </c>
      <c r="L167" s="348" t="s">
        <v>142</v>
      </c>
      <c r="M167" s="348"/>
      <c r="N167" s="348" t="s">
        <v>142</v>
      </c>
      <c r="O167" s="348" t="s">
        <v>142</v>
      </c>
      <c r="P167" s="364"/>
      <c r="Q167" s="348" t="s">
        <v>142</v>
      </c>
      <c r="R167" s="348" t="s">
        <v>142</v>
      </c>
      <c r="S167" s="348" t="s">
        <v>142</v>
      </c>
      <c r="T167" s="348" t="s">
        <v>142</v>
      </c>
      <c r="U167" s="348" t="s">
        <v>142</v>
      </c>
      <c r="V167" s="348" t="s">
        <v>142</v>
      </c>
      <c r="X167" s="348" t="s">
        <v>142</v>
      </c>
      <c r="Y167" s="348" t="s">
        <v>142</v>
      </c>
      <c r="Z167" s="348" t="s">
        <v>142</v>
      </c>
      <c r="AA167" s="348" t="s">
        <v>142</v>
      </c>
      <c r="AB167" s="363"/>
      <c r="AC167" s="21"/>
    </row>
    <row r="168" spans="1:61" ht="15" customHeight="1" x14ac:dyDescent="0.25">
      <c r="A168" s="34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349" t="s">
        <v>142</v>
      </c>
      <c r="K168" s="349" t="s">
        <v>142</v>
      </c>
      <c r="L168" s="349" t="s">
        <v>142</v>
      </c>
      <c r="M168" s="349"/>
      <c r="N168" s="349" t="s">
        <v>142</v>
      </c>
      <c r="O168" s="349" t="s">
        <v>142</v>
      </c>
      <c r="P168" s="365"/>
      <c r="Q168" s="349" t="s">
        <v>142</v>
      </c>
      <c r="R168" s="349" t="s">
        <v>142</v>
      </c>
      <c r="S168" s="349" t="s">
        <v>142</v>
      </c>
      <c r="T168" s="349" t="s">
        <v>142</v>
      </c>
      <c r="U168" s="349" t="s">
        <v>142</v>
      </c>
      <c r="V168" s="349" t="s">
        <v>142</v>
      </c>
      <c r="W168" s="497"/>
      <c r="X168" s="349" t="s">
        <v>142</v>
      </c>
      <c r="Y168" s="349" t="s">
        <v>142</v>
      </c>
      <c r="Z168" s="349" t="s">
        <v>142</v>
      </c>
      <c r="AA168" s="349" t="s">
        <v>142</v>
      </c>
      <c r="AB168" s="487"/>
      <c r="AC168" s="21"/>
    </row>
    <row r="169" spans="1:61" x14ac:dyDescent="0.25">
      <c r="B169" s="273"/>
      <c r="C169" s="274"/>
      <c r="D169" s="271"/>
      <c r="E169" s="272"/>
      <c r="G169" s="560" t="s">
        <v>23</v>
      </c>
      <c r="H169" s="561"/>
      <c r="I169" s="350"/>
      <c r="J169" s="333">
        <v>0</v>
      </c>
      <c r="K169" s="333">
        <v>0</v>
      </c>
      <c r="L169" s="333">
        <v>0</v>
      </c>
      <c r="M169" s="333"/>
      <c r="N169" s="333">
        <v>0</v>
      </c>
      <c r="O169" s="333">
        <v>0</v>
      </c>
      <c r="P169" s="333">
        <v>0</v>
      </c>
      <c r="Q169" s="333">
        <v>0</v>
      </c>
      <c r="R169" s="333">
        <v>0</v>
      </c>
      <c r="S169" s="333">
        <v>0</v>
      </c>
      <c r="T169" s="333">
        <v>0</v>
      </c>
      <c r="U169" s="333">
        <v>0</v>
      </c>
      <c r="V169" s="333">
        <v>0</v>
      </c>
      <c r="X169" s="333">
        <v>0</v>
      </c>
      <c r="Y169" s="333">
        <v>0</v>
      </c>
      <c r="Z169" s="333">
        <v>0</v>
      </c>
      <c r="AA169" s="333">
        <v>0</v>
      </c>
      <c r="AB169" s="229">
        <f>SUM(J169:AA169)</f>
        <v>0</v>
      </c>
      <c r="AC169" s="21"/>
      <c r="AD169" s="418" t="str">
        <f>IF(AB169-$D$136=0,"","Let op, de kosten zijn niet correct verdeeld ")</f>
        <v/>
      </c>
    </row>
    <row r="170" spans="1: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1:61" x14ac:dyDescent="0.25">
      <c r="A171" s="282"/>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1:61" x14ac:dyDescent="0.25">
      <c r="A172" s="34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1: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1: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1:61" x14ac:dyDescent="0.25">
      <c r="E175" s="560" t="s">
        <v>130</v>
      </c>
      <c r="F175" s="561"/>
      <c r="G175" s="488">
        <f>SUMIFS(I15:I116,R15:R116,"KO")</f>
        <v>0</v>
      </c>
      <c r="H175" s="489">
        <f>SUMIFS(M15:M116,R15:R116,Werkblad!A31)</f>
        <v>0</v>
      </c>
      <c r="I175" s="489"/>
      <c r="J175" s="489">
        <f>SUMIFS(P15:P116,R15:R116,Werkblad!A31)</f>
        <v>0</v>
      </c>
      <c r="K175" s="489">
        <f>SUMIFS(W15:W116,X15:X116,Werkblad!A31)</f>
        <v>0</v>
      </c>
      <c r="L175" s="489">
        <f>SUMIFS(AC15:AC116,AD15:AD116,Werkblad!A31)</f>
        <v>0</v>
      </c>
      <c r="M175" s="489"/>
      <c r="N175" s="489">
        <f>SUMIFS(AH15:AH116,AJ15:AJ116,Werkblad!A31)</f>
        <v>0</v>
      </c>
      <c r="O175" s="489">
        <f>SUMIFS(AN15:AN116,AP15:AP116,"KO")</f>
        <v>0</v>
      </c>
      <c r="P175" s="489"/>
      <c r="Q175" s="489">
        <f>SUMIFS(AT15:AT116,AV15:AV116,"KO")</f>
        <v>0</v>
      </c>
      <c r="R175" s="489">
        <f>SUMIFS(AZ15:AZ116,BB15:BB116,"KO")</f>
        <v>0</v>
      </c>
      <c r="S175" s="489">
        <f>SUMIFS(BF15:BF116,BH15:BH116,"KO")</f>
        <v>0</v>
      </c>
      <c r="T175" s="33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1:61" x14ac:dyDescent="0.25">
      <c r="E176" s="589" t="s">
        <v>107</v>
      </c>
      <c r="F176" s="589"/>
      <c r="G176" s="472">
        <f>SUMIFS(I15:I116,R15:R116,Werkblad!A32)</f>
        <v>0</v>
      </c>
      <c r="H176" s="473">
        <f>SUMIFS(M15:M116,R15:R116,Werkblad!A32)</f>
        <v>0</v>
      </c>
      <c r="I176" s="473"/>
      <c r="J176" s="473">
        <f>SUMIFS(P15:P116,R15:R116,Werkblad!A32)</f>
        <v>0</v>
      </c>
      <c r="K176" s="473">
        <f>SUMIFS(W15:W116,X15:X116,Werkblad!A32)</f>
        <v>0</v>
      </c>
      <c r="L176" s="473">
        <f>SUMIFS(AC15:AC116,AD15:AD116,Werkblad!A32)</f>
        <v>0</v>
      </c>
      <c r="M176" s="473"/>
      <c r="N176" s="473">
        <f>SUMIFS(AH15:AH116,AJ15:AJ116,Werkblad!A32)</f>
        <v>0</v>
      </c>
      <c r="O176" s="473">
        <f>SUMIFS(AN15:AN116,AP15:AP116,"O&amp;O&amp;I")</f>
        <v>0</v>
      </c>
      <c r="P176" s="473"/>
      <c r="Q176" s="473">
        <f>SUMIFS(AT15:AT116,AV15:AV116,"O&amp;O&amp;I")</f>
        <v>0</v>
      </c>
      <c r="R176" s="473">
        <f>SUMIFS(AZ15:AZ116,BB15:BB116,"O&amp;O&amp;I")</f>
        <v>0</v>
      </c>
      <c r="S176" s="473">
        <f>SUMIFS(BF15:BF116,BH15:BH116,"O&amp;O*I")</f>
        <v>0</v>
      </c>
      <c r="T176" s="229">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9" spans="5:61" x14ac:dyDescent="0.25">
      <c r="T179" s="371"/>
    </row>
  </sheetData>
  <sheetProtection algorithmName="SHA-512" hashValue="aPUHSm58abnM4EdiQ7joyq3IiYKjIomMiuDk2kQ57paLBYSIbMwN0IHH1XYjxWag8PrBeHlLBGw90YaTlmTG+A==" saltValue="HYlwjpDLyOddkWEy81USdg==" spinCount="100000" sheet="1" formatColumns="0"/>
  <customSheetViews>
    <customSheetView guid="{83BCCC09-8AC8-4304-9213-3ECE2DC16AD8}" showGridLines="0" hiddenColumns="1" topLeftCell="A91">
      <selection activeCell="C6" sqref="C6"/>
      <pageMargins left="0.70866141732283472" right="0.70866141732283472" top="0.74803149606299213" bottom="0.74803149606299213" header="0.31496062992125984" footer="0.31496062992125984"/>
      <pageSetup paperSize="9" orientation="portrait" r:id="rId1"/>
      <headerFooter>
        <oddHeader>&amp;L&amp;"Calibri"&amp;10&amp;K000000 Intern gebruik&amp;1#_x000D_</oddHeader>
        <oddFooter>&amp;L_x000D_&amp;1#&amp;"Calibri"&amp;10&amp;K000000 Intern gebruik</oddFooter>
      </headerFooter>
    </customSheetView>
    <customSheetView guid="{DA38D98D-64BF-48A9-B1C9-BECCDCD9C7D7}" showGridLines="0" hiddenColumns="1" topLeftCell="A91">
      <selection activeCell="AG126" sqref="AG126"/>
      <pageMargins left="0.70866141732283472" right="0.70866141732283472" top="0.74803149606299213" bottom="0.74803149606299213" header="0.31496062992125984" footer="0.31496062992125984"/>
      <pageSetup paperSize="9" orientation="portrait" r:id="rId2"/>
      <headerFooter>
        <oddHeader>&amp;L&amp;"Calibri"&amp;10&amp;K000000 Intern gebruik&amp;1#_x000D_</oddHeader>
        <oddFooter>&amp;L_x000D_&amp;1#&amp;"Calibri"&amp;10&amp;K000000 Intern gebruik</oddFooter>
      </headerFooter>
    </customSheetView>
    <customSheetView guid="{0FB312B1-C847-4AEE-B520-9119A74AA10E}" showGridLines="0" hiddenColumns="1" topLeftCell="A91">
      <selection activeCell="C6" sqref="C6"/>
      <pageMargins left="0.70866141732283472" right="0.70866141732283472" top="0.74803149606299213" bottom="0.74803149606299213" header="0.31496062992125984" footer="0.31496062992125984"/>
      <pageSetup paperSize="9" orientation="portrait" r:id="rId3"/>
      <headerFooter>
        <oddHeader>&amp;L&amp;"Calibri"&amp;10&amp;K000000 Intern gebruik&amp;1#_x000D_</oddHeader>
        <oddFooter>&amp;L_x000D_&amp;1#&amp;"Calibri"&amp;10&amp;K000000 Intern gebruik</oddFooter>
      </headerFooter>
    </customSheetView>
  </customSheetViews>
  <mergeCells count="129">
    <mergeCell ref="B51:C51"/>
    <mergeCell ref="B52:C52"/>
    <mergeCell ref="B66:D66"/>
    <mergeCell ref="N57:O57"/>
    <mergeCell ref="B79:D79"/>
    <mergeCell ref="B65:D65"/>
    <mergeCell ref="N71:O71"/>
    <mergeCell ref="B77:D77"/>
    <mergeCell ref="B59:D59"/>
    <mergeCell ref="B60:D60"/>
    <mergeCell ref="B61:D61"/>
    <mergeCell ref="B62:D62"/>
    <mergeCell ref="B63:D63"/>
    <mergeCell ref="B73:D73"/>
    <mergeCell ref="B74:D74"/>
    <mergeCell ref="B75:D75"/>
    <mergeCell ref="B76:D76"/>
    <mergeCell ref="B92:D92"/>
    <mergeCell ref="B95:D95"/>
    <mergeCell ref="Z110:AA110"/>
    <mergeCell ref="AF38:AG38"/>
    <mergeCell ref="T57:U57"/>
    <mergeCell ref="T71:U71"/>
    <mergeCell ref="B81:D81"/>
    <mergeCell ref="B82:D82"/>
    <mergeCell ref="B83:D83"/>
    <mergeCell ref="B84:D84"/>
    <mergeCell ref="N110:O110"/>
    <mergeCell ref="T110:U110"/>
    <mergeCell ref="B96:D96"/>
    <mergeCell ref="B85:D85"/>
    <mergeCell ref="B80:D80"/>
    <mergeCell ref="T90:U90"/>
    <mergeCell ref="B78:D78"/>
    <mergeCell ref="B64:D64"/>
    <mergeCell ref="B97:D97"/>
    <mergeCell ref="B98:D98"/>
    <mergeCell ref="B100:D100"/>
    <mergeCell ref="B101:D101"/>
    <mergeCell ref="B102:D102"/>
    <mergeCell ref="B103:D103"/>
    <mergeCell ref="F2:G5"/>
    <mergeCell ref="B10:C10"/>
    <mergeCell ref="B12:BI12"/>
    <mergeCell ref="B50:C50"/>
    <mergeCell ref="D10:E10"/>
    <mergeCell ref="B40:C40"/>
    <mergeCell ref="B41:C41"/>
    <mergeCell ref="B42:C42"/>
    <mergeCell ref="B43:C43"/>
    <mergeCell ref="B44:C44"/>
    <mergeCell ref="AL13:AM13"/>
    <mergeCell ref="AL38:AM38"/>
    <mergeCell ref="Z13:AA13"/>
    <mergeCell ref="AR13:AS13"/>
    <mergeCell ref="AF13:AG13"/>
    <mergeCell ref="AX13:AY13"/>
    <mergeCell ref="BD13:BE13"/>
    <mergeCell ref="B47:C47"/>
    <mergeCell ref="B49:C49"/>
    <mergeCell ref="B45:C45"/>
    <mergeCell ref="B48:C48"/>
    <mergeCell ref="B46:C46"/>
    <mergeCell ref="AF57:AG57"/>
    <mergeCell ref="AF71:AG71"/>
    <mergeCell ref="AF90:AG90"/>
    <mergeCell ref="Z38:AA38"/>
    <mergeCell ref="BD38:BE38"/>
    <mergeCell ref="AX38:AY38"/>
    <mergeCell ref="AR38:AS38"/>
    <mergeCell ref="AL57:AM57"/>
    <mergeCell ref="Z57:AA57"/>
    <mergeCell ref="Z71:AA71"/>
    <mergeCell ref="AL71:AM71"/>
    <mergeCell ref="AX57:AY57"/>
    <mergeCell ref="AX71:AY71"/>
    <mergeCell ref="AX90:AY90"/>
    <mergeCell ref="BD90:BE90"/>
    <mergeCell ref="AR57:AS57"/>
    <mergeCell ref="Z90:AA90"/>
    <mergeCell ref="BD57:BE57"/>
    <mergeCell ref="Z123:AA123"/>
    <mergeCell ref="BD123:BE123"/>
    <mergeCell ref="AR123:AS123"/>
    <mergeCell ref="B105:D105"/>
    <mergeCell ref="B104:D104"/>
    <mergeCell ref="AR110:AS110"/>
    <mergeCell ref="AL110:AM110"/>
    <mergeCell ref="AF123:AG123"/>
    <mergeCell ref="AF110:AG110"/>
    <mergeCell ref="BD110:BE110"/>
    <mergeCell ref="AX110:AY110"/>
    <mergeCell ref="B114:D114"/>
    <mergeCell ref="B93:D93"/>
    <mergeCell ref="B94:D94"/>
    <mergeCell ref="AR71:AS71"/>
    <mergeCell ref="AR90:AS90"/>
    <mergeCell ref="BD71:BE71"/>
    <mergeCell ref="B99:D99"/>
    <mergeCell ref="U177:V177"/>
    <mergeCell ref="U175:V175"/>
    <mergeCell ref="U176:V176"/>
    <mergeCell ref="N90:O90"/>
    <mergeCell ref="B112:D112"/>
    <mergeCell ref="B113:D113"/>
    <mergeCell ref="B115:D115"/>
    <mergeCell ref="B116:D116"/>
    <mergeCell ref="AL90:AM90"/>
    <mergeCell ref="E175:F175"/>
    <mergeCell ref="E176:F176"/>
    <mergeCell ref="G159:H159"/>
    <mergeCell ref="G160:H160"/>
    <mergeCell ref="G158:H158"/>
    <mergeCell ref="N123:O123"/>
    <mergeCell ref="AL123:AM123"/>
    <mergeCell ref="AX123:AY123"/>
    <mergeCell ref="T123:U123"/>
    <mergeCell ref="U174:V174"/>
    <mergeCell ref="G165:H165"/>
    <mergeCell ref="G166:H166"/>
    <mergeCell ref="G167:H167"/>
    <mergeCell ref="G168:H168"/>
    <mergeCell ref="G169:H169"/>
    <mergeCell ref="E173:V173"/>
    <mergeCell ref="G157:AB157"/>
    <mergeCell ref="G164:AB164"/>
    <mergeCell ref="B165:E165"/>
    <mergeCell ref="C168:D168"/>
    <mergeCell ref="B164:E164"/>
  </mergeCells>
  <phoneticPr fontId="10" type="noConversion"/>
  <conditionalFormatting sqref="B12">
    <cfRule type="cellIs" dxfId="57" priority="84" stopIfTrue="1" operator="equal">
      <formula>"Kies eerst uw systematiek voor de berekening van de subsidiabele kosten"</formula>
    </cfRule>
  </conditionalFormatting>
  <conditionalFormatting sqref="F34">
    <cfRule type="cellIs" dxfId="56" priority="82" stopIfTrue="1" operator="equal">
      <formula>"Opslag algemene kosten (50%)"</formula>
    </cfRule>
  </conditionalFormatting>
  <conditionalFormatting sqref="AA129:AD129">
    <cfRule type="cellIs" dxfId="55" priority="72" operator="greaterThan">
      <formula>0.5</formula>
    </cfRule>
    <cfRule type="cellIs" priority="73" operator="between">
      <formula>0</formula>
      <formula>0.5</formula>
    </cfRule>
  </conditionalFormatting>
  <conditionalFormatting sqref="AG129:AK129">
    <cfRule type="cellIs" dxfId="54" priority="67" operator="greaterThan">
      <formula>0.5</formula>
    </cfRule>
    <cfRule type="cellIs" priority="68" operator="between">
      <formula>0</formula>
      <formula>0.5</formula>
    </cfRule>
  </conditionalFormatting>
  <conditionalFormatting sqref="AQ133">
    <cfRule type="cellIs" dxfId="53" priority="61" operator="greaterThan">
      <formula>20000000</formula>
    </cfRule>
  </conditionalFormatting>
  <conditionalFormatting sqref="AM129:AQ129">
    <cfRule type="cellIs" dxfId="52" priority="62" operator="greaterThan">
      <formula>0.5</formula>
    </cfRule>
    <cfRule type="cellIs" priority="63" operator="between">
      <formula>0</formula>
      <formula>0.5</formula>
    </cfRule>
  </conditionalFormatting>
  <conditionalFormatting sqref="AT133:AV133">
    <cfRule type="cellIs" dxfId="51" priority="57" operator="greaterThan">
      <formula>20000000</formula>
    </cfRule>
  </conditionalFormatting>
  <conditionalFormatting sqref="BC133">
    <cfRule type="cellIs" dxfId="50" priority="54" operator="greaterThan">
      <formula>20000000</formula>
    </cfRule>
  </conditionalFormatting>
  <conditionalFormatting sqref="AR34">
    <cfRule type="cellIs" dxfId="49" priority="31" stopIfTrue="1" operator="equal">
      <formula>"Opslag algemene kosten (50%)"</formula>
    </cfRule>
  </conditionalFormatting>
  <conditionalFormatting sqref="T34">
    <cfRule type="cellIs" dxfId="48" priority="35" stopIfTrue="1" operator="equal">
      <formula>"Opslag algemene kosten (50%)"</formula>
    </cfRule>
  </conditionalFormatting>
  <conditionalFormatting sqref="J34">
    <cfRule type="cellIs" dxfId="47" priority="46" stopIfTrue="1" operator="equal">
      <formula>"Opslag algemene kosten (50%)"</formula>
    </cfRule>
  </conditionalFormatting>
  <conditionalFormatting sqref="N34">
    <cfRule type="cellIs" dxfId="46" priority="36" stopIfTrue="1" operator="equal">
      <formula>"Opslag algemene kosten (50%)"</formula>
    </cfRule>
  </conditionalFormatting>
  <conditionalFormatting sqref="Z34">
    <cfRule type="cellIs" dxfId="45" priority="34" stopIfTrue="1" operator="equal">
      <formula>"Opslag algemene kosten (50%)"</formula>
    </cfRule>
  </conditionalFormatting>
  <conditionalFormatting sqref="AF34">
    <cfRule type="cellIs" dxfId="44" priority="33" stopIfTrue="1" operator="equal">
      <formula>"Opslag algemene kosten (50%)"</formula>
    </cfRule>
  </conditionalFormatting>
  <conditionalFormatting sqref="AL34">
    <cfRule type="cellIs" dxfId="43" priority="32" stopIfTrue="1" operator="equal">
      <formula>"Opslag algemene kosten (50%)"</formula>
    </cfRule>
  </conditionalFormatting>
  <conditionalFormatting sqref="AX34">
    <cfRule type="cellIs" dxfId="42" priority="30" stopIfTrue="1" operator="equal">
      <formula>"Opslag algemene kosten (50%)"</formula>
    </cfRule>
  </conditionalFormatting>
  <conditionalFormatting sqref="AM133:AP133">
    <cfRule type="cellIs" dxfId="41" priority="28" operator="greaterThan">
      <formula>20000000</formula>
    </cfRule>
  </conditionalFormatting>
  <conditionalFormatting sqref="AG133:AK133">
    <cfRule type="cellIs" dxfId="40" priority="27" operator="greaterThan">
      <formula>20000000</formula>
    </cfRule>
  </conditionalFormatting>
  <conditionalFormatting sqref="AA133:AD133">
    <cfRule type="cellIs" dxfId="39" priority="25" operator="greaterThan">
      <formula>20000000</formula>
    </cfRule>
  </conditionalFormatting>
  <conditionalFormatting sqref="BD34">
    <cfRule type="cellIs" dxfId="38" priority="23" stopIfTrue="1" operator="equal">
      <formula>"Opslag algemene kosten (50%)"</formula>
    </cfRule>
  </conditionalFormatting>
  <conditionalFormatting sqref="AZ129:BB129">
    <cfRule type="cellIs" dxfId="37" priority="21" operator="greaterThan">
      <formula>0.5</formula>
    </cfRule>
    <cfRule type="cellIs" priority="22" operator="between">
      <formula>0</formula>
      <formula>0.5</formula>
    </cfRule>
  </conditionalFormatting>
  <conditionalFormatting sqref="AZ133:BB133">
    <cfRule type="cellIs" dxfId="36" priority="20" operator="greaterThan">
      <formula>20000000</formula>
    </cfRule>
  </conditionalFormatting>
  <conditionalFormatting sqref="X177">
    <cfRule type="expression" dxfId="35" priority="15" stopIfTrue="1">
      <formula>IF(T177-D136=0,"","Let op ")</formula>
    </cfRule>
    <cfRule type="expression" dxfId="34" priority="16" stopIfTrue="1">
      <formula>IF(T177-D136=0,"","Let op ")</formula>
    </cfRule>
  </conditionalFormatting>
  <conditionalFormatting sqref="AY133">
    <cfRule type="cellIs" dxfId="33" priority="8" operator="greaterThan">
      <formula>2000000</formula>
    </cfRule>
  </conditionalFormatting>
  <conditionalFormatting sqref="AS133">
    <cfRule type="cellIs" dxfId="32" priority="11" operator="greaterThan">
      <formula>20000000</formula>
    </cfRule>
  </conditionalFormatting>
  <conditionalFormatting sqref="AY129">
    <cfRule type="cellIs" dxfId="31" priority="9" operator="greaterThan">
      <formula>0.5</formula>
    </cfRule>
    <cfRule type="cellIs" priority="10" operator="between">
      <formula>0</formula>
      <formula>0.5</formula>
    </cfRule>
  </conditionalFormatting>
  <conditionalFormatting sqref="C163">
    <cfRule type="containsText" dxfId="30" priority="6" operator="containsText" text="De begrotingen hoeven niet ingevuld te worden over jaren en mijlpalen">
      <formula>NOT(ISERROR(SEARCH("De begrotingen hoeven niet ingevuld te worden over jaren en mijlpalen",C163)))</formula>
    </cfRule>
  </conditionalFormatting>
  <conditionalFormatting sqref="C168">
    <cfRule type="containsText" dxfId="29" priority="1" operator="containsText" text="Let op !! Het invullen van de mijlpalen bevoorschotting is niet van toepassing">
      <formula>NOT(ISERROR(SEARCH("Let op !! Het invullen van de mijlpalen bevoorschotting is niet van toepassing",C168)))</formula>
    </cfRule>
  </conditionalFormatting>
  <dataValidations xWindow="366" yWindow="586"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F9156D47-405A-4191-BD5C-50A337423B12}"/>
  </dataValidations>
  <pageMargins left="0.70866141732283472" right="0.70866141732283472" top="0.74803149606299213" bottom="0.74803149606299213" header="0.31496062992125984" footer="0.31496062992125984"/>
  <pageSetup paperSize="9" orientation="portrait" r:id="rId4"/>
  <headerFooter>
    <oddHeader>&amp;L&amp;"Calibri"&amp;10&amp;K000000 Intern gebruik&amp;1#_x000D_</oddHeader>
    <oddFooter>&amp;L_x000D_&amp;1#&amp;"Calibri"&amp;10&amp;K000000 Intern gebruik</oddFooter>
  </headerFooter>
  <ignoredErrors>
    <ignoredError sqref="A1:XFD154 A162:XFD162 A159 F159:L159 A158 F158:XFD158 A171:XFD171 A163:B163 D163:XFD163 A155:A157 F155:XFD157 A160:A161 F161:XFD161 A164:A170 F165:XFD166 A173:XFD178 A172:B172 D172:XFD172 C167:D167 N159:XFD159 F160:L160 N160:XFD160 F170:XFD170 F169:L169 N169:XFD169 F168:I168 F167:I167 M167 M168 P167 P168 T167 T168 AB167:XFD167 AB168:XFD168 Z167 Z168 V167:X167 V168:X168 A180:XFD180 A179:G179 I179:XFD179 A182:XFD1048576 A181:F181 I181:XFD181 F164 H164:XFD164 C168:D168" unlockedFormula="1"/>
  </ignoredErrors>
  <legacyDrawing r:id="rId5"/>
  <extLst>
    <ext xmlns:x14="http://schemas.microsoft.com/office/spreadsheetml/2009/9/main" uri="{CCE6A557-97BC-4b89-ADB6-D9C93CAAB3DF}">
      <x14:dataValidations xmlns:xm="http://schemas.microsoft.com/office/excel/2006/main" xWindow="366" yWindow="586" count="4">
        <x14:dataValidation type="list" allowBlank="1" showErrorMessage="1" errorTitle="Onjuiste invoer" error="Maak een keuze tussen de integrale kostensystematiek, de loonkosten plus vaste opslag-systematiek of de vaste uurtarief-systematiek." xr:uid="{B34A08C7-486D-4B22-B362-4F2944C1051F}">
          <x14:formula1>
            <xm:f>Werkblad!$A$1:$A$4</xm:f>
          </x14:formula1>
          <xm:sqref>D10:E10</xm:sqref>
        </x14:dataValidation>
        <x14:dataValidation type="list" allowBlank="1" showInputMessage="1" showErrorMessage="1" xr:uid="{D871D541-A232-4424-B95D-1E4D79D7F81B}">
          <x14:formula1>
            <xm:f>Werkblad!$A$14:$A$16</xm:f>
          </x14:formula1>
          <xm:sqref>C7:C8</xm:sqref>
        </x14:dataValidation>
        <x14:dataValidation type="list" allowBlank="1" showInputMessage="1" showErrorMessage="1" xr:uid="{CDAD455E-637D-4C11-A84A-D34D77EF72B4}">
          <x14:formula1>
            <xm:f>Werkblad!$A$26:$A$28</xm:f>
          </x14:formula1>
          <xm:sqref>C6</xm:sqref>
        </x14:dataValidation>
        <x14:dataValidation type="list" allowBlank="1" showInputMessage="1" showErrorMessage="1" xr:uid="{B4BEE67D-D44E-40A1-BD5D-646812F67A12}">
          <x14:formula1>
            <xm:f>Werkblad!$A$31:$A$34</xm:f>
          </x14:formula1>
          <xm:sqref>AJ112:AJ116 BH15:BH31 R34 R40:R52 R59:R66 BB15:BB31 BB92:BB105 AD92:AD105 R73:R85 BB73:BB85 BB34 BB40:BB52 BB59:BB66 BH92:BH105 R15:R31 BH112:BH116 AD112:AD116 BB112:BB116 AD73:AD85 AD15:AD31 AD34 AD40:AD52 AD59:AD66 AJ73:AJ85 AJ15:AJ31 AJ34 AJ40:AJ52 AJ59:AJ66 AP73:AP85 AP15:AP31 AP34 AP40:AP52 AP59:AP66 AV73:AV85 AV15:AV31 AV34 AV40:AV52 AV59:AV66 AP112:AP116 BH34 BH40:BH52 BH59:BH66 BH73:BH85 R92:R105 R112:R116 AV112:AV116 AJ92:AJ105 AP92:AP105 AV92:AV105 X34 X40:X52 X59:X66 X73:X85 X15:X31 X92:X105 X112:X116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1D3C2-69F1-48BE-AC30-E7CAFAEDF23F}">
  <dimension ref="A1:BP179"/>
  <sheetViews>
    <sheetView showGridLines="0" zoomScaleNormal="100" workbookViewId="0">
      <selection activeCell="C6" sqref="C6"/>
    </sheetView>
  </sheetViews>
  <sheetFormatPr defaultColWidth="9.140625" defaultRowHeight="15" x14ac:dyDescent="0.25"/>
  <cols>
    <col min="1" max="1" width="4.140625" style="381"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9.140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140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2"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80"/>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80"/>
      <c r="B3" s="210" t="s">
        <v>1</v>
      </c>
      <c r="C3" s="266">
        <f>+'Basisgegevens aanvraag'!C14</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80"/>
      <c r="B4" s="210" t="s">
        <v>43</v>
      </c>
      <c r="C4" s="268">
        <f>'Basisgegevens aanvraag'!D14</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80"/>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83"/>
      <c r="I13" s="376" t="s">
        <v>110</v>
      </c>
      <c r="J13" s="157" t="s">
        <v>7</v>
      </c>
      <c r="K13" s="157"/>
      <c r="L13" s="309"/>
      <c r="M13" s="382" t="s">
        <v>111</v>
      </c>
      <c r="N13" s="157" t="s">
        <v>8</v>
      </c>
      <c r="O13" s="157"/>
      <c r="P13" s="309"/>
      <c r="Q13" s="157"/>
      <c r="R13" s="157"/>
      <c r="S13" s="157"/>
      <c r="T13" s="157" t="s">
        <v>63</v>
      </c>
      <c r="U13" s="157"/>
      <c r="V13" s="157"/>
      <c r="W13" s="157"/>
      <c r="X13" s="157"/>
      <c r="Y13" s="157"/>
      <c r="Z13" s="605" t="s">
        <v>64</v>
      </c>
      <c r="AA13" s="605"/>
      <c r="AB13" s="305"/>
      <c r="AC13" s="376"/>
      <c r="AD13" s="376"/>
      <c r="AE13" s="309"/>
      <c r="AF13" s="605" t="s">
        <v>101</v>
      </c>
      <c r="AG13" s="605"/>
      <c r="AH13" s="376"/>
      <c r="AI13" s="305"/>
      <c r="AJ13" s="376"/>
      <c r="AK13" s="305"/>
      <c r="AL13" s="605" t="s">
        <v>68</v>
      </c>
      <c r="AM13" s="605"/>
      <c r="AN13" s="376" t="s">
        <v>125</v>
      </c>
      <c r="AO13" s="305"/>
      <c r="AP13" s="376"/>
      <c r="AQ13" s="305"/>
      <c r="AR13" s="605" t="s">
        <v>71</v>
      </c>
      <c r="AS13" s="605"/>
      <c r="AU13" s="305"/>
      <c r="AV13" s="376"/>
      <c r="AW13" s="157"/>
      <c r="AX13" s="605" t="s">
        <v>73</v>
      </c>
      <c r="AY13" s="605"/>
      <c r="AZ13" s="376"/>
      <c r="BA13" s="305"/>
      <c r="BB13" s="305"/>
      <c r="BC13" s="376"/>
      <c r="BD13" s="605" t="s">
        <v>98</v>
      </c>
      <c r="BE13" s="605"/>
      <c r="BF13" s="376" t="s">
        <v>128</v>
      </c>
      <c r="BG13" s="305"/>
      <c r="BH13" s="376"/>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76"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77"/>
      <c r="C15" s="378"/>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198"/>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77"/>
      <c r="C16" s="378"/>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198"/>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77"/>
      <c r="C17" s="378"/>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198"/>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77"/>
      <c r="C18" s="378"/>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198"/>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77"/>
      <c r="C19" s="378"/>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198"/>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77"/>
      <c r="C20" s="378"/>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198"/>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77"/>
      <c r="C21" s="378"/>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198"/>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77"/>
      <c r="C22" s="378"/>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198"/>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77"/>
      <c r="C23" s="378"/>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198"/>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77"/>
      <c r="C24" s="378"/>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198"/>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198"/>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77"/>
      <c r="C26" s="378"/>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198"/>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198"/>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198"/>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77"/>
      <c r="C29" s="378"/>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198"/>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77"/>
      <c r="C30" s="378"/>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198"/>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77"/>
      <c r="C31" s="378"/>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198"/>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83"/>
      <c r="I38" s="383"/>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76"/>
      <c r="AI38" s="305"/>
      <c r="AJ38" s="157"/>
      <c r="AK38" s="305"/>
      <c r="AL38" s="577" t="str">
        <f>+AL13</f>
        <v>Innovatie kleine en middelgrote ondernemingen</v>
      </c>
      <c r="AM38" s="577"/>
      <c r="AN38" s="376"/>
      <c r="AO38" s="305"/>
      <c r="AP38" s="157"/>
      <c r="AQ38" s="305"/>
      <c r="AR38" s="577" t="str">
        <f>+AR13</f>
        <v>Proces- en organisatie innovatie</v>
      </c>
      <c r="AS38" s="577"/>
      <c r="AT38" s="376"/>
      <c r="AU38" s="305"/>
      <c r="AV38" s="157"/>
      <c r="AW38" s="157"/>
      <c r="AX38" s="577" t="str">
        <f>+AX13</f>
        <v>Opleidingssteun</v>
      </c>
      <c r="AY38" s="577"/>
      <c r="AZ38" s="376"/>
      <c r="BA38" s="305"/>
      <c r="BB38" s="157"/>
      <c r="BC38" s="376"/>
      <c r="BD38" s="577" t="str">
        <f>+BD13</f>
        <v>Niet economische activiteiten</v>
      </c>
      <c r="BE38" s="577"/>
      <c r="BF38" s="376"/>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197"/>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197"/>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197"/>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197"/>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197"/>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197"/>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197"/>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197"/>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197"/>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197"/>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197"/>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80"/>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197"/>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80"/>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197"/>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83"/>
      <c r="I57" s="383"/>
      <c r="J57" s="157" t="s">
        <v>7</v>
      </c>
      <c r="K57" s="157"/>
      <c r="L57" s="309"/>
      <c r="M57" s="157"/>
      <c r="N57" s="606" t="s">
        <v>8</v>
      </c>
      <c r="O57" s="606"/>
      <c r="P57" s="288"/>
      <c r="Q57" s="300"/>
      <c r="R57" s="157"/>
      <c r="S57" s="383"/>
      <c r="T57" s="606" t="str">
        <f>+T13</f>
        <v>Haalbaarheidsstudies</v>
      </c>
      <c r="U57" s="606"/>
      <c r="V57" s="300"/>
      <c r="W57" s="33"/>
      <c r="X57" s="157"/>
      <c r="Y57" s="383"/>
      <c r="Z57" s="591" t="str">
        <f>+Z13</f>
        <v>Bouw onderzoeksinfrastructuur</v>
      </c>
      <c r="AA57" s="591"/>
      <c r="AB57" s="323"/>
      <c r="AC57" s="33"/>
      <c r="AD57" s="157"/>
      <c r="AE57" s="300"/>
      <c r="AF57" s="591" t="str">
        <f>+AF13</f>
        <v>Exploitatie van innovatieclusters</v>
      </c>
      <c r="AG57" s="591"/>
      <c r="AH57" s="382"/>
      <c r="AI57" s="323"/>
      <c r="AJ57" s="157"/>
      <c r="AK57" s="323"/>
      <c r="AL57" s="576" t="str">
        <f>+AL13</f>
        <v>Innovatie kleine en middelgrote ondernemingen</v>
      </c>
      <c r="AM57" s="576"/>
      <c r="AN57" s="376"/>
      <c r="AO57" s="305"/>
      <c r="AP57" s="157"/>
      <c r="AQ57" s="305"/>
      <c r="AR57" s="576" t="str">
        <f>+AR13</f>
        <v>Proces- en organisatie innovatie</v>
      </c>
      <c r="AS57" s="576"/>
      <c r="AT57" s="376"/>
      <c r="AU57" s="305"/>
      <c r="AV57" s="157"/>
      <c r="AW57" s="383"/>
      <c r="AX57" s="576" t="str">
        <f>+AX13</f>
        <v>Opleidingssteun</v>
      </c>
      <c r="AY57" s="576"/>
      <c r="AZ57" s="376"/>
      <c r="BA57" s="305"/>
      <c r="BB57" s="157"/>
      <c r="BC57" s="376"/>
      <c r="BD57" s="576" t="str">
        <f>+BD13</f>
        <v>Niet economische activiteiten</v>
      </c>
      <c r="BE57" s="576"/>
      <c r="BF57" s="376"/>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80"/>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80"/>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80"/>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80"/>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80"/>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80"/>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80"/>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80"/>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83"/>
      <c r="I71" s="383"/>
      <c r="J71" s="157" t="s">
        <v>7</v>
      </c>
      <c r="K71" s="157"/>
      <c r="L71" s="309"/>
      <c r="M71" s="157"/>
      <c r="N71" s="606" t="s">
        <v>8</v>
      </c>
      <c r="O71" s="606"/>
      <c r="P71" s="288"/>
      <c r="Q71" s="300"/>
      <c r="R71" s="157"/>
      <c r="S71" s="383"/>
      <c r="T71" s="606" t="str">
        <f>+T13</f>
        <v>Haalbaarheidsstudies</v>
      </c>
      <c r="U71" s="606"/>
      <c r="V71" s="300"/>
      <c r="W71" s="33"/>
      <c r="X71" s="157"/>
      <c r="Y71" s="383"/>
      <c r="Z71" s="576" t="str">
        <f>+Z13</f>
        <v>Bouw onderzoeksinfrastructuur</v>
      </c>
      <c r="AA71" s="576"/>
      <c r="AB71" s="305"/>
      <c r="AC71" s="33"/>
      <c r="AD71" s="157"/>
      <c r="AE71" s="300"/>
      <c r="AF71" s="576" t="str">
        <f>+AF13</f>
        <v>Exploitatie van innovatieclusters</v>
      </c>
      <c r="AG71" s="576"/>
      <c r="AH71" s="376"/>
      <c r="AI71" s="305"/>
      <c r="AJ71" s="157"/>
      <c r="AK71" s="305"/>
      <c r="AL71" s="576" t="str">
        <f>+AL13</f>
        <v>Innovatie kleine en middelgrote ondernemingen</v>
      </c>
      <c r="AM71" s="576"/>
      <c r="AN71" s="376"/>
      <c r="AO71" s="305"/>
      <c r="AP71" s="157"/>
      <c r="AQ71" s="305"/>
      <c r="AR71" s="576" t="str">
        <f>+AR13</f>
        <v>Proces- en organisatie innovatie</v>
      </c>
      <c r="AS71" s="576"/>
      <c r="AT71" s="376"/>
      <c r="AU71" s="305"/>
      <c r="AV71" s="157"/>
      <c r="AW71" s="383"/>
      <c r="AX71" s="576" t="str">
        <f>+AX13</f>
        <v>Opleidingssteun</v>
      </c>
      <c r="AY71" s="576"/>
      <c r="AZ71" s="376"/>
      <c r="BA71" s="305"/>
      <c r="BB71" s="157"/>
      <c r="BC71" s="376"/>
      <c r="BD71" s="576" t="str">
        <f>+BD13</f>
        <v>Niet economische activiteiten</v>
      </c>
      <c r="BE71" s="576"/>
      <c r="BF71" s="376"/>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80"/>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83"/>
      <c r="I90" s="383"/>
      <c r="J90" s="157" t="s">
        <v>7</v>
      </c>
      <c r="K90" s="157"/>
      <c r="L90" s="309"/>
      <c r="M90" s="157"/>
      <c r="N90" s="576" t="s">
        <v>8</v>
      </c>
      <c r="O90" s="576"/>
      <c r="P90" s="288"/>
      <c r="Q90" s="305"/>
      <c r="R90" s="157"/>
      <c r="S90" s="383"/>
      <c r="T90" s="576" t="str">
        <f>+T71</f>
        <v>Haalbaarheidsstudies</v>
      </c>
      <c r="U90" s="576"/>
      <c r="V90" s="305"/>
      <c r="W90" s="33"/>
      <c r="X90" s="157"/>
      <c r="Y90" s="383"/>
      <c r="Z90" s="577" t="str">
        <f>+Z71</f>
        <v>Bouw onderzoeksinfrastructuur</v>
      </c>
      <c r="AA90" s="577"/>
      <c r="AB90" s="305"/>
      <c r="AC90" s="33"/>
      <c r="AD90" s="157"/>
      <c r="AE90" s="300"/>
      <c r="AF90" s="577" t="str">
        <f>+AF71</f>
        <v>Exploitatie van innovatieclusters</v>
      </c>
      <c r="AG90" s="577"/>
      <c r="AH90" s="376"/>
      <c r="AI90" s="305"/>
      <c r="AJ90" s="157"/>
      <c r="AK90" s="305"/>
      <c r="AL90" s="577" t="str">
        <f>+AL71</f>
        <v>Innovatie kleine en middelgrote ondernemingen</v>
      </c>
      <c r="AM90" s="577"/>
      <c r="AN90" s="376"/>
      <c r="AO90" s="305"/>
      <c r="AP90" s="157"/>
      <c r="AQ90" s="305"/>
      <c r="AR90" s="577" t="str">
        <f>+AR71</f>
        <v>Proces- en organisatie innovatie</v>
      </c>
      <c r="AS90" s="577"/>
      <c r="AT90" s="376"/>
      <c r="AU90" s="305"/>
      <c r="AV90" s="157"/>
      <c r="AW90" s="383"/>
      <c r="AX90" s="577" t="str">
        <f>+AX71</f>
        <v>Opleidingssteun</v>
      </c>
      <c r="AY90" s="577"/>
      <c r="AZ90" s="376"/>
      <c r="BA90" s="305"/>
      <c r="BB90" s="157"/>
      <c r="BC90" s="376"/>
      <c r="BD90" s="577" t="str">
        <f>+BD71</f>
        <v>Niet economische activiteiten</v>
      </c>
      <c r="BE90" s="577"/>
      <c r="BF90" s="376"/>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f>O92</f>
        <v>0</v>
      </c>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f>O93</f>
        <v>0</v>
      </c>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75"/>
      <c r="D94" s="575"/>
      <c r="E94" s="4"/>
      <c r="F94" s="10"/>
      <c r="G94" s="200"/>
      <c r="H94" s="4"/>
      <c r="I94" s="296">
        <f t="shared" si="105"/>
        <v>0</v>
      </c>
      <c r="J94" s="10"/>
      <c r="K94" s="200"/>
      <c r="L94" s="297"/>
      <c r="M94" s="167">
        <f t="shared" si="106"/>
        <v>0</v>
      </c>
      <c r="N94" s="10"/>
      <c r="O94" s="200"/>
      <c r="P94" s="297">
        <f>O94</f>
        <v>0</v>
      </c>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3" si="112">U95</f>
        <v>0</v>
      </c>
      <c r="X95" s="346" t="s">
        <v>121</v>
      </c>
      <c r="Y95" s="175"/>
      <c r="Z95" s="10"/>
      <c r="AA95" s="187">
        <v>0</v>
      </c>
      <c r="AB95" s="287"/>
      <c r="AC95" s="33">
        <f t="shared" ref="AC95:AC103" si="113">AA95</f>
        <v>0</v>
      </c>
      <c r="AD95" s="188" t="str" cm="2">
        <f t="array" ref="AD95">_xlfn.IFS($C$6=Werkblad!$A$28,Werkblad!$A$34,$C$6="Kennisontwikkeling (KO)",Werkblad!$A$31,$C$6="Onderzoek, Ontwikkeling en innovatie (O&amp;O&amp;I)",Werkblad!$A$32,$C$6="","")</f>
        <v/>
      </c>
      <c r="AE95" s="287"/>
      <c r="AF95" s="10"/>
      <c r="AG95" s="200"/>
      <c r="AH95" s="167">
        <f t="shared" ref="AH95:AH103" si="114">AG95</f>
        <v>0</v>
      </c>
      <c r="AI95" s="297"/>
      <c r="AJ95" s="346" t="s">
        <v>121</v>
      </c>
      <c r="AK95" s="297"/>
      <c r="AL95" s="10"/>
      <c r="AM95" s="200"/>
      <c r="AN95" s="167">
        <f t="shared" ref="AN95:AN103" si="115">AM95</f>
        <v>0</v>
      </c>
      <c r="AO95" s="297"/>
      <c r="AP95" s="346" t="s">
        <v>121</v>
      </c>
      <c r="AQ95" s="287"/>
      <c r="AR95" s="10"/>
      <c r="AS95" s="200"/>
      <c r="AT95" s="167">
        <f t="shared" ref="AT95:AT103" si="116">AS95</f>
        <v>0</v>
      </c>
      <c r="AU95" s="297"/>
      <c r="AV95" s="346" t="s">
        <v>121</v>
      </c>
      <c r="AW95" s="175"/>
      <c r="AX95" s="10"/>
      <c r="AY95" s="200"/>
      <c r="AZ95" s="167">
        <f t="shared" ref="AZ95:AZ103" si="117">AY95</f>
        <v>0</v>
      </c>
      <c r="BA95" s="297"/>
      <c r="BB95" s="346" t="s">
        <v>121</v>
      </c>
      <c r="BC95" s="167"/>
      <c r="BD95" s="10"/>
      <c r="BE95" s="187">
        <v>0</v>
      </c>
      <c r="BF95" s="167">
        <f t="shared" ref="BF95:BF103"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f>O104</f>
        <v>0</v>
      </c>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80"/>
      <c r="B105" s="588"/>
      <c r="C105" s="575"/>
      <c r="D105" s="575"/>
      <c r="E105" s="135"/>
      <c r="F105" s="10"/>
      <c r="G105" s="200"/>
      <c r="H105" s="135"/>
      <c r="I105" s="296">
        <f t="shared" si="105"/>
        <v>0</v>
      </c>
      <c r="J105" s="10"/>
      <c r="K105" s="200"/>
      <c r="L105" s="297"/>
      <c r="M105" s="167">
        <f t="shared" si="106"/>
        <v>0</v>
      </c>
      <c r="N105" s="10"/>
      <c r="O105" s="200"/>
      <c r="P105" s="297">
        <f>O105</f>
        <v>0</v>
      </c>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12">
        <f>SUM(U92:U105)</f>
        <v>0</v>
      </c>
      <c r="V107" s="293"/>
      <c r="W107" s="33"/>
      <c r="X107" s="43"/>
      <c r="Y107" s="79"/>
      <c r="Z107" s="44" t="s">
        <v>14</v>
      </c>
      <c r="AA107" s="45">
        <f>SUM(AA92:AA105)</f>
        <v>0</v>
      </c>
      <c r="AB107" s="293"/>
      <c r="AC107" s="33"/>
      <c r="AD107" s="43"/>
      <c r="AE107" s="293"/>
      <c r="AF107" s="44" t="s">
        <v>14</v>
      </c>
      <c r="AG107" s="412">
        <f>SUM(AG92:AG105)</f>
        <v>0</v>
      </c>
      <c r="AH107" s="79"/>
      <c r="AI107" s="293"/>
      <c r="AJ107" s="43"/>
      <c r="AK107" s="293"/>
      <c r="AL107" s="44" t="s">
        <v>14</v>
      </c>
      <c r="AM107" s="412">
        <f>SUM(AM92:AM105)</f>
        <v>0</v>
      </c>
      <c r="AN107" s="79"/>
      <c r="AO107" s="293"/>
      <c r="AP107" s="43"/>
      <c r="AQ107" s="293"/>
      <c r="AR107" s="44" t="s">
        <v>14</v>
      </c>
      <c r="AS107" s="412">
        <f>SUM(AS92:AS105)</f>
        <v>0</v>
      </c>
      <c r="AT107" s="79"/>
      <c r="AU107" s="293"/>
      <c r="AV107" s="43"/>
      <c r="AW107" s="79"/>
      <c r="AX107" s="44" t="s">
        <v>14</v>
      </c>
      <c r="AY107" s="412">
        <f>SUM(AY92:AY105)</f>
        <v>0</v>
      </c>
      <c r="AZ107" s="79"/>
      <c r="BA107" s="293"/>
      <c r="BB107" s="43"/>
      <c r="BC107" s="79"/>
      <c r="BD107" s="44" t="s">
        <v>14</v>
      </c>
      <c r="BE107" s="412">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83"/>
      <c r="I110" s="383"/>
      <c r="J110" s="157" t="s">
        <v>7</v>
      </c>
      <c r="K110" s="157"/>
      <c r="L110" s="309"/>
      <c r="M110" s="157"/>
      <c r="N110" s="576" t="s">
        <v>8</v>
      </c>
      <c r="O110" s="576"/>
      <c r="P110" s="288"/>
      <c r="Q110" s="305"/>
      <c r="R110" s="157"/>
      <c r="S110" s="383"/>
      <c r="T110" s="576" t="str">
        <f>+T13</f>
        <v>Haalbaarheidsstudies</v>
      </c>
      <c r="U110" s="576"/>
      <c r="V110" s="305"/>
      <c r="W110" s="33"/>
      <c r="X110" s="157"/>
      <c r="Y110" s="383"/>
      <c r="Z110" s="576" t="str">
        <f>+Z13</f>
        <v>Bouw onderzoeksinfrastructuur</v>
      </c>
      <c r="AA110" s="576"/>
      <c r="AB110" s="305"/>
      <c r="AC110" s="33"/>
      <c r="AD110" s="157"/>
      <c r="AE110" s="300"/>
      <c r="AF110" s="576" t="str">
        <f>+AF13</f>
        <v>Exploitatie van innovatieclusters</v>
      </c>
      <c r="AG110" s="576"/>
      <c r="AH110" s="376"/>
      <c r="AI110" s="305"/>
      <c r="AJ110" s="157"/>
      <c r="AK110" s="305"/>
      <c r="AL110" s="576" t="str">
        <f>+AL13</f>
        <v>Innovatie kleine en middelgrote ondernemingen</v>
      </c>
      <c r="AM110" s="576"/>
      <c r="AN110" s="376"/>
      <c r="AO110" s="305"/>
      <c r="AP110" s="157"/>
      <c r="AQ110" s="305"/>
      <c r="AR110" s="576" t="str">
        <f>+AR13</f>
        <v>Proces- en organisatie innovatie</v>
      </c>
      <c r="AS110" s="576"/>
      <c r="AT110" s="376"/>
      <c r="AU110" s="305"/>
      <c r="AV110" s="157"/>
      <c r="AW110" s="383"/>
      <c r="AX110" s="576" t="str">
        <f>+AX13</f>
        <v>Opleidingssteun</v>
      </c>
      <c r="AY110" s="576"/>
      <c r="AZ110" s="376"/>
      <c r="BA110" s="305"/>
      <c r="BB110" s="157"/>
      <c r="BC110" s="376"/>
      <c r="BD110" s="576" t="str">
        <f>+BD13</f>
        <v>Niet economische activiteiten</v>
      </c>
      <c r="BE110" s="576"/>
      <c r="BF110" s="376"/>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f>O112</f>
        <v>0</v>
      </c>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346" t="s">
        <v>121</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75">
        <f>BE112</f>
        <v>0</v>
      </c>
      <c r="BG112" s="28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19">G113</f>
        <v>0</v>
      </c>
      <c r="J113" s="10"/>
      <c r="K113" s="200"/>
      <c r="L113" s="287"/>
      <c r="M113" s="175">
        <f t="shared" ref="M113:M116" si="120">K113</f>
        <v>0</v>
      </c>
      <c r="N113" s="10"/>
      <c r="O113" s="199"/>
      <c r="P113" s="297">
        <f>O113</f>
        <v>0</v>
      </c>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1">AG113</f>
        <v>0</v>
      </c>
      <c r="AI113" s="287"/>
      <c r="AJ113" s="346" t="s">
        <v>121</v>
      </c>
      <c r="AK113" s="287"/>
      <c r="AL113" s="10"/>
      <c r="AM113" s="200"/>
      <c r="AN113" s="175">
        <f t="shared" ref="AN113:AN116" si="122">AM113</f>
        <v>0</v>
      </c>
      <c r="AO113" s="287"/>
      <c r="AP113" s="346" t="s">
        <v>121</v>
      </c>
      <c r="AQ113" s="287"/>
      <c r="AR113" s="10"/>
      <c r="AS113" s="200"/>
      <c r="AT113" s="175">
        <f t="shared" ref="AT113:AT116" si="123">AS113</f>
        <v>0</v>
      </c>
      <c r="AU113" s="287"/>
      <c r="AV113" s="346" t="s">
        <v>121</v>
      </c>
      <c r="AW113" s="175"/>
      <c r="AX113" s="10"/>
      <c r="AY113" s="200"/>
      <c r="AZ113" s="175">
        <f t="shared" ref="AZ113:AZ116" si="124">AY113</f>
        <v>0</v>
      </c>
      <c r="BA113" s="287"/>
      <c r="BB113" s="346" t="s">
        <v>121</v>
      </c>
      <c r="BC113" s="175"/>
      <c r="BD113" s="10"/>
      <c r="BE113" s="187">
        <v>0</v>
      </c>
      <c r="BF113" s="175">
        <f t="shared" ref="BF113:BF116" si="125">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6">G114</f>
        <v>0</v>
      </c>
      <c r="J114" s="10"/>
      <c r="K114" s="200"/>
      <c r="L114" s="287"/>
      <c r="M114" s="175">
        <f t="shared" ref="M114" si="127">K114</f>
        <v>0</v>
      </c>
      <c r="N114" s="10"/>
      <c r="O114" s="200"/>
      <c r="P114" s="297">
        <f>O114</f>
        <v>0</v>
      </c>
      <c r="Q114" s="287"/>
      <c r="R114" s="346" t="s">
        <v>121</v>
      </c>
      <c r="S114" s="175"/>
      <c r="T114" s="10"/>
      <c r="U114" s="200"/>
      <c r="V114" s="287"/>
      <c r="W114" s="33">
        <f t="shared" ref="W114" si="128">U114</f>
        <v>0</v>
      </c>
      <c r="X114" s="346" t="s">
        <v>121</v>
      </c>
      <c r="Y114" s="175"/>
      <c r="Z114" s="10"/>
      <c r="AA114" s="200"/>
      <c r="AB114" s="287"/>
      <c r="AC114" s="33">
        <f t="shared" ref="AC114" si="129">AA114</f>
        <v>0</v>
      </c>
      <c r="AD114" s="346" t="s">
        <v>121</v>
      </c>
      <c r="AE114" s="287"/>
      <c r="AF114" s="10"/>
      <c r="AG114" s="187">
        <v>0</v>
      </c>
      <c r="AH114" s="175">
        <f t="shared" ref="AH114" si="130">AG114</f>
        <v>0</v>
      </c>
      <c r="AI114" s="287"/>
      <c r="AJ114" s="346" t="s">
        <v>121</v>
      </c>
      <c r="AK114" s="287"/>
      <c r="AL114" s="10"/>
      <c r="AM114" s="200"/>
      <c r="AN114" s="175">
        <f t="shared" ref="AN114" si="131">AM114</f>
        <v>0</v>
      </c>
      <c r="AO114" s="287"/>
      <c r="AP114" s="346" t="s">
        <v>121</v>
      </c>
      <c r="AQ114" s="287"/>
      <c r="AR114" s="10"/>
      <c r="AS114" s="200"/>
      <c r="AT114" s="175">
        <f t="shared" ref="AT114" si="132">AS114</f>
        <v>0</v>
      </c>
      <c r="AU114" s="287"/>
      <c r="AV114" s="346" t="s">
        <v>121</v>
      </c>
      <c r="AW114" s="175"/>
      <c r="AX114" s="10"/>
      <c r="AY114" s="200"/>
      <c r="AZ114" s="175">
        <f t="shared" ref="AZ114" si="133">AY114</f>
        <v>0</v>
      </c>
      <c r="BA114" s="287"/>
      <c r="BB114" s="346" t="s">
        <v>121</v>
      </c>
      <c r="BC114" s="175"/>
      <c r="BD114" s="10"/>
      <c r="BE114" s="187">
        <v>0</v>
      </c>
      <c r="BF114" s="175">
        <f t="shared" ref="BF114" si="134">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19"/>
        <v>0</v>
      </c>
      <c r="J115" s="10"/>
      <c r="K115" s="200"/>
      <c r="L115" s="287"/>
      <c r="M115" s="175">
        <f t="shared" si="120"/>
        <v>0</v>
      </c>
      <c r="N115" s="10"/>
      <c r="O115" s="200"/>
      <c r="P115" s="297">
        <f>O115</f>
        <v>0</v>
      </c>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1"/>
        <v>0</v>
      </c>
      <c r="AI115" s="287"/>
      <c r="AJ115" s="346" t="s">
        <v>121</v>
      </c>
      <c r="AK115" s="287"/>
      <c r="AL115" s="10"/>
      <c r="AM115" s="200"/>
      <c r="AN115" s="175">
        <f t="shared" si="122"/>
        <v>0</v>
      </c>
      <c r="AO115" s="287"/>
      <c r="AP115" s="346" t="s">
        <v>121</v>
      </c>
      <c r="AQ115" s="287"/>
      <c r="AR115" s="10"/>
      <c r="AS115" s="200"/>
      <c r="AT115" s="175">
        <f t="shared" si="123"/>
        <v>0</v>
      </c>
      <c r="AU115" s="287"/>
      <c r="AV115" s="346" t="s">
        <v>121</v>
      </c>
      <c r="AW115" s="175"/>
      <c r="AX115" s="10"/>
      <c r="AY115" s="200"/>
      <c r="AZ115" s="175">
        <f t="shared" si="124"/>
        <v>0</v>
      </c>
      <c r="BA115" s="287"/>
      <c r="BB115" s="346" t="s">
        <v>121</v>
      </c>
      <c r="BC115" s="175"/>
      <c r="BD115" s="10"/>
      <c r="BE115" s="187">
        <v>0</v>
      </c>
      <c r="BF115" s="175">
        <f t="shared" si="125"/>
        <v>0</v>
      </c>
      <c r="BG115" s="287"/>
      <c r="BH115" s="188" t="str" cm="2">
        <f t="array" ref="BH115">_xlfn.IFS($C$6=Werkblad!$A$28,Werkblad!$A$34,$C$6="Kennisontwikkeling (KO)",Werkblad!$A$31,$C$6="Onderzoek, Ontwikkeling en innovatie (O&amp;O&amp;I)",Werkblad!$A$32,$C$6="","")</f>
        <v/>
      </c>
      <c r="BI115" s="136"/>
    </row>
    <row r="116" spans="1:61" x14ac:dyDescent="0.25">
      <c r="A116" s="380"/>
      <c r="B116" s="588"/>
      <c r="C116" s="575"/>
      <c r="D116" s="575"/>
      <c r="E116" s="135"/>
      <c r="F116" s="10"/>
      <c r="G116" s="200"/>
      <c r="H116" s="135"/>
      <c r="I116" s="296">
        <f t="shared" si="119"/>
        <v>0</v>
      </c>
      <c r="J116" s="10"/>
      <c r="K116" s="200"/>
      <c r="L116" s="287"/>
      <c r="M116" s="175">
        <f t="shared" si="120"/>
        <v>0</v>
      </c>
      <c r="N116" s="10"/>
      <c r="O116" s="200"/>
      <c r="P116" s="297">
        <f>O116</f>
        <v>0</v>
      </c>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1"/>
        <v>0</v>
      </c>
      <c r="AI116" s="287"/>
      <c r="AJ116" s="346" t="s">
        <v>121</v>
      </c>
      <c r="AK116" s="287"/>
      <c r="AL116" s="4"/>
      <c r="AM116" s="200"/>
      <c r="AN116" s="175">
        <f t="shared" si="122"/>
        <v>0</v>
      </c>
      <c r="AO116" s="287"/>
      <c r="AP116" s="346" t="s">
        <v>121</v>
      </c>
      <c r="AQ116" s="287"/>
      <c r="AR116" s="10"/>
      <c r="AS116" s="200"/>
      <c r="AT116" s="175">
        <f t="shared" si="123"/>
        <v>0</v>
      </c>
      <c r="AU116" s="287"/>
      <c r="AV116" s="346" t="s">
        <v>121</v>
      </c>
      <c r="AW116" s="175"/>
      <c r="AX116" s="10"/>
      <c r="AY116" s="200"/>
      <c r="AZ116" s="175">
        <f t="shared" si="124"/>
        <v>0</v>
      </c>
      <c r="BA116" s="287"/>
      <c r="BB116" s="346" t="s">
        <v>121</v>
      </c>
      <c r="BC116" s="175"/>
      <c r="BD116" s="10"/>
      <c r="BE116" s="187">
        <v>0</v>
      </c>
      <c r="BF116" s="175">
        <f t="shared" si="125"/>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12">
        <f>SUM(U112:U116)</f>
        <v>0</v>
      </c>
      <c r="V118" s="293"/>
      <c r="W118" s="79"/>
      <c r="X118" s="293"/>
      <c r="Y118" s="79"/>
      <c r="Z118" s="44" t="s">
        <v>14</v>
      </c>
      <c r="AA118" s="412">
        <f>SUM(AA112:AA116)</f>
        <v>0</v>
      </c>
      <c r="AB118" s="293"/>
      <c r="AC118" s="79"/>
      <c r="AD118" s="293"/>
      <c r="AE118" s="293"/>
      <c r="AF118" s="44" t="s">
        <v>14</v>
      </c>
      <c r="AG118" s="412">
        <f>SUM(AG112:AG116)</f>
        <v>0</v>
      </c>
      <c r="AH118" s="79"/>
      <c r="AI118" s="293"/>
      <c r="AJ118" s="293"/>
      <c r="AK118" s="293"/>
      <c r="AL118" s="44" t="s">
        <v>14</v>
      </c>
      <c r="AM118" s="412">
        <f>SUM(AM112:AM116)</f>
        <v>0</v>
      </c>
      <c r="AN118" s="79"/>
      <c r="AO118" s="293"/>
      <c r="AP118" s="293"/>
      <c r="AQ118" s="293"/>
      <c r="AR118" s="44" t="s">
        <v>14</v>
      </c>
      <c r="AS118" s="412">
        <f>SUM(AS112:AS116)</f>
        <v>0</v>
      </c>
      <c r="AT118" s="79"/>
      <c r="AU118" s="293"/>
      <c r="AV118" s="293"/>
      <c r="AW118" s="79"/>
      <c r="AX118" s="44" t="s">
        <v>14</v>
      </c>
      <c r="AY118" s="412">
        <f>SUM(AY112:AY116)</f>
        <v>0</v>
      </c>
      <c r="AZ118" s="79"/>
      <c r="BA118" s="293"/>
      <c r="BB118" s="293"/>
      <c r="BC118" s="79"/>
      <c r="BD118" s="44" t="s">
        <v>14</v>
      </c>
      <c r="BE118" s="412">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83"/>
      <c r="I123" s="383"/>
      <c r="J123" s="157" t="s">
        <v>7</v>
      </c>
      <c r="K123" s="157"/>
      <c r="L123" s="309"/>
      <c r="M123" s="157"/>
      <c r="N123" s="590" t="s">
        <v>8</v>
      </c>
      <c r="O123" s="590"/>
      <c r="P123" s="300"/>
      <c r="Q123" s="300"/>
      <c r="R123" s="383"/>
      <c r="S123" s="383"/>
      <c r="T123" s="590" t="str">
        <f>+T13</f>
        <v>Haalbaarheidsstudies</v>
      </c>
      <c r="U123" s="590"/>
      <c r="V123" s="300"/>
      <c r="W123" s="383"/>
      <c r="X123" s="383"/>
      <c r="Y123" s="383"/>
      <c r="Z123" s="590" t="str">
        <f>+Z13</f>
        <v>Bouw onderzoeksinfrastructuur</v>
      </c>
      <c r="AA123" s="590"/>
      <c r="AB123" s="300"/>
      <c r="AC123" s="383"/>
      <c r="AD123" s="383"/>
      <c r="AE123" s="300"/>
      <c r="AF123" s="590" t="str">
        <f>+AF13</f>
        <v>Exploitatie van innovatieclusters</v>
      </c>
      <c r="AG123" s="590"/>
      <c r="AH123" s="383"/>
      <c r="AI123" s="300"/>
      <c r="AJ123" s="383"/>
      <c r="AK123" s="300"/>
      <c r="AL123" s="590" t="str">
        <f>+AL13</f>
        <v>Innovatie kleine en middelgrote ondernemingen</v>
      </c>
      <c r="AM123" s="590"/>
      <c r="AN123" s="383"/>
      <c r="AO123" s="300"/>
      <c r="AP123" s="383"/>
      <c r="AQ123" s="300"/>
      <c r="AR123" s="590" t="str">
        <f>+AR13</f>
        <v>Proces- en organisatie innovatie</v>
      </c>
      <c r="AS123" s="590"/>
      <c r="AT123" s="383"/>
      <c r="AU123" s="300"/>
      <c r="AV123" s="383"/>
      <c r="AW123" s="383"/>
      <c r="AX123" s="577" t="str">
        <f>+AX13</f>
        <v>Opleidingssteun</v>
      </c>
      <c r="AY123" s="577"/>
      <c r="AZ123" s="376"/>
      <c r="BA123" s="305"/>
      <c r="BB123" s="305"/>
      <c r="BC123" s="376"/>
      <c r="BD123" s="577" t="str">
        <f>+BD13</f>
        <v>Niet economische activiteiten</v>
      </c>
      <c r="BE123" s="577"/>
      <c r="BF123" s="376"/>
      <c r="BG123" s="305"/>
      <c r="BH123" s="376"/>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416">
        <f>SUM(U35+U54+U68+U87+U107+U118)</f>
        <v>0</v>
      </c>
      <c r="V125" s="289"/>
      <c r="W125" s="75"/>
      <c r="X125" s="289"/>
      <c r="Y125" s="289"/>
      <c r="Z125" s="64" t="s">
        <v>14</v>
      </c>
      <c r="AA125" s="416">
        <f>SUM(AA35+AA54+AA68+AA87+AA107+AA118)</f>
        <v>0</v>
      </c>
      <c r="AB125" s="289"/>
      <c r="AC125" s="75"/>
      <c r="AD125" s="289"/>
      <c r="AE125" s="289"/>
      <c r="AF125" s="64" t="s">
        <v>14</v>
      </c>
      <c r="AG125" s="416">
        <f>SUM(AG35+AG54+AG68+AG87+AG107+AG118)</f>
        <v>0</v>
      </c>
      <c r="AH125" s="75"/>
      <c r="AI125" s="289"/>
      <c r="AJ125" s="289"/>
      <c r="AK125" s="289"/>
      <c r="AL125" s="64" t="s">
        <v>14</v>
      </c>
      <c r="AM125" s="416">
        <f>SUM(AM35+AM54+AM68+AM87+AM107+AM118)</f>
        <v>0</v>
      </c>
      <c r="AN125" s="75"/>
      <c r="AO125" s="289"/>
      <c r="AP125" s="289"/>
      <c r="AQ125" s="289"/>
      <c r="AR125" s="64" t="s">
        <v>14</v>
      </c>
      <c r="AS125" s="416">
        <f>SUM(AS35+AS54+AS68+AS87+AS107+AS118)</f>
        <v>0</v>
      </c>
      <c r="AT125" s="75"/>
      <c r="AU125" s="289"/>
      <c r="AV125" s="289"/>
      <c r="AW125" s="75"/>
      <c r="AX125" s="64" t="s">
        <v>14</v>
      </c>
      <c r="AY125" s="416">
        <f>SUM(AY35+AY54+AY68+AY87+AY107+AY118)</f>
        <v>0</v>
      </c>
      <c r="AZ125" s="75"/>
      <c r="BA125" s="289"/>
      <c r="BB125" s="289"/>
      <c r="BC125" s="75"/>
      <c r="BD125" s="64" t="s">
        <v>14</v>
      </c>
      <c r="BE125" s="416">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aanvraag'!I14&gt;80%,80%,50%+'Basisgegevens aanvraag'!I14)</f>
        <v>0.5</v>
      </c>
      <c r="L129" s="291"/>
      <c r="M129" s="358"/>
      <c r="N129" s="64"/>
      <c r="O129" s="70">
        <f>25%+'Basisgegevens aanvraag'!$I$14</f>
        <v>0.25</v>
      </c>
      <c r="P129" s="312"/>
      <c r="Q129" s="312"/>
      <c r="R129" s="312"/>
      <c r="S129" s="63"/>
      <c r="T129" s="64"/>
      <c r="U129" s="70">
        <f>50%+'Basisgegevens aanvraag'!$G$14</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417" cm="1">
        <f t="array" ref="AS129">_xlfn.IFS($C$4="Kleine onderneming",50%,$C$4="Middelgrote onderneming",50%,$C$4="Grote onderneming",15%,$C$4="Onderzoeksorganisatie - niet economische activiteiten",0,$C$4="Onderzoeksorganisatie - economische activiteiten",0,$C$4=0,0,C4="[maak keuze]",0)</f>
        <v>0</v>
      </c>
      <c r="AT129" s="73"/>
      <c r="AU129" s="312"/>
      <c r="AV129" s="312"/>
      <c r="AW129" s="73"/>
      <c r="AX129" s="64"/>
      <c r="AY129" s="419">
        <v>0</v>
      </c>
      <c r="AZ129" s="73"/>
      <c r="BA129" s="312"/>
      <c r="BB129" s="312"/>
      <c r="BC129" s="73"/>
      <c r="BD129" s="64"/>
      <c r="BE129" s="417">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416"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416"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416">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aanvraag'!K14+'Basisgegevens aanvraag'!L14)&lt;=70%),(+AY129+'Basisgegevens aanvraag'!K14+'Basisgegevens aanvraag'!L14)*AY125,AND(C7="Niet van toepassing",AY129&gt;=50%),50%*AY125,AND(C7="Niet van toepassing",AY129&lt;50%),AY129*AY125,AND(C7="Niet van toepassing",AY129&gt;=50%),50%*AY125,AND(C7="Ja",C4="Onderzoeksorganisatie - niet economische activiteiten"),AY125*0%,AND(C7="Ja",(+AY129+'Basisgegevens aanvraag'!K14+'Basisgegevens aanvraag'!L14)&gt;70%),70%*AY125,AND(C7="",C4="Onderzoeksorganisatie - niet economische activiteiten"),+AY125*0%,(AND(C7="",C8="Niet van toepassing")),+AY125*50%,(AND(C7="",C8="Nee")),+AY125*50%,AND(C7="Ja",C4="Middelgrote onderneming",(+AY129+'Basisgegevens aanvraag'!K14+'Basisgegevens aanvraag'!L14)&lt;=70%),(+AY129+'Basisgegevens aanvraag'!K14+'Basisgegevens aanvraag'!L14)*AY125,AND(C7="Ja",C4="Onderzoeksorganisatie - economische activiteiten",AY129&lt;=50%),(+AY129+'Basisgegevens aanvraag'!K14+'Basisgegevens aanvraag'!L14)*AY125,AND(C7="Ja",C4="Grote onderneming",AY129&lt;=50%),(+AY129+'Basisgegevens aanvraag'!K14+'Basisgegevens aanvraag'!L14)*AY125,AND(C7="",AY129&lt;=50%),+AY125*AY129,(AND(C7="",C8="")),+AY125*50%,AY129&lt;50%,AY129*AY125)</f>
        <v>0</v>
      </c>
      <c r="AZ133" s="75"/>
      <c r="BA133" s="289"/>
      <c r="BB133" s="289"/>
      <c r="BC133" s="75"/>
      <c r="BD133" s="64" t="s">
        <v>14</v>
      </c>
      <c r="BE133" s="416">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80"/>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80"/>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80"/>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80"/>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80"/>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80"/>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80"/>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80"/>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80"/>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80"/>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80"/>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80"/>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443">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74"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75"/>
      <c r="K166" s="334"/>
      <c r="L166" s="334"/>
      <c r="M166" s="339"/>
      <c r="N166" s="334"/>
      <c r="O166" s="334"/>
      <c r="Q166" s="334"/>
      <c r="R166" s="334"/>
      <c r="S166" s="334"/>
      <c r="T166" s="334"/>
      <c r="U166" s="334"/>
      <c r="V166" s="334"/>
      <c r="X166" s="334"/>
      <c r="Y166" s="334"/>
      <c r="Z166" s="334"/>
      <c r="AA166" s="334"/>
      <c r="AB166" s="379"/>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435"/>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35"/>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21"/>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3">
        <f>SUMIFS(I15:I116,R15:R116,"KO")</f>
        <v>0</v>
      </c>
      <c r="H175" s="494">
        <f>SUMIFS(M15:M116,R15:R116,Werkblad!A31)</f>
        <v>0</v>
      </c>
      <c r="I175" s="494"/>
      <c r="J175" s="494">
        <f>SUMIFS(P15:P116,R15:R116,Werkblad!A31)</f>
        <v>0</v>
      </c>
      <c r="K175" s="494">
        <f>SUMIFS(W15:W116,X15:X116,Werkblad!A31)</f>
        <v>0</v>
      </c>
      <c r="L175" s="494">
        <f>SUMIFS(AC15:AC116,AD15:AD116,Werkblad!A31)</f>
        <v>0</v>
      </c>
      <c r="M175" s="494"/>
      <c r="N175" s="494">
        <f>SUMIFS(AH15:AH116,AJ15:AJ116,Werkblad!A31)</f>
        <v>0</v>
      </c>
      <c r="O175" s="494">
        <f>SUMIFS(AN15:AN116,AP15:AP116,"KO")</f>
        <v>0</v>
      </c>
      <c r="P175" s="494"/>
      <c r="Q175" s="494">
        <f>SUMIFS(AT15:AT116,AV15:AV116,"KO")</f>
        <v>0</v>
      </c>
      <c r="R175" s="494">
        <f>SUMIFS(AZ15:AZ116,BB15:BB116,"KO")</f>
        <v>0</v>
      </c>
      <c r="S175" s="494">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5">
        <f>SUMIFS(I15:I116,R15:R116,Werkblad!A32)</f>
        <v>0</v>
      </c>
      <c r="H176" s="476">
        <f>SUMIFS(M15:M116,R15:R116,Werkblad!A32)</f>
        <v>0</v>
      </c>
      <c r="I176" s="476"/>
      <c r="J176" s="476">
        <f>SUMIFS(P15:P116,R15:R116,Werkblad!A32)</f>
        <v>0</v>
      </c>
      <c r="K176" s="476">
        <f>SUMIFS(W15:W116,X15:X116,Werkblad!A32)</f>
        <v>0</v>
      </c>
      <c r="L176" s="476">
        <f>SUMIFS(AC15:AC116,AD15:AD116,Werkblad!A32)</f>
        <v>0</v>
      </c>
      <c r="M176" s="476"/>
      <c r="N176" s="476">
        <f>SUMIFS(AH15:AH116,AJ15:AJ116,Werkblad!A32)</f>
        <v>0</v>
      </c>
      <c r="O176" s="476">
        <f>SUMIFS(AN15:AN116,AP15:AP116,"O&amp;O&amp;I")</f>
        <v>0</v>
      </c>
      <c r="P176" s="476"/>
      <c r="Q176" s="476">
        <f>SUMIFS(AT15:AT116,AV15:AV116,"O&amp;O&amp;I")</f>
        <v>0</v>
      </c>
      <c r="R176" s="476">
        <f>SUMIFS(AZ15:AZ116,BB15:BB116,"O&amp;O&amp;I")</f>
        <v>0</v>
      </c>
      <c r="S176" s="476">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8" spans="5:61" x14ac:dyDescent="0.25">
      <c r="K178" s="444"/>
    </row>
    <row r="179" spans="5:61" x14ac:dyDescent="0.25">
      <c r="T179" s="371"/>
    </row>
  </sheetData>
  <sheetProtection algorithmName="SHA-512" hashValue="oyepHng0lKSVsOSnSmo8I/zpSycNYU2SUtalb8TSLR8AtvENdTNh3ZYO81Yowg99I6E6FpUkxhk1lfhlbojvPg==" saltValue="IqcCl3tjUEJSXl/oAl+6fw==" spinCount="100000" sheet="1" objects="1" scenarios="1"/>
  <customSheetViews>
    <customSheetView guid="{83BCCC09-8AC8-4304-9213-3ECE2DC16AD8}" showGridLines="0" hiddenColumns="1">
      <pane xSplit="4" ySplit="13" topLeftCell="AG119" activePane="bottomRight" state="frozen"/>
      <selection pane="bottomRight" activeCell="AY130" sqref="AY130"/>
      <pageMargins left="0.70866141732283472" right="0.70866141732283472" top="0.74803149606299213" bottom="0.74803149606299213" header="0.31496062992125984" footer="0.31496062992125984"/>
      <pageSetup paperSize="9" orientation="portrait" r:id="rId1"/>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4" ySplit="13" topLeftCell="AG119" activePane="bottomRight" state="frozen"/>
      <selection pane="bottomRight" activeCell="AY130" sqref="AY130"/>
      <pageMargins left="0.70866141732283472" right="0.70866141732283472" top="0.74803149606299213" bottom="0.74803149606299213" header="0.31496062992125984" footer="0.31496062992125984"/>
      <pageSetup paperSize="9" orientation="portrait" r:id="rId2"/>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4" ySplit="13" topLeftCell="AG119" activePane="bottomRight" state="frozen"/>
      <selection pane="bottomRight" activeCell="AY130" sqref="AY130"/>
      <pageMargins left="0.70866141732283472" right="0.70866141732283472" top="0.74803149606299213" bottom="0.74803149606299213" header="0.31496062992125984" footer="0.31496062992125984"/>
      <pageSetup paperSize="9" orientation="portrait" r:id="rId3"/>
      <headerFooter>
        <oddHeader>&amp;L&amp;"Calibri"&amp;10&amp;K000000 Intern gebruik&amp;1#_x000D_</oddHeader>
        <oddFooter>&amp;L_x000D_&amp;1#&amp;"Calibri"&amp;10&amp;K000000 Intern gebruik</oddFooter>
      </headerFooter>
    </customSheetView>
  </customSheetViews>
  <mergeCells count="127">
    <mergeCell ref="C168:D168"/>
    <mergeCell ref="E175:F175"/>
    <mergeCell ref="U175:V175"/>
    <mergeCell ref="E176:F176"/>
    <mergeCell ref="U176:V176"/>
    <mergeCell ref="U177:V177"/>
    <mergeCell ref="G166:H166"/>
    <mergeCell ref="G167:H167"/>
    <mergeCell ref="G168:H168"/>
    <mergeCell ref="G169:H169"/>
    <mergeCell ref="E173:V173"/>
    <mergeCell ref="U174:V174"/>
    <mergeCell ref="AX123:AY123"/>
    <mergeCell ref="BD123:BE123"/>
    <mergeCell ref="G158:H158"/>
    <mergeCell ref="G159:H159"/>
    <mergeCell ref="G160:H160"/>
    <mergeCell ref="G165:H165"/>
    <mergeCell ref="B165:E165"/>
    <mergeCell ref="G157:AB157"/>
    <mergeCell ref="G164:AB164"/>
    <mergeCell ref="B164:E164"/>
    <mergeCell ref="B113:D113"/>
    <mergeCell ref="B115:D115"/>
    <mergeCell ref="B116:D116"/>
    <mergeCell ref="N123:O123"/>
    <mergeCell ref="T123:U123"/>
    <mergeCell ref="Z123:AA123"/>
    <mergeCell ref="AF110:AG110"/>
    <mergeCell ref="AL110:AM110"/>
    <mergeCell ref="AR110:AS110"/>
    <mergeCell ref="B114:D114"/>
    <mergeCell ref="AF123:AG123"/>
    <mergeCell ref="AL123:AM123"/>
    <mergeCell ref="AR123:AS123"/>
    <mergeCell ref="AX110:AY110"/>
    <mergeCell ref="BD110:BE110"/>
    <mergeCell ref="B112:D112"/>
    <mergeCell ref="B94:D94"/>
    <mergeCell ref="B104:D104"/>
    <mergeCell ref="B105:D105"/>
    <mergeCell ref="N110:O110"/>
    <mergeCell ref="T110:U110"/>
    <mergeCell ref="Z110:AA110"/>
    <mergeCell ref="B95:D95"/>
    <mergeCell ref="B98:D98"/>
    <mergeCell ref="B99:D99"/>
    <mergeCell ref="B100:D100"/>
    <mergeCell ref="B101:D101"/>
    <mergeCell ref="B102:D102"/>
    <mergeCell ref="B103:D103"/>
    <mergeCell ref="AL90:AM90"/>
    <mergeCell ref="AR90:AS90"/>
    <mergeCell ref="AX90:AY90"/>
    <mergeCell ref="BD90:BE90"/>
    <mergeCell ref="B92:D92"/>
    <mergeCell ref="B93:D93"/>
    <mergeCell ref="B84:D84"/>
    <mergeCell ref="B85:D85"/>
    <mergeCell ref="N90:O90"/>
    <mergeCell ref="T90:U90"/>
    <mergeCell ref="Z90:AA90"/>
    <mergeCell ref="AF90:AG90"/>
    <mergeCell ref="B78:D78"/>
    <mergeCell ref="B79:D79"/>
    <mergeCell ref="B80:D80"/>
    <mergeCell ref="B81:D81"/>
    <mergeCell ref="B82:D82"/>
    <mergeCell ref="B83:D83"/>
    <mergeCell ref="BD71:BE71"/>
    <mergeCell ref="B73:D73"/>
    <mergeCell ref="B74:D74"/>
    <mergeCell ref="B75:D75"/>
    <mergeCell ref="B76:D76"/>
    <mergeCell ref="B77:D77"/>
    <mergeCell ref="T71:U71"/>
    <mergeCell ref="Z71:AA71"/>
    <mergeCell ref="AF71:AG71"/>
    <mergeCell ref="AL71:AM71"/>
    <mergeCell ref="AR71:AS71"/>
    <mergeCell ref="AX71:AY71"/>
    <mergeCell ref="B62:D62"/>
    <mergeCell ref="B63:D63"/>
    <mergeCell ref="B64:D64"/>
    <mergeCell ref="B65:D65"/>
    <mergeCell ref="B66:D66"/>
    <mergeCell ref="N71:O71"/>
    <mergeCell ref="AR57:AS57"/>
    <mergeCell ref="AX57:AY57"/>
    <mergeCell ref="BD57:BE57"/>
    <mergeCell ref="B59:D59"/>
    <mergeCell ref="B60:D60"/>
    <mergeCell ref="B61:D61"/>
    <mergeCell ref="B52:C52"/>
    <mergeCell ref="N57:O57"/>
    <mergeCell ref="T57:U57"/>
    <mergeCell ref="Z57:AA57"/>
    <mergeCell ref="AF57:AG57"/>
    <mergeCell ref="AL57:AM57"/>
    <mergeCell ref="B46:C46"/>
    <mergeCell ref="B47:C47"/>
    <mergeCell ref="B48:C48"/>
    <mergeCell ref="B49:C49"/>
    <mergeCell ref="B50:C50"/>
    <mergeCell ref="B51:C51"/>
    <mergeCell ref="B40:C40"/>
    <mergeCell ref="B41:C41"/>
    <mergeCell ref="B42:C42"/>
    <mergeCell ref="B43:C43"/>
    <mergeCell ref="B44:C44"/>
    <mergeCell ref="B45:C45"/>
    <mergeCell ref="Z38:AA38"/>
    <mergeCell ref="AF38:AG38"/>
    <mergeCell ref="AL38:AM38"/>
    <mergeCell ref="AR38:AS38"/>
    <mergeCell ref="AX38:AY38"/>
    <mergeCell ref="BD38:BE38"/>
    <mergeCell ref="F2:G5"/>
    <mergeCell ref="B10:C10"/>
    <mergeCell ref="D10:E10"/>
    <mergeCell ref="B12:BI12"/>
    <mergeCell ref="Z13:AA13"/>
    <mergeCell ref="AF13:AG13"/>
    <mergeCell ref="AL13:AM13"/>
    <mergeCell ref="AR13:AS13"/>
    <mergeCell ref="AX13:AY13"/>
    <mergeCell ref="BD13:BE13"/>
  </mergeCells>
  <conditionalFormatting sqref="B12">
    <cfRule type="cellIs" dxfId="990" priority="54" stopIfTrue="1" operator="equal">
      <formula>"Kies eerst uw systematiek voor de berekening van de subsidiabele kosten"</formula>
    </cfRule>
  </conditionalFormatting>
  <conditionalFormatting sqref="F34">
    <cfRule type="cellIs" dxfId="989" priority="53" stopIfTrue="1" operator="equal">
      <formula>"Opslag algemene kosten (50%)"</formula>
    </cfRule>
  </conditionalFormatting>
  <conditionalFormatting sqref="AB107">
    <cfRule type="cellIs" dxfId="988" priority="50" operator="greaterThan">
      <formula>40000000</formula>
    </cfRule>
  </conditionalFormatting>
  <conditionalFormatting sqref="AQ133">
    <cfRule type="cellIs" dxfId="987" priority="45" operator="greaterThan">
      <formula>20000000</formula>
    </cfRule>
  </conditionalFormatting>
  <conditionalFormatting sqref="AN129:AQ129">
    <cfRule type="cellIs" dxfId="986" priority="46" operator="greaterThan">
      <formula>0.5</formula>
    </cfRule>
    <cfRule type="cellIs" priority="47" operator="between">
      <formula>0</formula>
      <formula>0.5</formula>
    </cfRule>
  </conditionalFormatting>
  <conditionalFormatting sqref="AS133:AV133">
    <cfRule type="cellIs" dxfId="985" priority="44" operator="greaterThan">
      <formula>20000000</formula>
    </cfRule>
  </conditionalFormatting>
  <conditionalFormatting sqref="BC133">
    <cfRule type="cellIs" dxfId="984" priority="43" operator="greaterThan">
      <formula>20000000</formula>
    </cfRule>
  </conditionalFormatting>
  <conditionalFormatting sqref="AR34">
    <cfRule type="cellIs" dxfId="983" priority="36" stopIfTrue="1" operator="equal">
      <formula>"Opslag algemene kosten (50%)"</formula>
    </cfRule>
  </conditionalFormatting>
  <conditionalFormatting sqref="T34">
    <cfRule type="cellIs" dxfId="982" priority="40" stopIfTrue="1" operator="equal">
      <formula>"Opslag algemene kosten (50%)"</formula>
    </cfRule>
  </conditionalFormatting>
  <conditionalFormatting sqref="J34">
    <cfRule type="cellIs" dxfId="981" priority="42" stopIfTrue="1" operator="equal">
      <formula>"Opslag algemene kosten (50%)"</formula>
    </cfRule>
  </conditionalFormatting>
  <conditionalFormatting sqref="N34">
    <cfRule type="cellIs" dxfId="980" priority="41" stopIfTrue="1" operator="equal">
      <formula>"Opslag algemene kosten (50%)"</formula>
    </cfRule>
  </conditionalFormatting>
  <conditionalFormatting sqref="Z34">
    <cfRule type="cellIs" dxfId="979" priority="39" stopIfTrue="1" operator="equal">
      <formula>"Opslag algemene kosten (50%)"</formula>
    </cfRule>
  </conditionalFormatting>
  <conditionalFormatting sqref="AF34">
    <cfRule type="cellIs" dxfId="978" priority="38" stopIfTrue="1" operator="equal">
      <formula>"Opslag algemene kosten (50%)"</formula>
    </cfRule>
  </conditionalFormatting>
  <conditionalFormatting sqref="AL34">
    <cfRule type="cellIs" dxfId="977" priority="37" stopIfTrue="1" operator="equal">
      <formula>"Opslag algemene kosten (50%)"</formula>
    </cfRule>
  </conditionalFormatting>
  <conditionalFormatting sqref="AX34">
    <cfRule type="cellIs" dxfId="976" priority="35" stopIfTrue="1" operator="equal">
      <formula>"Opslag algemene kosten (50%)"</formula>
    </cfRule>
  </conditionalFormatting>
  <conditionalFormatting sqref="AM133:AP133">
    <cfRule type="cellIs" dxfId="975" priority="34" operator="greaterThan">
      <formula>20000000</formula>
    </cfRule>
  </conditionalFormatting>
  <conditionalFormatting sqref="AG133:AK133">
    <cfRule type="cellIs" dxfId="974" priority="33" operator="greaterThan">
      <formula>20000000</formula>
    </cfRule>
  </conditionalFormatting>
  <conditionalFormatting sqref="AA133:AD133">
    <cfRule type="cellIs" dxfId="973" priority="32" operator="greaterThan">
      <formula>20000000</formula>
    </cfRule>
  </conditionalFormatting>
  <conditionalFormatting sqref="BD34">
    <cfRule type="cellIs" dxfId="972" priority="31" stopIfTrue="1" operator="equal">
      <formula>"Opslag algemene kosten (50%)"</formula>
    </cfRule>
  </conditionalFormatting>
  <conditionalFormatting sqref="AZ129:BB129">
    <cfRule type="cellIs" dxfId="971" priority="29" operator="greaterThan">
      <formula>0.5</formula>
    </cfRule>
    <cfRule type="cellIs" priority="30" operator="between">
      <formula>0</formula>
      <formula>0.5</formula>
    </cfRule>
  </conditionalFormatting>
  <conditionalFormatting sqref="AZ133:BB133">
    <cfRule type="cellIs" dxfId="970" priority="28" operator="greaterThan">
      <formula>20000000</formula>
    </cfRule>
  </conditionalFormatting>
  <conditionalFormatting sqref="AY129">
    <cfRule type="cellIs" dxfId="969" priority="17" operator="greaterThan">
      <formula>0.5</formula>
    </cfRule>
    <cfRule type="cellIs" priority="18" operator="between">
      <formula>0</formula>
      <formula>0.5</formula>
    </cfRule>
  </conditionalFormatting>
  <conditionalFormatting sqref="AY133">
    <cfRule type="cellIs" dxfId="968" priority="4" operator="greaterThan">
      <formula>2000000</formula>
    </cfRule>
    <cfRule type="cellIs" dxfId="967" priority="5" operator="greaterThan">
      <formula>2000000</formula>
    </cfRule>
    <cfRule type="cellIs" dxfId="966" priority="16" operator="greaterThan">
      <formula>20000000</formula>
    </cfRule>
  </conditionalFormatting>
  <conditionalFormatting sqref="AA129:AD129">
    <cfRule type="cellIs" dxfId="965" priority="12" operator="greaterThan">
      <formula>0.5</formula>
    </cfRule>
    <cfRule type="cellIs" priority="13" operator="between">
      <formula>0</formula>
      <formula>0.5</formula>
    </cfRule>
  </conditionalFormatting>
  <conditionalFormatting sqref="AG129:AK129">
    <cfRule type="cellIs" dxfId="964" priority="10" operator="greaterThan">
      <formula>0.5</formula>
    </cfRule>
    <cfRule type="cellIs" priority="11" operator="between">
      <formula>0</formula>
      <formula>0.5</formula>
    </cfRule>
  </conditionalFormatting>
  <conditionalFormatting sqref="AM129">
    <cfRule type="cellIs" dxfId="963" priority="8" operator="greaterThan">
      <formula>0.5</formula>
    </cfRule>
    <cfRule type="cellIs" priority="9" operator="between">
      <formula>0</formula>
      <formula>0.5</formula>
    </cfRule>
  </conditionalFormatting>
  <conditionalFormatting sqref="X177">
    <cfRule type="expression" dxfId="962" priority="6" stopIfTrue="1">
      <formula>IF(T177-D136=0,"","Let op ")</formula>
    </cfRule>
    <cfRule type="expression" dxfId="961" priority="7" stopIfTrue="1">
      <formula>IF(T177-D136=0,"","Let op ")</formula>
    </cfRule>
  </conditionalFormatting>
  <conditionalFormatting sqref="C168">
    <cfRule type="containsText" dxfId="28" priority="1" operator="containsText" text="Let op !! Het invullen van de mijlpalen bevoorschotting is niet van toepassing">
      <formula>NOT(ISERROR(SEARCH("Let op !! Het invullen van de mijlpalen bevoorschotting is niet van toepassing",C168)))</formula>
    </cfRule>
  </conditionalFormatting>
  <dataValidations xWindow="469" yWindow="607"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95BFA86B-3FD5-4488-A347-536A0E6889A3}"/>
  </dataValidations>
  <pageMargins left="0.70866141732283472" right="0.70866141732283472" top="0.74803149606299213" bottom="0.74803149606299213" header="0.31496062992125984" footer="0.31496062992125984"/>
  <pageSetup paperSize="9" orientation="portrait" r:id="rId4"/>
  <headerFooter>
    <oddHeader>&amp;L&amp;"Calibri"&amp;10&amp;K000000 Intern gebruik&amp;1#_x000D_</oddHeader>
    <oddFooter>&amp;L_x000D_&amp;1#&amp;"Calibri"&amp;10&amp;K000000 Intern gebruik</oddFooter>
  </headerFooter>
  <ignoredErrors>
    <ignoredError sqref="G175:T177 D15:D31 X177 AK108:AO111 AK106:AO106 AK107:AO107 AK93:AO105 AK92:AO92 AE108:AI111 AE106:AI106 AE107:AI107 Y107:Z107 Y108:AC111 Y92:Z105 Y112:AC116 Y106:AC106 AW27:AY28 AW25:AY25 AQ29:AQ30 AQ59:AQ66 AQ31 AQ67:AQ72 AQ26 AQ25 AQ27:AQ28 AQ19:AQ24 AQ15:AQ18 AQ73:AQ85 AK34:AO34 AK35:AO39 AK29:AO30 AK53:AO55 AK59:AO66 AK31:AO31 AK67:AO72 AK32:AO33 AK26:AO26 AK25:AO25 AK27:AO28 AK19:AO24 AK40:AL52 AE34:AI34 AE35:AI39 AE29:AI30 AE53:AI55 AE59:AI66 AE31:AI31 AE74:AI85 AE67:AI72 AE32:AI33 AE26:AI26 AE25:AI25 AE27:AI28 AE40:AF52 AE73:AI73 Y34:AC34 Y35:AC39 Y29:AC30 Y19:AC24 Y40:Z52 Y53:AC55 Y59:AC66 Y31:AC31 Y73:Z73 Y74:AC85 Y67:AC72 Y15:AC18 Y32:AC33 AK112:AO116 AE112:AI116 AE93:AI105 AE92:AI92 AB92:AC92 S34:W34 S35:W39 S16:S18 S27:W28 S25:W25 S29:W30 S26:W26 Y26:AC26 Y25:AC25 Y27:AC28 AW26:AY26 AR26:AU26 AR27:AU28 AR25:AU25 S19:W24 AE19:AI24 AB107:AC107 S107:W107 S108:W111 AN40:AO52 AH40:AI52 AB40:AC52 V40:W52 S40:T52 S53:W55 S59:W66 AB93:AC105 S31:W31 AK15:AO18 AE15:AE17 AE18:AI18 AK73:AO85 AB73:AC73 S73:W73 S74:W85 S92:W105 BB117 S67:W72 S112:W116 S106:W106 AG15:AI17 U15:W18 S15 S32:W33 R26 R34 R32:R33 X32:X33 R15 T15 R16:R18 X18 X15 X16:X17 AJ16:AJ17 AJ15 R107 R106 X106 R118:BB118 R112:R116 X112:X116 R73 R67:R72 X67:X72 R117:BA117 R92:R105 X92 R86:BB91 R74:R85 X74:X85 X73 AD73 AP74:AP85 AP73 AJ18 AF15 AF16:AF17 AP16:AP17 AP15 AP18 R31 X31 X93:X105 AD93:AD105 R59:R66 X59:X66 R56:BB58 R53:R55 X53:X55 R40:R52 U40:U52 X40:X52 AD40:AD52 AJ40:AJ52 AP40:BB52 R108:R111 X108:X111 X107 AD107 R19:R24 AJ19:AJ24 X19:X24 R25 AV25 R29:R30 R27:R28 AV27:AV28 AV26 AZ26:BB26 AD27:AD28 AD25 AD26 X26 X29:X30 X25 X27:X28 T16:T18 R35:R39 X35:X39 X34 AD92 AJ92 AJ93:AJ105 AJ112:AJ116 AP112:BB116 AD32:AD33 AD18 AD15 AD16:AD17 AD67:AD72 AD74:AD85 AA73 AD31 AD59:AD66 AD53:AD55 AA40:AA52 AD19:AD24 AD29:AD30 AD35:AD39 AD34 AJ73 AG40:AG52 AJ27:AJ28 AJ25 AJ26 AJ32:AJ33 AJ67:AJ72 AJ74:AJ85 AJ31 AJ59:AJ66 AJ53:AJ55 AJ29:AJ30 AJ35:AJ39 AJ34 AM40:AM52 AP19:AP24 AP27:AP28 AP25 AP26 AP32:BB33 AP67:AP72 AP31 AP59:AP66 AP53:BB55 AP29:AP30 AP35:BB39 AP34:BB34 AR74:BB85 AR73:AX73 AR16:BB17 AR15:BB15 AR18:BB18 AR19:BB24 AR67:BB72 AR31:BB31 AR59:BB66 AR29:BB30 AZ25:BB25 AZ27:BB28 AD106 AD112:AD116 AA92 AA93:AA105 AD108:AD111 AA107 AJ107 AJ106 AJ108:AJ111 AP92:BB92 AP93:BB105 AP107:BB107 AP106:BB106 AP108:BB111 BH15:BH117 AZ73:BB73 J167:AA168 C167:D167 C168" unlockedFormula="1"/>
    <ignoredError sqref="U177:V177 V175" evalError="1"/>
  </ignoredErrors>
  <legacyDrawing r:id="rId5"/>
  <extLst>
    <ext xmlns:x14="http://schemas.microsoft.com/office/spreadsheetml/2009/9/main" uri="{CCE6A557-97BC-4b89-ADB6-D9C93CAAB3DF}">
      <x14:dataValidations xmlns:xm="http://schemas.microsoft.com/office/excel/2006/main" xWindow="469" yWindow="607" count="4">
        <x14:dataValidation type="list" allowBlank="1" showInputMessage="1" showErrorMessage="1" xr:uid="{60A309C1-6881-49ED-BB56-40D823D21451}">
          <x14:formula1>
            <xm:f>Werkblad!$A$26:$A$28</xm:f>
          </x14:formula1>
          <xm:sqref>C6</xm:sqref>
        </x14:dataValidation>
        <x14:dataValidation type="list" allowBlank="1" showInputMessage="1" showErrorMessage="1" xr:uid="{3D34A2B6-ECB2-406A-B0CE-C6782236E59C}">
          <x14:formula1>
            <xm:f>Werkblad!$A$14:$A$16</xm:f>
          </x14:formula1>
          <xm:sqref>C7:C8</xm:sqref>
        </x14:dataValidation>
        <x14:dataValidation type="list" allowBlank="1" showErrorMessage="1" errorTitle="Onjuiste invoer" error="Maak een keuze tussen de integrale kostensystematiek, de loonkosten plus vaste opslag-systematiek of de vaste uurtarief-systematiek." xr:uid="{254522B8-26BA-44D0-B92C-9B31414CE8C5}">
          <x14:formula1>
            <xm:f>Werkblad!$A$1:$A$4</xm:f>
          </x14:formula1>
          <xm:sqref>D10:E10</xm:sqref>
        </x14:dataValidation>
        <x14:dataValidation type="list" allowBlank="1" showInputMessage="1" showErrorMessage="1" xr:uid="{A3AE2E34-4388-441C-A813-D9CE2DDB6D39}">
          <x14:formula1>
            <xm:f>Werkblad!$A$31:$A$34</xm:f>
          </x14:formula1>
          <xm:sqref>BB59:BB66 BB73:BB85 AV59:AV66 AV112:AV116 BB15:BB31 R59:R66 BB92:BB105 BB112:BB116 R73:R85 R15:R31 X59:X66 R92:R105 R112:R116 X73:X85 X15:X31 AD59:AD66 X92:X105 X112:X116 AD73:AD85 AD15:AD31 AJ59:AJ66 BH92:BH105 AD112:AD116 AJ73:AJ85 AJ15:AJ31 AP59:AP66 AJ92:AJ105 AJ112:AJ116 AP73:AP85 AP15:AP31 AV73:AV85 AD92:AD105 AP112:AP116 AV15:AV31 AV92:AV105 R34 R40:R52 X34 X40:X52 AD34 AD40:AD52 AJ34 AJ40:AJ52 AP34 AP40:AP52 AV34 AV40:AV52 BB34 BB40:BB52 BH34 BH40:BH52 BH59:BH66 BH73:BH85 BH15:BH31 AP92:AP105 BH112:BH116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56FC-2FEF-437C-8374-E0A8D7C82A17}">
  <sheetPr codeName="Blad9"/>
  <dimension ref="A1:BP179"/>
  <sheetViews>
    <sheetView showGridLines="0" zoomScaleNormal="100" workbookViewId="0">
      <selection activeCell="C6" sqref="C6"/>
    </sheetView>
  </sheetViews>
  <sheetFormatPr defaultColWidth="9.140625" defaultRowHeight="15" x14ac:dyDescent="0.25"/>
  <cols>
    <col min="1" max="1" width="4.140625" style="381" customWidth="1"/>
    <col min="2" max="2" width="35.5703125" style="19" customWidth="1"/>
    <col min="3" max="3" width="46.140625" style="19" customWidth="1"/>
    <col min="4" max="4" width="15.5703125" style="20" customWidth="1"/>
    <col min="5" max="6" width="13.5703125" style="20" customWidth="1"/>
    <col min="7" max="8" width="14.7109375" style="20" customWidth="1"/>
    <col min="9" max="9" width="20.42578125" style="20" hidden="1" customWidth="1"/>
    <col min="10" max="10" width="14.7109375" style="20" customWidth="1"/>
    <col min="11" max="11" width="15.28515625" style="20" customWidth="1"/>
    <col min="12" max="12" width="14.7109375" style="313" customWidth="1"/>
    <col min="13" max="13" width="14.28515625" style="20" hidden="1" customWidth="1"/>
    <col min="14" max="14" width="14.7109375" style="20" customWidth="1"/>
    <col min="15" max="15" width="15.28515625" style="20" customWidth="1"/>
    <col min="16" max="16" width="9.140625" style="313" hidden="1" customWidth="1"/>
    <col min="17" max="22" width="14.7109375" style="20" customWidth="1"/>
    <col min="23" max="23" width="0.28515625" style="20" hidden="1" customWidth="1"/>
    <col min="24" max="27" width="14.7109375" style="20" customWidth="1"/>
    <col min="28" max="28" width="15.7109375" style="313" customWidth="1"/>
    <col min="29" max="29" width="1.7109375" style="20" hidden="1" customWidth="1"/>
    <col min="30" max="30" width="10.5703125" style="20" customWidth="1"/>
    <col min="31" max="31" width="10.5703125" style="313" customWidth="1"/>
    <col min="32" max="32" width="13.5703125" style="20" customWidth="1"/>
    <col min="33" max="33" width="14.7109375" style="20" customWidth="1"/>
    <col min="34" max="34" width="10.28515625" style="20" hidden="1" customWidth="1"/>
    <col min="35" max="35" width="10.5703125" style="313" customWidth="1"/>
    <col min="36" max="36" width="10.5703125" style="20" customWidth="1"/>
    <col min="37" max="37" width="10.5703125" style="313" customWidth="1"/>
    <col min="38" max="39" width="13.5703125" style="20" customWidth="1"/>
    <col min="40" max="40" width="18.5703125" style="20" hidden="1" customWidth="1"/>
    <col min="41" max="41" width="10.5703125" style="313" customWidth="1"/>
    <col min="42" max="42" width="10.5703125" style="20" customWidth="1"/>
    <col min="43" max="43" width="10.5703125" style="313" customWidth="1"/>
    <col min="44" max="44" width="13.5703125" style="20" customWidth="1"/>
    <col min="45" max="45" width="12.7109375" style="20" customWidth="1"/>
    <col min="46" max="46" width="0.140625" style="20" hidden="1" customWidth="1"/>
    <col min="47" max="47" width="10.5703125" style="313" customWidth="1"/>
    <col min="48" max="49" width="10.5703125" style="20" customWidth="1"/>
    <col min="50" max="50" width="13.5703125" style="20" customWidth="1"/>
    <col min="51" max="51" width="14.7109375" style="20" customWidth="1"/>
    <col min="52" max="52" width="13.5703125" style="20" hidden="1" customWidth="1"/>
    <col min="53" max="54" width="10.5703125" style="313" customWidth="1"/>
    <col min="55" max="55" width="10.5703125" style="20" customWidth="1"/>
    <col min="56" max="56" width="13.5703125" style="20" customWidth="1"/>
    <col min="57" max="57" width="14.7109375" style="20" customWidth="1"/>
    <col min="58" max="58" width="0.28515625" style="20" hidden="1" customWidth="1"/>
    <col min="59" max="59" width="10.5703125" style="313" customWidth="1"/>
    <col min="60" max="60" width="10.5703125" style="20" customWidth="1"/>
    <col min="61" max="61" width="4" style="20" customWidth="1"/>
    <col min="62" max="62" width="94.85546875" style="21" customWidth="1"/>
    <col min="63" max="67" width="9.140625" style="21"/>
    <col min="68" max="68" width="33.42578125" style="21" bestFit="1" customWidth="1"/>
    <col min="69" max="69" width="9.7109375" style="21" bestFit="1" customWidth="1"/>
    <col min="70" max="72" width="9.140625" style="21"/>
    <col min="73" max="73" width="9.7109375" style="21" bestFit="1" customWidth="1"/>
    <col min="74" max="74" width="7.7109375" style="21" bestFit="1" customWidth="1"/>
    <col min="75" max="75" width="6" style="21" bestFit="1" customWidth="1"/>
    <col min="76" max="77" width="9.140625" style="21"/>
    <col min="78" max="79" width="6" style="21" bestFit="1" customWidth="1"/>
    <col min="80" max="81" width="9.140625" style="21"/>
    <col min="82" max="85" width="6" style="21" bestFit="1" customWidth="1"/>
    <col min="86" max="86" width="9.7109375" style="21" bestFit="1" customWidth="1"/>
    <col min="87" max="87" width="15.7109375" style="21" bestFit="1" customWidth="1"/>
    <col min="88" max="16384" width="9.140625" style="21"/>
  </cols>
  <sheetData>
    <row r="1" spans="1:61" ht="15.75" thickBot="1" x14ac:dyDescent="0.3"/>
    <row r="2" spans="1:61" ht="16.5" customHeight="1" x14ac:dyDescent="0.25">
      <c r="A2" s="380"/>
      <c r="B2" s="209" t="s">
        <v>0</v>
      </c>
      <c r="C2" s="267">
        <f>'Basisgegevens aanvraag'!C5</f>
        <v>0</v>
      </c>
      <c r="D2" s="208"/>
      <c r="E2" s="81"/>
      <c r="F2" s="592" t="s">
        <v>42</v>
      </c>
      <c r="G2" s="593"/>
      <c r="H2" s="1"/>
      <c r="I2" s="1"/>
      <c r="J2" s="1"/>
      <c r="K2" s="1"/>
      <c r="L2" s="315"/>
      <c r="M2" s="1"/>
      <c r="N2" s="1"/>
      <c r="O2" s="1"/>
      <c r="P2" s="315"/>
      <c r="Q2" s="1"/>
      <c r="R2" s="1"/>
      <c r="S2" s="1"/>
      <c r="T2" s="1"/>
      <c r="U2" s="1"/>
      <c r="V2" s="1"/>
      <c r="W2" s="1"/>
      <c r="X2" s="1"/>
      <c r="Y2" s="1"/>
      <c r="Z2" s="1"/>
      <c r="AA2" s="1"/>
      <c r="AB2" s="315"/>
      <c r="AC2" s="1"/>
      <c r="AD2" s="1"/>
      <c r="AE2" s="315"/>
      <c r="AF2" s="1"/>
      <c r="AG2" s="1"/>
      <c r="AH2" s="1"/>
      <c r="AI2" s="315"/>
      <c r="AJ2" s="1"/>
      <c r="AK2" s="315"/>
      <c r="AL2" s="1"/>
      <c r="AM2" s="1"/>
      <c r="AN2" s="1"/>
      <c r="AO2" s="315"/>
      <c r="AP2" s="1"/>
      <c r="AQ2" s="315"/>
      <c r="AR2" s="1"/>
      <c r="AS2" s="1"/>
      <c r="AT2" s="1"/>
      <c r="AU2" s="315"/>
      <c r="AV2" s="1"/>
      <c r="AW2" s="1"/>
      <c r="AX2" s="1"/>
      <c r="AY2" s="1"/>
      <c r="AZ2" s="1"/>
      <c r="BA2" s="315"/>
      <c r="BB2" s="315"/>
      <c r="BC2" s="1"/>
      <c r="BD2" s="1"/>
      <c r="BE2" s="1"/>
      <c r="BF2" s="1"/>
      <c r="BG2" s="315"/>
      <c r="BH2" s="1"/>
      <c r="BI2" s="1"/>
    </row>
    <row r="3" spans="1:61" ht="16.5" customHeight="1" x14ac:dyDescent="0.25">
      <c r="A3" s="380"/>
      <c r="B3" s="210" t="s">
        <v>1</v>
      </c>
      <c r="C3" s="266">
        <f>+'Basisgegevens aanvraag'!C15</f>
        <v>0</v>
      </c>
      <c r="D3" s="208"/>
      <c r="E3" s="81"/>
      <c r="F3" s="594"/>
      <c r="G3" s="595"/>
      <c r="H3" s="1"/>
      <c r="I3" s="1"/>
      <c r="J3" s="1"/>
      <c r="K3" s="1"/>
      <c r="L3" s="315"/>
      <c r="M3" s="1"/>
      <c r="N3" s="1"/>
      <c r="O3" s="1"/>
      <c r="P3" s="315"/>
      <c r="Q3" s="1"/>
      <c r="R3" s="1"/>
      <c r="S3" s="1"/>
      <c r="T3" s="1"/>
      <c r="U3" s="1"/>
      <c r="V3" s="1"/>
      <c r="W3" s="1"/>
      <c r="X3" s="1"/>
      <c r="Y3" s="1"/>
      <c r="Z3" s="1"/>
      <c r="AA3" s="1"/>
      <c r="AB3" s="315"/>
      <c r="AC3" s="1"/>
      <c r="AD3" s="1"/>
      <c r="AE3" s="315"/>
      <c r="AF3" s="1"/>
      <c r="AG3" s="1"/>
      <c r="AH3" s="1"/>
      <c r="AI3" s="315"/>
      <c r="AJ3" s="1"/>
      <c r="AK3" s="315"/>
      <c r="AL3" s="1"/>
      <c r="AM3" s="1"/>
      <c r="AN3" s="1"/>
      <c r="AO3" s="315"/>
      <c r="AP3" s="1"/>
      <c r="AQ3" s="315"/>
      <c r="AR3" s="1"/>
      <c r="AS3" s="1"/>
      <c r="AT3" s="1"/>
      <c r="AU3" s="315"/>
      <c r="AV3" s="1"/>
      <c r="AW3" s="1"/>
      <c r="AX3" s="1"/>
      <c r="AY3" s="1"/>
      <c r="AZ3" s="1"/>
      <c r="BA3" s="315"/>
      <c r="BB3" s="315"/>
      <c r="BC3" s="1"/>
      <c r="BD3" s="1"/>
      <c r="BE3" s="1"/>
      <c r="BF3" s="1"/>
      <c r="BG3" s="315"/>
      <c r="BH3" s="1"/>
      <c r="BI3" s="1"/>
    </row>
    <row r="4" spans="1:61" ht="16.5" customHeight="1" thickBot="1" x14ac:dyDescent="0.3">
      <c r="A4" s="380"/>
      <c r="B4" s="210" t="s">
        <v>43</v>
      </c>
      <c r="C4" s="268">
        <f>'Basisgegevens aanvraag'!D15</f>
        <v>0</v>
      </c>
      <c r="D4" s="208"/>
      <c r="E4" s="81"/>
      <c r="F4" s="594"/>
      <c r="G4" s="595"/>
      <c r="H4" s="1"/>
      <c r="I4" s="1"/>
      <c r="J4" s="1"/>
      <c r="K4" s="1"/>
      <c r="L4" s="315"/>
      <c r="M4" s="1"/>
      <c r="N4" s="1"/>
      <c r="O4" s="1"/>
      <c r="P4" s="315"/>
      <c r="Q4" s="1"/>
      <c r="R4" s="1"/>
      <c r="S4" s="1"/>
      <c r="T4" s="1"/>
      <c r="U4" s="1"/>
      <c r="V4" s="1"/>
      <c r="W4" s="1"/>
      <c r="X4" s="1"/>
      <c r="Y4" s="1"/>
      <c r="Z4" s="1"/>
      <c r="AA4" s="1"/>
      <c r="AB4" s="315"/>
      <c r="AC4" s="1"/>
      <c r="AD4" s="1"/>
      <c r="AE4" s="315"/>
      <c r="AF4" s="1"/>
      <c r="AG4" s="1"/>
      <c r="AH4" s="1"/>
      <c r="AI4" s="315"/>
      <c r="AJ4" s="1"/>
      <c r="AK4" s="315"/>
      <c r="AL4" s="1"/>
      <c r="AM4" s="1"/>
      <c r="AN4" s="1"/>
      <c r="AO4" s="315"/>
      <c r="AP4" s="1"/>
      <c r="AQ4" s="315"/>
      <c r="AR4" s="1"/>
      <c r="AS4" s="1"/>
      <c r="AT4" s="1"/>
      <c r="AU4" s="315"/>
      <c r="AV4" s="1"/>
      <c r="AW4" s="1"/>
      <c r="AX4" s="1"/>
      <c r="AY4" s="1"/>
      <c r="AZ4" s="1"/>
      <c r="BA4" s="315"/>
      <c r="BB4" s="315"/>
      <c r="BC4" s="1"/>
      <c r="BD4" s="1"/>
      <c r="BE4" s="1"/>
      <c r="BF4" s="1"/>
      <c r="BG4" s="315"/>
      <c r="BH4" s="1"/>
      <c r="BI4" s="1"/>
    </row>
    <row r="5" spans="1:61" ht="22.5" customHeight="1" thickBot="1" x14ac:dyDescent="0.3">
      <c r="A5" s="7"/>
      <c r="B5" s="210" t="s">
        <v>2</v>
      </c>
      <c r="C5" s="265">
        <f>'Basisgegevens aanvraag'!C6</f>
        <v>0</v>
      </c>
      <c r="D5" s="208"/>
      <c r="E5" s="81"/>
      <c r="F5" s="596"/>
      <c r="G5" s="597"/>
      <c r="H5" s="1"/>
      <c r="I5" s="1"/>
      <c r="J5" s="1"/>
      <c r="K5" s="1"/>
      <c r="L5" s="315"/>
      <c r="M5" s="1"/>
      <c r="N5" s="445"/>
      <c r="O5" s="463" t="s">
        <v>182</v>
      </c>
      <c r="P5" s="315"/>
      <c r="Q5" s="1"/>
      <c r="R5" s="1"/>
      <c r="S5" s="1"/>
      <c r="T5" s="1"/>
      <c r="U5" s="1"/>
      <c r="V5" s="1"/>
      <c r="W5" s="1"/>
      <c r="X5" s="1"/>
      <c r="Y5" s="1"/>
      <c r="Z5" s="1"/>
      <c r="AA5" s="1"/>
      <c r="AB5" s="315"/>
      <c r="AC5" s="1"/>
      <c r="AD5" s="1"/>
      <c r="AE5" s="315"/>
      <c r="AF5" s="1"/>
      <c r="AG5" s="1"/>
      <c r="AH5" s="1"/>
      <c r="AI5" s="315"/>
      <c r="AJ5" s="1"/>
      <c r="AK5" s="315"/>
      <c r="AL5" s="1"/>
      <c r="AM5" s="1"/>
      <c r="AN5" s="1"/>
      <c r="AO5" s="315"/>
      <c r="AP5" s="1"/>
      <c r="AQ5" s="315"/>
      <c r="AR5" s="1"/>
      <c r="AS5" s="1"/>
      <c r="AT5" s="1"/>
      <c r="AU5" s="315"/>
      <c r="AV5" s="1"/>
      <c r="AW5" s="1"/>
      <c r="AX5" s="1"/>
      <c r="AY5" s="1"/>
      <c r="AZ5" s="1"/>
      <c r="BA5" s="315"/>
      <c r="BB5" s="315"/>
      <c r="BC5" s="1"/>
      <c r="BD5" s="1"/>
      <c r="BE5" s="1"/>
      <c r="BF5" s="1"/>
      <c r="BG5" s="315"/>
      <c r="BH5" s="1"/>
      <c r="BI5" s="1"/>
    </row>
    <row r="6" spans="1:61" ht="22.5" customHeight="1" thickBot="1" x14ac:dyDescent="0.3">
      <c r="A6" s="7"/>
      <c r="B6" s="210" t="s">
        <v>116</v>
      </c>
      <c r="C6" s="277"/>
      <c r="D6" s="208"/>
      <c r="E6" s="81"/>
      <c r="F6" s="359"/>
      <c r="G6" s="359"/>
      <c r="H6" s="1"/>
      <c r="I6" s="1"/>
      <c r="J6" s="1"/>
      <c r="K6" s="1"/>
      <c r="L6" s="315"/>
      <c r="M6" s="1"/>
      <c r="N6" s="447"/>
      <c r="O6" s="463" t="s">
        <v>184</v>
      </c>
      <c r="P6" s="315"/>
      <c r="Q6" s="1"/>
      <c r="R6" s="1"/>
      <c r="S6" s="1"/>
      <c r="T6" s="1"/>
      <c r="U6" s="1"/>
      <c r="V6" s="1"/>
      <c r="W6" s="1"/>
      <c r="X6" s="1"/>
      <c r="Y6" s="1"/>
      <c r="Z6" s="1"/>
      <c r="AA6" s="1"/>
      <c r="AB6" s="315"/>
      <c r="AC6" s="1"/>
      <c r="AD6" s="1"/>
      <c r="AE6" s="315"/>
      <c r="AF6" s="1"/>
      <c r="AG6" s="1"/>
      <c r="AH6" s="1"/>
      <c r="AI6" s="315"/>
      <c r="AJ6" s="1"/>
      <c r="AK6" s="315"/>
      <c r="AL6" s="1"/>
      <c r="AM6" s="1"/>
      <c r="AN6" s="1"/>
      <c r="AO6" s="315"/>
      <c r="AP6" s="1"/>
      <c r="AQ6" s="315"/>
      <c r="AR6" s="1"/>
      <c r="AS6" s="1"/>
      <c r="AT6" s="1"/>
      <c r="AU6" s="315"/>
      <c r="AV6" s="1"/>
      <c r="AW6" s="1"/>
      <c r="AX6" s="1"/>
      <c r="AY6" s="1"/>
      <c r="AZ6" s="1"/>
      <c r="BA6" s="315"/>
      <c r="BB6" s="315"/>
      <c r="BC6" s="1"/>
      <c r="BD6" s="1"/>
      <c r="BE6" s="1"/>
      <c r="BF6" s="1"/>
      <c r="BG6" s="315"/>
      <c r="BH6" s="1"/>
      <c r="BI6" s="1"/>
    </row>
    <row r="7" spans="1:61" ht="36" x14ac:dyDescent="0.25">
      <c r="A7" s="7"/>
      <c r="B7" s="211" t="s">
        <v>74</v>
      </c>
      <c r="C7" s="277"/>
      <c r="D7" s="208"/>
      <c r="E7" s="22"/>
      <c r="F7" s="23"/>
      <c r="G7" s="23"/>
      <c r="H7" s="22"/>
      <c r="I7" s="22"/>
      <c r="J7" s="22"/>
      <c r="K7" s="22"/>
      <c r="L7" s="315"/>
      <c r="M7" s="22"/>
      <c r="N7" s="16"/>
      <c r="O7" s="22"/>
      <c r="P7" s="315"/>
      <c r="Q7" s="22"/>
      <c r="R7" s="22"/>
      <c r="S7" s="22"/>
      <c r="T7" s="22"/>
      <c r="U7" s="22"/>
      <c r="V7" s="22"/>
      <c r="W7" s="22"/>
      <c r="X7" s="22"/>
      <c r="Y7" s="22"/>
      <c r="Z7" s="22"/>
      <c r="AA7" s="22"/>
      <c r="AB7" s="315"/>
      <c r="AC7" s="22"/>
      <c r="AD7" s="22"/>
      <c r="AE7" s="315"/>
      <c r="AF7" s="22"/>
      <c r="AG7" s="22"/>
      <c r="AH7" s="22"/>
      <c r="AI7" s="315"/>
      <c r="AJ7" s="22"/>
      <c r="AK7" s="315"/>
      <c r="AL7" s="22"/>
      <c r="AM7" s="22"/>
      <c r="AN7" s="22"/>
      <c r="AO7" s="315"/>
      <c r="AP7" s="22"/>
      <c r="AQ7" s="315"/>
      <c r="AR7" s="22"/>
      <c r="AS7" s="22"/>
      <c r="AT7" s="22"/>
      <c r="AU7" s="315"/>
      <c r="AV7" s="22"/>
      <c r="AW7" s="22"/>
      <c r="AX7" s="22"/>
      <c r="AY7" s="22"/>
      <c r="AZ7" s="22"/>
      <c r="BA7" s="315"/>
      <c r="BB7" s="315"/>
      <c r="BC7" s="22"/>
      <c r="BD7" s="22"/>
      <c r="BE7" s="22"/>
      <c r="BF7" s="22"/>
      <c r="BG7" s="315"/>
      <c r="BH7" s="22"/>
      <c r="BI7" s="22"/>
    </row>
    <row r="8" spans="1:61" ht="36.75" thickBot="1" x14ac:dyDescent="0.3">
      <c r="A8" s="7"/>
      <c r="B8" s="212" t="s">
        <v>105</v>
      </c>
      <c r="C8" s="278"/>
      <c r="D8" s="213"/>
      <c r="E8" s="22"/>
      <c r="F8" s="23"/>
      <c r="G8" s="23"/>
      <c r="H8" s="22"/>
      <c r="I8" s="22"/>
      <c r="J8" s="22"/>
      <c r="K8" s="22"/>
      <c r="L8" s="315"/>
      <c r="M8" s="22"/>
      <c r="N8" s="16"/>
      <c r="O8" s="22"/>
      <c r="P8" s="315"/>
      <c r="Q8" s="22"/>
      <c r="R8" s="22"/>
      <c r="S8" s="22"/>
      <c r="T8" s="22"/>
      <c r="U8" s="22"/>
      <c r="V8" s="22"/>
      <c r="W8" s="22"/>
      <c r="X8" s="22"/>
      <c r="Y8" s="22"/>
      <c r="Z8" s="22"/>
      <c r="AA8" s="22"/>
      <c r="AB8" s="315"/>
      <c r="AC8" s="22"/>
      <c r="AD8" s="22"/>
      <c r="AE8" s="315"/>
      <c r="AF8" s="22"/>
      <c r="AG8" s="22"/>
      <c r="AH8" s="22"/>
      <c r="AI8" s="315"/>
      <c r="AJ8" s="22"/>
      <c r="AK8" s="315"/>
      <c r="AL8" s="22"/>
      <c r="AM8" s="22"/>
      <c r="AN8" s="22"/>
      <c r="AO8" s="315"/>
      <c r="AP8" s="22"/>
      <c r="AQ8" s="315"/>
      <c r="AR8" s="22"/>
      <c r="AS8" s="22"/>
      <c r="AT8" s="22"/>
      <c r="AU8" s="315"/>
      <c r="AV8" s="22"/>
      <c r="AW8" s="22"/>
      <c r="AX8" s="22"/>
      <c r="AY8" s="22"/>
      <c r="AZ8" s="22"/>
      <c r="BA8" s="315"/>
      <c r="BB8" s="315"/>
      <c r="BC8" s="22"/>
      <c r="BD8" s="22"/>
      <c r="BE8" s="22"/>
      <c r="BF8" s="22"/>
      <c r="BG8" s="315"/>
      <c r="BH8" s="22"/>
      <c r="BI8" s="22"/>
    </row>
    <row r="9" spans="1:61" ht="17.25" x14ac:dyDescent="0.3">
      <c r="A9" s="7"/>
      <c r="B9" s="11"/>
      <c r="C9" s="24"/>
      <c r="D9" s="13"/>
      <c r="E9" s="13"/>
      <c r="F9" s="13"/>
      <c r="G9" s="13"/>
      <c r="H9" s="13"/>
      <c r="I9" s="13"/>
      <c r="J9" s="13"/>
      <c r="K9" s="13"/>
      <c r="L9" s="316"/>
      <c r="M9" s="13"/>
      <c r="N9" s="13"/>
      <c r="O9" s="13"/>
      <c r="P9" s="316"/>
      <c r="Q9" s="13"/>
      <c r="R9" s="13"/>
      <c r="S9" s="13"/>
      <c r="T9" s="13"/>
      <c r="U9" s="13"/>
      <c r="V9" s="13"/>
      <c r="W9" s="13"/>
      <c r="X9" s="13"/>
      <c r="Y9" s="13"/>
      <c r="Z9" s="13"/>
      <c r="AA9" s="236"/>
      <c r="AB9" s="322"/>
      <c r="AC9" s="236"/>
      <c r="AD9" s="236"/>
      <c r="AE9" s="316"/>
      <c r="AF9" s="13"/>
      <c r="AG9" s="13"/>
      <c r="AH9" s="13"/>
      <c r="AI9" s="316"/>
      <c r="AJ9" s="13"/>
      <c r="AK9" s="316"/>
      <c r="AL9" s="13"/>
      <c r="AM9" s="13"/>
      <c r="AN9" s="13"/>
      <c r="AO9" s="316"/>
      <c r="AP9" s="13"/>
      <c r="AQ9" s="316"/>
      <c r="AR9" s="13"/>
      <c r="AS9" s="13"/>
      <c r="AT9" s="13"/>
      <c r="AU9" s="316"/>
      <c r="AV9" s="13"/>
      <c r="AW9" s="13"/>
      <c r="AX9" s="13"/>
      <c r="AY9" s="13"/>
      <c r="AZ9" s="13"/>
      <c r="BA9" s="316"/>
      <c r="BB9" s="316"/>
      <c r="BC9" s="13"/>
      <c r="BD9" s="13"/>
      <c r="BE9" s="13"/>
      <c r="BF9" s="13"/>
      <c r="BG9" s="316"/>
      <c r="BH9" s="13"/>
      <c r="BI9" s="13"/>
    </row>
    <row r="10" spans="1:61" ht="40.5" customHeight="1" x14ac:dyDescent="0.25">
      <c r="A10" s="7"/>
      <c r="B10" s="598" t="s">
        <v>4</v>
      </c>
      <c r="C10" s="599"/>
      <c r="D10" s="603" t="s">
        <v>36</v>
      </c>
      <c r="E10" s="604"/>
      <c r="F10" s="1"/>
      <c r="G10" s="1"/>
      <c r="H10" s="1"/>
      <c r="I10" s="1"/>
      <c r="J10" s="1"/>
      <c r="K10" s="1"/>
      <c r="L10" s="315"/>
      <c r="M10" s="1"/>
      <c r="N10" s="1"/>
      <c r="O10" s="1"/>
      <c r="P10" s="315"/>
      <c r="Q10" s="1"/>
      <c r="R10" s="1"/>
      <c r="S10" s="1"/>
      <c r="T10" s="1"/>
      <c r="U10" s="1"/>
      <c r="V10" s="1"/>
      <c r="W10" s="1"/>
      <c r="X10" s="1"/>
      <c r="Y10" s="1"/>
      <c r="Z10" s="1"/>
      <c r="AA10" s="1"/>
      <c r="AB10" s="315"/>
      <c r="AC10" s="1"/>
      <c r="AD10" s="1"/>
      <c r="AE10" s="315"/>
      <c r="AF10" s="1"/>
      <c r="AG10" s="1"/>
      <c r="AH10" s="1"/>
      <c r="AI10" s="315"/>
      <c r="AJ10" s="1"/>
      <c r="AK10" s="315"/>
      <c r="AL10" s="1"/>
      <c r="AM10" s="1"/>
      <c r="AN10" s="1"/>
      <c r="AO10" s="315"/>
      <c r="AP10" s="1"/>
      <c r="AQ10" s="315"/>
      <c r="AR10" s="1"/>
      <c r="AS10" s="1"/>
      <c r="AT10" s="1"/>
      <c r="AU10" s="315"/>
      <c r="AV10" s="1"/>
      <c r="AW10" s="1"/>
      <c r="AX10" s="1"/>
      <c r="AY10" s="1"/>
      <c r="AZ10" s="1"/>
      <c r="BA10" s="315"/>
      <c r="BB10" s="315"/>
      <c r="BC10" s="1"/>
      <c r="BD10" s="1"/>
      <c r="BE10" s="1"/>
      <c r="BF10" s="1"/>
      <c r="BG10" s="315"/>
      <c r="BH10" s="1"/>
      <c r="BI10" s="1"/>
    </row>
    <row r="11" spans="1:61" ht="15.75" thickBot="1" x14ac:dyDescent="0.3">
      <c r="A11" s="380"/>
      <c r="B11" s="10"/>
      <c r="C11" s="10"/>
      <c r="D11" s="14"/>
      <c r="E11" s="14"/>
      <c r="F11" s="14"/>
      <c r="G11" s="14"/>
      <c r="H11" s="14"/>
      <c r="I11" s="14"/>
      <c r="J11" s="14"/>
      <c r="K11" s="14"/>
      <c r="L11" s="317"/>
      <c r="M11" s="14"/>
      <c r="N11" s="14"/>
      <c r="O11" s="14"/>
      <c r="P11" s="317"/>
      <c r="Q11" s="14"/>
      <c r="R11" s="14"/>
      <c r="S11" s="14"/>
      <c r="T11" s="14"/>
      <c r="U11" s="14"/>
      <c r="V11" s="14"/>
      <c r="W11" s="14"/>
      <c r="X11" s="14"/>
      <c r="Y11" s="14"/>
      <c r="Z11" s="14"/>
      <c r="AA11" s="14"/>
      <c r="AB11" s="317"/>
      <c r="AC11" s="14"/>
      <c r="AD11" s="14"/>
      <c r="AE11" s="317"/>
      <c r="AF11" s="14"/>
      <c r="AG11" s="14"/>
      <c r="AH11" s="14"/>
      <c r="AI11" s="317"/>
      <c r="AJ11" s="14"/>
      <c r="AK11" s="317"/>
      <c r="AL11" s="14"/>
      <c r="AM11" s="14"/>
      <c r="AN11" s="14"/>
      <c r="AO11" s="317"/>
      <c r="AP11" s="14"/>
      <c r="AQ11" s="317"/>
      <c r="AR11" s="14"/>
      <c r="AS11" s="14"/>
      <c r="AT11" s="14"/>
      <c r="AU11" s="317"/>
      <c r="AV11" s="14"/>
      <c r="AW11" s="14"/>
      <c r="AX11" s="14"/>
      <c r="AY11" s="14"/>
      <c r="AZ11" s="14"/>
      <c r="BA11" s="317"/>
      <c r="BB11" s="317"/>
      <c r="BC11" s="14"/>
      <c r="BD11" s="14"/>
      <c r="BE11" s="14"/>
      <c r="BF11" s="14"/>
      <c r="BG11" s="317"/>
      <c r="BH11" s="14"/>
      <c r="BI11" s="14"/>
    </row>
    <row r="12" spans="1:61" ht="15.75" thickBot="1" x14ac:dyDescent="0.3">
      <c r="A12" s="27" t="s">
        <v>6</v>
      </c>
      <c r="B12" s="600" t="str">
        <f>IF(D10="[maak keuze]","Kies eerst uw systematiek voor de berekening van de subsidiabele kosten",(IF(D10="Directe loonkosten plus vaste opslag-systematiek (50%)","Directe loonkosten",(IF(D10="integrale kostensystematiek","Directe en indirecte kosten op basis van integraal tarief","Directe en indirecte kosten op basis van vast tarief")))))</f>
        <v>Kies eerst uw systematiek voor de berekening van de subsidiabele kosten</v>
      </c>
      <c r="C12" s="601"/>
      <c r="D12" s="601"/>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2"/>
    </row>
    <row r="13" spans="1:61" ht="33" customHeight="1" thickTop="1" x14ac:dyDescent="0.25">
      <c r="A13" s="27"/>
      <c r="B13" s="100"/>
      <c r="C13" s="29"/>
      <c r="D13" s="29"/>
      <c r="E13" s="29"/>
      <c r="F13" s="157" t="s">
        <v>57</v>
      </c>
      <c r="G13" s="157"/>
      <c r="H13" s="383"/>
      <c r="I13" s="376" t="s">
        <v>110</v>
      </c>
      <c r="J13" s="157" t="s">
        <v>7</v>
      </c>
      <c r="K13" s="157"/>
      <c r="L13" s="309"/>
      <c r="M13" s="382" t="s">
        <v>111</v>
      </c>
      <c r="N13" s="157" t="s">
        <v>8</v>
      </c>
      <c r="O13" s="157"/>
      <c r="P13" s="309"/>
      <c r="Q13" s="157"/>
      <c r="R13" s="157"/>
      <c r="S13" s="157"/>
      <c r="T13" s="157" t="s">
        <v>63</v>
      </c>
      <c r="U13" s="157"/>
      <c r="V13" s="157"/>
      <c r="W13" s="157"/>
      <c r="X13" s="157"/>
      <c r="Y13" s="157"/>
      <c r="Z13" s="605" t="s">
        <v>64</v>
      </c>
      <c r="AA13" s="605"/>
      <c r="AB13" s="305"/>
      <c r="AC13" s="376"/>
      <c r="AD13" s="376"/>
      <c r="AE13" s="309"/>
      <c r="AF13" s="605" t="s">
        <v>101</v>
      </c>
      <c r="AG13" s="605"/>
      <c r="AH13" s="376"/>
      <c r="AI13" s="305"/>
      <c r="AJ13" s="376"/>
      <c r="AK13" s="305"/>
      <c r="AL13" s="605" t="s">
        <v>68</v>
      </c>
      <c r="AM13" s="605"/>
      <c r="AN13" s="376" t="s">
        <v>125</v>
      </c>
      <c r="AO13" s="305"/>
      <c r="AP13" s="376"/>
      <c r="AQ13" s="305"/>
      <c r="AR13" s="605" t="s">
        <v>71</v>
      </c>
      <c r="AS13" s="605"/>
      <c r="AU13" s="305"/>
      <c r="AV13" s="376"/>
      <c r="AW13" s="157"/>
      <c r="AX13" s="605" t="s">
        <v>73</v>
      </c>
      <c r="AY13" s="605"/>
      <c r="AZ13" s="376"/>
      <c r="BA13" s="305"/>
      <c r="BB13" s="305"/>
      <c r="BC13" s="376"/>
      <c r="BD13" s="605" t="s">
        <v>98</v>
      </c>
      <c r="BE13" s="605"/>
      <c r="BF13" s="376" t="s">
        <v>128</v>
      </c>
      <c r="BG13" s="305"/>
      <c r="BH13" s="376"/>
      <c r="BI13" s="125"/>
    </row>
    <row r="14" spans="1:61" ht="36" x14ac:dyDescent="0.25">
      <c r="A14" s="27"/>
      <c r="B14" s="192" t="str">
        <f>IF($D$10=Werkblad!$A$2,"Kostendrager","Medewerker")</f>
        <v>Medewerker</v>
      </c>
      <c r="C14" s="30" t="s">
        <v>9</v>
      </c>
      <c r="D14" s="31" t="s">
        <v>10</v>
      </c>
      <c r="E14" s="31"/>
      <c r="F14" s="30" t="s">
        <v>11</v>
      </c>
      <c r="G14" s="31" t="s">
        <v>12</v>
      </c>
      <c r="H14" s="31"/>
      <c r="I14" s="31"/>
      <c r="J14" s="30" t="s">
        <v>11</v>
      </c>
      <c r="K14" s="31" t="s">
        <v>12</v>
      </c>
      <c r="L14" s="288"/>
      <c r="M14" s="31"/>
      <c r="N14" s="30" t="s">
        <v>11</v>
      </c>
      <c r="O14" s="31" t="s">
        <v>12</v>
      </c>
      <c r="P14" s="288" t="s">
        <v>112</v>
      </c>
      <c r="Q14" s="31"/>
      <c r="R14" s="30" t="s">
        <v>116</v>
      </c>
      <c r="S14" s="31"/>
      <c r="T14" s="30" t="s">
        <v>11</v>
      </c>
      <c r="U14" s="31" t="s">
        <v>12</v>
      </c>
      <c r="V14" s="288"/>
      <c r="W14" s="31" t="s">
        <v>113</v>
      </c>
      <c r="X14" s="30" t="s">
        <v>116</v>
      </c>
      <c r="Y14" s="57"/>
      <c r="Z14" s="30" t="s">
        <v>11</v>
      </c>
      <c r="AA14" s="31" t="s">
        <v>12</v>
      </c>
      <c r="AB14" s="288"/>
      <c r="AC14" s="31" t="s">
        <v>123</v>
      </c>
      <c r="AD14" s="30" t="s">
        <v>116</v>
      </c>
      <c r="AE14" s="288"/>
      <c r="AF14" s="30" t="s">
        <v>11</v>
      </c>
      <c r="AG14" s="31" t="s">
        <v>12</v>
      </c>
      <c r="AH14" s="31" t="s">
        <v>124</v>
      </c>
      <c r="AI14" s="288"/>
      <c r="AJ14" s="30" t="s">
        <v>116</v>
      </c>
      <c r="AK14" s="288"/>
      <c r="AL14" s="30" t="s">
        <v>11</v>
      </c>
      <c r="AM14" s="31" t="s">
        <v>12</v>
      </c>
      <c r="AN14" s="31"/>
      <c r="AO14" s="288"/>
      <c r="AP14" s="30" t="s">
        <v>116</v>
      </c>
      <c r="AQ14" s="288"/>
      <c r="AR14" s="30" t="s">
        <v>11</v>
      </c>
      <c r="AS14" s="31" t="s">
        <v>12</v>
      </c>
      <c r="AT14" s="376" t="s">
        <v>126</v>
      </c>
      <c r="AU14" s="288"/>
      <c r="AV14" s="30" t="s">
        <v>116</v>
      </c>
      <c r="AW14" s="57"/>
      <c r="AX14" s="30" t="s">
        <v>11</v>
      </c>
      <c r="AY14" s="31" t="s">
        <v>12</v>
      </c>
      <c r="AZ14" s="31" t="s">
        <v>127</v>
      </c>
      <c r="BA14" s="288"/>
      <c r="BB14" s="30" t="s">
        <v>116</v>
      </c>
      <c r="BC14" s="31"/>
      <c r="BD14" s="30" t="s">
        <v>11</v>
      </c>
      <c r="BE14" s="31" t="s">
        <v>12</v>
      </c>
      <c r="BF14" s="31"/>
      <c r="BG14" s="288"/>
      <c r="BH14" s="30" t="s">
        <v>116</v>
      </c>
      <c r="BI14" s="32"/>
    </row>
    <row r="15" spans="1:61" x14ac:dyDescent="0.25">
      <c r="A15" s="27"/>
      <c r="B15" s="377"/>
      <c r="C15" s="378"/>
      <c r="D15" s="187">
        <f>IF($D$10=Werkblad!$A$4,60,0)</f>
        <v>0</v>
      </c>
      <c r="E15" s="2"/>
      <c r="F15" s="188"/>
      <c r="G15" s="33">
        <f>$D15*F15</f>
        <v>0</v>
      </c>
      <c r="H15" s="2"/>
      <c r="I15" s="294">
        <f>G15</f>
        <v>0</v>
      </c>
      <c r="J15" s="188"/>
      <c r="K15" s="33">
        <f>$D15*J15</f>
        <v>0</v>
      </c>
      <c r="L15" s="297"/>
      <c r="M15" s="33">
        <f>K15</f>
        <v>0</v>
      </c>
      <c r="N15" s="188"/>
      <c r="O15" s="33">
        <f>$D15*N15</f>
        <v>0</v>
      </c>
      <c r="P15" s="297">
        <f t="shared" ref="P15:P31" si="0">O15</f>
        <v>0</v>
      </c>
      <c r="Q15" s="297"/>
      <c r="R15" s="188" t="str" cm="2">
        <f t="array" ref="R15">_xlfn.IFS($C$6=Werkblad!$A$28,Werkblad!$A$34,$C$6="Kennisontwikkeling (KO)",Werkblad!$A$31,$C$6="Onderzoek, Ontwikkeling en innovatie (O&amp;O&amp;I)",Werkblad!$A$32,$C$6="","")</f>
        <v/>
      </c>
      <c r="S15" s="33"/>
      <c r="T15" s="188"/>
      <c r="U15" s="33">
        <f>$D15*T15</f>
        <v>0</v>
      </c>
      <c r="V15" s="297"/>
      <c r="W15" s="33">
        <f>U15</f>
        <v>0</v>
      </c>
      <c r="X15" s="188" t="str" cm="2">
        <f t="array" ref="X15">_xlfn.IFS($C$6=Werkblad!$A$28,Werkblad!$A$34,$C$6="Kennisontwikkeling (KO)",Werkblad!$A$31,$C$6="Onderzoek, Ontwikkeling en innovatie (O&amp;O&amp;I)",Werkblad!$A$32,$C$6="","")</f>
        <v/>
      </c>
      <c r="Y15" s="167"/>
      <c r="Z15" s="198"/>
      <c r="AA15" s="33">
        <f>$D15*Z15</f>
        <v>0</v>
      </c>
      <c r="AB15" s="297"/>
      <c r="AC15" s="33">
        <f>AA15</f>
        <v>0</v>
      </c>
      <c r="AD15" s="188" t="str" cm="2">
        <f t="array" ref="AD15">_xlfn.IFS($C$6=Werkblad!$A$28,Werkblad!$A$34,$C$6="Kennisontwikkeling (KO)",Werkblad!$A$31,$C$6="Onderzoek, Ontwikkeling en innovatie (O&amp;O&amp;I)",Werkblad!$A$32,$C$6="","")</f>
        <v/>
      </c>
      <c r="AE15" s="297"/>
      <c r="AF15" s="188"/>
      <c r="AG15" s="33">
        <f>$D15*AF15</f>
        <v>0</v>
      </c>
      <c r="AH15" s="33">
        <f>AG15</f>
        <v>0</v>
      </c>
      <c r="AI15" s="297"/>
      <c r="AJ15" s="188" t="str" cm="2">
        <f t="array" ref="AJ15">_xlfn.IFS($C$6=Werkblad!$A$28,Werkblad!$A$34,$C$6="Kennisontwikkeling (KO)",Werkblad!$A$31,$C$6="Onderzoek, Ontwikkeling en innovatie (O&amp;O&amp;I)",Werkblad!$A$32,$C$6="","")</f>
        <v/>
      </c>
      <c r="AK15" s="297"/>
      <c r="AL15" s="188"/>
      <c r="AM15" s="33">
        <f>$D15*AL15</f>
        <v>0</v>
      </c>
      <c r="AN15" s="33">
        <f>AM15</f>
        <v>0</v>
      </c>
      <c r="AO15" s="297"/>
      <c r="AP15" s="188" t="str" cm="2">
        <f t="array" ref="AP15">_xlfn.IFS($C$6=Werkblad!$A$28,Werkblad!$A$34,$C$6="Kennisontwikkeling (KO)",Werkblad!$A$31,$C$6="Onderzoek, Ontwikkeling en innovatie (O&amp;O&amp;I)",Werkblad!$A$32,$C$6="","")</f>
        <v/>
      </c>
      <c r="AQ15" s="297"/>
      <c r="AR15" s="188"/>
      <c r="AS15" s="33">
        <f>$D15*AR15</f>
        <v>0</v>
      </c>
      <c r="AT15" s="33">
        <f>AS15</f>
        <v>0</v>
      </c>
      <c r="AU15" s="297"/>
      <c r="AV15" s="188" t="str" cm="2">
        <f t="array" ref="AV15">_xlfn.IFS($C$6=Werkblad!$A$28,Werkblad!$A$34,$C$6="Kennisontwikkeling (KO)",Werkblad!$A$31,$C$6="Onderzoek, Ontwikkeling en innovatie (O&amp;O&amp;I)",Werkblad!$A$32,$C$6="","")</f>
        <v/>
      </c>
      <c r="AW15" s="167"/>
      <c r="AX15" s="188"/>
      <c r="AY15" s="33">
        <f>$D15*AX15</f>
        <v>0</v>
      </c>
      <c r="AZ15" s="33">
        <f>AY15</f>
        <v>0</v>
      </c>
      <c r="BA15" s="297"/>
      <c r="BB15" s="188" t="str" cm="2">
        <f t="array" ref="BB15">_xlfn.IFS($C$6=Werkblad!$A$28,Werkblad!$A$34,$C$6="Kennisontwikkeling (KO)",Werkblad!$A$31,$C$6="Onderzoek, Ontwikkeling en innovatie (O&amp;O&amp;I)",Werkblad!$A$32,$C$6="","")</f>
        <v/>
      </c>
      <c r="BC15" s="33"/>
      <c r="BD15" s="188"/>
      <c r="BE15" s="33">
        <f>$D15*BD15</f>
        <v>0</v>
      </c>
      <c r="BF15" s="33">
        <f>BE15</f>
        <v>0</v>
      </c>
      <c r="BG15" s="297"/>
      <c r="BH15" s="188" t="str" cm="2">
        <f t="array" ref="BH15">_xlfn.IFS($C$6=Werkblad!$A$28,Werkblad!$A$34,$C$6="Kennisontwikkeling (KO)",Werkblad!$A$31,$C$6="Onderzoek, Ontwikkeling en innovatie (O&amp;O&amp;I)",Werkblad!$A$32,$C$6="","")</f>
        <v/>
      </c>
      <c r="BI15" s="126"/>
    </row>
    <row r="16" spans="1:61" x14ac:dyDescent="0.25">
      <c r="A16" s="27"/>
      <c r="B16" s="377"/>
      <c r="C16" s="378"/>
      <c r="D16" s="187">
        <f>IF($D$10=Werkblad!$A$4,60,0)</f>
        <v>0</v>
      </c>
      <c r="E16" s="2"/>
      <c r="F16" s="188"/>
      <c r="G16" s="33">
        <f t="shared" ref="G16" si="1">$D16*F16</f>
        <v>0</v>
      </c>
      <c r="H16" s="2"/>
      <c r="I16" s="294">
        <f t="shared" ref="I16:I31" si="2">G16</f>
        <v>0</v>
      </c>
      <c r="J16" s="188"/>
      <c r="K16" s="33">
        <f t="shared" ref="K16" si="3">$D16*J16</f>
        <v>0</v>
      </c>
      <c r="L16" s="297"/>
      <c r="M16" s="33">
        <f t="shared" ref="M16:M31" si="4">K16</f>
        <v>0</v>
      </c>
      <c r="N16" s="188"/>
      <c r="O16" s="33">
        <f t="shared" ref="O16:O24" si="5">$D16*N16</f>
        <v>0</v>
      </c>
      <c r="P16" s="297">
        <f t="shared" si="0"/>
        <v>0</v>
      </c>
      <c r="Q16" s="297"/>
      <c r="R16" s="188" t="str" cm="2">
        <f t="array" ref="R16">_xlfn.IFS($C$6=Werkblad!$A$28,Werkblad!$A$34,$C$6="Kennisontwikkeling (KO)",Werkblad!$A$31,$C$6="Onderzoek, Ontwikkeling en innovatie (O&amp;O&amp;I)",Werkblad!$A$32,$C$6="","")</f>
        <v/>
      </c>
      <c r="S16" s="33"/>
      <c r="T16" s="188"/>
      <c r="U16" s="33">
        <f t="shared" ref="U16:U24" si="6">$D16*T16</f>
        <v>0</v>
      </c>
      <c r="V16" s="297"/>
      <c r="W16" s="33">
        <f t="shared" ref="W16:W82" si="7">U16</f>
        <v>0</v>
      </c>
      <c r="X16" s="188" t="str" cm="2">
        <f t="array" ref="X16">_xlfn.IFS($C$6=Werkblad!$A$28,Werkblad!$A$34,$C$6="Kennisontwikkeling (KO)",Werkblad!$A$31,$C$6="Onderzoek, Ontwikkeling en innovatie (O&amp;O&amp;I)",Werkblad!$A$32,$C$6="","")</f>
        <v/>
      </c>
      <c r="Y16" s="167"/>
      <c r="Z16" s="198"/>
      <c r="AA16" s="33">
        <f t="shared" ref="AA16:AA24" si="8">$D16*Z16</f>
        <v>0</v>
      </c>
      <c r="AB16" s="297"/>
      <c r="AC16" s="33">
        <f>AA16</f>
        <v>0</v>
      </c>
      <c r="AD16" s="188" t="str" cm="2">
        <f t="array" ref="AD16">_xlfn.IFS($C$6=Werkblad!$A$28,Werkblad!$A$34,$C$6="Kennisontwikkeling (KO)",Werkblad!$A$31,$C$6="Onderzoek, Ontwikkeling en innovatie (O&amp;O&amp;I)",Werkblad!$A$32,$C$6="","")</f>
        <v/>
      </c>
      <c r="AE16" s="297"/>
      <c r="AF16" s="188"/>
      <c r="AG16" s="33">
        <f t="shared" ref="AG16:AG24" si="9">$D16*AF16</f>
        <v>0</v>
      </c>
      <c r="AH16" s="33">
        <f t="shared" ref="AH16:AH31" si="10">AG16</f>
        <v>0</v>
      </c>
      <c r="AI16" s="297"/>
      <c r="AJ16" s="188" t="str" cm="2">
        <f t="array" ref="AJ16">_xlfn.IFS($C$6=Werkblad!$A$28,Werkblad!$A$34,$C$6="Kennisontwikkeling (KO)",Werkblad!$A$31,$C$6="Onderzoek, Ontwikkeling en innovatie (O&amp;O&amp;I)",Werkblad!$A$32,$C$6="","")</f>
        <v/>
      </c>
      <c r="AK16" s="297"/>
      <c r="AL16" s="188"/>
      <c r="AM16" s="33">
        <f t="shared" ref="AM16:AM24" si="11">$D16*AL16</f>
        <v>0</v>
      </c>
      <c r="AN16" s="33">
        <f t="shared" ref="AN16:AN31" si="12">AM16</f>
        <v>0</v>
      </c>
      <c r="AO16" s="297"/>
      <c r="AP16" s="188" t="str" cm="2">
        <f t="array" ref="AP16">_xlfn.IFS($C$6=Werkblad!$A$28,Werkblad!$A$34,$C$6="Kennisontwikkeling (KO)",Werkblad!$A$31,$C$6="Onderzoek, Ontwikkeling en innovatie (O&amp;O&amp;I)",Werkblad!$A$32,$C$6="","")</f>
        <v/>
      </c>
      <c r="AQ16" s="297"/>
      <c r="AR16" s="188"/>
      <c r="AS16" s="33">
        <f t="shared" ref="AS16:AS24" si="13">$D16*AR16</f>
        <v>0</v>
      </c>
      <c r="AT16" s="33">
        <f t="shared" ref="AT16:AT31" si="14">AS16</f>
        <v>0</v>
      </c>
      <c r="AU16" s="297"/>
      <c r="AV16" s="188" t="str" cm="2">
        <f t="array" ref="AV16">_xlfn.IFS($C$6=Werkblad!$A$28,Werkblad!$A$34,$C$6="Kennisontwikkeling (KO)",Werkblad!$A$31,$C$6="Onderzoek, Ontwikkeling en innovatie (O&amp;O&amp;I)",Werkblad!$A$32,$C$6="","")</f>
        <v/>
      </c>
      <c r="AW16" s="167"/>
      <c r="AX16" s="188"/>
      <c r="AY16" s="33">
        <f t="shared" ref="AY16:AY24" si="15">$D16*AX16</f>
        <v>0</v>
      </c>
      <c r="AZ16" s="33">
        <f t="shared" ref="AZ16:AZ31" si="16">AY16</f>
        <v>0</v>
      </c>
      <c r="BA16" s="297"/>
      <c r="BB16" s="188" t="str" cm="2">
        <f t="array" ref="BB16">_xlfn.IFS($C$6=Werkblad!$A$28,Werkblad!$A$34,$C$6="Kennisontwikkeling (KO)",Werkblad!$A$31,$C$6="Onderzoek, Ontwikkeling en innovatie (O&amp;O&amp;I)",Werkblad!$A$32,$C$6="","")</f>
        <v/>
      </c>
      <c r="BC16" s="33"/>
      <c r="BD16" s="188"/>
      <c r="BE16" s="33">
        <f t="shared" ref="BE16:BE24" si="17">$D16*BD16</f>
        <v>0</v>
      </c>
      <c r="BF16" s="33">
        <f t="shared" ref="BF16:BF31" si="18">BE16</f>
        <v>0</v>
      </c>
      <c r="BG16" s="297"/>
      <c r="BH16" s="188" t="str" cm="2">
        <f t="array" ref="BH16">_xlfn.IFS($C$6=Werkblad!$A$28,Werkblad!$A$34,$C$6="Kennisontwikkeling (KO)",Werkblad!$A$31,$C$6="Onderzoek, Ontwikkeling en innovatie (O&amp;O&amp;I)",Werkblad!$A$32,$C$6="","")</f>
        <v/>
      </c>
      <c r="BI16" s="126"/>
    </row>
    <row r="17" spans="1:68" x14ac:dyDescent="0.25">
      <c r="A17" s="27"/>
      <c r="B17" s="377"/>
      <c r="C17" s="378"/>
      <c r="D17" s="187">
        <f>IF($D$10=Werkblad!$A$4,60,0)</f>
        <v>0</v>
      </c>
      <c r="E17" s="2"/>
      <c r="F17" s="188"/>
      <c r="G17" s="33">
        <f>$D17*F17</f>
        <v>0</v>
      </c>
      <c r="H17" s="2"/>
      <c r="I17" s="294">
        <f t="shared" si="2"/>
        <v>0</v>
      </c>
      <c r="J17" s="188"/>
      <c r="K17" s="33">
        <f>$D17*J17</f>
        <v>0</v>
      </c>
      <c r="L17" s="297"/>
      <c r="M17" s="33">
        <f t="shared" si="4"/>
        <v>0</v>
      </c>
      <c r="N17" s="188"/>
      <c r="O17" s="33">
        <f t="shared" si="5"/>
        <v>0</v>
      </c>
      <c r="P17" s="297">
        <f t="shared" si="0"/>
        <v>0</v>
      </c>
      <c r="Q17" s="297"/>
      <c r="R17" s="188" t="str" cm="2">
        <f t="array" ref="R17">_xlfn.IFS($C$6=Werkblad!$A$28,Werkblad!$A$34,$C$6="Kennisontwikkeling (KO)",Werkblad!$A$31,$C$6="Onderzoek, Ontwikkeling en innovatie (O&amp;O&amp;I)",Werkblad!$A$32,$C$6="","")</f>
        <v/>
      </c>
      <c r="S17" s="33"/>
      <c r="T17" s="188"/>
      <c r="U17" s="33">
        <f t="shared" si="6"/>
        <v>0</v>
      </c>
      <c r="V17" s="297"/>
      <c r="W17" s="33">
        <f t="shared" si="7"/>
        <v>0</v>
      </c>
      <c r="X17" s="188" t="str" cm="2">
        <f t="array" ref="X17">_xlfn.IFS($C$6=Werkblad!$A$28,Werkblad!$A$34,$C$6="Kennisontwikkeling (KO)",Werkblad!$A$31,$C$6="Onderzoek, Ontwikkeling en innovatie (O&amp;O&amp;I)",Werkblad!$A$32,$C$6="","")</f>
        <v/>
      </c>
      <c r="Y17" s="167"/>
      <c r="Z17" s="198"/>
      <c r="AA17" s="33">
        <f t="shared" si="8"/>
        <v>0</v>
      </c>
      <c r="AB17" s="297"/>
      <c r="AC17" s="33">
        <f t="shared" ref="AC17:AC83" si="19">AA17</f>
        <v>0</v>
      </c>
      <c r="AD17" s="188" t="str" cm="2">
        <f t="array" ref="AD17">_xlfn.IFS($C$6=Werkblad!$A$28,Werkblad!$A$34,$C$6="Kennisontwikkeling (KO)",Werkblad!$A$31,$C$6="Onderzoek, Ontwikkeling en innovatie (O&amp;O&amp;I)",Werkblad!$A$32,$C$6="","")</f>
        <v/>
      </c>
      <c r="AE17" s="297"/>
      <c r="AF17" s="188"/>
      <c r="AG17" s="33">
        <f t="shared" si="9"/>
        <v>0</v>
      </c>
      <c r="AH17" s="33">
        <f t="shared" si="10"/>
        <v>0</v>
      </c>
      <c r="AI17" s="297"/>
      <c r="AJ17" s="188" t="str" cm="2">
        <f t="array" ref="AJ17">_xlfn.IFS($C$6=Werkblad!$A$28,Werkblad!$A$34,$C$6="Kennisontwikkeling (KO)",Werkblad!$A$31,$C$6="Onderzoek, Ontwikkeling en innovatie (O&amp;O&amp;I)",Werkblad!$A$32,$C$6="","")</f>
        <v/>
      </c>
      <c r="AK17" s="297"/>
      <c r="AL17" s="188"/>
      <c r="AM17" s="33">
        <f t="shared" si="11"/>
        <v>0</v>
      </c>
      <c r="AN17" s="33">
        <f t="shared" si="12"/>
        <v>0</v>
      </c>
      <c r="AO17" s="297"/>
      <c r="AP17" s="188" t="str" cm="2">
        <f t="array" ref="AP17">_xlfn.IFS($C$6=Werkblad!$A$28,Werkblad!$A$34,$C$6="Kennisontwikkeling (KO)",Werkblad!$A$31,$C$6="Onderzoek, Ontwikkeling en innovatie (O&amp;O&amp;I)",Werkblad!$A$32,$C$6="","")</f>
        <v/>
      </c>
      <c r="AQ17" s="297"/>
      <c r="AR17" s="188"/>
      <c r="AS17" s="33">
        <f t="shared" si="13"/>
        <v>0</v>
      </c>
      <c r="AT17" s="33">
        <f t="shared" si="14"/>
        <v>0</v>
      </c>
      <c r="AU17" s="297"/>
      <c r="AV17" s="188" t="str" cm="2">
        <f t="array" ref="AV17">_xlfn.IFS($C$6=Werkblad!$A$28,Werkblad!$A$34,$C$6="Kennisontwikkeling (KO)",Werkblad!$A$31,$C$6="Onderzoek, Ontwikkeling en innovatie (O&amp;O&amp;I)",Werkblad!$A$32,$C$6="","")</f>
        <v/>
      </c>
      <c r="AW17" s="167"/>
      <c r="AX17" s="188"/>
      <c r="AY17" s="33">
        <f t="shared" si="15"/>
        <v>0</v>
      </c>
      <c r="AZ17" s="33">
        <f t="shared" si="16"/>
        <v>0</v>
      </c>
      <c r="BA17" s="297"/>
      <c r="BB17" s="188" t="str" cm="2">
        <f t="array" ref="BB17">_xlfn.IFS($C$6=Werkblad!$A$28,Werkblad!$A$34,$C$6="Kennisontwikkeling (KO)",Werkblad!$A$31,$C$6="Onderzoek, Ontwikkeling en innovatie (O&amp;O&amp;I)",Werkblad!$A$32,$C$6="","")</f>
        <v/>
      </c>
      <c r="BC17" s="33"/>
      <c r="BD17" s="188"/>
      <c r="BE17" s="33">
        <f t="shared" si="17"/>
        <v>0</v>
      </c>
      <c r="BF17" s="33">
        <f t="shared" si="18"/>
        <v>0</v>
      </c>
      <c r="BG17" s="297"/>
      <c r="BH17" s="188" t="str" cm="2">
        <f t="array" ref="BH17">_xlfn.IFS($C$6=Werkblad!$A$28,Werkblad!$A$34,$C$6="Kennisontwikkeling (KO)",Werkblad!$A$31,$C$6="Onderzoek, Ontwikkeling en innovatie (O&amp;O&amp;I)",Werkblad!$A$32,$C$6="","")</f>
        <v/>
      </c>
      <c r="BI17" s="126"/>
    </row>
    <row r="18" spans="1:68" x14ac:dyDescent="0.25">
      <c r="A18" s="27"/>
      <c r="B18" s="377"/>
      <c r="C18" s="378"/>
      <c r="D18" s="187">
        <f>IF($D$10=Werkblad!$A$4,60,0)</f>
        <v>0</v>
      </c>
      <c r="E18" s="2"/>
      <c r="F18" s="188"/>
      <c r="G18" s="33">
        <f t="shared" ref="G18:G24" si="20">$D18*F18</f>
        <v>0</v>
      </c>
      <c r="H18" s="2"/>
      <c r="I18" s="294">
        <f t="shared" si="2"/>
        <v>0</v>
      </c>
      <c r="J18" s="188"/>
      <c r="K18" s="33">
        <f t="shared" ref="K18:K24" si="21">$D18*J18</f>
        <v>0</v>
      </c>
      <c r="L18" s="297"/>
      <c r="M18" s="33">
        <f t="shared" si="4"/>
        <v>0</v>
      </c>
      <c r="N18" s="188"/>
      <c r="O18" s="33">
        <f t="shared" si="5"/>
        <v>0</v>
      </c>
      <c r="P18" s="297">
        <f t="shared" si="0"/>
        <v>0</v>
      </c>
      <c r="Q18" s="297"/>
      <c r="R18" s="188" t="str" cm="2">
        <f t="array" ref="R18">_xlfn.IFS($C$6=Werkblad!$A$28,Werkblad!$A$34,$C$6="Kennisontwikkeling (KO)",Werkblad!$A$31,$C$6="Onderzoek, Ontwikkeling en innovatie (O&amp;O&amp;I)",Werkblad!$A$32,$C$6="","")</f>
        <v/>
      </c>
      <c r="S18" s="33"/>
      <c r="T18" s="188"/>
      <c r="U18" s="33">
        <f t="shared" si="6"/>
        <v>0</v>
      </c>
      <c r="V18" s="297"/>
      <c r="W18" s="33">
        <f t="shared" si="7"/>
        <v>0</v>
      </c>
      <c r="X18" s="188" t="str" cm="2">
        <f t="array" ref="X18">_xlfn.IFS($C$6=Werkblad!$A$28,Werkblad!$A$34,$C$6="Kennisontwikkeling (KO)",Werkblad!$A$31,$C$6="Onderzoek, Ontwikkeling en innovatie (O&amp;O&amp;I)",Werkblad!$A$32,$C$6="","")</f>
        <v/>
      </c>
      <c r="Y18" s="167"/>
      <c r="Z18" s="198"/>
      <c r="AA18" s="33">
        <f t="shared" si="8"/>
        <v>0</v>
      </c>
      <c r="AB18" s="297"/>
      <c r="AC18" s="33">
        <f t="shared" si="19"/>
        <v>0</v>
      </c>
      <c r="AD18" s="188" t="str" cm="2">
        <f t="array" ref="AD18">_xlfn.IFS($C$6=Werkblad!$A$28,Werkblad!$A$34,$C$6="Kennisontwikkeling (KO)",Werkblad!$A$31,$C$6="Onderzoek, Ontwikkeling en innovatie (O&amp;O&amp;I)",Werkblad!$A$32,$C$6="","")</f>
        <v/>
      </c>
      <c r="AE18" s="297"/>
      <c r="AF18" s="188"/>
      <c r="AG18" s="33">
        <f t="shared" si="9"/>
        <v>0</v>
      </c>
      <c r="AH18" s="33">
        <f t="shared" si="10"/>
        <v>0</v>
      </c>
      <c r="AI18" s="297"/>
      <c r="AJ18" s="188" t="str" cm="2">
        <f t="array" ref="AJ18">_xlfn.IFS($C$6=Werkblad!$A$28,Werkblad!$A$34,$C$6="Kennisontwikkeling (KO)",Werkblad!$A$31,$C$6="Onderzoek, Ontwikkeling en innovatie (O&amp;O&amp;I)",Werkblad!$A$32,$C$6="","")</f>
        <v/>
      </c>
      <c r="AK18" s="297"/>
      <c r="AL18" s="188"/>
      <c r="AM18" s="33">
        <f t="shared" si="11"/>
        <v>0</v>
      </c>
      <c r="AN18" s="33">
        <f t="shared" si="12"/>
        <v>0</v>
      </c>
      <c r="AO18" s="297"/>
      <c r="AP18" s="188" t="str" cm="2">
        <f t="array" ref="AP18">_xlfn.IFS($C$6=Werkblad!$A$28,Werkblad!$A$34,$C$6="Kennisontwikkeling (KO)",Werkblad!$A$31,$C$6="Onderzoek, Ontwikkeling en innovatie (O&amp;O&amp;I)",Werkblad!$A$32,$C$6="","")</f>
        <v/>
      </c>
      <c r="AQ18" s="297"/>
      <c r="AR18" s="188"/>
      <c r="AS18" s="33">
        <f t="shared" si="13"/>
        <v>0</v>
      </c>
      <c r="AT18" s="33">
        <f t="shared" si="14"/>
        <v>0</v>
      </c>
      <c r="AU18" s="297"/>
      <c r="AV18" s="188" t="str" cm="2">
        <f t="array" ref="AV18">_xlfn.IFS($C$6=Werkblad!$A$28,Werkblad!$A$34,$C$6="Kennisontwikkeling (KO)",Werkblad!$A$31,$C$6="Onderzoek, Ontwikkeling en innovatie (O&amp;O&amp;I)",Werkblad!$A$32,$C$6="","")</f>
        <v/>
      </c>
      <c r="AW18" s="167"/>
      <c r="AX18" s="188"/>
      <c r="AY18" s="33">
        <f t="shared" si="15"/>
        <v>0</v>
      </c>
      <c r="AZ18" s="33">
        <f t="shared" si="16"/>
        <v>0</v>
      </c>
      <c r="BA18" s="297"/>
      <c r="BB18" s="188" t="str" cm="2">
        <f t="array" ref="BB18">_xlfn.IFS($C$6=Werkblad!$A$28,Werkblad!$A$34,$C$6="Kennisontwikkeling (KO)",Werkblad!$A$31,$C$6="Onderzoek, Ontwikkeling en innovatie (O&amp;O&amp;I)",Werkblad!$A$32,$C$6="","")</f>
        <v/>
      </c>
      <c r="BC18" s="33"/>
      <c r="BD18" s="188"/>
      <c r="BE18" s="33">
        <f t="shared" si="17"/>
        <v>0</v>
      </c>
      <c r="BF18" s="33">
        <f t="shared" si="18"/>
        <v>0</v>
      </c>
      <c r="BG18" s="297"/>
      <c r="BH18" s="188" t="str" cm="2">
        <f t="array" ref="BH18">_xlfn.IFS($C$6=Werkblad!$A$28,Werkblad!$A$34,$C$6="Kennisontwikkeling (KO)",Werkblad!$A$31,$C$6="Onderzoek, Ontwikkeling en innovatie (O&amp;O&amp;I)",Werkblad!$A$32,$C$6="","")</f>
        <v/>
      </c>
      <c r="BI18" s="126"/>
    </row>
    <row r="19" spans="1:68" x14ac:dyDescent="0.25">
      <c r="A19" s="27"/>
      <c r="B19" s="377"/>
      <c r="C19" s="378"/>
      <c r="D19" s="187">
        <f>IF($D$10=Werkblad!$A$4,60,0)</f>
        <v>0</v>
      </c>
      <c r="E19" s="2"/>
      <c r="F19" s="188"/>
      <c r="G19" s="33">
        <f t="shared" si="20"/>
        <v>0</v>
      </c>
      <c r="H19" s="2"/>
      <c r="I19" s="294">
        <f t="shared" si="2"/>
        <v>0</v>
      </c>
      <c r="J19" s="188"/>
      <c r="K19" s="33">
        <f t="shared" si="21"/>
        <v>0</v>
      </c>
      <c r="L19" s="297"/>
      <c r="M19" s="33">
        <f t="shared" si="4"/>
        <v>0</v>
      </c>
      <c r="N19" s="188"/>
      <c r="O19" s="33">
        <f t="shared" si="5"/>
        <v>0</v>
      </c>
      <c r="P19" s="297">
        <f t="shared" si="0"/>
        <v>0</v>
      </c>
      <c r="Q19" s="297"/>
      <c r="R19" s="188" t="str" cm="2">
        <f t="array" ref="R19">_xlfn.IFS($C$6=Werkblad!$A$28,Werkblad!$A$34,$C$6="Kennisontwikkeling (KO)",Werkblad!$A$31,$C$6="Onderzoek, Ontwikkeling en innovatie (O&amp;O&amp;I)",Werkblad!$A$32,$C$6="","")</f>
        <v/>
      </c>
      <c r="S19" s="33"/>
      <c r="T19" s="188"/>
      <c r="U19" s="33">
        <f t="shared" si="6"/>
        <v>0</v>
      </c>
      <c r="V19" s="297"/>
      <c r="W19" s="33">
        <f t="shared" si="7"/>
        <v>0</v>
      </c>
      <c r="X19" s="188" t="str" cm="2">
        <f t="array" ref="X19">_xlfn.IFS($C$6=Werkblad!$A$28,Werkblad!$A$34,$C$6="Kennisontwikkeling (KO)",Werkblad!$A$31,$C$6="Onderzoek, Ontwikkeling en innovatie (O&amp;O&amp;I)",Werkblad!$A$32,$C$6="","")</f>
        <v/>
      </c>
      <c r="Y19" s="167"/>
      <c r="Z19" s="198"/>
      <c r="AA19" s="33">
        <f t="shared" si="8"/>
        <v>0</v>
      </c>
      <c r="AB19" s="297"/>
      <c r="AC19" s="33">
        <f t="shared" si="19"/>
        <v>0</v>
      </c>
      <c r="AD19" s="188" t="str" cm="2">
        <f t="array" ref="AD19">_xlfn.IFS($C$6=Werkblad!$A$28,Werkblad!$A$34,$C$6="Kennisontwikkeling (KO)",Werkblad!$A$31,$C$6="Onderzoek, Ontwikkeling en innovatie (O&amp;O&amp;I)",Werkblad!$A$32,$C$6="","")</f>
        <v/>
      </c>
      <c r="AE19" s="297"/>
      <c r="AF19" s="188"/>
      <c r="AG19" s="33">
        <f t="shared" si="9"/>
        <v>0</v>
      </c>
      <c r="AH19" s="33">
        <f t="shared" si="10"/>
        <v>0</v>
      </c>
      <c r="AI19" s="297"/>
      <c r="AJ19" s="188" t="str" cm="2">
        <f t="array" ref="AJ19">_xlfn.IFS($C$6=Werkblad!$A$28,Werkblad!$A$34,$C$6="Kennisontwikkeling (KO)",Werkblad!$A$31,$C$6="Onderzoek, Ontwikkeling en innovatie (O&amp;O&amp;I)",Werkblad!$A$32,$C$6="","")</f>
        <v/>
      </c>
      <c r="AK19" s="297"/>
      <c r="AL19" s="188"/>
      <c r="AM19" s="33">
        <f t="shared" si="11"/>
        <v>0</v>
      </c>
      <c r="AN19" s="33">
        <f t="shared" si="12"/>
        <v>0</v>
      </c>
      <c r="AO19" s="297"/>
      <c r="AP19" s="188" t="str" cm="2">
        <f t="array" ref="AP19">_xlfn.IFS($C$6=Werkblad!$A$28,Werkblad!$A$34,$C$6="Kennisontwikkeling (KO)",Werkblad!$A$31,$C$6="Onderzoek, Ontwikkeling en innovatie (O&amp;O&amp;I)",Werkblad!$A$32,$C$6="","")</f>
        <v/>
      </c>
      <c r="AQ19" s="297"/>
      <c r="AR19" s="188"/>
      <c r="AS19" s="33">
        <f t="shared" si="13"/>
        <v>0</v>
      </c>
      <c r="AT19" s="33">
        <f t="shared" si="14"/>
        <v>0</v>
      </c>
      <c r="AU19" s="297"/>
      <c r="AV19" s="188" t="str" cm="2">
        <f t="array" ref="AV19">_xlfn.IFS($C$6=Werkblad!$A$28,Werkblad!$A$34,$C$6="Kennisontwikkeling (KO)",Werkblad!$A$31,$C$6="Onderzoek, Ontwikkeling en innovatie (O&amp;O&amp;I)",Werkblad!$A$32,$C$6="","")</f>
        <v/>
      </c>
      <c r="AW19" s="167"/>
      <c r="AX19" s="188"/>
      <c r="AY19" s="33">
        <f t="shared" si="15"/>
        <v>0</v>
      </c>
      <c r="AZ19" s="33">
        <f t="shared" si="16"/>
        <v>0</v>
      </c>
      <c r="BA19" s="297"/>
      <c r="BB19" s="188" t="str" cm="2">
        <f t="array" ref="BB19">_xlfn.IFS($C$6=Werkblad!$A$28,Werkblad!$A$34,$C$6="Kennisontwikkeling (KO)",Werkblad!$A$31,$C$6="Onderzoek, Ontwikkeling en innovatie (O&amp;O&amp;I)",Werkblad!$A$32,$C$6="","")</f>
        <v/>
      </c>
      <c r="BC19" s="33"/>
      <c r="BD19" s="188"/>
      <c r="BE19" s="33">
        <f t="shared" si="17"/>
        <v>0</v>
      </c>
      <c r="BF19" s="33">
        <f t="shared" si="18"/>
        <v>0</v>
      </c>
      <c r="BG19" s="297"/>
      <c r="BH19" s="188" t="str" cm="2">
        <f t="array" ref="BH19">_xlfn.IFS($C$6=Werkblad!$A$28,Werkblad!$A$34,$C$6="Kennisontwikkeling (KO)",Werkblad!$A$31,$C$6="Onderzoek, Ontwikkeling en innovatie (O&amp;O&amp;I)",Werkblad!$A$32,$C$6="","")</f>
        <v/>
      </c>
      <c r="BI19" s="126"/>
    </row>
    <row r="20" spans="1:68" x14ac:dyDescent="0.25">
      <c r="A20" s="27"/>
      <c r="B20" s="377"/>
      <c r="C20" s="378"/>
      <c r="D20" s="187">
        <f>IF($D$10=Werkblad!$A$4,60,0)</f>
        <v>0</v>
      </c>
      <c r="E20" s="2"/>
      <c r="F20" s="188"/>
      <c r="G20" s="33">
        <f t="shared" si="20"/>
        <v>0</v>
      </c>
      <c r="H20" s="2"/>
      <c r="I20" s="294">
        <f t="shared" si="2"/>
        <v>0</v>
      </c>
      <c r="J20" s="188"/>
      <c r="K20" s="33">
        <f t="shared" si="21"/>
        <v>0</v>
      </c>
      <c r="L20" s="297"/>
      <c r="M20" s="33">
        <f t="shared" si="4"/>
        <v>0</v>
      </c>
      <c r="N20" s="188"/>
      <c r="O20" s="33">
        <f t="shared" si="5"/>
        <v>0</v>
      </c>
      <c r="P20" s="297">
        <f t="shared" si="0"/>
        <v>0</v>
      </c>
      <c r="Q20" s="297"/>
      <c r="R20" s="188" t="str" cm="2">
        <f t="array" ref="R20">_xlfn.IFS($C$6=Werkblad!$A$28,Werkblad!$A$34,$C$6="Kennisontwikkeling (KO)",Werkblad!$A$31,$C$6="Onderzoek, Ontwikkeling en innovatie (O&amp;O&amp;I)",Werkblad!$A$32,$C$6="","")</f>
        <v/>
      </c>
      <c r="S20" s="33"/>
      <c r="T20" s="188"/>
      <c r="U20" s="33">
        <f t="shared" si="6"/>
        <v>0</v>
      </c>
      <c r="V20" s="297"/>
      <c r="W20" s="33">
        <f t="shared" si="7"/>
        <v>0</v>
      </c>
      <c r="X20" s="188" t="str" cm="2">
        <f t="array" ref="X20">_xlfn.IFS($C$6=Werkblad!$A$28,Werkblad!$A$34,$C$6="Kennisontwikkeling (KO)",Werkblad!$A$31,$C$6="Onderzoek, Ontwikkeling en innovatie (O&amp;O&amp;I)",Werkblad!$A$32,$C$6="","")</f>
        <v/>
      </c>
      <c r="Y20" s="167"/>
      <c r="Z20" s="198"/>
      <c r="AA20" s="33">
        <f t="shared" si="8"/>
        <v>0</v>
      </c>
      <c r="AB20" s="297"/>
      <c r="AC20" s="33">
        <f t="shared" si="19"/>
        <v>0</v>
      </c>
      <c r="AD20" s="188" t="str" cm="2">
        <f t="array" ref="AD20">_xlfn.IFS($C$6=Werkblad!$A$28,Werkblad!$A$34,$C$6="Kennisontwikkeling (KO)",Werkblad!$A$31,$C$6="Onderzoek, Ontwikkeling en innovatie (O&amp;O&amp;I)",Werkblad!$A$32,$C$6="","")</f>
        <v/>
      </c>
      <c r="AE20" s="297"/>
      <c r="AF20" s="188"/>
      <c r="AG20" s="33">
        <f t="shared" si="9"/>
        <v>0</v>
      </c>
      <c r="AH20" s="33">
        <f t="shared" si="10"/>
        <v>0</v>
      </c>
      <c r="AI20" s="297"/>
      <c r="AJ20" s="188" t="str" cm="2">
        <f t="array" ref="AJ20">_xlfn.IFS($C$6=Werkblad!$A$28,Werkblad!$A$34,$C$6="Kennisontwikkeling (KO)",Werkblad!$A$31,$C$6="Onderzoek, Ontwikkeling en innovatie (O&amp;O&amp;I)",Werkblad!$A$32,$C$6="","")</f>
        <v/>
      </c>
      <c r="AK20" s="297"/>
      <c r="AL20" s="188"/>
      <c r="AM20" s="33">
        <f t="shared" si="11"/>
        <v>0</v>
      </c>
      <c r="AN20" s="33">
        <f t="shared" si="12"/>
        <v>0</v>
      </c>
      <c r="AO20" s="297"/>
      <c r="AP20" s="188" t="str" cm="2">
        <f t="array" ref="AP20">_xlfn.IFS($C$6=Werkblad!$A$28,Werkblad!$A$34,$C$6="Kennisontwikkeling (KO)",Werkblad!$A$31,$C$6="Onderzoek, Ontwikkeling en innovatie (O&amp;O&amp;I)",Werkblad!$A$32,$C$6="","")</f>
        <v/>
      </c>
      <c r="AQ20" s="297"/>
      <c r="AR20" s="188"/>
      <c r="AS20" s="33">
        <f t="shared" si="13"/>
        <v>0</v>
      </c>
      <c r="AT20" s="33">
        <f t="shared" si="14"/>
        <v>0</v>
      </c>
      <c r="AU20" s="297"/>
      <c r="AV20" s="188" t="str" cm="2">
        <f t="array" ref="AV20">_xlfn.IFS($C$6=Werkblad!$A$28,Werkblad!$A$34,$C$6="Kennisontwikkeling (KO)",Werkblad!$A$31,$C$6="Onderzoek, Ontwikkeling en innovatie (O&amp;O&amp;I)",Werkblad!$A$32,$C$6="","")</f>
        <v/>
      </c>
      <c r="AW20" s="167"/>
      <c r="AX20" s="188"/>
      <c r="AY20" s="33">
        <f t="shared" si="15"/>
        <v>0</v>
      </c>
      <c r="AZ20" s="33">
        <f t="shared" si="16"/>
        <v>0</v>
      </c>
      <c r="BA20" s="297"/>
      <c r="BB20" s="188" t="str" cm="2">
        <f t="array" ref="BB20">_xlfn.IFS($C$6=Werkblad!$A$28,Werkblad!$A$34,$C$6="Kennisontwikkeling (KO)",Werkblad!$A$31,$C$6="Onderzoek, Ontwikkeling en innovatie (O&amp;O&amp;I)",Werkblad!$A$32,$C$6="","")</f>
        <v/>
      </c>
      <c r="BC20" s="33"/>
      <c r="BD20" s="188"/>
      <c r="BE20" s="33">
        <f t="shared" si="17"/>
        <v>0</v>
      </c>
      <c r="BF20" s="33">
        <f t="shared" si="18"/>
        <v>0</v>
      </c>
      <c r="BG20" s="297"/>
      <c r="BH20" s="188" t="str" cm="2">
        <f t="array" ref="BH20">_xlfn.IFS($C$6=Werkblad!$A$28,Werkblad!$A$34,$C$6="Kennisontwikkeling (KO)",Werkblad!$A$31,$C$6="Onderzoek, Ontwikkeling en innovatie (O&amp;O&amp;I)",Werkblad!$A$32,$C$6="","")</f>
        <v/>
      </c>
      <c r="BI20" s="126"/>
    </row>
    <row r="21" spans="1:68" x14ac:dyDescent="0.25">
      <c r="A21" s="27"/>
      <c r="B21" s="377"/>
      <c r="C21" s="378"/>
      <c r="D21" s="187">
        <f>IF($D$10=Werkblad!$A$4,60,0)</f>
        <v>0</v>
      </c>
      <c r="E21" s="2"/>
      <c r="F21" s="188"/>
      <c r="G21" s="33">
        <f t="shared" si="20"/>
        <v>0</v>
      </c>
      <c r="H21" s="2"/>
      <c r="I21" s="294">
        <f t="shared" si="2"/>
        <v>0</v>
      </c>
      <c r="J21" s="188"/>
      <c r="K21" s="33">
        <f t="shared" si="21"/>
        <v>0</v>
      </c>
      <c r="L21" s="297"/>
      <c r="M21" s="33">
        <f t="shared" si="4"/>
        <v>0</v>
      </c>
      <c r="N21" s="188"/>
      <c r="O21" s="33">
        <f t="shared" si="5"/>
        <v>0</v>
      </c>
      <c r="P21" s="297">
        <f t="shared" si="0"/>
        <v>0</v>
      </c>
      <c r="Q21" s="297"/>
      <c r="R21" s="188" t="str" cm="2">
        <f t="array" ref="R21">_xlfn.IFS($C$6=Werkblad!$A$28,Werkblad!$A$34,$C$6="Kennisontwikkeling (KO)",Werkblad!$A$31,$C$6="Onderzoek, Ontwikkeling en innovatie (O&amp;O&amp;I)",Werkblad!$A$32,$C$6="","")</f>
        <v/>
      </c>
      <c r="S21" s="33"/>
      <c r="T21" s="188"/>
      <c r="U21" s="33">
        <f t="shared" si="6"/>
        <v>0</v>
      </c>
      <c r="V21" s="297"/>
      <c r="W21" s="33">
        <f t="shared" si="7"/>
        <v>0</v>
      </c>
      <c r="X21" s="188" t="str" cm="2">
        <f t="array" ref="X21">_xlfn.IFS($C$6=Werkblad!$A$28,Werkblad!$A$34,$C$6="Kennisontwikkeling (KO)",Werkblad!$A$31,$C$6="Onderzoek, Ontwikkeling en innovatie (O&amp;O&amp;I)",Werkblad!$A$32,$C$6="","")</f>
        <v/>
      </c>
      <c r="Y21" s="167"/>
      <c r="Z21" s="198"/>
      <c r="AA21" s="33">
        <f t="shared" si="8"/>
        <v>0</v>
      </c>
      <c r="AB21" s="297"/>
      <c r="AC21" s="33">
        <f t="shared" si="19"/>
        <v>0</v>
      </c>
      <c r="AD21" s="188" t="str" cm="2">
        <f t="array" ref="AD21">_xlfn.IFS($C$6=Werkblad!$A$28,Werkblad!$A$34,$C$6="Kennisontwikkeling (KO)",Werkblad!$A$31,$C$6="Onderzoek, Ontwikkeling en innovatie (O&amp;O&amp;I)",Werkblad!$A$32,$C$6="","")</f>
        <v/>
      </c>
      <c r="AE21" s="297"/>
      <c r="AF21" s="188"/>
      <c r="AG21" s="33">
        <f t="shared" si="9"/>
        <v>0</v>
      </c>
      <c r="AH21" s="33">
        <f t="shared" si="10"/>
        <v>0</v>
      </c>
      <c r="AI21" s="297"/>
      <c r="AJ21" s="188" t="str" cm="2">
        <f t="array" ref="AJ21">_xlfn.IFS($C$6=Werkblad!$A$28,Werkblad!$A$34,$C$6="Kennisontwikkeling (KO)",Werkblad!$A$31,$C$6="Onderzoek, Ontwikkeling en innovatie (O&amp;O&amp;I)",Werkblad!$A$32,$C$6="","")</f>
        <v/>
      </c>
      <c r="AK21" s="297"/>
      <c r="AL21" s="188"/>
      <c r="AM21" s="33">
        <f t="shared" si="11"/>
        <v>0</v>
      </c>
      <c r="AN21" s="33">
        <f t="shared" si="12"/>
        <v>0</v>
      </c>
      <c r="AO21" s="297"/>
      <c r="AP21" s="188" t="str" cm="2">
        <f t="array" ref="AP21">_xlfn.IFS($C$6=Werkblad!$A$28,Werkblad!$A$34,$C$6="Kennisontwikkeling (KO)",Werkblad!$A$31,$C$6="Onderzoek, Ontwikkeling en innovatie (O&amp;O&amp;I)",Werkblad!$A$32,$C$6="","")</f>
        <v/>
      </c>
      <c r="AQ21" s="297"/>
      <c r="AR21" s="188"/>
      <c r="AS21" s="33">
        <f t="shared" si="13"/>
        <v>0</v>
      </c>
      <c r="AT21" s="33">
        <f t="shared" si="14"/>
        <v>0</v>
      </c>
      <c r="AU21" s="297"/>
      <c r="AV21" s="188" t="str" cm="2">
        <f t="array" ref="AV21">_xlfn.IFS($C$6=Werkblad!$A$28,Werkblad!$A$34,$C$6="Kennisontwikkeling (KO)",Werkblad!$A$31,$C$6="Onderzoek, Ontwikkeling en innovatie (O&amp;O&amp;I)",Werkblad!$A$32,$C$6="","")</f>
        <v/>
      </c>
      <c r="AW21" s="167"/>
      <c r="AX21" s="188"/>
      <c r="AY21" s="33">
        <f t="shared" si="15"/>
        <v>0</v>
      </c>
      <c r="AZ21" s="33">
        <f t="shared" si="16"/>
        <v>0</v>
      </c>
      <c r="BA21" s="297"/>
      <c r="BB21" s="188" t="str" cm="2">
        <f t="array" ref="BB21">_xlfn.IFS($C$6=Werkblad!$A$28,Werkblad!$A$34,$C$6="Kennisontwikkeling (KO)",Werkblad!$A$31,$C$6="Onderzoek, Ontwikkeling en innovatie (O&amp;O&amp;I)",Werkblad!$A$32,$C$6="","")</f>
        <v/>
      </c>
      <c r="BC21" s="33"/>
      <c r="BD21" s="188"/>
      <c r="BE21" s="33">
        <f t="shared" si="17"/>
        <v>0</v>
      </c>
      <c r="BF21" s="33">
        <f t="shared" si="18"/>
        <v>0</v>
      </c>
      <c r="BG21" s="297"/>
      <c r="BH21" s="188" t="str" cm="2">
        <f t="array" ref="BH21">_xlfn.IFS($C$6=Werkblad!$A$28,Werkblad!$A$34,$C$6="Kennisontwikkeling (KO)",Werkblad!$A$31,$C$6="Onderzoek, Ontwikkeling en innovatie (O&amp;O&amp;I)",Werkblad!$A$32,$C$6="","")</f>
        <v/>
      </c>
      <c r="BI21" s="126"/>
    </row>
    <row r="22" spans="1:68" x14ac:dyDescent="0.25">
      <c r="A22" s="27"/>
      <c r="B22" s="377"/>
      <c r="C22" s="378"/>
      <c r="D22" s="187">
        <f>IF($D$10=Werkblad!$A$4,60,0)</f>
        <v>0</v>
      </c>
      <c r="E22" s="2"/>
      <c r="F22" s="188"/>
      <c r="G22" s="33">
        <f t="shared" si="20"/>
        <v>0</v>
      </c>
      <c r="H22" s="2"/>
      <c r="I22" s="294">
        <f t="shared" si="2"/>
        <v>0</v>
      </c>
      <c r="J22" s="188"/>
      <c r="K22" s="33">
        <f t="shared" si="21"/>
        <v>0</v>
      </c>
      <c r="L22" s="297"/>
      <c r="M22" s="33">
        <f t="shared" si="4"/>
        <v>0</v>
      </c>
      <c r="N22" s="188"/>
      <c r="O22" s="33">
        <f t="shared" si="5"/>
        <v>0</v>
      </c>
      <c r="P22" s="297">
        <f t="shared" si="0"/>
        <v>0</v>
      </c>
      <c r="Q22" s="297"/>
      <c r="R22" s="188" t="str" cm="2">
        <f t="array" ref="R22">_xlfn.IFS($C$6=Werkblad!$A$28,Werkblad!$A$34,$C$6="Kennisontwikkeling (KO)",Werkblad!$A$31,$C$6="Onderzoek, Ontwikkeling en innovatie (O&amp;O&amp;I)",Werkblad!$A$32,$C$6="","")</f>
        <v/>
      </c>
      <c r="S22" s="33"/>
      <c r="T22" s="188"/>
      <c r="U22" s="33">
        <f t="shared" si="6"/>
        <v>0</v>
      </c>
      <c r="V22" s="297"/>
      <c r="W22" s="33">
        <f t="shared" si="7"/>
        <v>0</v>
      </c>
      <c r="X22" s="188" t="str" cm="2">
        <f t="array" ref="X22">_xlfn.IFS($C$6=Werkblad!$A$28,Werkblad!$A$34,$C$6="Kennisontwikkeling (KO)",Werkblad!$A$31,$C$6="Onderzoek, Ontwikkeling en innovatie (O&amp;O&amp;I)",Werkblad!$A$32,$C$6="","")</f>
        <v/>
      </c>
      <c r="Y22" s="167"/>
      <c r="Z22" s="198"/>
      <c r="AA22" s="33">
        <f t="shared" si="8"/>
        <v>0</v>
      </c>
      <c r="AB22" s="297"/>
      <c r="AC22" s="33">
        <f t="shared" si="19"/>
        <v>0</v>
      </c>
      <c r="AD22" s="188" t="str" cm="2">
        <f t="array" ref="AD22">_xlfn.IFS($C$6=Werkblad!$A$28,Werkblad!$A$34,$C$6="Kennisontwikkeling (KO)",Werkblad!$A$31,$C$6="Onderzoek, Ontwikkeling en innovatie (O&amp;O&amp;I)",Werkblad!$A$32,$C$6="","")</f>
        <v/>
      </c>
      <c r="AE22" s="297"/>
      <c r="AF22" s="188"/>
      <c r="AG22" s="33">
        <f t="shared" si="9"/>
        <v>0</v>
      </c>
      <c r="AH22" s="33">
        <f t="shared" si="10"/>
        <v>0</v>
      </c>
      <c r="AI22" s="297"/>
      <c r="AJ22" s="188" t="str" cm="2">
        <f t="array" ref="AJ22">_xlfn.IFS($C$6=Werkblad!$A$28,Werkblad!$A$34,$C$6="Kennisontwikkeling (KO)",Werkblad!$A$31,$C$6="Onderzoek, Ontwikkeling en innovatie (O&amp;O&amp;I)",Werkblad!$A$32,$C$6="","")</f>
        <v/>
      </c>
      <c r="AK22" s="297"/>
      <c r="AL22" s="188"/>
      <c r="AM22" s="33">
        <f t="shared" si="11"/>
        <v>0</v>
      </c>
      <c r="AN22" s="33">
        <f t="shared" si="12"/>
        <v>0</v>
      </c>
      <c r="AO22" s="297"/>
      <c r="AP22" s="188" t="str" cm="2">
        <f t="array" ref="AP22">_xlfn.IFS($C$6=Werkblad!$A$28,Werkblad!$A$34,$C$6="Kennisontwikkeling (KO)",Werkblad!$A$31,$C$6="Onderzoek, Ontwikkeling en innovatie (O&amp;O&amp;I)",Werkblad!$A$32,$C$6="","")</f>
        <v/>
      </c>
      <c r="AQ22" s="297"/>
      <c r="AR22" s="188"/>
      <c r="AS22" s="33">
        <f t="shared" si="13"/>
        <v>0</v>
      </c>
      <c r="AT22" s="33">
        <f t="shared" si="14"/>
        <v>0</v>
      </c>
      <c r="AU22" s="297"/>
      <c r="AV22" s="188" t="str" cm="2">
        <f t="array" ref="AV22">_xlfn.IFS($C$6=Werkblad!$A$28,Werkblad!$A$34,$C$6="Kennisontwikkeling (KO)",Werkblad!$A$31,$C$6="Onderzoek, Ontwikkeling en innovatie (O&amp;O&amp;I)",Werkblad!$A$32,$C$6="","")</f>
        <v/>
      </c>
      <c r="AW22" s="167"/>
      <c r="AX22" s="188"/>
      <c r="AY22" s="33">
        <f t="shared" si="15"/>
        <v>0</v>
      </c>
      <c r="AZ22" s="33">
        <f t="shared" si="16"/>
        <v>0</v>
      </c>
      <c r="BA22" s="297"/>
      <c r="BB22" s="188" t="str" cm="2">
        <f t="array" ref="BB22">_xlfn.IFS($C$6=Werkblad!$A$28,Werkblad!$A$34,$C$6="Kennisontwikkeling (KO)",Werkblad!$A$31,$C$6="Onderzoek, Ontwikkeling en innovatie (O&amp;O&amp;I)",Werkblad!$A$32,$C$6="","")</f>
        <v/>
      </c>
      <c r="BC22" s="33"/>
      <c r="BD22" s="188"/>
      <c r="BE22" s="33">
        <f t="shared" si="17"/>
        <v>0</v>
      </c>
      <c r="BF22" s="33">
        <f t="shared" si="18"/>
        <v>0</v>
      </c>
      <c r="BG22" s="297"/>
      <c r="BH22" s="188" t="str" cm="2">
        <f t="array" ref="BH22">_xlfn.IFS($C$6=Werkblad!$A$28,Werkblad!$A$34,$C$6="Kennisontwikkeling (KO)",Werkblad!$A$31,$C$6="Onderzoek, Ontwikkeling en innovatie (O&amp;O&amp;I)",Werkblad!$A$32,$C$6="","")</f>
        <v/>
      </c>
      <c r="BI22" s="126"/>
    </row>
    <row r="23" spans="1:68" x14ac:dyDescent="0.25">
      <c r="A23" s="27"/>
      <c r="B23" s="377"/>
      <c r="C23" s="378"/>
      <c r="D23" s="187">
        <f>IF($D$10=Werkblad!$A$4,60,0)</f>
        <v>0</v>
      </c>
      <c r="E23" s="2"/>
      <c r="F23" s="188"/>
      <c r="G23" s="33">
        <f t="shared" si="20"/>
        <v>0</v>
      </c>
      <c r="H23" s="2"/>
      <c r="I23" s="294">
        <f t="shared" si="2"/>
        <v>0</v>
      </c>
      <c r="J23" s="188"/>
      <c r="K23" s="33">
        <f t="shared" si="21"/>
        <v>0</v>
      </c>
      <c r="L23" s="297"/>
      <c r="M23" s="33">
        <f t="shared" si="4"/>
        <v>0</v>
      </c>
      <c r="N23" s="188"/>
      <c r="O23" s="33">
        <f t="shared" si="5"/>
        <v>0</v>
      </c>
      <c r="P23" s="297">
        <f t="shared" si="0"/>
        <v>0</v>
      </c>
      <c r="Q23" s="297"/>
      <c r="R23" s="188" t="str" cm="2">
        <f t="array" ref="R23">_xlfn.IFS($C$6=Werkblad!$A$28,Werkblad!$A$34,$C$6="Kennisontwikkeling (KO)",Werkblad!$A$31,$C$6="Onderzoek, Ontwikkeling en innovatie (O&amp;O&amp;I)",Werkblad!$A$32,$C$6="","")</f>
        <v/>
      </c>
      <c r="S23" s="33"/>
      <c r="T23" s="188"/>
      <c r="U23" s="33">
        <f t="shared" si="6"/>
        <v>0</v>
      </c>
      <c r="V23" s="297"/>
      <c r="W23" s="33">
        <f t="shared" si="7"/>
        <v>0</v>
      </c>
      <c r="X23" s="188" t="str" cm="2">
        <f t="array" ref="X23">_xlfn.IFS($C$6=Werkblad!$A$28,Werkblad!$A$34,$C$6="Kennisontwikkeling (KO)",Werkblad!$A$31,$C$6="Onderzoek, Ontwikkeling en innovatie (O&amp;O&amp;I)",Werkblad!$A$32,$C$6="","")</f>
        <v/>
      </c>
      <c r="Y23" s="167"/>
      <c r="Z23" s="198"/>
      <c r="AA23" s="33">
        <f t="shared" si="8"/>
        <v>0</v>
      </c>
      <c r="AB23" s="297"/>
      <c r="AC23" s="33">
        <f t="shared" si="19"/>
        <v>0</v>
      </c>
      <c r="AD23" s="188" t="str" cm="2">
        <f t="array" ref="AD23">_xlfn.IFS($C$6=Werkblad!$A$28,Werkblad!$A$34,$C$6="Kennisontwikkeling (KO)",Werkblad!$A$31,$C$6="Onderzoek, Ontwikkeling en innovatie (O&amp;O&amp;I)",Werkblad!$A$32,$C$6="","")</f>
        <v/>
      </c>
      <c r="AE23" s="297"/>
      <c r="AF23" s="188"/>
      <c r="AG23" s="33">
        <f t="shared" si="9"/>
        <v>0</v>
      </c>
      <c r="AH23" s="33">
        <f t="shared" si="10"/>
        <v>0</v>
      </c>
      <c r="AI23" s="297"/>
      <c r="AJ23" s="188" t="str" cm="2">
        <f t="array" ref="AJ23">_xlfn.IFS($C$6=Werkblad!$A$28,Werkblad!$A$34,$C$6="Kennisontwikkeling (KO)",Werkblad!$A$31,$C$6="Onderzoek, Ontwikkeling en innovatie (O&amp;O&amp;I)",Werkblad!$A$32,$C$6="","")</f>
        <v/>
      </c>
      <c r="AK23" s="297"/>
      <c r="AL23" s="188"/>
      <c r="AM23" s="33">
        <f t="shared" si="11"/>
        <v>0</v>
      </c>
      <c r="AN23" s="33">
        <f t="shared" si="12"/>
        <v>0</v>
      </c>
      <c r="AO23" s="297"/>
      <c r="AP23" s="188" t="str" cm="2">
        <f t="array" ref="AP23">_xlfn.IFS($C$6=Werkblad!$A$28,Werkblad!$A$34,$C$6="Kennisontwikkeling (KO)",Werkblad!$A$31,$C$6="Onderzoek, Ontwikkeling en innovatie (O&amp;O&amp;I)",Werkblad!$A$32,$C$6="","")</f>
        <v/>
      </c>
      <c r="AQ23" s="297"/>
      <c r="AR23" s="188"/>
      <c r="AS23" s="33">
        <f t="shared" si="13"/>
        <v>0</v>
      </c>
      <c r="AT23" s="33">
        <f t="shared" si="14"/>
        <v>0</v>
      </c>
      <c r="AU23" s="297"/>
      <c r="AV23" s="188" t="str" cm="2">
        <f t="array" ref="AV23">_xlfn.IFS($C$6=Werkblad!$A$28,Werkblad!$A$34,$C$6="Kennisontwikkeling (KO)",Werkblad!$A$31,$C$6="Onderzoek, Ontwikkeling en innovatie (O&amp;O&amp;I)",Werkblad!$A$32,$C$6="","")</f>
        <v/>
      </c>
      <c r="AW23" s="167"/>
      <c r="AX23" s="188"/>
      <c r="AY23" s="33">
        <f t="shared" si="15"/>
        <v>0</v>
      </c>
      <c r="AZ23" s="33">
        <f t="shared" si="16"/>
        <v>0</v>
      </c>
      <c r="BA23" s="297"/>
      <c r="BB23" s="188" t="str" cm="2">
        <f t="array" ref="BB23">_xlfn.IFS($C$6=Werkblad!$A$28,Werkblad!$A$34,$C$6="Kennisontwikkeling (KO)",Werkblad!$A$31,$C$6="Onderzoek, Ontwikkeling en innovatie (O&amp;O&amp;I)",Werkblad!$A$32,$C$6="","")</f>
        <v/>
      </c>
      <c r="BC23" s="33"/>
      <c r="BD23" s="188"/>
      <c r="BE23" s="33">
        <f t="shared" si="17"/>
        <v>0</v>
      </c>
      <c r="BF23" s="33">
        <f t="shared" si="18"/>
        <v>0</v>
      </c>
      <c r="BG23" s="297"/>
      <c r="BH23" s="188" t="str" cm="2">
        <f t="array" ref="BH23">_xlfn.IFS($C$6=Werkblad!$A$28,Werkblad!$A$34,$C$6="Kennisontwikkeling (KO)",Werkblad!$A$31,$C$6="Onderzoek, Ontwikkeling en innovatie (O&amp;O&amp;I)",Werkblad!$A$32,$C$6="","")</f>
        <v/>
      </c>
      <c r="BI23" s="126"/>
    </row>
    <row r="24" spans="1:68" x14ac:dyDescent="0.25">
      <c r="A24" s="27"/>
      <c r="B24" s="377"/>
      <c r="C24" s="378"/>
      <c r="D24" s="187">
        <f>IF($D$10=Werkblad!$A$4,60,0)</f>
        <v>0</v>
      </c>
      <c r="E24" s="2"/>
      <c r="F24" s="188"/>
      <c r="G24" s="33">
        <f t="shared" si="20"/>
        <v>0</v>
      </c>
      <c r="H24" s="2"/>
      <c r="I24" s="294">
        <f t="shared" si="2"/>
        <v>0</v>
      </c>
      <c r="J24" s="188"/>
      <c r="K24" s="33">
        <f t="shared" si="21"/>
        <v>0</v>
      </c>
      <c r="L24" s="297"/>
      <c r="M24" s="33">
        <f t="shared" si="4"/>
        <v>0</v>
      </c>
      <c r="N24" s="188"/>
      <c r="O24" s="33">
        <f t="shared" si="5"/>
        <v>0</v>
      </c>
      <c r="P24" s="297">
        <f t="shared" si="0"/>
        <v>0</v>
      </c>
      <c r="Q24" s="297"/>
      <c r="R24" s="188" t="str" cm="2">
        <f t="array" ref="R24">_xlfn.IFS($C$6=Werkblad!$A$28,Werkblad!$A$34,$C$6="Kennisontwikkeling (KO)",Werkblad!$A$31,$C$6="Onderzoek, Ontwikkeling en innovatie (O&amp;O&amp;I)",Werkblad!$A$32,$C$6="","")</f>
        <v/>
      </c>
      <c r="S24" s="33"/>
      <c r="T24" s="188"/>
      <c r="U24" s="33">
        <f t="shared" si="6"/>
        <v>0</v>
      </c>
      <c r="V24" s="297"/>
      <c r="W24" s="33">
        <f t="shared" si="7"/>
        <v>0</v>
      </c>
      <c r="X24" s="188" t="str" cm="2">
        <f t="array" ref="X24">_xlfn.IFS($C$6=Werkblad!$A$28,Werkblad!$A$34,$C$6="Kennisontwikkeling (KO)",Werkblad!$A$31,$C$6="Onderzoek, Ontwikkeling en innovatie (O&amp;O&amp;I)",Werkblad!$A$32,$C$6="","")</f>
        <v/>
      </c>
      <c r="Y24" s="167"/>
      <c r="Z24" s="198"/>
      <c r="AA24" s="33">
        <f t="shared" si="8"/>
        <v>0</v>
      </c>
      <c r="AB24" s="297"/>
      <c r="AC24" s="33">
        <f t="shared" si="19"/>
        <v>0</v>
      </c>
      <c r="AD24" s="188" t="str" cm="2">
        <f t="array" ref="AD24">_xlfn.IFS($C$6=Werkblad!$A$28,Werkblad!$A$34,$C$6="Kennisontwikkeling (KO)",Werkblad!$A$31,$C$6="Onderzoek, Ontwikkeling en innovatie (O&amp;O&amp;I)",Werkblad!$A$32,$C$6="","")</f>
        <v/>
      </c>
      <c r="AE24" s="297"/>
      <c r="AF24" s="188"/>
      <c r="AG24" s="33">
        <f t="shared" si="9"/>
        <v>0</v>
      </c>
      <c r="AH24" s="33">
        <f t="shared" si="10"/>
        <v>0</v>
      </c>
      <c r="AI24" s="297"/>
      <c r="AJ24" s="188" t="str" cm="2">
        <f t="array" ref="AJ24">_xlfn.IFS($C$6=Werkblad!$A$28,Werkblad!$A$34,$C$6="Kennisontwikkeling (KO)",Werkblad!$A$31,$C$6="Onderzoek, Ontwikkeling en innovatie (O&amp;O&amp;I)",Werkblad!$A$32,$C$6="","")</f>
        <v/>
      </c>
      <c r="AK24" s="297"/>
      <c r="AL24" s="188"/>
      <c r="AM24" s="33">
        <f t="shared" si="11"/>
        <v>0</v>
      </c>
      <c r="AN24" s="33">
        <f t="shared" si="12"/>
        <v>0</v>
      </c>
      <c r="AO24" s="297"/>
      <c r="AP24" s="188" t="str" cm="2">
        <f t="array" ref="AP24">_xlfn.IFS($C$6=Werkblad!$A$28,Werkblad!$A$34,$C$6="Kennisontwikkeling (KO)",Werkblad!$A$31,$C$6="Onderzoek, Ontwikkeling en innovatie (O&amp;O&amp;I)",Werkblad!$A$32,$C$6="","")</f>
        <v/>
      </c>
      <c r="AQ24" s="297"/>
      <c r="AR24" s="188"/>
      <c r="AS24" s="33">
        <f t="shared" si="13"/>
        <v>0</v>
      </c>
      <c r="AT24" s="33">
        <f t="shared" si="14"/>
        <v>0</v>
      </c>
      <c r="AU24" s="297"/>
      <c r="AV24" s="188" t="str" cm="2">
        <f t="array" ref="AV24">_xlfn.IFS($C$6=Werkblad!$A$28,Werkblad!$A$34,$C$6="Kennisontwikkeling (KO)",Werkblad!$A$31,$C$6="Onderzoek, Ontwikkeling en innovatie (O&amp;O&amp;I)",Werkblad!$A$32,$C$6="","")</f>
        <v/>
      </c>
      <c r="AW24" s="167"/>
      <c r="AX24" s="188"/>
      <c r="AY24" s="33">
        <f t="shared" si="15"/>
        <v>0</v>
      </c>
      <c r="AZ24" s="33">
        <f t="shared" si="16"/>
        <v>0</v>
      </c>
      <c r="BA24" s="297"/>
      <c r="BB24" s="188" t="str" cm="2">
        <f t="array" ref="BB24">_xlfn.IFS($C$6=Werkblad!$A$28,Werkblad!$A$34,$C$6="Kennisontwikkeling (KO)",Werkblad!$A$31,$C$6="Onderzoek, Ontwikkeling en innovatie (O&amp;O&amp;I)",Werkblad!$A$32,$C$6="","")</f>
        <v/>
      </c>
      <c r="BC24" s="33"/>
      <c r="BD24" s="188"/>
      <c r="BE24" s="33">
        <f t="shared" si="17"/>
        <v>0</v>
      </c>
      <c r="BF24" s="33">
        <f t="shared" si="18"/>
        <v>0</v>
      </c>
      <c r="BG24" s="297"/>
      <c r="BH24" s="188" t="str" cm="2">
        <f t="array" ref="BH24">_xlfn.IFS($C$6=Werkblad!$A$28,Werkblad!$A$34,$C$6="Kennisontwikkeling (KO)",Werkblad!$A$31,$C$6="Onderzoek, Ontwikkeling en innovatie (O&amp;O&amp;I)",Werkblad!$A$32,$C$6="","")</f>
        <v/>
      </c>
      <c r="BI24" s="126"/>
    </row>
    <row r="25" spans="1:68" x14ac:dyDescent="0.25">
      <c r="A25" s="27"/>
      <c r="B25" s="485"/>
      <c r="C25" s="486"/>
      <c r="D25" s="187">
        <f>IF($D$10=Werkblad!$A$4,60,0)</f>
        <v>0</v>
      </c>
      <c r="E25" s="2"/>
      <c r="F25" s="188"/>
      <c r="G25" s="33">
        <f t="shared" ref="G25" si="22">$D25*F25</f>
        <v>0</v>
      </c>
      <c r="H25" s="2"/>
      <c r="I25" s="294">
        <f t="shared" ref="I25" si="23">G25</f>
        <v>0</v>
      </c>
      <c r="J25" s="188"/>
      <c r="K25" s="33">
        <f t="shared" ref="K25" si="24">$D25*J25</f>
        <v>0</v>
      </c>
      <c r="L25" s="297"/>
      <c r="M25" s="33">
        <f t="shared" ref="M25" si="25">K25</f>
        <v>0</v>
      </c>
      <c r="N25" s="188"/>
      <c r="O25" s="33">
        <f t="shared" ref="O25" si="26">$D25*N25</f>
        <v>0</v>
      </c>
      <c r="P25" s="297">
        <f t="shared" ref="P25" si="27">O25</f>
        <v>0</v>
      </c>
      <c r="Q25" s="297"/>
      <c r="R25" s="188" t="str" cm="2">
        <f t="array" ref="R25">_xlfn.IFS($C$6=Werkblad!$A$28,Werkblad!$A$34,$C$6="Kennisontwikkeling (KO)",Werkblad!$A$31,$C$6="Onderzoek, Ontwikkeling en innovatie (O&amp;O&amp;I)",Werkblad!$A$32,$C$6="","")</f>
        <v/>
      </c>
      <c r="S25" s="33"/>
      <c r="T25" s="188"/>
      <c r="U25" s="33">
        <f t="shared" ref="U25" si="28">$D25*T25</f>
        <v>0</v>
      </c>
      <c r="V25" s="297"/>
      <c r="W25" s="33">
        <f t="shared" ref="W25" si="29">U25</f>
        <v>0</v>
      </c>
      <c r="X25" s="188" t="str" cm="2">
        <f t="array" ref="X25">_xlfn.IFS($C$6=Werkblad!$A$28,Werkblad!$A$34,$C$6="Kennisontwikkeling (KO)",Werkblad!$A$31,$C$6="Onderzoek, Ontwikkeling en innovatie (O&amp;O&amp;I)",Werkblad!$A$32,$C$6="","")</f>
        <v/>
      </c>
      <c r="Y25" s="167"/>
      <c r="Z25" s="198"/>
      <c r="AA25" s="33">
        <f t="shared" ref="AA25" si="30">$D25*Z25</f>
        <v>0</v>
      </c>
      <c r="AB25" s="297"/>
      <c r="AC25" s="33">
        <f t="shared" ref="AC25" si="31">AA25</f>
        <v>0</v>
      </c>
      <c r="AD25" s="188" t="str" cm="2">
        <f t="array" ref="AD25">_xlfn.IFS($C$6=Werkblad!$A$28,Werkblad!$A$34,$C$6="Kennisontwikkeling (KO)",Werkblad!$A$31,$C$6="Onderzoek, Ontwikkeling en innovatie (O&amp;O&amp;I)",Werkblad!$A$32,$C$6="","")</f>
        <v/>
      </c>
      <c r="AE25" s="297"/>
      <c r="AF25" s="188"/>
      <c r="AG25" s="33">
        <f t="shared" ref="AG25" si="32">$D25*AF25</f>
        <v>0</v>
      </c>
      <c r="AH25" s="33">
        <f t="shared" ref="AH25" si="33">AG25</f>
        <v>0</v>
      </c>
      <c r="AI25" s="297"/>
      <c r="AJ25" s="188" t="str" cm="2">
        <f t="array" ref="AJ25">_xlfn.IFS($C$6=Werkblad!$A$28,Werkblad!$A$34,$C$6="Kennisontwikkeling (KO)",Werkblad!$A$31,$C$6="Onderzoek, Ontwikkeling en innovatie (O&amp;O&amp;I)",Werkblad!$A$32,$C$6="","")</f>
        <v/>
      </c>
      <c r="AK25" s="297"/>
      <c r="AL25" s="188"/>
      <c r="AM25" s="33">
        <f t="shared" ref="AM25" si="34">$D25*AL25</f>
        <v>0</v>
      </c>
      <c r="AN25" s="33">
        <f t="shared" ref="AN25" si="35">AM25</f>
        <v>0</v>
      </c>
      <c r="AO25" s="297"/>
      <c r="AP25" s="188" t="str" cm="2">
        <f t="array" ref="AP25">_xlfn.IFS($C$6=Werkblad!$A$28,Werkblad!$A$34,$C$6="Kennisontwikkeling (KO)",Werkblad!$A$31,$C$6="Onderzoek, Ontwikkeling en innovatie (O&amp;O&amp;I)",Werkblad!$A$32,$C$6="","")</f>
        <v/>
      </c>
      <c r="AQ25" s="297"/>
      <c r="AR25" s="188"/>
      <c r="AS25" s="33">
        <f t="shared" ref="AS25" si="36">$D25*AR25</f>
        <v>0</v>
      </c>
      <c r="AT25" s="33">
        <f t="shared" ref="AT25" si="37">AS25</f>
        <v>0</v>
      </c>
      <c r="AU25" s="297"/>
      <c r="AV25" s="188" t="str" cm="2">
        <f t="array" ref="AV25">_xlfn.IFS($C$6=Werkblad!$A$28,Werkblad!$A$34,$C$6="Kennisontwikkeling (KO)",Werkblad!$A$31,$C$6="Onderzoek, Ontwikkeling en innovatie (O&amp;O&amp;I)",Werkblad!$A$32,$C$6="","")</f>
        <v/>
      </c>
      <c r="AW25" s="167"/>
      <c r="AX25" s="188"/>
      <c r="AY25" s="33">
        <f t="shared" ref="AY25" si="38">$D25*AX25</f>
        <v>0</v>
      </c>
      <c r="AZ25" s="33">
        <f t="shared" ref="AZ25" si="39">AY25</f>
        <v>0</v>
      </c>
      <c r="BA25" s="297"/>
      <c r="BB25" s="188" t="str" cm="2">
        <f t="array" ref="BB25">_xlfn.IFS($C$6=Werkblad!$A$28,Werkblad!$A$34,$C$6="Kennisontwikkeling (KO)",Werkblad!$A$31,$C$6="Onderzoek, Ontwikkeling en innovatie (O&amp;O&amp;I)",Werkblad!$A$32,$C$6="","")</f>
        <v/>
      </c>
      <c r="BC25" s="33"/>
      <c r="BD25" s="188"/>
      <c r="BE25" s="33">
        <f t="shared" ref="BE25" si="40">$D25*BD25</f>
        <v>0</v>
      </c>
      <c r="BF25" s="33">
        <f t="shared" ref="BF25" si="41">BE25</f>
        <v>0</v>
      </c>
      <c r="BG25" s="297"/>
      <c r="BH25" s="188" t="str" cm="2">
        <f t="array" ref="BH25">_xlfn.IFS($C$6=Werkblad!$A$28,Werkblad!$A$34,$C$6="Kennisontwikkeling (KO)",Werkblad!$A$31,$C$6="Onderzoek, Ontwikkeling en innovatie (O&amp;O&amp;I)",Werkblad!$A$32,$C$6="","")</f>
        <v/>
      </c>
      <c r="BI25" s="126"/>
    </row>
    <row r="26" spans="1:68" x14ac:dyDescent="0.25">
      <c r="A26" s="27"/>
      <c r="B26" s="377"/>
      <c r="C26" s="378"/>
      <c r="D26" s="187">
        <f>IF($D$10=Werkblad!$A$4,60,0)</f>
        <v>0</v>
      </c>
      <c r="E26" s="2"/>
      <c r="F26" s="188"/>
      <c r="G26" s="33">
        <f>$D26*F26</f>
        <v>0</v>
      </c>
      <c r="H26" s="2"/>
      <c r="I26" s="294">
        <f t="shared" si="2"/>
        <v>0</v>
      </c>
      <c r="J26" s="188"/>
      <c r="K26" s="33">
        <f>$D26*J26</f>
        <v>0</v>
      </c>
      <c r="L26" s="297"/>
      <c r="M26" s="33">
        <f t="shared" si="4"/>
        <v>0</v>
      </c>
      <c r="N26" s="188"/>
      <c r="O26" s="33">
        <f>$D26*N26</f>
        <v>0</v>
      </c>
      <c r="P26" s="297">
        <f t="shared" si="0"/>
        <v>0</v>
      </c>
      <c r="Q26" s="297"/>
      <c r="R26" s="188" t="str" cm="2">
        <f t="array" ref="R26">_xlfn.IFS($C$6=Werkblad!$A$28,Werkblad!$A$34,$C$6="Kennisontwikkeling (KO)",Werkblad!$A$31,$C$6="Onderzoek, Ontwikkeling en innovatie (O&amp;O&amp;I)",Werkblad!$A$32,$C$6="","")</f>
        <v/>
      </c>
      <c r="S26" s="33"/>
      <c r="T26" s="188"/>
      <c r="U26" s="33">
        <f>$D26*T26</f>
        <v>0</v>
      </c>
      <c r="V26" s="297"/>
      <c r="W26" s="33">
        <f t="shared" si="7"/>
        <v>0</v>
      </c>
      <c r="X26" s="188" t="str" cm="2">
        <f t="array" ref="X26">_xlfn.IFS($C$6=Werkblad!$A$28,Werkblad!$A$34,$C$6="Kennisontwikkeling (KO)",Werkblad!$A$31,$C$6="Onderzoek, Ontwikkeling en innovatie (O&amp;O&amp;I)",Werkblad!$A$32,$C$6="","")</f>
        <v/>
      </c>
      <c r="Y26" s="167"/>
      <c r="Z26" s="198"/>
      <c r="AA26" s="33">
        <f>$D26*Z26</f>
        <v>0</v>
      </c>
      <c r="AB26" s="297"/>
      <c r="AC26" s="33">
        <f t="shared" si="19"/>
        <v>0</v>
      </c>
      <c r="AD26" s="188" t="str" cm="2">
        <f t="array" ref="AD26">_xlfn.IFS($C$6=Werkblad!$A$28,Werkblad!$A$34,$C$6="Kennisontwikkeling (KO)",Werkblad!$A$31,$C$6="Onderzoek, Ontwikkeling en innovatie (O&amp;O&amp;I)",Werkblad!$A$32,$C$6="","")</f>
        <v/>
      </c>
      <c r="AE26" s="297"/>
      <c r="AF26" s="188"/>
      <c r="AG26" s="33">
        <f>$D26*AF26</f>
        <v>0</v>
      </c>
      <c r="AH26" s="33">
        <f t="shared" si="10"/>
        <v>0</v>
      </c>
      <c r="AI26" s="297"/>
      <c r="AJ26" s="188" t="str" cm="2">
        <f t="array" ref="AJ26">_xlfn.IFS($C$6=Werkblad!$A$28,Werkblad!$A$34,$C$6="Kennisontwikkeling (KO)",Werkblad!$A$31,$C$6="Onderzoek, Ontwikkeling en innovatie (O&amp;O&amp;I)",Werkblad!$A$32,$C$6="","")</f>
        <v/>
      </c>
      <c r="AK26" s="297"/>
      <c r="AL26" s="188"/>
      <c r="AM26" s="33">
        <f>$D26*AL26</f>
        <v>0</v>
      </c>
      <c r="AN26" s="33">
        <f t="shared" si="12"/>
        <v>0</v>
      </c>
      <c r="AO26" s="297"/>
      <c r="AP26" s="188" t="str" cm="2">
        <f t="array" ref="AP26">_xlfn.IFS($C$6=Werkblad!$A$28,Werkblad!$A$34,$C$6="Kennisontwikkeling (KO)",Werkblad!$A$31,$C$6="Onderzoek, Ontwikkeling en innovatie (O&amp;O&amp;I)",Werkblad!$A$32,$C$6="","")</f>
        <v/>
      </c>
      <c r="AQ26" s="297"/>
      <c r="AR26" s="188"/>
      <c r="AS26" s="33">
        <f>$D26*AR26</f>
        <v>0</v>
      </c>
      <c r="AT26" s="33">
        <f t="shared" si="14"/>
        <v>0</v>
      </c>
      <c r="AU26" s="297"/>
      <c r="AV26" s="188" t="str" cm="2">
        <f t="array" ref="AV26">_xlfn.IFS($C$6=Werkblad!$A$28,Werkblad!$A$34,$C$6="Kennisontwikkeling (KO)",Werkblad!$A$31,$C$6="Onderzoek, Ontwikkeling en innovatie (O&amp;O&amp;I)",Werkblad!$A$32,$C$6="","")</f>
        <v/>
      </c>
      <c r="AW26" s="167"/>
      <c r="AX26" s="188"/>
      <c r="AY26" s="33">
        <f>$D26*AX26</f>
        <v>0</v>
      </c>
      <c r="AZ26" s="33">
        <f t="shared" si="16"/>
        <v>0</v>
      </c>
      <c r="BA26" s="297"/>
      <c r="BB26" s="188" t="str" cm="2">
        <f t="array" ref="BB26">_xlfn.IFS($C$6=Werkblad!$A$28,Werkblad!$A$34,$C$6="Kennisontwikkeling (KO)",Werkblad!$A$31,$C$6="Onderzoek, Ontwikkeling en innovatie (O&amp;O&amp;I)",Werkblad!$A$32,$C$6="","")</f>
        <v/>
      </c>
      <c r="BC26" s="33"/>
      <c r="BD26" s="188"/>
      <c r="BE26" s="33">
        <f>$D26*BD26</f>
        <v>0</v>
      </c>
      <c r="BF26" s="33">
        <f t="shared" si="18"/>
        <v>0</v>
      </c>
      <c r="BG26" s="297"/>
      <c r="BH26" s="188" t="str" cm="2">
        <f t="array" ref="BH26">_xlfn.IFS($C$6=Werkblad!$A$28,Werkblad!$A$34,$C$6="Kennisontwikkeling (KO)",Werkblad!$A$31,$C$6="Onderzoek, Ontwikkeling en innovatie (O&amp;O&amp;I)",Werkblad!$A$32,$C$6="","")</f>
        <v/>
      </c>
      <c r="BI26" s="126"/>
      <c r="BP26" s="155"/>
    </row>
    <row r="27" spans="1:68" x14ac:dyDescent="0.25">
      <c r="A27" s="27"/>
      <c r="B27" s="485"/>
      <c r="C27" s="486"/>
      <c r="D27" s="187">
        <f>IF($D$10=Werkblad!$A$4,60,0)</f>
        <v>0</v>
      </c>
      <c r="E27" s="2"/>
      <c r="F27" s="188"/>
      <c r="G27" s="33">
        <f t="shared" ref="G27:G28" si="42">$D27*F27</f>
        <v>0</v>
      </c>
      <c r="H27" s="2"/>
      <c r="I27" s="294">
        <f t="shared" si="2"/>
        <v>0</v>
      </c>
      <c r="J27" s="188"/>
      <c r="K27" s="33">
        <f t="shared" ref="K27:K28" si="43">$D27*J27</f>
        <v>0</v>
      </c>
      <c r="L27" s="297"/>
      <c r="M27" s="33">
        <f t="shared" si="4"/>
        <v>0</v>
      </c>
      <c r="N27" s="188"/>
      <c r="O27" s="33">
        <f t="shared" ref="O27:O28" si="44">$D27*N27</f>
        <v>0</v>
      </c>
      <c r="P27" s="297">
        <f t="shared" si="0"/>
        <v>0</v>
      </c>
      <c r="Q27" s="297"/>
      <c r="R27" s="188" t="str" cm="2">
        <f t="array" ref="R27">_xlfn.IFS($C$6=Werkblad!$A$28,Werkblad!$A$34,$C$6="Kennisontwikkeling (KO)",Werkblad!$A$31,$C$6="Onderzoek, Ontwikkeling en innovatie (O&amp;O&amp;I)",Werkblad!$A$32,$C$6="","")</f>
        <v/>
      </c>
      <c r="S27" s="33"/>
      <c r="T27" s="188"/>
      <c r="U27" s="33">
        <f t="shared" ref="U27:U28" si="45">$D27*T27</f>
        <v>0</v>
      </c>
      <c r="V27" s="297"/>
      <c r="W27" s="33">
        <f t="shared" si="7"/>
        <v>0</v>
      </c>
      <c r="X27" s="188" t="str" cm="2">
        <f t="array" ref="X27">_xlfn.IFS($C$6=Werkblad!$A$28,Werkblad!$A$34,$C$6="Kennisontwikkeling (KO)",Werkblad!$A$31,$C$6="Onderzoek, Ontwikkeling en innovatie (O&amp;O&amp;I)",Werkblad!$A$32,$C$6="","")</f>
        <v/>
      </c>
      <c r="Y27" s="167"/>
      <c r="Z27" s="198"/>
      <c r="AA27" s="33">
        <f t="shared" ref="AA27:AA28" si="46">$D27*Z27</f>
        <v>0</v>
      </c>
      <c r="AB27" s="297"/>
      <c r="AC27" s="33">
        <f t="shared" si="19"/>
        <v>0</v>
      </c>
      <c r="AD27" s="188" t="str" cm="2">
        <f t="array" ref="AD27">_xlfn.IFS($C$6=Werkblad!$A$28,Werkblad!$A$34,$C$6="Kennisontwikkeling (KO)",Werkblad!$A$31,$C$6="Onderzoek, Ontwikkeling en innovatie (O&amp;O&amp;I)",Werkblad!$A$32,$C$6="","")</f>
        <v/>
      </c>
      <c r="AE27" s="297"/>
      <c r="AF27" s="188"/>
      <c r="AG27" s="33">
        <f t="shared" ref="AG27:AG28" si="47">$D27*AF27</f>
        <v>0</v>
      </c>
      <c r="AH27" s="33">
        <f t="shared" si="10"/>
        <v>0</v>
      </c>
      <c r="AI27" s="297"/>
      <c r="AJ27" s="188" t="str" cm="2">
        <f t="array" ref="AJ27">_xlfn.IFS($C$6=Werkblad!$A$28,Werkblad!$A$34,$C$6="Kennisontwikkeling (KO)",Werkblad!$A$31,$C$6="Onderzoek, Ontwikkeling en innovatie (O&amp;O&amp;I)",Werkblad!$A$32,$C$6="","")</f>
        <v/>
      </c>
      <c r="AK27" s="297"/>
      <c r="AL27" s="188"/>
      <c r="AM27" s="33">
        <f t="shared" ref="AM27:AM28" si="48">$D27*AL27</f>
        <v>0</v>
      </c>
      <c r="AN27" s="33">
        <f t="shared" si="12"/>
        <v>0</v>
      </c>
      <c r="AO27" s="297"/>
      <c r="AP27" s="188" t="str" cm="2">
        <f t="array" ref="AP27">_xlfn.IFS($C$6=Werkblad!$A$28,Werkblad!$A$34,$C$6="Kennisontwikkeling (KO)",Werkblad!$A$31,$C$6="Onderzoek, Ontwikkeling en innovatie (O&amp;O&amp;I)",Werkblad!$A$32,$C$6="","")</f>
        <v/>
      </c>
      <c r="AQ27" s="297"/>
      <c r="AR27" s="188"/>
      <c r="AS27" s="33">
        <f t="shared" ref="AS27:AS28" si="49">$D27*AR27</f>
        <v>0</v>
      </c>
      <c r="AT27" s="33">
        <f t="shared" si="14"/>
        <v>0</v>
      </c>
      <c r="AU27" s="297"/>
      <c r="AV27" s="188" t="str" cm="2">
        <f t="array" ref="AV27">_xlfn.IFS($C$6=Werkblad!$A$28,Werkblad!$A$34,$C$6="Kennisontwikkeling (KO)",Werkblad!$A$31,$C$6="Onderzoek, Ontwikkeling en innovatie (O&amp;O&amp;I)",Werkblad!$A$32,$C$6="","")</f>
        <v/>
      </c>
      <c r="AW27" s="167"/>
      <c r="AX27" s="188"/>
      <c r="AY27" s="33">
        <f t="shared" ref="AY27:AY28" si="50">$D27*AX27</f>
        <v>0</v>
      </c>
      <c r="AZ27" s="33">
        <f t="shared" si="16"/>
        <v>0</v>
      </c>
      <c r="BA27" s="297"/>
      <c r="BB27" s="188" t="str" cm="2">
        <f t="array" ref="BB27">_xlfn.IFS($C$6=Werkblad!$A$28,Werkblad!$A$34,$C$6="Kennisontwikkeling (KO)",Werkblad!$A$31,$C$6="Onderzoek, Ontwikkeling en innovatie (O&amp;O&amp;I)",Werkblad!$A$32,$C$6="","")</f>
        <v/>
      </c>
      <c r="BC27" s="33"/>
      <c r="BD27" s="188"/>
      <c r="BE27" s="33">
        <f t="shared" ref="BE27:BE28" si="51">$D27*BD27</f>
        <v>0</v>
      </c>
      <c r="BF27" s="33">
        <f t="shared" si="18"/>
        <v>0</v>
      </c>
      <c r="BG27" s="297"/>
      <c r="BH27" s="188" t="str" cm="2">
        <f t="array" ref="BH27">_xlfn.IFS($C$6=Werkblad!$A$28,Werkblad!$A$34,$C$6="Kennisontwikkeling (KO)",Werkblad!$A$31,$C$6="Onderzoek, Ontwikkeling en innovatie (O&amp;O&amp;I)",Werkblad!$A$32,$C$6="","")</f>
        <v/>
      </c>
      <c r="BI27" s="126"/>
    </row>
    <row r="28" spans="1:68" x14ac:dyDescent="0.25">
      <c r="A28" s="27"/>
      <c r="B28" s="485"/>
      <c r="C28" s="486"/>
      <c r="D28" s="187">
        <f>IF($D$10=Werkblad!$A$4,60,0)</f>
        <v>0</v>
      </c>
      <c r="E28" s="2"/>
      <c r="F28" s="188"/>
      <c r="G28" s="33">
        <f t="shared" si="42"/>
        <v>0</v>
      </c>
      <c r="H28" s="2"/>
      <c r="I28" s="294">
        <f t="shared" si="2"/>
        <v>0</v>
      </c>
      <c r="J28" s="188"/>
      <c r="K28" s="33">
        <f t="shared" si="43"/>
        <v>0</v>
      </c>
      <c r="L28" s="297"/>
      <c r="M28" s="33">
        <f t="shared" si="4"/>
        <v>0</v>
      </c>
      <c r="N28" s="188"/>
      <c r="O28" s="33">
        <f t="shared" si="44"/>
        <v>0</v>
      </c>
      <c r="P28" s="297">
        <f t="shared" si="0"/>
        <v>0</v>
      </c>
      <c r="Q28" s="297"/>
      <c r="R28" s="188" t="str" cm="2">
        <f t="array" ref="R28">_xlfn.IFS($C$6=Werkblad!$A$28,Werkblad!$A$34,$C$6="Kennisontwikkeling (KO)",Werkblad!$A$31,$C$6="Onderzoek, Ontwikkeling en innovatie (O&amp;O&amp;I)",Werkblad!$A$32,$C$6="","")</f>
        <v/>
      </c>
      <c r="S28" s="33"/>
      <c r="T28" s="188"/>
      <c r="U28" s="33">
        <f t="shared" si="45"/>
        <v>0</v>
      </c>
      <c r="V28" s="297"/>
      <c r="W28" s="33">
        <f t="shared" si="7"/>
        <v>0</v>
      </c>
      <c r="X28" s="188" t="str" cm="2">
        <f t="array" ref="X28">_xlfn.IFS($C$6=Werkblad!$A$28,Werkblad!$A$34,$C$6="Kennisontwikkeling (KO)",Werkblad!$A$31,$C$6="Onderzoek, Ontwikkeling en innovatie (O&amp;O&amp;I)",Werkblad!$A$32,$C$6="","")</f>
        <v/>
      </c>
      <c r="Y28" s="167"/>
      <c r="Z28" s="198"/>
      <c r="AA28" s="33">
        <f t="shared" si="46"/>
        <v>0</v>
      </c>
      <c r="AB28" s="297"/>
      <c r="AC28" s="33">
        <f t="shared" si="19"/>
        <v>0</v>
      </c>
      <c r="AD28" s="188" t="str" cm="2">
        <f t="array" ref="AD28">_xlfn.IFS($C$6=Werkblad!$A$28,Werkblad!$A$34,$C$6="Kennisontwikkeling (KO)",Werkblad!$A$31,$C$6="Onderzoek, Ontwikkeling en innovatie (O&amp;O&amp;I)",Werkblad!$A$32,$C$6="","")</f>
        <v/>
      </c>
      <c r="AE28" s="297"/>
      <c r="AF28" s="188"/>
      <c r="AG28" s="33">
        <f t="shared" si="47"/>
        <v>0</v>
      </c>
      <c r="AH28" s="33">
        <f t="shared" si="10"/>
        <v>0</v>
      </c>
      <c r="AI28" s="297"/>
      <c r="AJ28" s="188" t="str" cm="2">
        <f t="array" ref="AJ28">_xlfn.IFS($C$6=Werkblad!$A$28,Werkblad!$A$34,$C$6="Kennisontwikkeling (KO)",Werkblad!$A$31,$C$6="Onderzoek, Ontwikkeling en innovatie (O&amp;O&amp;I)",Werkblad!$A$32,$C$6="","")</f>
        <v/>
      </c>
      <c r="AK28" s="297"/>
      <c r="AL28" s="188"/>
      <c r="AM28" s="33">
        <f t="shared" si="48"/>
        <v>0</v>
      </c>
      <c r="AN28" s="33">
        <f t="shared" si="12"/>
        <v>0</v>
      </c>
      <c r="AO28" s="297"/>
      <c r="AP28" s="188" t="str" cm="2">
        <f t="array" ref="AP28">_xlfn.IFS($C$6=Werkblad!$A$28,Werkblad!$A$34,$C$6="Kennisontwikkeling (KO)",Werkblad!$A$31,$C$6="Onderzoek, Ontwikkeling en innovatie (O&amp;O&amp;I)",Werkblad!$A$32,$C$6="","")</f>
        <v/>
      </c>
      <c r="AQ28" s="297"/>
      <c r="AR28" s="188"/>
      <c r="AS28" s="33">
        <f t="shared" si="49"/>
        <v>0</v>
      </c>
      <c r="AT28" s="33">
        <f t="shared" si="14"/>
        <v>0</v>
      </c>
      <c r="AU28" s="297"/>
      <c r="AV28" s="188" t="str" cm="2">
        <f t="array" ref="AV28">_xlfn.IFS($C$6=Werkblad!$A$28,Werkblad!$A$34,$C$6="Kennisontwikkeling (KO)",Werkblad!$A$31,$C$6="Onderzoek, Ontwikkeling en innovatie (O&amp;O&amp;I)",Werkblad!$A$32,$C$6="","")</f>
        <v/>
      </c>
      <c r="AW28" s="167"/>
      <c r="AX28" s="188"/>
      <c r="AY28" s="33">
        <f t="shared" si="50"/>
        <v>0</v>
      </c>
      <c r="AZ28" s="33">
        <f t="shared" si="16"/>
        <v>0</v>
      </c>
      <c r="BA28" s="297"/>
      <c r="BB28" s="188" t="str" cm="2">
        <f t="array" ref="BB28">_xlfn.IFS($C$6=Werkblad!$A$28,Werkblad!$A$34,$C$6="Kennisontwikkeling (KO)",Werkblad!$A$31,$C$6="Onderzoek, Ontwikkeling en innovatie (O&amp;O&amp;I)",Werkblad!$A$32,$C$6="","")</f>
        <v/>
      </c>
      <c r="BC28" s="33"/>
      <c r="BD28" s="188"/>
      <c r="BE28" s="33">
        <f t="shared" si="51"/>
        <v>0</v>
      </c>
      <c r="BF28" s="33">
        <f t="shared" si="18"/>
        <v>0</v>
      </c>
      <c r="BG28" s="297"/>
      <c r="BH28" s="188" t="str" cm="2">
        <f t="array" ref="BH28">_xlfn.IFS($C$6=Werkblad!$A$28,Werkblad!$A$34,$C$6="Kennisontwikkeling (KO)",Werkblad!$A$31,$C$6="Onderzoek, Ontwikkeling en innovatie (O&amp;O&amp;I)",Werkblad!$A$32,$C$6="","")</f>
        <v/>
      </c>
      <c r="BI28" s="126"/>
    </row>
    <row r="29" spans="1:68" x14ac:dyDescent="0.25">
      <c r="A29" s="27"/>
      <c r="B29" s="377"/>
      <c r="C29" s="378"/>
      <c r="D29" s="187">
        <f>IF($D$10=Werkblad!$A$4,60,0)</f>
        <v>0</v>
      </c>
      <c r="E29" s="2"/>
      <c r="F29" s="188"/>
      <c r="G29" s="33">
        <f t="shared" ref="G29:G31" si="52">$D29*F29</f>
        <v>0</v>
      </c>
      <c r="H29" s="2"/>
      <c r="I29" s="294">
        <f t="shared" si="2"/>
        <v>0</v>
      </c>
      <c r="J29" s="188"/>
      <c r="K29" s="33">
        <f t="shared" ref="K29:K31" si="53">$D29*J29</f>
        <v>0</v>
      </c>
      <c r="L29" s="297"/>
      <c r="M29" s="33">
        <f t="shared" si="4"/>
        <v>0</v>
      </c>
      <c r="N29" s="188"/>
      <c r="O29" s="33">
        <f t="shared" ref="O29:O31" si="54">$D29*N29</f>
        <v>0</v>
      </c>
      <c r="P29" s="297">
        <f t="shared" si="0"/>
        <v>0</v>
      </c>
      <c r="Q29" s="297"/>
      <c r="R29" s="188" t="str" cm="2">
        <f t="array" ref="R29">_xlfn.IFS($C$6=Werkblad!$A$28,Werkblad!$A$34,$C$6="Kennisontwikkeling (KO)",Werkblad!$A$31,$C$6="Onderzoek, Ontwikkeling en innovatie (O&amp;O&amp;I)",Werkblad!$A$32,$C$6="","")</f>
        <v/>
      </c>
      <c r="S29" s="33"/>
      <c r="T29" s="188"/>
      <c r="U29" s="33">
        <f t="shared" ref="U29:U31" si="55">$D29*T29</f>
        <v>0</v>
      </c>
      <c r="V29" s="297"/>
      <c r="W29" s="33">
        <f t="shared" si="7"/>
        <v>0</v>
      </c>
      <c r="X29" s="188" t="str" cm="2">
        <f t="array" ref="X29">_xlfn.IFS($C$6=Werkblad!$A$28,Werkblad!$A$34,$C$6="Kennisontwikkeling (KO)",Werkblad!$A$31,$C$6="Onderzoek, Ontwikkeling en innovatie (O&amp;O&amp;I)",Werkblad!$A$32,$C$6="","")</f>
        <v/>
      </c>
      <c r="Y29" s="167"/>
      <c r="Z29" s="198"/>
      <c r="AA29" s="33">
        <f t="shared" ref="AA29:AA31" si="56">$D29*Z29</f>
        <v>0</v>
      </c>
      <c r="AB29" s="297"/>
      <c r="AC29" s="33">
        <f t="shared" si="19"/>
        <v>0</v>
      </c>
      <c r="AD29" s="188" t="str" cm="2">
        <f t="array" ref="AD29">_xlfn.IFS($C$6=Werkblad!$A$28,Werkblad!$A$34,$C$6="Kennisontwikkeling (KO)",Werkblad!$A$31,$C$6="Onderzoek, Ontwikkeling en innovatie (O&amp;O&amp;I)",Werkblad!$A$32,$C$6="","")</f>
        <v/>
      </c>
      <c r="AE29" s="297"/>
      <c r="AF29" s="188"/>
      <c r="AG29" s="33">
        <f t="shared" ref="AG29:AG31" si="57">$D29*AF29</f>
        <v>0</v>
      </c>
      <c r="AH29" s="33">
        <f t="shared" si="10"/>
        <v>0</v>
      </c>
      <c r="AI29" s="297"/>
      <c r="AJ29" s="188" t="str" cm="2">
        <f t="array" ref="AJ29">_xlfn.IFS($C$6=Werkblad!$A$28,Werkblad!$A$34,$C$6="Kennisontwikkeling (KO)",Werkblad!$A$31,$C$6="Onderzoek, Ontwikkeling en innovatie (O&amp;O&amp;I)",Werkblad!$A$32,$C$6="","")</f>
        <v/>
      </c>
      <c r="AK29" s="297"/>
      <c r="AL29" s="188"/>
      <c r="AM29" s="33">
        <f t="shared" ref="AM29:AM31" si="58">$D29*AL29</f>
        <v>0</v>
      </c>
      <c r="AN29" s="33">
        <f t="shared" si="12"/>
        <v>0</v>
      </c>
      <c r="AO29" s="297"/>
      <c r="AP29" s="188" t="str" cm="2">
        <f t="array" ref="AP29">_xlfn.IFS($C$6=Werkblad!$A$28,Werkblad!$A$34,$C$6="Kennisontwikkeling (KO)",Werkblad!$A$31,$C$6="Onderzoek, Ontwikkeling en innovatie (O&amp;O&amp;I)",Werkblad!$A$32,$C$6="","")</f>
        <v/>
      </c>
      <c r="AQ29" s="297"/>
      <c r="AR29" s="188"/>
      <c r="AS29" s="33">
        <f t="shared" ref="AS29:AS31" si="59">$D29*AR29</f>
        <v>0</v>
      </c>
      <c r="AT29" s="33">
        <f t="shared" si="14"/>
        <v>0</v>
      </c>
      <c r="AU29" s="297"/>
      <c r="AV29" s="188" t="str" cm="2">
        <f t="array" ref="AV29">_xlfn.IFS($C$6=Werkblad!$A$28,Werkblad!$A$34,$C$6="Kennisontwikkeling (KO)",Werkblad!$A$31,$C$6="Onderzoek, Ontwikkeling en innovatie (O&amp;O&amp;I)",Werkblad!$A$32,$C$6="","")</f>
        <v/>
      </c>
      <c r="AW29" s="167"/>
      <c r="AX29" s="188"/>
      <c r="AY29" s="33">
        <f t="shared" ref="AY29:AY31" si="60">$D29*AX29</f>
        <v>0</v>
      </c>
      <c r="AZ29" s="33">
        <f t="shared" si="16"/>
        <v>0</v>
      </c>
      <c r="BA29" s="297"/>
      <c r="BB29" s="188" t="str" cm="2">
        <f t="array" ref="BB29">_xlfn.IFS($C$6=Werkblad!$A$28,Werkblad!$A$34,$C$6="Kennisontwikkeling (KO)",Werkblad!$A$31,$C$6="Onderzoek, Ontwikkeling en innovatie (O&amp;O&amp;I)",Werkblad!$A$32,$C$6="","")</f>
        <v/>
      </c>
      <c r="BC29" s="33"/>
      <c r="BD29" s="188"/>
      <c r="BE29" s="33">
        <f t="shared" ref="BE29:BE31" si="61">$D29*BD29</f>
        <v>0</v>
      </c>
      <c r="BF29" s="33">
        <f t="shared" si="18"/>
        <v>0</v>
      </c>
      <c r="BG29" s="297"/>
      <c r="BH29" s="188" t="str" cm="2">
        <f t="array" ref="BH29">_xlfn.IFS($C$6=Werkblad!$A$28,Werkblad!$A$34,$C$6="Kennisontwikkeling (KO)",Werkblad!$A$31,$C$6="Onderzoek, Ontwikkeling en innovatie (O&amp;O&amp;I)",Werkblad!$A$32,$C$6="","")</f>
        <v/>
      </c>
      <c r="BI29" s="126"/>
      <c r="BP29" s="155"/>
    </row>
    <row r="30" spans="1:68" x14ac:dyDescent="0.25">
      <c r="A30" s="27"/>
      <c r="B30" s="377"/>
      <c r="C30" s="378"/>
      <c r="D30" s="187">
        <f>IF($D$10=Werkblad!$A$4,60,0)</f>
        <v>0</v>
      </c>
      <c r="E30" s="2"/>
      <c r="F30" s="188"/>
      <c r="G30" s="33">
        <f t="shared" si="52"/>
        <v>0</v>
      </c>
      <c r="H30" s="2"/>
      <c r="I30" s="294">
        <f t="shared" si="2"/>
        <v>0</v>
      </c>
      <c r="J30" s="188"/>
      <c r="K30" s="33">
        <f t="shared" si="53"/>
        <v>0</v>
      </c>
      <c r="L30" s="297"/>
      <c r="M30" s="33">
        <f t="shared" si="4"/>
        <v>0</v>
      </c>
      <c r="N30" s="188"/>
      <c r="O30" s="33">
        <f t="shared" si="54"/>
        <v>0</v>
      </c>
      <c r="P30" s="297">
        <f t="shared" si="0"/>
        <v>0</v>
      </c>
      <c r="Q30" s="297"/>
      <c r="R30" s="188" t="str" cm="2">
        <f t="array" ref="R30">_xlfn.IFS($C$6=Werkblad!$A$28,Werkblad!$A$34,$C$6="Kennisontwikkeling (KO)",Werkblad!$A$31,$C$6="Onderzoek, Ontwikkeling en innovatie (O&amp;O&amp;I)",Werkblad!$A$32,$C$6="","")</f>
        <v/>
      </c>
      <c r="S30" s="33"/>
      <c r="T30" s="188"/>
      <c r="U30" s="33">
        <f t="shared" si="55"/>
        <v>0</v>
      </c>
      <c r="V30" s="297"/>
      <c r="W30" s="33">
        <f t="shared" si="7"/>
        <v>0</v>
      </c>
      <c r="X30" s="188" t="str" cm="2">
        <f t="array" ref="X30">_xlfn.IFS($C$6=Werkblad!$A$28,Werkblad!$A$34,$C$6="Kennisontwikkeling (KO)",Werkblad!$A$31,$C$6="Onderzoek, Ontwikkeling en innovatie (O&amp;O&amp;I)",Werkblad!$A$32,$C$6="","")</f>
        <v/>
      </c>
      <c r="Y30" s="167"/>
      <c r="Z30" s="198"/>
      <c r="AA30" s="33">
        <f t="shared" si="56"/>
        <v>0</v>
      </c>
      <c r="AB30" s="297"/>
      <c r="AC30" s="33">
        <f t="shared" si="19"/>
        <v>0</v>
      </c>
      <c r="AD30" s="188" t="str" cm="2">
        <f t="array" ref="AD30">_xlfn.IFS($C$6=Werkblad!$A$28,Werkblad!$A$34,$C$6="Kennisontwikkeling (KO)",Werkblad!$A$31,$C$6="Onderzoek, Ontwikkeling en innovatie (O&amp;O&amp;I)",Werkblad!$A$32,$C$6="","")</f>
        <v/>
      </c>
      <c r="AE30" s="297"/>
      <c r="AF30" s="188"/>
      <c r="AG30" s="33">
        <f t="shared" si="57"/>
        <v>0</v>
      </c>
      <c r="AH30" s="33">
        <f t="shared" si="10"/>
        <v>0</v>
      </c>
      <c r="AI30" s="297"/>
      <c r="AJ30" s="188" t="str" cm="2">
        <f t="array" ref="AJ30">_xlfn.IFS($C$6=Werkblad!$A$28,Werkblad!$A$34,$C$6="Kennisontwikkeling (KO)",Werkblad!$A$31,$C$6="Onderzoek, Ontwikkeling en innovatie (O&amp;O&amp;I)",Werkblad!$A$32,$C$6="","")</f>
        <v/>
      </c>
      <c r="AK30" s="297"/>
      <c r="AL30" s="188"/>
      <c r="AM30" s="33">
        <f t="shared" si="58"/>
        <v>0</v>
      </c>
      <c r="AN30" s="33">
        <f t="shared" si="12"/>
        <v>0</v>
      </c>
      <c r="AO30" s="297"/>
      <c r="AP30" s="188" t="str" cm="2">
        <f t="array" ref="AP30">_xlfn.IFS($C$6=Werkblad!$A$28,Werkblad!$A$34,$C$6="Kennisontwikkeling (KO)",Werkblad!$A$31,$C$6="Onderzoek, Ontwikkeling en innovatie (O&amp;O&amp;I)",Werkblad!$A$32,$C$6="","")</f>
        <v/>
      </c>
      <c r="AQ30" s="297"/>
      <c r="AR30" s="188"/>
      <c r="AS30" s="33">
        <f t="shared" si="59"/>
        <v>0</v>
      </c>
      <c r="AT30" s="33">
        <f t="shared" si="14"/>
        <v>0</v>
      </c>
      <c r="AU30" s="297"/>
      <c r="AV30" s="188" t="str" cm="2">
        <f t="array" ref="AV30">_xlfn.IFS($C$6=Werkblad!$A$28,Werkblad!$A$34,$C$6="Kennisontwikkeling (KO)",Werkblad!$A$31,$C$6="Onderzoek, Ontwikkeling en innovatie (O&amp;O&amp;I)",Werkblad!$A$32,$C$6="","")</f>
        <v/>
      </c>
      <c r="AW30" s="167"/>
      <c r="AX30" s="188"/>
      <c r="AY30" s="33">
        <f t="shared" si="60"/>
        <v>0</v>
      </c>
      <c r="AZ30" s="33">
        <f t="shared" si="16"/>
        <v>0</v>
      </c>
      <c r="BA30" s="297"/>
      <c r="BB30" s="188" t="str" cm="2">
        <f t="array" ref="BB30">_xlfn.IFS($C$6=Werkblad!$A$28,Werkblad!$A$34,$C$6="Kennisontwikkeling (KO)",Werkblad!$A$31,$C$6="Onderzoek, Ontwikkeling en innovatie (O&amp;O&amp;I)",Werkblad!$A$32,$C$6="","")</f>
        <v/>
      </c>
      <c r="BC30" s="33"/>
      <c r="BD30" s="188"/>
      <c r="BE30" s="33">
        <f t="shared" si="61"/>
        <v>0</v>
      </c>
      <c r="BF30" s="33">
        <f t="shared" si="18"/>
        <v>0</v>
      </c>
      <c r="BG30" s="297"/>
      <c r="BH30" s="188" t="str" cm="2">
        <f t="array" ref="BH30">_xlfn.IFS($C$6=Werkblad!$A$28,Werkblad!$A$34,$C$6="Kennisontwikkeling (KO)",Werkblad!$A$31,$C$6="Onderzoek, Ontwikkeling en innovatie (O&amp;O&amp;I)",Werkblad!$A$32,$C$6="","")</f>
        <v/>
      </c>
      <c r="BI30" s="126"/>
    </row>
    <row r="31" spans="1:68" x14ac:dyDescent="0.25">
      <c r="A31" s="27"/>
      <c r="B31" s="377"/>
      <c r="C31" s="378"/>
      <c r="D31" s="187">
        <f>IF($D$10=Werkblad!$A$4,60,0)</f>
        <v>0</v>
      </c>
      <c r="E31" s="2"/>
      <c r="F31" s="188"/>
      <c r="G31" s="33">
        <f t="shared" si="52"/>
        <v>0</v>
      </c>
      <c r="H31" s="2"/>
      <c r="I31" s="294">
        <f t="shared" si="2"/>
        <v>0</v>
      </c>
      <c r="J31" s="188"/>
      <c r="K31" s="33">
        <f t="shared" si="53"/>
        <v>0</v>
      </c>
      <c r="L31" s="297"/>
      <c r="M31" s="33">
        <f t="shared" si="4"/>
        <v>0</v>
      </c>
      <c r="N31" s="188"/>
      <c r="O31" s="33">
        <f t="shared" si="54"/>
        <v>0</v>
      </c>
      <c r="P31" s="297">
        <f t="shared" si="0"/>
        <v>0</v>
      </c>
      <c r="Q31" s="297"/>
      <c r="R31" s="188" t="str" cm="2">
        <f t="array" ref="R31">_xlfn.IFS($C$6=Werkblad!$A$28,Werkblad!$A$34,$C$6="Kennisontwikkeling (KO)",Werkblad!$A$31,$C$6="Onderzoek, Ontwikkeling en innovatie (O&amp;O&amp;I)",Werkblad!$A$32,$C$6="","")</f>
        <v/>
      </c>
      <c r="S31" s="33"/>
      <c r="T31" s="188"/>
      <c r="U31" s="33">
        <f t="shared" si="55"/>
        <v>0</v>
      </c>
      <c r="V31" s="297"/>
      <c r="W31" s="33">
        <f t="shared" si="7"/>
        <v>0</v>
      </c>
      <c r="X31" s="188" t="str" cm="2">
        <f t="array" ref="X31">_xlfn.IFS($C$6=Werkblad!$A$28,Werkblad!$A$34,$C$6="Kennisontwikkeling (KO)",Werkblad!$A$31,$C$6="Onderzoek, Ontwikkeling en innovatie (O&amp;O&amp;I)",Werkblad!$A$32,$C$6="","")</f>
        <v/>
      </c>
      <c r="Y31" s="167"/>
      <c r="Z31" s="198"/>
      <c r="AA31" s="33">
        <f t="shared" si="56"/>
        <v>0</v>
      </c>
      <c r="AB31" s="297"/>
      <c r="AC31" s="33">
        <f t="shared" si="19"/>
        <v>0</v>
      </c>
      <c r="AD31" s="188" t="str" cm="2">
        <f t="array" ref="AD31">_xlfn.IFS($C$6=Werkblad!$A$28,Werkblad!$A$34,$C$6="Kennisontwikkeling (KO)",Werkblad!$A$31,$C$6="Onderzoek, Ontwikkeling en innovatie (O&amp;O&amp;I)",Werkblad!$A$32,$C$6="","")</f>
        <v/>
      </c>
      <c r="AE31" s="297"/>
      <c r="AF31" s="188"/>
      <c r="AG31" s="33">
        <f t="shared" si="57"/>
        <v>0</v>
      </c>
      <c r="AH31" s="33">
        <f t="shared" si="10"/>
        <v>0</v>
      </c>
      <c r="AI31" s="297"/>
      <c r="AJ31" s="188" t="str" cm="2">
        <f t="array" ref="AJ31">_xlfn.IFS($C$6=Werkblad!$A$28,Werkblad!$A$34,$C$6="Kennisontwikkeling (KO)",Werkblad!$A$31,$C$6="Onderzoek, Ontwikkeling en innovatie (O&amp;O&amp;I)",Werkblad!$A$32,$C$6="","")</f>
        <v/>
      </c>
      <c r="AK31" s="297"/>
      <c r="AL31" s="188"/>
      <c r="AM31" s="33">
        <f t="shared" si="58"/>
        <v>0</v>
      </c>
      <c r="AN31" s="33">
        <f t="shared" si="12"/>
        <v>0</v>
      </c>
      <c r="AO31" s="297"/>
      <c r="AP31" s="188" t="str" cm="2">
        <f t="array" ref="AP31">_xlfn.IFS($C$6=Werkblad!$A$28,Werkblad!$A$34,$C$6="Kennisontwikkeling (KO)",Werkblad!$A$31,$C$6="Onderzoek, Ontwikkeling en innovatie (O&amp;O&amp;I)",Werkblad!$A$32,$C$6="","")</f>
        <v/>
      </c>
      <c r="AQ31" s="297"/>
      <c r="AR31" s="188"/>
      <c r="AS31" s="33">
        <f t="shared" si="59"/>
        <v>0</v>
      </c>
      <c r="AT31" s="33">
        <f t="shared" si="14"/>
        <v>0</v>
      </c>
      <c r="AU31" s="297"/>
      <c r="AV31" s="188" t="str" cm="2">
        <f t="array" ref="AV31">_xlfn.IFS($C$6=Werkblad!$A$28,Werkblad!$A$34,$C$6="Kennisontwikkeling (KO)",Werkblad!$A$31,$C$6="Onderzoek, Ontwikkeling en innovatie (O&amp;O&amp;I)",Werkblad!$A$32,$C$6="","")</f>
        <v/>
      </c>
      <c r="AW31" s="167"/>
      <c r="AX31" s="188"/>
      <c r="AY31" s="33">
        <f t="shared" si="60"/>
        <v>0</v>
      </c>
      <c r="AZ31" s="33">
        <f t="shared" si="16"/>
        <v>0</v>
      </c>
      <c r="BA31" s="297"/>
      <c r="BB31" s="188" t="str" cm="2">
        <f t="array" ref="BB31">_xlfn.IFS($C$6=Werkblad!$A$28,Werkblad!$A$34,$C$6="Kennisontwikkeling (KO)",Werkblad!$A$31,$C$6="Onderzoek, Ontwikkeling en innovatie (O&amp;O&amp;I)",Werkblad!$A$32,$C$6="","")</f>
        <v/>
      </c>
      <c r="BC31" s="33"/>
      <c r="BD31" s="188"/>
      <c r="BE31" s="33">
        <f t="shared" si="61"/>
        <v>0</v>
      </c>
      <c r="BF31" s="33">
        <f t="shared" si="18"/>
        <v>0</v>
      </c>
      <c r="BG31" s="297"/>
      <c r="BH31" s="188" t="str" cm="2">
        <f t="array" ref="BH31">_xlfn.IFS($C$6=Werkblad!$A$28,Werkblad!$A$34,$C$6="Kennisontwikkeling (KO)",Werkblad!$A$31,$C$6="Onderzoek, Ontwikkeling en innovatie (O&amp;O&amp;I)",Werkblad!$A$32,$C$6="","")</f>
        <v/>
      </c>
      <c r="BI31" s="126"/>
    </row>
    <row r="32" spans="1:68" x14ac:dyDescent="0.25">
      <c r="A32" s="27"/>
      <c r="B32" s="193"/>
      <c r="C32" s="35"/>
      <c r="D32" s="36"/>
      <c r="E32" s="36"/>
      <c r="F32" s="37" t="s">
        <v>13</v>
      </c>
      <c r="G32" s="33">
        <f>SUM(G15:G31)</f>
        <v>0</v>
      </c>
      <c r="H32" s="36"/>
      <c r="I32" s="36"/>
      <c r="J32" s="37" t="s">
        <v>13</v>
      </c>
      <c r="K32" s="33">
        <f>SUM(K15:K31)</f>
        <v>0</v>
      </c>
      <c r="L32" s="297"/>
      <c r="M32" s="33"/>
      <c r="N32" s="37" t="s">
        <v>13</v>
      </c>
      <c r="O32" s="33">
        <f>SUM(O15:O31)</f>
        <v>0</v>
      </c>
      <c r="P32" s="297"/>
      <c r="Q32" s="297"/>
      <c r="R32" s="33"/>
      <c r="S32" s="33"/>
      <c r="T32" s="502" t="s">
        <v>13</v>
      </c>
      <c r="U32" s="33">
        <f>SUM(U15:U31)</f>
        <v>0</v>
      </c>
      <c r="V32" s="297"/>
      <c r="W32" s="33">
        <f t="shared" si="7"/>
        <v>0</v>
      </c>
      <c r="X32" s="33"/>
      <c r="Y32" s="167"/>
      <c r="Z32" s="37" t="s">
        <v>13</v>
      </c>
      <c r="AA32" s="33">
        <f>SUM(AA15:AA31)</f>
        <v>0</v>
      </c>
      <c r="AB32" s="297"/>
      <c r="AC32" s="33">
        <f t="shared" si="19"/>
        <v>0</v>
      </c>
      <c r="AD32" s="33"/>
      <c r="AE32" s="297"/>
      <c r="AF32" s="37" t="s">
        <v>13</v>
      </c>
      <c r="AG32" s="33">
        <f>SUM(AG15:AG31)</f>
        <v>0</v>
      </c>
      <c r="AH32" s="33">
        <f>AG32</f>
        <v>0</v>
      </c>
      <c r="AI32" s="297"/>
      <c r="AJ32" s="33"/>
      <c r="AK32" s="297"/>
      <c r="AL32" s="37" t="s">
        <v>13</v>
      </c>
      <c r="AM32" s="33">
        <f>SUM(AM15:AM31)</f>
        <v>0</v>
      </c>
      <c r="AN32" s="33"/>
      <c r="AO32" s="297"/>
      <c r="AP32" s="33"/>
      <c r="AQ32" s="297"/>
      <c r="AR32" s="37" t="s">
        <v>13</v>
      </c>
      <c r="AS32" s="33">
        <f>SUM(AS15:AS31)</f>
        <v>0</v>
      </c>
      <c r="AT32" s="33"/>
      <c r="AU32" s="297"/>
      <c r="AV32" s="33"/>
      <c r="AW32" s="167"/>
      <c r="AX32" s="37" t="s">
        <v>13</v>
      </c>
      <c r="AY32" s="33">
        <f>SUM(AY15:AY31)</f>
        <v>0</v>
      </c>
      <c r="AZ32" s="33"/>
      <c r="BA32" s="297"/>
      <c r="BB32" s="33"/>
      <c r="BC32" s="33"/>
      <c r="BD32" s="37" t="s">
        <v>13</v>
      </c>
      <c r="BE32" s="33">
        <f>SUM(BE15:BE31)</f>
        <v>0</v>
      </c>
      <c r="BF32" s="33"/>
      <c r="BG32" s="297"/>
      <c r="BH32" s="33"/>
      <c r="BI32" s="127"/>
    </row>
    <row r="33" spans="1:61" x14ac:dyDescent="0.25">
      <c r="A33" s="27"/>
      <c r="B33" s="181"/>
      <c r="C33" s="38"/>
      <c r="D33" s="39"/>
      <c r="E33" s="39"/>
      <c r="F33" s="39"/>
      <c r="G33" s="40"/>
      <c r="H33" s="39"/>
      <c r="I33" s="39"/>
      <c r="J33" s="39"/>
      <c r="K33" s="40"/>
      <c r="L33" s="306"/>
      <c r="M33" s="40"/>
      <c r="N33" s="39"/>
      <c r="O33" s="40"/>
      <c r="P33" s="306"/>
      <c r="Q33" s="306"/>
      <c r="R33" s="40"/>
      <c r="S33" s="40"/>
      <c r="T33" s="39"/>
      <c r="U33" s="40"/>
      <c r="V33" s="306"/>
      <c r="W33" s="33"/>
      <c r="X33" s="40"/>
      <c r="Y33" s="159"/>
      <c r="Z33" s="39"/>
      <c r="AA33" s="40"/>
      <c r="AB33" s="306"/>
      <c r="AC33" s="33"/>
      <c r="AD33" s="40"/>
      <c r="AE33" s="306"/>
      <c r="AF33" s="39"/>
      <c r="AG33" s="40"/>
      <c r="AH33" s="40"/>
      <c r="AI33" s="306"/>
      <c r="AJ33" s="40"/>
      <c r="AK33" s="306"/>
      <c r="AL33" s="39"/>
      <c r="AM33" s="40"/>
      <c r="AN33" s="40"/>
      <c r="AO33" s="306"/>
      <c r="AP33" s="40"/>
      <c r="AQ33" s="306"/>
      <c r="AR33" s="39"/>
      <c r="AS33" s="40"/>
      <c r="AT33" s="40"/>
      <c r="AU33" s="306"/>
      <c r="AV33" s="40"/>
      <c r="AW33" s="159"/>
      <c r="AX33" s="39"/>
      <c r="AY33" s="40"/>
      <c r="AZ33" s="40"/>
      <c r="BA33" s="306"/>
      <c r="BB33" s="40"/>
      <c r="BC33" s="40"/>
      <c r="BD33" s="39"/>
      <c r="BE33" s="40"/>
      <c r="BF33" s="40"/>
      <c r="BG33" s="306"/>
      <c r="BH33" s="40"/>
      <c r="BI33" s="128"/>
    </row>
    <row r="34" spans="1:61" ht="15.75" thickBot="1" x14ac:dyDescent="0.3">
      <c r="A34" s="27"/>
      <c r="B34" s="181"/>
      <c r="C34" s="38"/>
      <c r="D34" s="35"/>
      <c r="E34" s="35"/>
      <c r="F34" s="214" t="str">
        <f>IF(D10="Directe loonkosten plus vaste opslag-systematiek (50%)","Opslag algemene kosten (50%)","Geen opslag")</f>
        <v>Geen opslag</v>
      </c>
      <c r="G34" s="41" t="str">
        <f>IF($D10="vaste uurtarief-systematiek",0,(IF($D10="integrale kostensystematiek",0,(IF($D10="Directe loonkosten plus vaste opslag-systematiek (50%)",G32*0.5,"0")))))</f>
        <v>0</v>
      </c>
      <c r="H34" s="35"/>
      <c r="I34" s="41" t="str">
        <f t="shared" ref="I34" si="62">G34</f>
        <v>0</v>
      </c>
      <c r="J34" s="214" t="str">
        <f>IF($D$10="Directe loonkosten plus vaste opslag-systematiek (50%)","Opslag algemene kosten (50%)","Geen opslag")</f>
        <v>Geen opslag</v>
      </c>
      <c r="K34" s="41" t="str">
        <f>IF($D10="vaste uurtarief-systematiek",0,(IF($D10="integrale kostensystematiek",0,(IF($D10="Directe loonkosten plus vaste opslag-systematiek (50%)",K32*0.5,"0")))))</f>
        <v>0</v>
      </c>
      <c r="L34" s="307"/>
      <c r="M34" s="33" t="str">
        <f t="shared" ref="M34" si="63">K34</f>
        <v>0</v>
      </c>
      <c r="N34" s="214" t="str">
        <f>IF($D$10="Directe loonkosten plus vaste opslag-systematiek (50%)","Opslag algemene kosten (50%)","Geen opslag")</f>
        <v>Geen opslag</v>
      </c>
      <c r="O34" s="41" t="str">
        <f>IF($D10="vaste uurtarief-systematiek",0,(IF($D10="integrale kostensystematiek",0,(IF($D10="Directe loonkosten plus vaste opslag-systematiek (50%)",O32*0.5,"0")))))</f>
        <v>0</v>
      </c>
      <c r="P34" s="297" t="str">
        <f t="shared" ref="P34" si="64">O34</f>
        <v>0</v>
      </c>
      <c r="Q34" s="307"/>
      <c r="R34" s="188" t="str" cm="2">
        <f t="array" ref="R34">_xlfn.IFS($C$6=Werkblad!$A$28,Werkblad!$A$34,$C$6="Kennisontwikkeling (KO)",Werkblad!$A$31,$C$6="Onderzoek, Ontwikkeling en innovatie (O&amp;O&amp;I)",Werkblad!$A$32,$C$6="","")</f>
        <v/>
      </c>
      <c r="S34" s="41"/>
      <c r="T34" s="214" t="str">
        <f>IF($D$10="Directe loonkosten plus vaste opslag-systematiek (50%)","Opslag algemene kosten (50%)","Geen opslag")</f>
        <v>Geen opslag</v>
      </c>
      <c r="U34" s="41" t="str">
        <f>IF($D10="vaste uurtarief-systematiek",0,(IF($D10="integrale kostensystematiek",0,(IF($D10="Directe loonkosten plus vaste opslag-systematiek (50%)",U32*0.5,"0")))))</f>
        <v>0</v>
      </c>
      <c r="V34" s="307"/>
      <c r="W34" s="33" t="str">
        <f t="shared" si="7"/>
        <v>0</v>
      </c>
      <c r="X34" s="188" t="str" cm="2">
        <f t="array" ref="X34">_xlfn.IFS($C$6=Werkblad!$A$28,Werkblad!$A$34,$C$6="Kennisontwikkeling (KO)",Werkblad!$A$31,$C$6="Onderzoek, Ontwikkeling en innovatie (O&amp;O&amp;I)",Werkblad!$A$32,$C$6="","")</f>
        <v/>
      </c>
      <c r="Y34" s="168"/>
      <c r="Z34" s="214" t="str">
        <f>IF($D$10="Directe loonkosten plus vaste opslag-systematiek (50%)","Opslag algemene kosten (50%)","Geen opslag")</f>
        <v>Geen opslag</v>
      </c>
      <c r="AA34" s="41" t="str">
        <f>IF($D10="vaste uurtarief-systematiek",0,(IF($D10="integrale kostensystematiek",0,(IF($D10="Directe loonkosten plus vaste opslag-systematiek (50%)",AA32*0.5,"0")))))</f>
        <v>0</v>
      </c>
      <c r="AB34" s="307"/>
      <c r="AC34" s="33"/>
      <c r="AD34" s="188" t="str" cm="2">
        <f t="array" ref="AD34">_xlfn.IFS($C$6=Werkblad!$A$28,Werkblad!$A$34,$C$6="Kennisontwikkeling (KO)",Werkblad!$A$31,$C$6="Onderzoek, Ontwikkeling en innovatie (O&amp;O&amp;I)",Werkblad!$A$32,$C$6="","")</f>
        <v/>
      </c>
      <c r="AE34" s="307"/>
      <c r="AF34" s="214" t="str">
        <f>IF($D$10="Directe loonkosten plus vaste opslag-systematiek (50%)","Opslag algemene kosten (50%)","Geen opslag")</f>
        <v>Geen opslag</v>
      </c>
      <c r="AG34" s="41" t="str">
        <f>IF($D10="vaste uurtarief-systematiek",0,(IF($D10="integrale kostensystematiek",0,(IF($D10="Directe loonkosten plus vaste opslag-systematiek (50%)",AG32*0.5,"0")))))</f>
        <v>0</v>
      </c>
      <c r="AH34" s="33" t="str">
        <f>AG34</f>
        <v>0</v>
      </c>
      <c r="AI34" s="307"/>
      <c r="AJ34" s="188" t="str" cm="2">
        <f t="array" ref="AJ34">_xlfn.IFS($C$6=Werkblad!$A$28,Werkblad!$A$34,$C$6="Kennisontwikkeling (KO)",Werkblad!$A$31,$C$6="Onderzoek, Ontwikkeling en innovatie (O&amp;O&amp;I)",Werkblad!$A$32,$C$6="","")</f>
        <v/>
      </c>
      <c r="AK34" s="307"/>
      <c r="AL34" s="214" t="str">
        <f>IF($D$10="Directe loonkosten plus vaste opslag-systematiek (50%)","Opslag algemene kosten (50%)","Geen opslag")</f>
        <v>Geen opslag</v>
      </c>
      <c r="AM34" s="41" t="str">
        <f>IF($D10="vaste uurtarief-systematiek",0,(IF($D10="integrale kostensystematiek",0,(IF($D10="Directe loonkosten plus vaste opslag-systematiek (50%)",AM32*0.5,"0")))))</f>
        <v>0</v>
      </c>
      <c r="AN34" s="33" t="str">
        <f t="shared" ref="AN34" si="65">AM34</f>
        <v>0</v>
      </c>
      <c r="AO34" s="307"/>
      <c r="AP34" s="188" t="str" cm="2">
        <f t="array" ref="AP34">_xlfn.IFS($C$6=Werkblad!$A$28,Werkblad!$A$34,$C$6="Kennisontwikkeling (KO)",Werkblad!$A$31,$C$6="Onderzoek, Ontwikkeling en innovatie (O&amp;O&amp;I)",Werkblad!$A$32,$C$6="","")</f>
        <v/>
      </c>
      <c r="AQ34" s="307"/>
      <c r="AR34" s="214" t="str">
        <f>IF($D$10="Directe loonkosten plus vaste opslag-systematiek (50%)","Opslag algemene kosten (50%)","Geen opslag")</f>
        <v>Geen opslag</v>
      </c>
      <c r="AS34" s="41" t="str">
        <f>IF($D10="vaste uurtarief-systematiek",0,(IF($D10="integrale kostensystematiek",0,(IF($D10="Directe loonkosten plus vaste opslag-systematiek (50%)",AS32*0.5,"0")))))</f>
        <v>0</v>
      </c>
      <c r="AT34" s="33" t="str">
        <f t="shared" ref="AT34" si="66">AS34</f>
        <v>0</v>
      </c>
      <c r="AU34" s="307"/>
      <c r="AV34" s="188" t="str" cm="2">
        <f t="array" ref="AV34">_xlfn.IFS($C$6=Werkblad!$A$28,Werkblad!$A$34,$C$6="Kennisontwikkeling (KO)",Werkblad!$A$31,$C$6="Onderzoek, Ontwikkeling en innovatie (O&amp;O&amp;I)",Werkblad!$A$32,$C$6="","")</f>
        <v/>
      </c>
      <c r="AW34" s="168"/>
      <c r="AX34" s="214" t="str">
        <f>IF($D$10="Directe loonkosten plus vaste opslag-systematiek (50%)","Opslag algemene kosten (50%)","Geen opslag")</f>
        <v>Geen opslag</v>
      </c>
      <c r="AY34" s="41" t="str">
        <f>IF($D10="vaste uurtarief-systematiek",0,(IF($D10="integrale kostensystematiek",0,(IF($D10="Directe loonkosten plus vaste opslag-systematiek (50%)",AY32*0.5,"0")))))</f>
        <v>0</v>
      </c>
      <c r="AZ34" s="33" t="str">
        <f t="shared" ref="AZ34" si="67">AY34</f>
        <v>0</v>
      </c>
      <c r="BA34" s="307"/>
      <c r="BB34" s="188" t="str" cm="2">
        <f t="array" ref="BB34">_xlfn.IFS($C$6=Werkblad!$A$28,Werkblad!$A$34,$C$6="Kennisontwikkeling (KO)",Werkblad!$A$31,$C$6="Onderzoek, Ontwikkeling en innovatie (O&amp;O&amp;I)",Werkblad!$A$32,$C$6="","")</f>
        <v/>
      </c>
      <c r="BC34" s="41"/>
      <c r="BD34" s="214" t="str">
        <f>IF($D$10="Directe loonkosten plus vaste opslag-systematiek (50%)","Opslag algemene kosten (50%)","Geen opslag")</f>
        <v>Geen opslag</v>
      </c>
      <c r="BE34" s="41" t="str">
        <f>IF($D10="vaste uurtarief-systematiek",0,(IF($D10="integrale kostensystematiek",0,(IF($D10="Directe loonkosten plus vaste opslag-systematiek (50%)",BE32*0.5,"0")))))</f>
        <v>0</v>
      </c>
      <c r="BF34" s="33" t="str">
        <f t="shared" ref="BF34" si="68">BE34</f>
        <v>0</v>
      </c>
      <c r="BG34" s="307"/>
      <c r="BH34" s="188" t="str" cm="2">
        <f t="array" ref="BH34">_xlfn.IFS($C$6=Werkblad!$A$28,Werkblad!$A$34,$C$6="Kennisontwikkeling (KO)",Werkblad!$A$31,$C$6="Onderzoek, Ontwikkeling en innovatie (O&amp;O&amp;I)",Werkblad!$A$32,$C$6="","")</f>
        <v/>
      </c>
      <c r="BI34" s="82"/>
    </row>
    <row r="35" spans="1:61" ht="15.75" thickBot="1" x14ac:dyDescent="0.3">
      <c r="A35" s="27"/>
      <c r="B35" s="194"/>
      <c r="C35" s="42"/>
      <c r="D35" s="43"/>
      <c r="E35" s="43"/>
      <c r="F35" s="44" t="s">
        <v>14</v>
      </c>
      <c r="G35" s="45">
        <f>G32+G34</f>
        <v>0</v>
      </c>
      <c r="H35" s="43"/>
      <c r="I35" s="43"/>
      <c r="J35" s="44" t="s">
        <v>14</v>
      </c>
      <c r="K35" s="45">
        <f>K32+K34</f>
        <v>0</v>
      </c>
      <c r="L35" s="293"/>
      <c r="M35" s="79"/>
      <c r="N35" s="44" t="s">
        <v>14</v>
      </c>
      <c r="O35" s="45">
        <f>O32+O34</f>
        <v>0</v>
      </c>
      <c r="P35" s="293"/>
      <c r="Q35" s="293"/>
      <c r="R35" s="293"/>
      <c r="S35" s="43"/>
      <c r="T35" s="44" t="s">
        <v>14</v>
      </c>
      <c r="U35" s="45">
        <f>U32+U34</f>
        <v>0</v>
      </c>
      <c r="V35" s="293"/>
      <c r="W35" s="293"/>
      <c r="X35" s="293"/>
      <c r="Y35" s="79"/>
      <c r="Z35" s="44" t="s">
        <v>14</v>
      </c>
      <c r="AA35" s="45">
        <f>AA32+AA34</f>
        <v>0</v>
      </c>
      <c r="AB35" s="293"/>
      <c r="AC35" s="33"/>
      <c r="AD35" s="293"/>
      <c r="AE35" s="293"/>
      <c r="AF35" s="44" t="s">
        <v>14</v>
      </c>
      <c r="AG35" s="45">
        <f>AG32+AG34</f>
        <v>0</v>
      </c>
      <c r="AH35" s="79"/>
      <c r="AI35" s="293"/>
      <c r="AJ35" s="293"/>
      <c r="AK35" s="293"/>
      <c r="AL35" s="44" t="s">
        <v>14</v>
      </c>
      <c r="AM35" s="45">
        <f>AM32+AM34</f>
        <v>0</v>
      </c>
      <c r="AN35" s="79"/>
      <c r="AO35" s="293"/>
      <c r="AP35" s="293"/>
      <c r="AQ35" s="293"/>
      <c r="AR35" s="44" t="s">
        <v>14</v>
      </c>
      <c r="AS35" s="45">
        <f>AS32+AS34</f>
        <v>0</v>
      </c>
      <c r="AT35" s="79"/>
      <c r="AU35" s="293"/>
      <c r="AV35" s="293"/>
      <c r="AW35" s="79"/>
      <c r="AX35" s="44" t="s">
        <v>14</v>
      </c>
      <c r="AY35" s="45">
        <f>AY32+AY34</f>
        <v>0</v>
      </c>
      <c r="AZ35" s="79"/>
      <c r="BA35" s="293"/>
      <c r="BB35" s="293"/>
      <c r="BC35" s="79"/>
      <c r="BD35" s="44" t="s">
        <v>14</v>
      </c>
      <c r="BE35" s="45">
        <f>BE32+BE34</f>
        <v>0</v>
      </c>
      <c r="BF35" s="79"/>
      <c r="BG35" s="293"/>
      <c r="BH35" s="293"/>
      <c r="BI35" s="129"/>
    </row>
    <row r="36" spans="1:61" ht="15.75" thickBot="1" x14ac:dyDescent="0.3">
      <c r="A36" s="27"/>
      <c r="B36" s="38"/>
      <c r="C36" s="38"/>
      <c r="D36" s="38"/>
      <c r="E36" s="38"/>
      <c r="F36" s="44"/>
      <c r="G36" s="156"/>
      <c r="H36" s="46"/>
      <c r="I36" s="46"/>
      <c r="J36" s="46"/>
      <c r="K36" s="46"/>
      <c r="L36" s="314"/>
      <c r="M36" s="46"/>
      <c r="N36" s="47"/>
      <c r="O36" s="156"/>
      <c r="P36" s="306"/>
      <c r="Q36" s="306"/>
      <c r="R36" s="46"/>
      <c r="S36" s="159"/>
      <c r="T36" s="47"/>
      <c r="U36" s="156"/>
      <c r="V36" s="306"/>
      <c r="W36" s="156"/>
      <c r="X36" s="46"/>
      <c r="Y36" s="159"/>
      <c r="Z36" s="47"/>
      <c r="AA36" s="156"/>
      <c r="AB36" s="306"/>
      <c r="AC36" s="33"/>
      <c r="AD36" s="46"/>
      <c r="AE36" s="306"/>
      <c r="AF36" s="47"/>
      <c r="AG36" s="156"/>
      <c r="AH36" s="159"/>
      <c r="AI36" s="306"/>
      <c r="AJ36" s="46"/>
      <c r="AK36" s="306"/>
      <c r="AL36" s="47"/>
      <c r="AM36" s="156"/>
      <c r="AN36" s="159"/>
      <c r="AO36" s="306"/>
      <c r="AP36" s="46"/>
      <c r="AQ36" s="306"/>
      <c r="AR36" s="47"/>
      <c r="AS36" s="156"/>
      <c r="AT36" s="159"/>
      <c r="AU36" s="306"/>
      <c r="AV36" s="46"/>
      <c r="AW36" s="159"/>
      <c r="AX36" s="47"/>
      <c r="AY36" s="156"/>
      <c r="AZ36" s="159"/>
      <c r="BA36" s="306"/>
      <c r="BB36" s="46"/>
      <c r="BC36" s="159"/>
      <c r="BD36" s="47"/>
      <c r="BE36" s="156"/>
      <c r="BF36" s="159"/>
      <c r="BG36" s="306"/>
      <c r="BH36" s="46"/>
      <c r="BI36" s="38"/>
    </row>
    <row r="37" spans="1:61" x14ac:dyDescent="0.25">
      <c r="A37" s="27" t="s">
        <v>15</v>
      </c>
      <c r="B37" s="191" t="s">
        <v>16</v>
      </c>
      <c r="C37" s="237"/>
      <c r="D37" s="48"/>
      <c r="E37" s="48"/>
      <c r="F37" s="48"/>
      <c r="G37" s="48"/>
      <c r="H37" s="48"/>
      <c r="I37" s="48"/>
      <c r="J37" s="48"/>
      <c r="K37" s="48"/>
      <c r="L37" s="308"/>
      <c r="M37" s="48"/>
      <c r="N37" s="48"/>
      <c r="O37" s="48"/>
      <c r="P37" s="308"/>
      <c r="Q37" s="308"/>
      <c r="R37" s="48"/>
      <c r="S37" s="48"/>
      <c r="T37" s="48"/>
      <c r="U37" s="48"/>
      <c r="V37" s="308"/>
      <c r="W37" s="33"/>
      <c r="X37" s="48"/>
      <c r="Y37" s="48"/>
      <c r="Z37" s="48"/>
      <c r="AA37" s="48"/>
      <c r="AB37" s="308"/>
      <c r="AC37" s="33"/>
      <c r="AD37" s="48"/>
      <c r="AE37" s="308"/>
      <c r="AF37" s="48"/>
      <c r="AG37" s="48"/>
      <c r="AH37" s="48"/>
      <c r="AI37" s="308"/>
      <c r="AJ37" s="48"/>
      <c r="AK37" s="308"/>
      <c r="AL37" s="48"/>
      <c r="AM37" s="48"/>
      <c r="AN37" s="48"/>
      <c r="AO37" s="308"/>
      <c r="AP37" s="48"/>
      <c r="AQ37" s="308"/>
      <c r="AR37" s="48"/>
      <c r="AS37" s="48"/>
      <c r="AT37" s="48"/>
      <c r="AU37" s="308"/>
      <c r="AV37" s="48"/>
      <c r="AW37" s="48"/>
      <c r="AX37" s="48"/>
      <c r="AY37" s="48"/>
      <c r="AZ37" s="48"/>
      <c r="BA37" s="308"/>
      <c r="BB37" s="48"/>
      <c r="BC37" s="48"/>
      <c r="BD37" s="48"/>
      <c r="BE37" s="48"/>
      <c r="BF37" s="48"/>
      <c r="BG37" s="308"/>
      <c r="BH37" s="48"/>
      <c r="BI37" s="130"/>
    </row>
    <row r="38" spans="1:61" ht="45.75" customHeight="1" x14ac:dyDescent="0.25">
      <c r="A38" s="27"/>
      <c r="B38" s="193"/>
      <c r="C38" s="38"/>
      <c r="D38" s="49"/>
      <c r="E38" s="49"/>
      <c r="F38" s="157" t="s">
        <v>57</v>
      </c>
      <c r="G38" s="157"/>
      <c r="H38" s="383"/>
      <c r="I38" s="383"/>
      <c r="J38" s="157" t="s">
        <v>7</v>
      </c>
      <c r="K38" s="157"/>
      <c r="L38" s="309"/>
      <c r="M38" s="157"/>
      <c r="N38" s="157" t="s">
        <v>8</v>
      </c>
      <c r="O38" s="157"/>
      <c r="P38" s="288"/>
      <c r="Q38" s="309"/>
      <c r="R38" s="157"/>
      <c r="S38" s="157"/>
      <c r="T38" s="157" t="s">
        <v>8</v>
      </c>
      <c r="U38" s="157"/>
      <c r="V38" s="309"/>
      <c r="W38" s="33"/>
      <c r="X38" s="157"/>
      <c r="Y38" s="157"/>
      <c r="Z38" s="577" t="str">
        <f>+Z13</f>
        <v>Bouw onderzoeksinfrastructuur</v>
      </c>
      <c r="AA38" s="577"/>
      <c r="AB38" s="305"/>
      <c r="AC38" s="33"/>
      <c r="AD38" s="157"/>
      <c r="AE38" s="309"/>
      <c r="AF38" s="577" t="str">
        <f>+AF13</f>
        <v>Exploitatie van innovatieclusters</v>
      </c>
      <c r="AG38" s="577"/>
      <c r="AH38" s="376"/>
      <c r="AI38" s="305"/>
      <c r="AJ38" s="157"/>
      <c r="AK38" s="305"/>
      <c r="AL38" s="577" t="str">
        <f>+AL13</f>
        <v>Innovatie kleine en middelgrote ondernemingen</v>
      </c>
      <c r="AM38" s="577"/>
      <c r="AN38" s="376"/>
      <c r="AO38" s="305"/>
      <c r="AP38" s="157"/>
      <c r="AQ38" s="305"/>
      <c r="AR38" s="577" t="str">
        <f>+AR13</f>
        <v>Proces- en organisatie innovatie</v>
      </c>
      <c r="AS38" s="577"/>
      <c r="AT38" s="376"/>
      <c r="AU38" s="305"/>
      <c r="AV38" s="157"/>
      <c r="AW38" s="157"/>
      <c r="AX38" s="577" t="str">
        <f>+AX13</f>
        <v>Opleidingssteun</v>
      </c>
      <c r="AY38" s="577"/>
      <c r="AZ38" s="376"/>
      <c r="BA38" s="305"/>
      <c r="BB38" s="157"/>
      <c r="BC38" s="376"/>
      <c r="BD38" s="577" t="str">
        <f>+BD13</f>
        <v>Niet economische activiteiten</v>
      </c>
      <c r="BE38" s="577"/>
      <c r="BF38" s="376"/>
      <c r="BG38" s="305"/>
      <c r="BH38" s="157"/>
      <c r="BI38" s="125"/>
    </row>
    <row r="39" spans="1:61" x14ac:dyDescent="0.25">
      <c r="A39" s="27"/>
      <c r="B39" s="192" t="s">
        <v>17</v>
      </c>
      <c r="C39" s="30"/>
      <c r="D39" s="31" t="s">
        <v>18</v>
      </c>
      <c r="E39" s="31"/>
      <c r="F39" s="30" t="s">
        <v>19</v>
      </c>
      <c r="G39" s="31" t="s">
        <v>20</v>
      </c>
      <c r="H39" s="31"/>
      <c r="I39" s="31"/>
      <c r="J39" s="30" t="s">
        <v>19</v>
      </c>
      <c r="K39" s="31" t="s">
        <v>20</v>
      </c>
      <c r="L39" s="288"/>
      <c r="M39" s="31"/>
      <c r="N39" s="30" t="s">
        <v>19</v>
      </c>
      <c r="O39" s="31" t="s">
        <v>20</v>
      </c>
      <c r="P39" s="288"/>
      <c r="Q39" s="288"/>
      <c r="R39" s="30" t="s">
        <v>116</v>
      </c>
      <c r="S39" s="31"/>
      <c r="T39" s="30" t="s">
        <v>19</v>
      </c>
      <c r="U39" s="31" t="s">
        <v>20</v>
      </c>
      <c r="V39" s="288"/>
      <c r="W39" s="33"/>
      <c r="X39" s="30" t="s">
        <v>116</v>
      </c>
      <c r="Y39" s="31"/>
      <c r="Z39" s="30" t="s">
        <v>19</v>
      </c>
      <c r="AA39" s="31" t="s">
        <v>20</v>
      </c>
      <c r="AB39" s="288"/>
      <c r="AC39" s="33"/>
      <c r="AD39" s="30" t="s">
        <v>116</v>
      </c>
      <c r="AE39" s="288"/>
      <c r="AF39" s="30" t="s">
        <v>19</v>
      </c>
      <c r="AG39" s="31" t="s">
        <v>20</v>
      </c>
      <c r="AH39" s="31"/>
      <c r="AI39" s="288"/>
      <c r="AJ39" s="30" t="s">
        <v>116</v>
      </c>
      <c r="AK39" s="288"/>
      <c r="AL39" s="30" t="s">
        <v>19</v>
      </c>
      <c r="AM39" s="31" t="s">
        <v>20</v>
      </c>
      <c r="AN39" s="31"/>
      <c r="AO39" s="288"/>
      <c r="AP39" s="30" t="s">
        <v>116</v>
      </c>
      <c r="AQ39" s="288"/>
      <c r="AR39" s="30" t="s">
        <v>19</v>
      </c>
      <c r="AS39" s="31" t="s">
        <v>20</v>
      </c>
      <c r="AT39" s="31"/>
      <c r="AU39" s="288"/>
      <c r="AV39" s="30" t="s">
        <v>116</v>
      </c>
      <c r="AW39" s="31"/>
      <c r="AX39" s="30" t="s">
        <v>19</v>
      </c>
      <c r="AY39" s="31" t="s">
        <v>20</v>
      </c>
      <c r="AZ39" s="31"/>
      <c r="BA39" s="288"/>
      <c r="BB39" s="30" t="s">
        <v>116</v>
      </c>
      <c r="BC39" s="31"/>
      <c r="BD39" s="30" t="s">
        <v>19</v>
      </c>
      <c r="BE39" s="31" t="s">
        <v>20</v>
      </c>
      <c r="BF39" s="31"/>
      <c r="BG39" s="288"/>
      <c r="BH39" s="30" t="s">
        <v>116</v>
      </c>
      <c r="BI39" s="32"/>
    </row>
    <row r="40" spans="1:61" x14ac:dyDescent="0.25">
      <c r="A40" s="7"/>
      <c r="B40" s="574"/>
      <c r="C40" s="575"/>
      <c r="D40" s="189"/>
      <c r="E40" s="3"/>
      <c r="F40" s="190"/>
      <c r="G40" s="33">
        <f>$D40*F40</f>
        <v>0</v>
      </c>
      <c r="H40" s="3"/>
      <c r="I40" s="294">
        <f>G40</f>
        <v>0</v>
      </c>
      <c r="J40" s="190"/>
      <c r="K40" s="33">
        <f>$D40*J40</f>
        <v>0</v>
      </c>
      <c r="L40" s="297"/>
      <c r="M40" s="33">
        <f>K40</f>
        <v>0</v>
      </c>
      <c r="N40" s="190"/>
      <c r="O40" s="33">
        <f>$D40*N40</f>
        <v>0</v>
      </c>
      <c r="P40" s="297">
        <f t="shared" ref="P40:P52" si="69">O40</f>
        <v>0</v>
      </c>
      <c r="Q40" s="297"/>
      <c r="R40" s="188" t="str" cm="2">
        <f t="array" ref="R40">_xlfn.IFS($C$6=Werkblad!$A$28,Werkblad!$A$34,$C$6="Kennisontwikkeling (KO)",Werkblad!$A$31,$C$6="Onderzoek, Ontwikkeling en innovatie (O&amp;O&amp;I)",Werkblad!$A$32,$C$6="","")</f>
        <v/>
      </c>
      <c r="S40" s="33"/>
      <c r="T40" s="190"/>
      <c r="U40" s="33">
        <f>$D40*T40</f>
        <v>0</v>
      </c>
      <c r="V40" s="297"/>
      <c r="W40" s="33">
        <f t="shared" si="7"/>
        <v>0</v>
      </c>
      <c r="X40" s="188" t="str" cm="2">
        <f t="array" ref="X40">_xlfn.IFS($C$6=Werkblad!$A$28,Werkblad!$A$34,$C$6="Kennisontwikkeling (KO)",Werkblad!$A$31,$C$6="Onderzoek, Ontwikkeling en innovatie (O&amp;O&amp;I)",Werkblad!$A$32,$C$6="","")</f>
        <v/>
      </c>
      <c r="Y40" s="33"/>
      <c r="Z40" s="197"/>
      <c r="AA40" s="33">
        <f>$D40*Z40</f>
        <v>0</v>
      </c>
      <c r="AB40" s="297"/>
      <c r="AC40" s="33">
        <f t="shared" si="19"/>
        <v>0</v>
      </c>
      <c r="AD40" s="188" t="str" cm="2">
        <f t="array" ref="AD40">_xlfn.IFS($C$6=Werkblad!$A$28,Werkblad!$A$34,$C$6="Kennisontwikkeling (KO)",Werkblad!$A$31,$C$6="Onderzoek, Ontwikkeling en innovatie (O&amp;O&amp;I)",Werkblad!$A$32,$C$6="","")</f>
        <v/>
      </c>
      <c r="AE40" s="297"/>
      <c r="AF40" s="190"/>
      <c r="AG40" s="33">
        <f>$D40*AF40</f>
        <v>0</v>
      </c>
      <c r="AH40" s="33">
        <f>AG40</f>
        <v>0</v>
      </c>
      <c r="AI40" s="297"/>
      <c r="AJ40" s="188" t="str" cm="2">
        <f t="array" ref="AJ40">_xlfn.IFS($C$6=Werkblad!$A$28,Werkblad!$A$34,$C$6="Kennisontwikkeling (KO)",Werkblad!$A$31,$C$6="Onderzoek, Ontwikkeling en innovatie (O&amp;O&amp;I)",Werkblad!$A$32,$C$6="","")</f>
        <v/>
      </c>
      <c r="AK40" s="297"/>
      <c r="AL40" s="190"/>
      <c r="AM40" s="33">
        <f>$D40*AL40</f>
        <v>0</v>
      </c>
      <c r="AN40" s="33">
        <f>AM40</f>
        <v>0</v>
      </c>
      <c r="AO40" s="297"/>
      <c r="AP40" s="188" t="str" cm="2">
        <f t="array" ref="AP40">_xlfn.IFS($C$6=Werkblad!$A$28,Werkblad!$A$34,$C$6="Kennisontwikkeling (KO)",Werkblad!$A$31,$C$6="Onderzoek, Ontwikkeling en innovatie (O&amp;O&amp;I)",Werkblad!$A$32,$C$6="","")</f>
        <v/>
      </c>
      <c r="AQ40" s="297"/>
      <c r="AR40" s="190"/>
      <c r="AS40" s="33">
        <f>$D40*AR40</f>
        <v>0</v>
      </c>
      <c r="AT40" s="33">
        <f>AS40</f>
        <v>0</v>
      </c>
      <c r="AU40" s="297"/>
      <c r="AV40" s="188" t="str" cm="2">
        <f t="array" ref="AV40">_xlfn.IFS($C$6=Werkblad!$A$28,Werkblad!$A$34,$C$6="Kennisontwikkeling (KO)",Werkblad!$A$31,$C$6="Onderzoek, Ontwikkeling en innovatie (O&amp;O&amp;I)",Werkblad!$A$32,$C$6="","")</f>
        <v/>
      </c>
      <c r="AW40" s="33"/>
      <c r="AX40" s="190"/>
      <c r="AY40" s="33">
        <f>$D40*AX40</f>
        <v>0</v>
      </c>
      <c r="AZ40" s="33">
        <f>AY40</f>
        <v>0</v>
      </c>
      <c r="BA40" s="297"/>
      <c r="BB40" s="188" t="str" cm="2">
        <f t="array" ref="BB40">_xlfn.IFS($C$6=Werkblad!$A$28,Werkblad!$A$34,$C$6="Kennisontwikkeling (KO)",Werkblad!$A$31,$C$6="Onderzoek, Ontwikkeling en innovatie (O&amp;O&amp;I)",Werkblad!$A$32,$C$6="","")</f>
        <v/>
      </c>
      <c r="BC40" s="33"/>
      <c r="BD40" s="190"/>
      <c r="BE40" s="33">
        <f>$D40*BD40</f>
        <v>0</v>
      </c>
      <c r="BF40" s="33">
        <f>BE40</f>
        <v>0</v>
      </c>
      <c r="BG40" s="297"/>
      <c r="BH40" s="188" t="str" cm="2">
        <f t="array" ref="BH40">_xlfn.IFS($C$6=Werkblad!$A$28,Werkblad!$A$34,$C$6="Kennisontwikkeling (KO)",Werkblad!$A$31,$C$6="Onderzoek, Ontwikkeling en innovatie (O&amp;O&amp;I)",Werkblad!$A$32,$C$6="","")</f>
        <v/>
      </c>
      <c r="BI40" s="131"/>
    </row>
    <row r="41" spans="1:61" x14ac:dyDescent="0.25">
      <c r="A41" s="7"/>
      <c r="B41" s="574"/>
      <c r="C41" s="575"/>
      <c r="D41" s="189"/>
      <c r="E41" s="3"/>
      <c r="F41" s="190"/>
      <c r="G41" s="33">
        <f t="shared" ref="G41:G52" si="70">$D41*F41</f>
        <v>0</v>
      </c>
      <c r="H41" s="3"/>
      <c r="I41" s="294">
        <f t="shared" ref="I41:I52" si="71">G41</f>
        <v>0</v>
      </c>
      <c r="J41" s="190"/>
      <c r="K41" s="33">
        <f t="shared" ref="K41:K52" si="72">$D41*J41</f>
        <v>0</v>
      </c>
      <c r="L41" s="297"/>
      <c r="M41" s="33">
        <f t="shared" ref="M41:M52" si="73">K41</f>
        <v>0</v>
      </c>
      <c r="N41" s="190"/>
      <c r="O41" s="33">
        <f t="shared" ref="O41:O52" si="74">$D41*N41</f>
        <v>0</v>
      </c>
      <c r="P41" s="297">
        <f t="shared" si="69"/>
        <v>0</v>
      </c>
      <c r="Q41" s="297"/>
      <c r="R41" s="188" t="str" cm="2">
        <f t="array" ref="R41">_xlfn.IFS($C$6=Werkblad!$A$28,Werkblad!$A$34,$C$6="Kennisontwikkeling (KO)",Werkblad!$A$31,$C$6="Onderzoek, Ontwikkeling en innovatie (O&amp;O&amp;I)",Werkblad!$A$32,$C$6="","")</f>
        <v/>
      </c>
      <c r="S41" s="33"/>
      <c r="T41" s="190"/>
      <c r="U41" s="33">
        <f t="shared" ref="U41:U52" si="75">$D41*T41</f>
        <v>0</v>
      </c>
      <c r="V41" s="297"/>
      <c r="W41" s="33">
        <f t="shared" si="7"/>
        <v>0</v>
      </c>
      <c r="X41" s="188" t="str" cm="2">
        <f t="array" ref="X41">_xlfn.IFS($C$6=Werkblad!$A$28,Werkblad!$A$34,$C$6="Kennisontwikkeling (KO)",Werkblad!$A$31,$C$6="Onderzoek, Ontwikkeling en innovatie (O&amp;O&amp;I)",Werkblad!$A$32,$C$6="","")</f>
        <v/>
      </c>
      <c r="Y41" s="33"/>
      <c r="Z41" s="197"/>
      <c r="AA41" s="33">
        <f t="shared" ref="AA41:AA52" si="76">$D41*Z41</f>
        <v>0</v>
      </c>
      <c r="AB41" s="297"/>
      <c r="AC41" s="33">
        <f t="shared" si="19"/>
        <v>0</v>
      </c>
      <c r="AD41" s="188" t="str" cm="2">
        <f t="array" ref="AD41">_xlfn.IFS($C$6=Werkblad!$A$28,Werkblad!$A$34,$C$6="Kennisontwikkeling (KO)",Werkblad!$A$31,$C$6="Onderzoek, Ontwikkeling en innovatie (O&amp;O&amp;I)",Werkblad!$A$32,$C$6="","")</f>
        <v/>
      </c>
      <c r="AE41" s="297"/>
      <c r="AF41" s="190"/>
      <c r="AG41" s="33">
        <f t="shared" ref="AG41:AG52" si="77">$D41*AF41</f>
        <v>0</v>
      </c>
      <c r="AH41" s="33">
        <f t="shared" ref="AH41:AH52" si="78">AG41</f>
        <v>0</v>
      </c>
      <c r="AI41" s="297"/>
      <c r="AJ41" s="188" t="str" cm="2">
        <f t="array" ref="AJ41">_xlfn.IFS($C$6=Werkblad!$A$28,Werkblad!$A$34,$C$6="Kennisontwikkeling (KO)",Werkblad!$A$31,$C$6="Onderzoek, Ontwikkeling en innovatie (O&amp;O&amp;I)",Werkblad!$A$32,$C$6="","")</f>
        <v/>
      </c>
      <c r="AK41" s="297"/>
      <c r="AL41" s="190"/>
      <c r="AM41" s="33">
        <f t="shared" ref="AM41:AM52" si="79">$D41*AL41</f>
        <v>0</v>
      </c>
      <c r="AN41" s="33">
        <f t="shared" ref="AN41:AN52" si="80">AM41</f>
        <v>0</v>
      </c>
      <c r="AO41" s="297"/>
      <c r="AP41" s="188" t="str" cm="2">
        <f t="array" ref="AP41">_xlfn.IFS($C$6=Werkblad!$A$28,Werkblad!$A$34,$C$6="Kennisontwikkeling (KO)",Werkblad!$A$31,$C$6="Onderzoek, Ontwikkeling en innovatie (O&amp;O&amp;I)",Werkblad!$A$32,$C$6="","")</f>
        <v/>
      </c>
      <c r="AQ41" s="297"/>
      <c r="AR41" s="190"/>
      <c r="AS41" s="33">
        <f t="shared" ref="AS41:AS52" si="81">$D41*AR41</f>
        <v>0</v>
      </c>
      <c r="AT41" s="33">
        <f t="shared" ref="AT41:AT52" si="82">AS41</f>
        <v>0</v>
      </c>
      <c r="AU41" s="297"/>
      <c r="AV41" s="188" t="str" cm="2">
        <f t="array" ref="AV41">_xlfn.IFS($C$6=Werkblad!$A$28,Werkblad!$A$34,$C$6="Kennisontwikkeling (KO)",Werkblad!$A$31,$C$6="Onderzoek, Ontwikkeling en innovatie (O&amp;O&amp;I)",Werkblad!$A$32,$C$6="","")</f>
        <v/>
      </c>
      <c r="AW41" s="33"/>
      <c r="AX41" s="190"/>
      <c r="AY41" s="33">
        <f t="shared" ref="AY41:AY52" si="83">$D41*AX41</f>
        <v>0</v>
      </c>
      <c r="AZ41" s="33">
        <f t="shared" ref="AZ41:AZ52" si="84">AY41</f>
        <v>0</v>
      </c>
      <c r="BA41" s="297"/>
      <c r="BB41" s="188" t="str" cm="2">
        <f t="array" ref="BB41">_xlfn.IFS($C$6=Werkblad!$A$28,Werkblad!$A$34,$C$6="Kennisontwikkeling (KO)",Werkblad!$A$31,$C$6="Onderzoek, Ontwikkeling en innovatie (O&amp;O&amp;I)",Werkblad!$A$32,$C$6="","")</f>
        <v/>
      </c>
      <c r="BC41" s="33"/>
      <c r="BD41" s="190"/>
      <c r="BE41" s="33">
        <f t="shared" ref="BE41:BE52" si="85">$D41*BD41</f>
        <v>0</v>
      </c>
      <c r="BF41" s="33">
        <f t="shared" ref="BF41:BF52" si="86">BE41</f>
        <v>0</v>
      </c>
      <c r="BG41" s="297"/>
      <c r="BH41" s="188" t="str" cm="2">
        <f t="array" ref="BH41">_xlfn.IFS($C$6=Werkblad!$A$28,Werkblad!$A$34,$C$6="Kennisontwikkeling (KO)",Werkblad!$A$31,$C$6="Onderzoek, Ontwikkeling en innovatie (O&amp;O&amp;I)",Werkblad!$A$32,$C$6="","")</f>
        <v/>
      </c>
      <c r="BI41" s="131"/>
    </row>
    <row r="42" spans="1:61" x14ac:dyDescent="0.25">
      <c r="A42" s="7"/>
      <c r="B42" s="574"/>
      <c r="C42" s="575"/>
      <c r="D42" s="189"/>
      <c r="E42" s="3"/>
      <c r="F42" s="190"/>
      <c r="G42" s="33">
        <f t="shared" si="70"/>
        <v>0</v>
      </c>
      <c r="H42" s="3"/>
      <c r="I42" s="294">
        <f t="shared" si="71"/>
        <v>0</v>
      </c>
      <c r="J42" s="190"/>
      <c r="K42" s="33">
        <f t="shared" si="72"/>
        <v>0</v>
      </c>
      <c r="L42" s="297"/>
      <c r="M42" s="33">
        <f t="shared" si="73"/>
        <v>0</v>
      </c>
      <c r="N42" s="190"/>
      <c r="O42" s="33">
        <f t="shared" si="74"/>
        <v>0</v>
      </c>
      <c r="P42" s="297">
        <f t="shared" si="69"/>
        <v>0</v>
      </c>
      <c r="Q42" s="297"/>
      <c r="R42" s="188" t="str" cm="2">
        <f t="array" ref="R42">_xlfn.IFS($C$6=Werkblad!$A$28,Werkblad!$A$34,$C$6="Kennisontwikkeling (KO)",Werkblad!$A$31,$C$6="Onderzoek, Ontwikkeling en innovatie (O&amp;O&amp;I)",Werkblad!$A$32,$C$6="","")</f>
        <v/>
      </c>
      <c r="S42" s="33"/>
      <c r="T42" s="190"/>
      <c r="U42" s="33">
        <f t="shared" si="75"/>
        <v>0</v>
      </c>
      <c r="V42" s="297"/>
      <c r="W42" s="33">
        <f t="shared" si="7"/>
        <v>0</v>
      </c>
      <c r="X42" s="188" t="str" cm="2">
        <f t="array" ref="X42">_xlfn.IFS($C$6=Werkblad!$A$28,Werkblad!$A$34,$C$6="Kennisontwikkeling (KO)",Werkblad!$A$31,$C$6="Onderzoek, Ontwikkeling en innovatie (O&amp;O&amp;I)",Werkblad!$A$32,$C$6="","")</f>
        <v/>
      </c>
      <c r="Y42" s="33"/>
      <c r="Z42" s="197"/>
      <c r="AA42" s="33">
        <f t="shared" si="76"/>
        <v>0</v>
      </c>
      <c r="AB42" s="297"/>
      <c r="AC42" s="33">
        <f t="shared" si="19"/>
        <v>0</v>
      </c>
      <c r="AD42" s="188" t="str" cm="2">
        <f t="array" ref="AD42">_xlfn.IFS($C$6=Werkblad!$A$28,Werkblad!$A$34,$C$6="Kennisontwikkeling (KO)",Werkblad!$A$31,$C$6="Onderzoek, Ontwikkeling en innovatie (O&amp;O&amp;I)",Werkblad!$A$32,$C$6="","")</f>
        <v/>
      </c>
      <c r="AE42" s="297"/>
      <c r="AF42" s="190"/>
      <c r="AG42" s="33">
        <f t="shared" si="77"/>
        <v>0</v>
      </c>
      <c r="AH42" s="33">
        <f t="shared" si="78"/>
        <v>0</v>
      </c>
      <c r="AI42" s="297"/>
      <c r="AJ42" s="188" t="str" cm="2">
        <f t="array" ref="AJ42">_xlfn.IFS($C$6=Werkblad!$A$28,Werkblad!$A$34,$C$6="Kennisontwikkeling (KO)",Werkblad!$A$31,$C$6="Onderzoek, Ontwikkeling en innovatie (O&amp;O&amp;I)",Werkblad!$A$32,$C$6="","")</f>
        <v/>
      </c>
      <c r="AK42" s="297"/>
      <c r="AL42" s="190"/>
      <c r="AM42" s="33">
        <f t="shared" si="79"/>
        <v>0</v>
      </c>
      <c r="AN42" s="33">
        <f t="shared" si="80"/>
        <v>0</v>
      </c>
      <c r="AO42" s="297"/>
      <c r="AP42" s="188" t="str" cm="2">
        <f t="array" ref="AP42">_xlfn.IFS($C$6=Werkblad!$A$28,Werkblad!$A$34,$C$6="Kennisontwikkeling (KO)",Werkblad!$A$31,$C$6="Onderzoek, Ontwikkeling en innovatie (O&amp;O&amp;I)",Werkblad!$A$32,$C$6="","")</f>
        <v/>
      </c>
      <c r="AQ42" s="297"/>
      <c r="AR42" s="190"/>
      <c r="AS42" s="33">
        <f t="shared" si="81"/>
        <v>0</v>
      </c>
      <c r="AT42" s="33">
        <f t="shared" si="82"/>
        <v>0</v>
      </c>
      <c r="AU42" s="297"/>
      <c r="AV42" s="188" t="str" cm="2">
        <f t="array" ref="AV42">_xlfn.IFS($C$6=Werkblad!$A$28,Werkblad!$A$34,$C$6="Kennisontwikkeling (KO)",Werkblad!$A$31,$C$6="Onderzoek, Ontwikkeling en innovatie (O&amp;O&amp;I)",Werkblad!$A$32,$C$6="","")</f>
        <v/>
      </c>
      <c r="AW42" s="33"/>
      <c r="AX42" s="190"/>
      <c r="AY42" s="33">
        <f t="shared" si="83"/>
        <v>0</v>
      </c>
      <c r="AZ42" s="33">
        <f t="shared" si="84"/>
        <v>0</v>
      </c>
      <c r="BA42" s="297"/>
      <c r="BB42" s="188" t="str" cm="2">
        <f t="array" ref="BB42">_xlfn.IFS($C$6=Werkblad!$A$28,Werkblad!$A$34,$C$6="Kennisontwikkeling (KO)",Werkblad!$A$31,$C$6="Onderzoek, Ontwikkeling en innovatie (O&amp;O&amp;I)",Werkblad!$A$32,$C$6="","")</f>
        <v/>
      </c>
      <c r="BC42" s="33"/>
      <c r="BD42" s="190"/>
      <c r="BE42" s="33">
        <f t="shared" si="85"/>
        <v>0</v>
      </c>
      <c r="BF42" s="33">
        <f t="shared" si="86"/>
        <v>0</v>
      </c>
      <c r="BG42" s="297"/>
      <c r="BH42" s="188" t="str" cm="2">
        <f t="array" ref="BH42">_xlfn.IFS($C$6=Werkblad!$A$28,Werkblad!$A$34,$C$6="Kennisontwikkeling (KO)",Werkblad!$A$31,$C$6="Onderzoek, Ontwikkeling en innovatie (O&amp;O&amp;I)",Werkblad!$A$32,$C$6="","")</f>
        <v/>
      </c>
      <c r="BI42" s="131"/>
    </row>
    <row r="43" spans="1:61" x14ac:dyDescent="0.25">
      <c r="A43" s="7"/>
      <c r="B43" s="574"/>
      <c r="C43" s="575"/>
      <c r="D43" s="189"/>
      <c r="E43" s="3"/>
      <c r="F43" s="190"/>
      <c r="G43" s="33">
        <f t="shared" si="70"/>
        <v>0</v>
      </c>
      <c r="H43" s="3"/>
      <c r="I43" s="294">
        <f t="shared" si="71"/>
        <v>0</v>
      </c>
      <c r="J43" s="190"/>
      <c r="K43" s="33">
        <f t="shared" si="72"/>
        <v>0</v>
      </c>
      <c r="L43" s="297"/>
      <c r="M43" s="33">
        <f t="shared" si="73"/>
        <v>0</v>
      </c>
      <c r="N43" s="190"/>
      <c r="O43" s="33">
        <f t="shared" si="74"/>
        <v>0</v>
      </c>
      <c r="P43" s="297">
        <f t="shared" si="69"/>
        <v>0</v>
      </c>
      <c r="Q43" s="297"/>
      <c r="R43" s="188" t="str" cm="2">
        <f t="array" ref="R43">_xlfn.IFS($C$6=Werkblad!$A$28,Werkblad!$A$34,$C$6="Kennisontwikkeling (KO)",Werkblad!$A$31,$C$6="Onderzoek, Ontwikkeling en innovatie (O&amp;O&amp;I)",Werkblad!$A$32,$C$6="","")</f>
        <v/>
      </c>
      <c r="S43" s="33"/>
      <c r="T43" s="190"/>
      <c r="U43" s="33">
        <f t="shared" si="75"/>
        <v>0</v>
      </c>
      <c r="V43" s="297"/>
      <c r="W43" s="33">
        <f t="shared" si="7"/>
        <v>0</v>
      </c>
      <c r="X43" s="188" t="str" cm="2">
        <f t="array" ref="X43">_xlfn.IFS($C$6=Werkblad!$A$28,Werkblad!$A$34,$C$6="Kennisontwikkeling (KO)",Werkblad!$A$31,$C$6="Onderzoek, Ontwikkeling en innovatie (O&amp;O&amp;I)",Werkblad!$A$32,$C$6="","")</f>
        <v/>
      </c>
      <c r="Y43" s="33"/>
      <c r="Z43" s="197"/>
      <c r="AA43" s="33">
        <f t="shared" si="76"/>
        <v>0</v>
      </c>
      <c r="AB43" s="297"/>
      <c r="AC43" s="33">
        <f t="shared" si="19"/>
        <v>0</v>
      </c>
      <c r="AD43" s="188" t="str" cm="2">
        <f t="array" ref="AD43">_xlfn.IFS($C$6=Werkblad!$A$28,Werkblad!$A$34,$C$6="Kennisontwikkeling (KO)",Werkblad!$A$31,$C$6="Onderzoek, Ontwikkeling en innovatie (O&amp;O&amp;I)",Werkblad!$A$32,$C$6="","")</f>
        <v/>
      </c>
      <c r="AE43" s="297"/>
      <c r="AF43" s="190"/>
      <c r="AG43" s="33">
        <f t="shared" si="77"/>
        <v>0</v>
      </c>
      <c r="AH43" s="33">
        <f t="shared" si="78"/>
        <v>0</v>
      </c>
      <c r="AI43" s="297"/>
      <c r="AJ43" s="188" t="str" cm="2">
        <f t="array" ref="AJ43">_xlfn.IFS($C$6=Werkblad!$A$28,Werkblad!$A$34,$C$6="Kennisontwikkeling (KO)",Werkblad!$A$31,$C$6="Onderzoek, Ontwikkeling en innovatie (O&amp;O&amp;I)",Werkblad!$A$32,$C$6="","")</f>
        <v/>
      </c>
      <c r="AK43" s="297"/>
      <c r="AL43" s="190"/>
      <c r="AM43" s="33">
        <f t="shared" si="79"/>
        <v>0</v>
      </c>
      <c r="AN43" s="33">
        <f t="shared" si="80"/>
        <v>0</v>
      </c>
      <c r="AO43" s="297"/>
      <c r="AP43" s="188" t="str" cm="2">
        <f t="array" ref="AP43">_xlfn.IFS($C$6=Werkblad!$A$28,Werkblad!$A$34,$C$6="Kennisontwikkeling (KO)",Werkblad!$A$31,$C$6="Onderzoek, Ontwikkeling en innovatie (O&amp;O&amp;I)",Werkblad!$A$32,$C$6="","")</f>
        <v/>
      </c>
      <c r="AQ43" s="297"/>
      <c r="AR43" s="190"/>
      <c r="AS43" s="33">
        <f t="shared" si="81"/>
        <v>0</v>
      </c>
      <c r="AT43" s="33">
        <f t="shared" si="82"/>
        <v>0</v>
      </c>
      <c r="AU43" s="297"/>
      <c r="AV43" s="188" t="str" cm="2">
        <f t="array" ref="AV43">_xlfn.IFS($C$6=Werkblad!$A$28,Werkblad!$A$34,$C$6="Kennisontwikkeling (KO)",Werkblad!$A$31,$C$6="Onderzoek, Ontwikkeling en innovatie (O&amp;O&amp;I)",Werkblad!$A$32,$C$6="","")</f>
        <v/>
      </c>
      <c r="AW43" s="33"/>
      <c r="AX43" s="190"/>
      <c r="AY43" s="33">
        <f t="shared" si="83"/>
        <v>0</v>
      </c>
      <c r="AZ43" s="33">
        <f t="shared" si="84"/>
        <v>0</v>
      </c>
      <c r="BA43" s="297"/>
      <c r="BB43" s="188" t="str" cm="2">
        <f t="array" ref="BB43">_xlfn.IFS($C$6=Werkblad!$A$28,Werkblad!$A$34,$C$6="Kennisontwikkeling (KO)",Werkblad!$A$31,$C$6="Onderzoek, Ontwikkeling en innovatie (O&amp;O&amp;I)",Werkblad!$A$32,$C$6="","")</f>
        <v/>
      </c>
      <c r="BC43" s="33"/>
      <c r="BD43" s="190"/>
      <c r="BE43" s="33">
        <f t="shared" si="85"/>
        <v>0</v>
      </c>
      <c r="BF43" s="33">
        <f t="shared" si="86"/>
        <v>0</v>
      </c>
      <c r="BG43" s="297"/>
      <c r="BH43" s="188" t="str" cm="2">
        <f t="array" ref="BH43">_xlfn.IFS($C$6=Werkblad!$A$28,Werkblad!$A$34,$C$6="Kennisontwikkeling (KO)",Werkblad!$A$31,$C$6="Onderzoek, Ontwikkeling en innovatie (O&amp;O&amp;I)",Werkblad!$A$32,$C$6="","")</f>
        <v/>
      </c>
      <c r="BI43" s="131"/>
    </row>
    <row r="44" spans="1:61" x14ac:dyDescent="0.25">
      <c r="A44" s="7"/>
      <c r="B44" s="574"/>
      <c r="C44" s="575"/>
      <c r="D44" s="189"/>
      <c r="E44" s="3"/>
      <c r="F44" s="190"/>
      <c r="G44" s="33">
        <f t="shared" si="70"/>
        <v>0</v>
      </c>
      <c r="H44" s="3"/>
      <c r="I44" s="294">
        <f t="shared" si="71"/>
        <v>0</v>
      </c>
      <c r="J44" s="190"/>
      <c r="K44" s="33">
        <f t="shared" si="72"/>
        <v>0</v>
      </c>
      <c r="L44" s="297"/>
      <c r="M44" s="33">
        <f t="shared" si="73"/>
        <v>0</v>
      </c>
      <c r="N44" s="190"/>
      <c r="O44" s="33">
        <f t="shared" si="74"/>
        <v>0</v>
      </c>
      <c r="P44" s="297">
        <f t="shared" si="69"/>
        <v>0</v>
      </c>
      <c r="Q44" s="297"/>
      <c r="R44" s="188" t="str" cm="2">
        <f t="array" ref="R44">_xlfn.IFS($C$6=Werkblad!$A$28,Werkblad!$A$34,$C$6="Kennisontwikkeling (KO)",Werkblad!$A$31,$C$6="Onderzoek, Ontwikkeling en innovatie (O&amp;O&amp;I)",Werkblad!$A$32,$C$6="","")</f>
        <v/>
      </c>
      <c r="S44" s="33"/>
      <c r="T44" s="190"/>
      <c r="U44" s="33">
        <f t="shared" si="75"/>
        <v>0</v>
      </c>
      <c r="V44" s="297"/>
      <c r="W44" s="33">
        <f t="shared" si="7"/>
        <v>0</v>
      </c>
      <c r="X44" s="188" t="str" cm="2">
        <f t="array" ref="X44">_xlfn.IFS($C$6=Werkblad!$A$28,Werkblad!$A$34,$C$6="Kennisontwikkeling (KO)",Werkblad!$A$31,$C$6="Onderzoek, Ontwikkeling en innovatie (O&amp;O&amp;I)",Werkblad!$A$32,$C$6="","")</f>
        <v/>
      </c>
      <c r="Y44" s="33"/>
      <c r="Z44" s="197"/>
      <c r="AA44" s="33">
        <f t="shared" si="76"/>
        <v>0</v>
      </c>
      <c r="AB44" s="297"/>
      <c r="AC44" s="33">
        <f t="shared" si="19"/>
        <v>0</v>
      </c>
      <c r="AD44" s="188" t="str" cm="2">
        <f t="array" ref="AD44">_xlfn.IFS($C$6=Werkblad!$A$28,Werkblad!$A$34,$C$6="Kennisontwikkeling (KO)",Werkblad!$A$31,$C$6="Onderzoek, Ontwikkeling en innovatie (O&amp;O&amp;I)",Werkblad!$A$32,$C$6="","")</f>
        <v/>
      </c>
      <c r="AE44" s="297"/>
      <c r="AF44" s="190"/>
      <c r="AG44" s="33">
        <f t="shared" si="77"/>
        <v>0</v>
      </c>
      <c r="AH44" s="33">
        <f t="shared" si="78"/>
        <v>0</v>
      </c>
      <c r="AI44" s="297"/>
      <c r="AJ44" s="188" t="str" cm="2">
        <f t="array" ref="AJ44">_xlfn.IFS($C$6=Werkblad!$A$28,Werkblad!$A$34,$C$6="Kennisontwikkeling (KO)",Werkblad!$A$31,$C$6="Onderzoek, Ontwikkeling en innovatie (O&amp;O&amp;I)",Werkblad!$A$32,$C$6="","")</f>
        <v/>
      </c>
      <c r="AK44" s="297"/>
      <c r="AL44" s="190"/>
      <c r="AM44" s="33">
        <f t="shared" si="79"/>
        <v>0</v>
      </c>
      <c r="AN44" s="33">
        <f t="shared" si="80"/>
        <v>0</v>
      </c>
      <c r="AO44" s="297"/>
      <c r="AP44" s="188" t="str" cm="2">
        <f t="array" ref="AP44">_xlfn.IFS($C$6=Werkblad!$A$28,Werkblad!$A$34,$C$6="Kennisontwikkeling (KO)",Werkblad!$A$31,$C$6="Onderzoek, Ontwikkeling en innovatie (O&amp;O&amp;I)",Werkblad!$A$32,$C$6="","")</f>
        <v/>
      </c>
      <c r="AQ44" s="297"/>
      <c r="AR44" s="190"/>
      <c r="AS44" s="33">
        <f t="shared" si="81"/>
        <v>0</v>
      </c>
      <c r="AT44" s="33">
        <f t="shared" si="82"/>
        <v>0</v>
      </c>
      <c r="AU44" s="297"/>
      <c r="AV44" s="188" t="str" cm="2">
        <f t="array" ref="AV44">_xlfn.IFS($C$6=Werkblad!$A$28,Werkblad!$A$34,$C$6="Kennisontwikkeling (KO)",Werkblad!$A$31,$C$6="Onderzoek, Ontwikkeling en innovatie (O&amp;O&amp;I)",Werkblad!$A$32,$C$6="","")</f>
        <v/>
      </c>
      <c r="AW44" s="33"/>
      <c r="AX44" s="190"/>
      <c r="AY44" s="33">
        <f t="shared" si="83"/>
        <v>0</v>
      </c>
      <c r="AZ44" s="33">
        <f t="shared" si="84"/>
        <v>0</v>
      </c>
      <c r="BA44" s="297"/>
      <c r="BB44" s="188" t="str" cm="2">
        <f t="array" ref="BB44">_xlfn.IFS($C$6=Werkblad!$A$28,Werkblad!$A$34,$C$6="Kennisontwikkeling (KO)",Werkblad!$A$31,$C$6="Onderzoek, Ontwikkeling en innovatie (O&amp;O&amp;I)",Werkblad!$A$32,$C$6="","")</f>
        <v/>
      </c>
      <c r="BC44" s="33"/>
      <c r="BD44" s="190"/>
      <c r="BE44" s="33">
        <f t="shared" si="85"/>
        <v>0</v>
      </c>
      <c r="BF44" s="33">
        <f t="shared" si="86"/>
        <v>0</v>
      </c>
      <c r="BG44" s="297"/>
      <c r="BH44" s="188" t="str" cm="2">
        <f t="array" ref="BH44">_xlfn.IFS($C$6=Werkblad!$A$28,Werkblad!$A$34,$C$6="Kennisontwikkeling (KO)",Werkblad!$A$31,$C$6="Onderzoek, Ontwikkeling en innovatie (O&amp;O&amp;I)",Werkblad!$A$32,$C$6="","")</f>
        <v/>
      </c>
      <c r="BI44" s="131"/>
    </row>
    <row r="45" spans="1:61" x14ac:dyDescent="0.25">
      <c r="A45" s="7"/>
      <c r="B45" s="574"/>
      <c r="C45" s="575"/>
      <c r="D45" s="189"/>
      <c r="E45" s="3"/>
      <c r="F45" s="190"/>
      <c r="G45" s="33">
        <f t="shared" si="70"/>
        <v>0</v>
      </c>
      <c r="H45" s="3"/>
      <c r="I45" s="294">
        <f t="shared" si="71"/>
        <v>0</v>
      </c>
      <c r="J45" s="190"/>
      <c r="K45" s="33">
        <f t="shared" si="72"/>
        <v>0</v>
      </c>
      <c r="L45" s="297"/>
      <c r="M45" s="33">
        <f t="shared" si="73"/>
        <v>0</v>
      </c>
      <c r="N45" s="190"/>
      <c r="O45" s="33">
        <f t="shared" si="74"/>
        <v>0</v>
      </c>
      <c r="P45" s="297">
        <f t="shared" si="69"/>
        <v>0</v>
      </c>
      <c r="Q45" s="297"/>
      <c r="R45" s="188" t="str" cm="2">
        <f t="array" ref="R45">_xlfn.IFS($C$6=Werkblad!$A$28,Werkblad!$A$34,$C$6="Kennisontwikkeling (KO)",Werkblad!$A$31,$C$6="Onderzoek, Ontwikkeling en innovatie (O&amp;O&amp;I)",Werkblad!$A$32,$C$6="","")</f>
        <v/>
      </c>
      <c r="S45" s="33"/>
      <c r="T45" s="190"/>
      <c r="U45" s="33">
        <f t="shared" si="75"/>
        <v>0</v>
      </c>
      <c r="V45" s="297"/>
      <c r="W45" s="33">
        <f t="shared" si="7"/>
        <v>0</v>
      </c>
      <c r="X45" s="188" t="str" cm="2">
        <f t="array" ref="X45">_xlfn.IFS($C$6=Werkblad!$A$28,Werkblad!$A$34,$C$6="Kennisontwikkeling (KO)",Werkblad!$A$31,$C$6="Onderzoek, Ontwikkeling en innovatie (O&amp;O&amp;I)",Werkblad!$A$32,$C$6="","")</f>
        <v/>
      </c>
      <c r="Y45" s="33"/>
      <c r="Z45" s="197"/>
      <c r="AA45" s="33">
        <f t="shared" si="76"/>
        <v>0</v>
      </c>
      <c r="AB45" s="297"/>
      <c r="AC45" s="33">
        <f t="shared" si="19"/>
        <v>0</v>
      </c>
      <c r="AD45" s="188" t="str" cm="2">
        <f t="array" ref="AD45">_xlfn.IFS($C$6=Werkblad!$A$28,Werkblad!$A$34,$C$6="Kennisontwikkeling (KO)",Werkblad!$A$31,$C$6="Onderzoek, Ontwikkeling en innovatie (O&amp;O&amp;I)",Werkblad!$A$32,$C$6="","")</f>
        <v/>
      </c>
      <c r="AE45" s="297"/>
      <c r="AF45" s="190"/>
      <c r="AG45" s="33">
        <f t="shared" si="77"/>
        <v>0</v>
      </c>
      <c r="AH45" s="33">
        <f t="shared" si="78"/>
        <v>0</v>
      </c>
      <c r="AI45" s="297"/>
      <c r="AJ45" s="188" t="str" cm="2">
        <f t="array" ref="AJ45">_xlfn.IFS($C$6=Werkblad!$A$28,Werkblad!$A$34,$C$6="Kennisontwikkeling (KO)",Werkblad!$A$31,$C$6="Onderzoek, Ontwikkeling en innovatie (O&amp;O&amp;I)",Werkblad!$A$32,$C$6="","")</f>
        <v/>
      </c>
      <c r="AK45" s="297"/>
      <c r="AL45" s="190"/>
      <c r="AM45" s="33">
        <f t="shared" si="79"/>
        <v>0</v>
      </c>
      <c r="AN45" s="33">
        <f t="shared" si="80"/>
        <v>0</v>
      </c>
      <c r="AO45" s="297"/>
      <c r="AP45" s="188" t="str" cm="2">
        <f t="array" ref="AP45">_xlfn.IFS($C$6=Werkblad!$A$28,Werkblad!$A$34,$C$6="Kennisontwikkeling (KO)",Werkblad!$A$31,$C$6="Onderzoek, Ontwikkeling en innovatie (O&amp;O&amp;I)",Werkblad!$A$32,$C$6="","")</f>
        <v/>
      </c>
      <c r="AQ45" s="297"/>
      <c r="AR45" s="190"/>
      <c r="AS45" s="33">
        <f t="shared" si="81"/>
        <v>0</v>
      </c>
      <c r="AT45" s="33">
        <f t="shared" si="82"/>
        <v>0</v>
      </c>
      <c r="AU45" s="297"/>
      <c r="AV45" s="188" t="str" cm="2">
        <f t="array" ref="AV45">_xlfn.IFS($C$6=Werkblad!$A$28,Werkblad!$A$34,$C$6="Kennisontwikkeling (KO)",Werkblad!$A$31,$C$6="Onderzoek, Ontwikkeling en innovatie (O&amp;O&amp;I)",Werkblad!$A$32,$C$6="","")</f>
        <v/>
      </c>
      <c r="AW45" s="33"/>
      <c r="AX45" s="190"/>
      <c r="AY45" s="33">
        <f t="shared" si="83"/>
        <v>0</v>
      </c>
      <c r="AZ45" s="33">
        <f t="shared" si="84"/>
        <v>0</v>
      </c>
      <c r="BA45" s="297"/>
      <c r="BB45" s="188" t="str" cm="2">
        <f t="array" ref="BB45">_xlfn.IFS($C$6=Werkblad!$A$28,Werkblad!$A$34,$C$6="Kennisontwikkeling (KO)",Werkblad!$A$31,$C$6="Onderzoek, Ontwikkeling en innovatie (O&amp;O&amp;I)",Werkblad!$A$32,$C$6="","")</f>
        <v/>
      </c>
      <c r="BC45" s="33"/>
      <c r="BD45" s="190"/>
      <c r="BE45" s="33">
        <f t="shared" si="85"/>
        <v>0</v>
      </c>
      <c r="BF45" s="33">
        <f t="shared" si="86"/>
        <v>0</v>
      </c>
      <c r="BG45" s="297"/>
      <c r="BH45" s="188" t="str" cm="2">
        <f t="array" ref="BH45">_xlfn.IFS($C$6=Werkblad!$A$28,Werkblad!$A$34,$C$6="Kennisontwikkeling (KO)",Werkblad!$A$31,$C$6="Onderzoek, Ontwikkeling en innovatie (O&amp;O&amp;I)",Werkblad!$A$32,$C$6="","")</f>
        <v/>
      </c>
      <c r="BI45" s="131"/>
    </row>
    <row r="46" spans="1:61" x14ac:dyDescent="0.25">
      <c r="A46" s="7"/>
      <c r="B46" s="574"/>
      <c r="C46" s="575"/>
      <c r="D46" s="189"/>
      <c r="E46" s="3"/>
      <c r="F46" s="190"/>
      <c r="G46" s="33">
        <f t="shared" si="70"/>
        <v>0</v>
      </c>
      <c r="H46" s="3"/>
      <c r="I46" s="294">
        <f t="shared" si="71"/>
        <v>0</v>
      </c>
      <c r="J46" s="190"/>
      <c r="K46" s="33">
        <f t="shared" si="72"/>
        <v>0</v>
      </c>
      <c r="L46" s="297"/>
      <c r="M46" s="33">
        <f t="shared" si="73"/>
        <v>0</v>
      </c>
      <c r="N46" s="190"/>
      <c r="O46" s="33">
        <f t="shared" si="74"/>
        <v>0</v>
      </c>
      <c r="P46" s="297">
        <f t="shared" si="69"/>
        <v>0</v>
      </c>
      <c r="Q46" s="297"/>
      <c r="R46" s="188" t="str" cm="2">
        <f t="array" ref="R46">_xlfn.IFS($C$6=Werkblad!$A$28,Werkblad!$A$34,$C$6="Kennisontwikkeling (KO)",Werkblad!$A$31,$C$6="Onderzoek, Ontwikkeling en innovatie (O&amp;O&amp;I)",Werkblad!$A$32,$C$6="","")</f>
        <v/>
      </c>
      <c r="S46" s="33"/>
      <c r="T46" s="190"/>
      <c r="U46" s="33">
        <f t="shared" si="75"/>
        <v>0</v>
      </c>
      <c r="V46" s="297"/>
      <c r="W46" s="33">
        <f t="shared" si="7"/>
        <v>0</v>
      </c>
      <c r="X46" s="188" t="str" cm="2">
        <f t="array" ref="X46">_xlfn.IFS($C$6=Werkblad!$A$28,Werkblad!$A$34,$C$6="Kennisontwikkeling (KO)",Werkblad!$A$31,$C$6="Onderzoek, Ontwikkeling en innovatie (O&amp;O&amp;I)",Werkblad!$A$32,$C$6="","")</f>
        <v/>
      </c>
      <c r="Y46" s="33"/>
      <c r="Z46" s="197"/>
      <c r="AA46" s="33">
        <f t="shared" si="76"/>
        <v>0</v>
      </c>
      <c r="AB46" s="297"/>
      <c r="AC46" s="33">
        <f t="shared" si="19"/>
        <v>0</v>
      </c>
      <c r="AD46" s="188" t="str" cm="2">
        <f t="array" ref="AD46">_xlfn.IFS($C$6=Werkblad!$A$28,Werkblad!$A$34,$C$6="Kennisontwikkeling (KO)",Werkblad!$A$31,$C$6="Onderzoek, Ontwikkeling en innovatie (O&amp;O&amp;I)",Werkblad!$A$32,$C$6="","")</f>
        <v/>
      </c>
      <c r="AE46" s="297"/>
      <c r="AF46" s="190"/>
      <c r="AG46" s="33">
        <f t="shared" si="77"/>
        <v>0</v>
      </c>
      <c r="AH46" s="33">
        <f t="shared" si="78"/>
        <v>0</v>
      </c>
      <c r="AI46" s="297"/>
      <c r="AJ46" s="188" t="str" cm="2">
        <f t="array" ref="AJ46">_xlfn.IFS($C$6=Werkblad!$A$28,Werkblad!$A$34,$C$6="Kennisontwikkeling (KO)",Werkblad!$A$31,$C$6="Onderzoek, Ontwikkeling en innovatie (O&amp;O&amp;I)",Werkblad!$A$32,$C$6="","")</f>
        <v/>
      </c>
      <c r="AK46" s="297"/>
      <c r="AL46" s="190"/>
      <c r="AM46" s="33">
        <f t="shared" si="79"/>
        <v>0</v>
      </c>
      <c r="AN46" s="33">
        <f t="shared" si="80"/>
        <v>0</v>
      </c>
      <c r="AO46" s="297"/>
      <c r="AP46" s="188" t="str" cm="2">
        <f t="array" ref="AP46">_xlfn.IFS($C$6=Werkblad!$A$28,Werkblad!$A$34,$C$6="Kennisontwikkeling (KO)",Werkblad!$A$31,$C$6="Onderzoek, Ontwikkeling en innovatie (O&amp;O&amp;I)",Werkblad!$A$32,$C$6="","")</f>
        <v/>
      </c>
      <c r="AQ46" s="297"/>
      <c r="AR46" s="190"/>
      <c r="AS46" s="33">
        <f t="shared" si="81"/>
        <v>0</v>
      </c>
      <c r="AT46" s="33">
        <f t="shared" si="82"/>
        <v>0</v>
      </c>
      <c r="AU46" s="297"/>
      <c r="AV46" s="188" t="str" cm="2">
        <f t="array" ref="AV46">_xlfn.IFS($C$6=Werkblad!$A$28,Werkblad!$A$34,$C$6="Kennisontwikkeling (KO)",Werkblad!$A$31,$C$6="Onderzoek, Ontwikkeling en innovatie (O&amp;O&amp;I)",Werkblad!$A$32,$C$6="","")</f>
        <v/>
      </c>
      <c r="AW46" s="33"/>
      <c r="AX46" s="190"/>
      <c r="AY46" s="33">
        <f t="shared" si="83"/>
        <v>0</v>
      </c>
      <c r="AZ46" s="33">
        <f t="shared" si="84"/>
        <v>0</v>
      </c>
      <c r="BA46" s="297"/>
      <c r="BB46" s="188" t="str" cm="2">
        <f t="array" ref="BB46">_xlfn.IFS($C$6=Werkblad!$A$28,Werkblad!$A$34,$C$6="Kennisontwikkeling (KO)",Werkblad!$A$31,$C$6="Onderzoek, Ontwikkeling en innovatie (O&amp;O&amp;I)",Werkblad!$A$32,$C$6="","")</f>
        <v/>
      </c>
      <c r="BC46" s="33"/>
      <c r="BD46" s="190"/>
      <c r="BE46" s="33">
        <f t="shared" si="85"/>
        <v>0</v>
      </c>
      <c r="BF46" s="33">
        <f t="shared" si="86"/>
        <v>0</v>
      </c>
      <c r="BG46" s="297"/>
      <c r="BH46" s="188" t="str" cm="2">
        <f t="array" ref="BH46">_xlfn.IFS($C$6=Werkblad!$A$28,Werkblad!$A$34,$C$6="Kennisontwikkeling (KO)",Werkblad!$A$31,$C$6="Onderzoek, Ontwikkeling en innovatie (O&amp;O&amp;I)",Werkblad!$A$32,$C$6="","")</f>
        <v/>
      </c>
      <c r="BI46" s="131"/>
    </row>
    <row r="47" spans="1:61" x14ac:dyDescent="0.25">
      <c r="A47" s="7"/>
      <c r="B47" s="574"/>
      <c r="C47" s="575"/>
      <c r="D47" s="189"/>
      <c r="E47" s="3"/>
      <c r="F47" s="190"/>
      <c r="G47" s="33">
        <f t="shared" si="70"/>
        <v>0</v>
      </c>
      <c r="H47" s="3"/>
      <c r="I47" s="294">
        <f t="shared" si="71"/>
        <v>0</v>
      </c>
      <c r="J47" s="190"/>
      <c r="K47" s="33">
        <f t="shared" si="72"/>
        <v>0</v>
      </c>
      <c r="L47" s="297"/>
      <c r="M47" s="33">
        <f t="shared" si="73"/>
        <v>0</v>
      </c>
      <c r="N47" s="190"/>
      <c r="O47" s="33">
        <f t="shared" si="74"/>
        <v>0</v>
      </c>
      <c r="P47" s="297">
        <f t="shared" si="69"/>
        <v>0</v>
      </c>
      <c r="Q47" s="297"/>
      <c r="R47" s="188" t="str" cm="2">
        <f t="array" ref="R47">_xlfn.IFS($C$6=Werkblad!$A$28,Werkblad!$A$34,$C$6="Kennisontwikkeling (KO)",Werkblad!$A$31,$C$6="Onderzoek, Ontwikkeling en innovatie (O&amp;O&amp;I)",Werkblad!$A$32,$C$6="","")</f>
        <v/>
      </c>
      <c r="S47" s="33"/>
      <c r="T47" s="190"/>
      <c r="U47" s="33">
        <f t="shared" si="75"/>
        <v>0</v>
      </c>
      <c r="V47" s="297"/>
      <c r="W47" s="33">
        <f t="shared" si="7"/>
        <v>0</v>
      </c>
      <c r="X47" s="188" t="str" cm="2">
        <f t="array" ref="X47">_xlfn.IFS($C$6=Werkblad!$A$28,Werkblad!$A$34,$C$6="Kennisontwikkeling (KO)",Werkblad!$A$31,$C$6="Onderzoek, Ontwikkeling en innovatie (O&amp;O&amp;I)",Werkblad!$A$32,$C$6="","")</f>
        <v/>
      </c>
      <c r="Y47" s="33"/>
      <c r="Z47" s="197"/>
      <c r="AA47" s="33">
        <f t="shared" si="76"/>
        <v>0</v>
      </c>
      <c r="AB47" s="297"/>
      <c r="AC47" s="33">
        <f t="shared" si="19"/>
        <v>0</v>
      </c>
      <c r="AD47" s="188" t="str" cm="2">
        <f t="array" ref="AD47">_xlfn.IFS($C$6=Werkblad!$A$28,Werkblad!$A$34,$C$6="Kennisontwikkeling (KO)",Werkblad!$A$31,$C$6="Onderzoek, Ontwikkeling en innovatie (O&amp;O&amp;I)",Werkblad!$A$32,$C$6="","")</f>
        <v/>
      </c>
      <c r="AE47" s="297"/>
      <c r="AF47" s="190"/>
      <c r="AG47" s="33">
        <f t="shared" si="77"/>
        <v>0</v>
      </c>
      <c r="AH47" s="33">
        <f t="shared" si="78"/>
        <v>0</v>
      </c>
      <c r="AI47" s="297"/>
      <c r="AJ47" s="188" t="str" cm="2">
        <f t="array" ref="AJ47">_xlfn.IFS($C$6=Werkblad!$A$28,Werkblad!$A$34,$C$6="Kennisontwikkeling (KO)",Werkblad!$A$31,$C$6="Onderzoek, Ontwikkeling en innovatie (O&amp;O&amp;I)",Werkblad!$A$32,$C$6="","")</f>
        <v/>
      </c>
      <c r="AK47" s="297"/>
      <c r="AL47" s="190"/>
      <c r="AM47" s="33">
        <f t="shared" si="79"/>
        <v>0</v>
      </c>
      <c r="AN47" s="33">
        <f t="shared" si="80"/>
        <v>0</v>
      </c>
      <c r="AO47" s="297"/>
      <c r="AP47" s="188" t="str" cm="2">
        <f t="array" ref="AP47">_xlfn.IFS($C$6=Werkblad!$A$28,Werkblad!$A$34,$C$6="Kennisontwikkeling (KO)",Werkblad!$A$31,$C$6="Onderzoek, Ontwikkeling en innovatie (O&amp;O&amp;I)",Werkblad!$A$32,$C$6="","")</f>
        <v/>
      </c>
      <c r="AQ47" s="297"/>
      <c r="AR47" s="190"/>
      <c r="AS47" s="33">
        <f t="shared" si="81"/>
        <v>0</v>
      </c>
      <c r="AT47" s="33">
        <f t="shared" si="82"/>
        <v>0</v>
      </c>
      <c r="AU47" s="297"/>
      <c r="AV47" s="188" t="str" cm="2">
        <f t="array" ref="AV47">_xlfn.IFS($C$6=Werkblad!$A$28,Werkblad!$A$34,$C$6="Kennisontwikkeling (KO)",Werkblad!$A$31,$C$6="Onderzoek, Ontwikkeling en innovatie (O&amp;O&amp;I)",Werkblad!$A$32,$C$6="","")</f>
        <v/>
      </c>
      <c r="AW47" s="33"/>
      <c r="AX47" s="190"/>
      <c r="AY47" s="33">
        <f t="shared" si="83"/>
        <v>0</v>
      </c>
      <c r="AZ47" s="33">
        <f t="shared" si="84"/>
        <v>0</v>
      </c>
      <c r="BA47" s="297"/>
      <c r="BB47" s="188" t="str" cm="2">
        <f t="array" ref="BB47">_xlfn.IFS($C$6=Werkblad!$A$28,Werkblad!$A$34,$C$6="Kennisontwikkeling (KO)",Werkblad!$A$31,$C$6="Onderzoek, Ontwikkeling en innovatie (O&amp;O&amp;I)",Werkblad!$A$32,$C$6="","")</f>
        <v/>
      </c>
      <c r="BC47" s="33"/>
      <c r="BD47" s="190"/>
      <c r="BE47" s="33">
        <f t="shared" si="85"/>
        <v>0</v>
      </c>
      <c r="BF47" s="33">
        <f t="shared" si="86"/>
        <v>0</v>
      </c>
      <c r="BG47" s="297"/>
      <c r="BH47" s="188" t="str" cm="2">
        <f t="array" ref="BH47">_xlfn.IFS($C$6=Werkblad!$A$28,Werkblad!$A$34,$C$6="Kennisontwikkeling (KO)",Werkblad!$A$31,$C$6="Onderzoek, Ontwikkeling en innovatie (O&amp;O&amp;I)",Werkblad!$A$32,$C$6="","")</f>
        <v/>
      </c>
      <c r="BI47" s="131"/>
    </row>
    <row r="48" spans="1:61" x14ac:dyDescent="0.25">
      <c r="A48" s="7"/>
      <c r="B48" s="574"/>
      <c r="C48" s="575"/>
      <c r="D48" s="189"/>
      <c r="E48" s="3"/>
      <c r="F48" s="190"/>
      <c r="G48" s="33">
        <f t="shared" si="70"/>
        <v>0</v>
      </c>
      <c r="H48" s="3"/>
      <c r="I48" s="294">
        <f t="shared" si="71"/>
        <v>0</v>
      </c>
      <c r="J48" s="190"/>
      <c r="K48" s="33">
        <f t="shared" si="72"/>
        <v>0</v>
      </c>
      <c r="L48" s="297"/>
      <c r="M48" s="33">
        <f t="shared" si="73"/>
        <v>0</v>
      </c>
      <c r="N48" s="190"/>
      <c r="O48" s="33">
        <f t="shared" si="74"/>
        <v>0</v>
      </c>
      <c r="P48" s="297">
        <f t="shared" si="69"/>
        <v>0</v>
      </c>
      <c r="Q48" s="297"/>
      <c r="R48" s="188" t="str" cm="2">
        <f t="array" ref="R48">_xlfn.IFS($C$6=Werkblad!$A$28,Werkblad!$A$34,$C$6="Kennisontwikkeling (KO)",Werkblad!$A$31,$C$6="Onderzoek, Ontwikkeling en innovatie (O&amp;O&amp;I)",Werkblad!$A$32,$C$6="","")</f>
        <v/>
      </c>
      <c r="S48" s="33"/>
      <c r="T48" s="190"/>
      <c r="U48" s="33">
        <f t="shared" si="75"/>
        <v>0</v>
      </c>
      <c r="V48" s="297"/>
      <c r="W48" s="33">
        <f t="shared" si="7"/>
        <v>0</v>
      </c>
      <c r="X48" s="188" t="str" cm="2">
        <f t="array" ref="X48">_xlfn.IFS($C$6=Werkblad!$A$28,Werkblad!$A$34,$C$6="Kennisontwikkeling (KO)",Werkblad!$A$31,$C$6="Onderzoek, Ontwikkeling en innovatie (O&amp;O&amp;I)",Werkblad!$A$32,$C$6="","")</f>
        <v/>
      </c>
      <c r="Y48" s="33"/>
      <c r="Z48" s="197"/>
      <c r="AA48" s="33">
        <f t="shared" si="76"/>
        <v>0</v>
      </c>
      <c r="AB48" s="297"/>
      <c r="AC48" s="33">
        <f t="shared" si="19"/>
        <v>0</v>
      </c>
      <c r="AD48" s="188" t="str" cm="2">
        <f t="array" ref="AD48">_xlfn.IFS($C$6=Werkblad!$A$28,Werkblad!$A$34,$C$6="Kennisontwikkeling (KO)",Werkblad!$A$31,$C$6="Onderzoek, Ontwikkeling en innovatie (O&amp;O&amp;I)",Werkblad!$A$32,$C$6="","")</f>
        <v/>
      </c>
      <c r="AE48" s="297"/>
      <c r="AF48" s="190"/>
      <c r="AG48" s="33">
        <f t="shared" si="77"/>
        <v>0</v>
      </c>
      <c r="AH48" s="33">
        <f t="shared" si="78"/>
        <v>0</v>
      </c>
      <c r="AI48" s="297"/>
      <c r="AJ48" s="188" t="str" cm="2">
        <f t="array" ref="AJ48">_xlfn.IFS($C$6=Werkblad!$A$28,Werkblad!$A$34,$C$6="Kennisontwikkeling (KO)",Werkblad!$A$31,$C$6="Onderzoek, Ontwikkeling en innovatie (O&amp;O&amp;I)",Werkblad!$A$32,$C$6="","")</f>
        <v/>
      </c>
      <c r="AK48" s="297"/>
      <c r="AL48" s="190"/>
      <c r="AM48" s="33">
        <f t="shared" si="79"/>
        <v>0</v>
      </c>
      <c r="AN48" s="33">
        <f t="shared" si="80"/>
        <v>0</v>
      </c>
      <c r="AO48" s="297"/>
      <c r="AP48" s="188" t="str" cm="2">
        <f t="array" ref="AP48">_xlfn.IFS($C$6=Werkblad!$A$28,Werkblad!$A$34,$C$6="Kennisontwikkeling (KO)",Werkblad!$A$31,$C$6="Onderzoek, Ontwikkeling en innovatie (O&amp;O&amp;I)",Werkblad!$A$32,$C$6="","")</f>
        <v/>
      </c>
      <c r="AQ48" s="297"/>
      <c r="AR48" s="190"/>
      <c r="AS48" s="33">
        <f t="shared" si="81"/>
        <v>0</v>
      </c>
      <c r="AT48" s="33">
        <f t="shared" si="82"/>
        <v>0</v>
      </c>
      <c r="AU48" s="297"/>
      <c r="AV48" s="188" t="str" cm="2">
        <f t="array" ref="AV48">_xlfn.IFS($C$6=Werkblad!$A$28,Werkblad!$A$34,$C$6="Kennisontwikkeling (KO)",Werkblad!$A$31,$C$6="Onderzoek, Ontwikkeling en innovatie (O&amp;O&amp;I)",Werkblad!$A$32,$C$6="","")</f>
        <v/>
      </c>
      <c r="AW48" s="33"/>
      <c r="AX48" s="190"/>
      <c r="AY48" s="33">
        <f t="shared" si="83"/>
        <v>0</v>
      </c>
      <c r="AZ48" s="33">
        <f t="shared" si="84"/>
        <v>0</v>
      </c>
      <c r="BA48" s="297"/>
      <c r="BB48" s="188" t="str" cm="2">
        <f t="array" ref="BB48">_xlfn.IFS($C$6=Werkblad!$A$28,Werkblad!$A$34,$C$6="Kennisontwikkeling (KO)",Werkblad!$A$31,$C$6="Onderzoek, Ontwikkeling en innovatie (O&amp;O&amp;I)",Werkblad!$A$32,$C$6="","")</f>
        <v/>
      </c>
      <c r="BC48" s="33"/>
      <c r="BD48" s="190"/>
      <c r="BE48" s="33">
        <f t="shared" si="85"/>
        <v>0</v>
      </c>
      <c r="BF48" s="33">
        <f t="shared" si="86"/>
        <v>0</v>
      </c>
      <c r="BG48" s="297"/>
      <c r="BH48" s="188" t="str" cm="2">
        <f t="array" ref="BH48">_xlfn.IFS($C$6=Werkblad!$A$28,Werkblad!$A$34,$C$6="Kennisontwikkeling (KO)",Werkblad!$A$31,$C$6="Onderzoek, Ontwikkeling en innovatie (O&amp;O&amp;I)",Werkblad!$A$32,$C$6="","")</f>
        <v/>
      </c>
      <c r="BI48" s="131"/>
    </row>
    <row r="49" spans="1:61" x14ac:dyDescent="0.25">
      <c r="A49" s="7"/>
      <c r="B49" s="574"/>
      <c r="C49" s="575"/>
      <c r="D49" s="189"/>
      <c r="E49" s="3"/>
      <c r="F49" s="190"/>
      <c r="G49" s="33">
        <f t="shared" si="70"/>
        <v>0</v>
      </c>
      <c r="H49" s="3"/>
      <c r="I49" s="294">
        <f t="shared" si="71"/>
        <v>0</v>
      </c>
      <c r="J49" s="190"/>
      <c r="K49" s="33">
        <f t="shared" si="72"/>
        <v>0</v>
      </c>
      <c r="L49" s="297"/>
      <c r="M49" s="33">
        <f t="shared" si="73"/>
        <v>0</v>
      </c>
      <c r="N49" s="190"/>
      <c r="O49" s="33">
        <f t="shared" si="74"/>
        <v>0</v>
      </c>
      <c r="P49" s="297">
        <f t="shared" si="69"/>
        <v>0</v>
      </c>
      <c r="Q49" s="297"/>
      <c r="R49" s="188" t="str" cm="2">
        <f t="array" ref="R49">_xlfn.IFS($C$6=Werkblad!$A$28,Werkblad!$A$34,$C$6="Kennisontwikkeling (KO)",Werkblad!$A$31,$C$6="Onderzoek, Ontwikkeling en innovatie (O&amp;O&amp;I)",Werkblad!$A$32,$C$6="","")</f>
        <v/>
      </c>
      <c r="S49" s="33"/>
      <c r="T49" s="190"/>
      <c r="U49" s="33">
        <f t="shared" si="75"/>
        <v>0</v>
      </c>
      <c r="V49" s="297"/>
      <c r="W49" s="33">
        <f t="shared" si="7"/>
        <v>0</v>
      </c>
      <c r="X49" s="188" t="str" cm="2">
        <f t="array" ref="X49">_xlfn.IFS($C$6=Werkblad!$A$28,Werkblad!$A$34,$C$6="Kennisontwikkeling (KO)",Werkblad!$A$31,$C$6="Onderzoek, Ontwikkeling en innovatie (O&amp;O&amp;I)",Werkblad!$A$32,$C$6="","")</f>
        <v/>
      </c>
      <c r="Y49" s="33"/>
      <c r="Z49" s="197"/>
      <c r="AA49" s="33">
        <f t="shared" si="76"/>
        <v>0</v>
      </c>
      <c r="AB49" s="297"/>
      <c r="AC49" s="33">
        <f t="shared" si="19"/>
        <v>0</v>
      </c>
      <c r="AD49" s="188" t="str" cm="2">
        <f t="array" ref="AD49">_xlfn.IFS($C$6=Werkblad!$A$28,Werkblad!$A$34,$C$6="Kennisontwikkeling (KO)",Werkblad!$A$31,$C$6="Onderzoek, Ontwikkeling en innovatie (O&amp;O&amp;I)",Werkblad!$A$32,$C$6="","")</f>
        <v/>
      </c>
      <c r="AE49" s="297"/>
      <c r="AF49" s="190"/>
      <c r="AG49" s="33">
        <f t="shared" si="77"/>
        <v>0</v>
      </c>
      <c r="AH49" s="33">
        <f t="shared" si="78"/>
        <v>0</v>
      </c>
      <c r="AI49" s="297"/>
      <c r="AJ49" s="188" t="str" cm="2">
        <f t="array" ref="AJ49">_xlfn.IFS($C$6=Werkblad!$A$28,Werkblad!$A$34,$C$6="Kennisontwikkeling (KO)",Werkblad!$A$31,$C$6="Onderzoek, Ontwikkeling en innovatie (O&amp;O&amp;I)",Werkblad!$A$32,$C$6="","")</f>
        <v/>
      </c>
      <c r="AK49" s="297"/>
      <c r="AL49" s="190"/>
      <c r="AM49" s="33">
        <f t="shared" si="79"/>
        <v>0</v>
      </c>
      <c r="AN49" s="33">
        <f t="shared" si="80"/>
        <v>0</v>
      </c>
      <c r="AO49" s="297"/>
      <c r="AP49" s="188" t="str" cm="2">
        <f t="array" ref="AP49">_xlfn.IFS($C$6=Werkblad!$A$28,Werkblad!$A$34,$C$6="Kennisontwikkeling (KO)",Werkblad!$A$31,$C$6="Onderzoek, Ontwikkeling en innovatie (O&amp;O&amp;I)",Werkblad!$A$32,$C$6="","")</f>
        <v/>
      </c>
      <c r="AQ49" s="297"/>
      <c r="AR49" s="190"/>
      <c r="AS49" s="33">
        <f t="shared" si="81"/>
        <v>0</v>
      </c>
      <c r="AT49" s="33">
        <f t="shared" si="82"/>
        <v>0</v>
      </c>
      <c r="AU49" s="297"/>
      <c r="AV49" s="188" t="str" cm="2">
        <f t="array" ref="AV49">_xlfn.IFS($C$6=Werkblad!$A$28,Werkblad!$A$34,$C$6="Kennisontwikkeling (KO)",Werkblad!$A$31,$C$6="Onderzoek, Ontwikkeling en innovatie (O&amp;O&amp;I)",Werkblad!$A$32,$C$6="","")</f>
        <v/>
      </c>
      <c r="AW49" s="33"/>
      <c r="AX49" s="190"/>
      <c r="AY49" s="33">
        <f t="shared" si="83"/>
        <v>0</v>
      </c>
      <c r="AZ49" s="33">
        <f t="shared" si="84"/>
        <v>0</v>
      </c>
      <c r="BA49" s="297"/>
      <c r="BB49" s="188" t="str" cm="2">
        <f t="array" ref="BB49">_xlfn.IFS($C$6=Werkblad!$A$28,Werkblad!$A$34,$C$6="Kennisontwikkeling (KO)",Werkblad!$A$31,$C$6="Onderzoek, Ontwikkeling en innovatie (O&amp;O&amp;I)",Werkblad!$A$32,$C$6="","")</f>
        <v/>
      </c>
      <c r="BC49" s="33"/>
      <c r="BD49" s="190"/>
      <c r="BE49" s="33">
        <f t="shared" si="85"/>
        <v>0</v>
      </c>
      <c r="BF49" s="33">
        <f t="shared" si="86"/>
        <v>0</v>
      </c>
      <c r="BG49" s="297"/>
      <c r="BH49" s="188" t="str" cm="2">
        <f t="array" ref="BH49">_xlfn.IFS($C$6=Werkblad!$A$28,Werkblad!$A$34,$C$6="Kennisontwikkeling (KO)",Werkblad!$A$31,$C$6="Onderzoek, Ontwikkeling en innovatie (O&amp;O&amp;I)",Werkblad!$A$32,$C$6="","")</f>
        <v/>
      </c>
      <c r="BI49" s="131"/>
    </row>
    <row r="50" spans="1:61" x14ac:dyDescent="0.25">
      <c r="A50" s="7"/>
      <c r="B50" s="574"/>
      <c r="C50" s="575"/>
      <c r="D50" s="189"/>
      <c r="E50" s="3"/>
      <c r="F50" s="190"/>
      <c r="G50" s="33">
        <f t="shared" si="70"/>
        <v>0</v>
      </c>
      <c r="H50" s="3"/>
      <c r="I50" s="294">
        <f t="shared" si="71"/>
        <v>0</v>
      </c>
      <c r="J50" s="190"/>
      <c r="K50" s="33">
        <f t="shared" si="72"/>
        <v>0</v>
      </c>
      <c r="L50" s="297"/>
      <c r="M50" s="33">
        <f t="shared" si="73"/>
        <v>0</v>
      </c>
      <c r="N50" s="190"/>
      <c r="O50" s="33">
        <f t="shared" si="74"/>
        <v>0</v>
      </c>
      <c r="P50" s="297">
        <f t="shared" si="69"/>
        <v>0</v>
      </c>
      <c r="Q50" s="297"/>
      <c r="R50" s="188" t="str" cm="2">
        <f t="array" ref="R50">_xlfn.IFS($C$6=Werkblad!$A$28,Werkblad!$A$34,$C$6="Kennisontwikkeling (KO)",Werkblad!$A$31,$C$6="Onderzoek, Ontwikkeling en innovatie (O&amp;O&amp;I)",Werkblad!$A$32,$C$6="","")</f>
        <v/>
      </c>
      <c r="S50" s="33"/>
      <c r="T50" s="190"/>
      <c r="U50" s="33">
        <f t="shared" si="75"/>
        <v>0</v>
      </c>
      <c r="V50" s="297"/>
      <c r="W50" s="33">
        <f t="shared" si="7"/>
        <v>0</v>
      </c>
      <c r="X50" s="188" t="str" cm="2">
        <f t="array" ref="X50">_xlfn.IFS($C$6=Werkblad!$A$28,Werkblad!$A$34,$C$6="Kennisontwikkeling (KO)",Werkblad!$A$31,$C$6="Onderzoek, Ontwikkeling en innovatie (O&amp;O&amp;I)",Werkblad!$A$32,$C$6="","")</f>
        <v/>
      </c>
      <c r="Y50" s="33"/>
      <c r="Z50" s="197"/>
      <c r="AA50" s="33">
        <f t="shared" si="76"/>
        <v>0</v>
      </c>
      <c r="AB50" s="297"/>
      <c r="AC50" s="33">
        <f t="shared" si="19"/>
        <v>0</v>
      </c>
      <c r="AD50" s="188" t="str" cm="2">
        <f t="array" ref="AD50">_xlfn.IFS($C$6=Werkblad!$A$28,Werkblad!$A$34,$C$6="Kennisontwikkeling (KO)",Werkblad!$A$31,$C$6="Onderzoek, Ontwikkeling en innovatie (O&amp;O&amp;I)",Werkblad!$A$32,$C$6="","")</f>
        <v/>
      </c>
      <c r="AE50" s="297"/>
      <c r="AF50" s="190"/>
      <c r="AG50" s="33">
        <f t="shared" si="77"/>
        <v>0</v>
      </c>
      <c r="AH50" s="33">
        <f t="shared" si="78"/>
        <v>0</v>
      </c>
      <c r="AI50" s="297"/>
      <c r="AJ50" s="188" t="str" cm="2">
        <f t="array" ref="AJ50">_xlfn.IFS($C$6=Werkblad!$A$28,Werkblad!$A$34,$C$6="Kennisontwikkeling (KO)",Werkblad!$A$31,$C$6="Onderzoek, Ontwikkeling en innovatie (O&amp;O&amp;I)",Werkblad!$A$32,$C$6="","")</f>
        <v/>
      </c>
      <c r="AK50" s="297"/>
      <c r="AL50" s="190"/>
      <c r="AM50" s="33">
        <f t="shared" si="79"/>
        <v>0</v>
      </c>
      <c r="AN50" s="33">
        <f t="shared" si="80"/>
        <v>0</v>
      </c>
      <c r="AO50" s="297"/>
      <c r="AP50" s="188" t="str" cm="2">
        <f t="array" ref="AP50">_xlfn.IFS($C$6=Werkblad!$A$28,Werkblad!$A$34,$C$6="Kennisontwikkeling (KO)",Werkblad!$A$31,$C$6="Onderzoek, Ontwikkeling en innovatie (O&amp;O&amp;I)",Werkblad!$A$32,$C$6="","")</f>
        <v/>
      </c>
      <c r="AQ50" s="297"/>
      <c r="AR50" s="190"/>
      <c r="AS50" s="33">
        <f t="shared" si="81"/>
        <v>0</v>
      </c>
      <c r="AT50" s="33">
        <f t="shared" si="82"/>
        <v>0</v>
      </c>
      <c r="AU50" s="297"/>
      <c r="AV50" s="188" t="str" cm="2">
        <f t="array" ref="AV50">_xlfn.IFS($C$6=Werkblad!$A$28,Werkblad!$A$34,$C$6="Kennisontwikkeling (KO)",Werkblad!$A$31,$C$6="Onderzoek, Ontwikkeling en innovatie (O&amp;O&amp;I)",Werkblad!$A$32,$C$6="","")</f>
        <v/>
      </c>
      <c r="AW50" s="33"/>
      <c r="AX50" s="190"/>
      <c r="AY50" s="33">
        <f t="shared" si="83"/>
        <v>0</v>
      </c>
      <c r="AZ50" s="33">
        <f t="shared" si="84"/>
        <v>0</v>
      </c>
      <c r="BA50" s="297"/>
      <c r="BB50" s="188" t="str" cm="2">
        <f t="array" ref="BB50">_xlfn.IFS($C$6=Werkblad!$A$28,Werkblad!$A$34,$C$6="Kennisontwikkeling (KO)",Werkblad!$A$31,$C$6="Onderzoek, Ontwikkeling en innovatie (O&amp;O&amp;I)",Werkblad!$A$32,$C$6="","")</f>
        <v/>
      </c>
      <c r="BC50" s="33"/>
      <c r="BD50" s="190"/>
      <c r="BE50" s="33">
        <f t="shared" si="85"/>
        <v>0</v>
      </c>
      <c r="BF50" s="33">
        <f t="shared" si="86"/>
        <v>0</v>
      </c>
      <c r="BG50" s="297"/>
      <c r="BH50" s="188" t="str" cm="2">
        <f t="array" ref="BH50">_xlfn.IFS($C$6=Werkblad!$A$28,Werkblad!$A$34,$C$6="Kennisontwikkeling (KO)",Werkblad!$A$31,$C$6="Onderzoek, Ontwikkeling en innovatie (O&amp;O&amp;I)",Werkblad!$A$32,$C$6="","")</f>
        <v/>
      </c>
      <c r="BI50" s="131"/>
    </row>
    <row r="51" spans="1:61" x14ac:dyDescent="0.25">
      <c r="A51" s="380"/>
      <c r="B51" s="574"/>
      <c r="C51" s="575"/>
      <c r="D51" s="189"/>
      <c r="E51" s="3"/>
      <c r="F51" s="190"/>
      <c r="G51" s="33">
        <f t="shared" si="70"/>
        <v>0</v>
      </c>
      <c r="H51" s="3"/>
      <c r="I51" s="294">
        <f t="shared" si="71"/>
        <v>0</v>
      </c>
      <c r="J51" s="190"/>
      <c r="K51" s="33">
        <f t="shared" si="72"/>
        <v>0</v>
      </c>
      <c r="L51" s="297"/>
      <c r="M51" s="33">
        <f t="shared" si="73"/>
        <v>0</v>
      </c>
      <c r="N51" s="190"/>
      <c r="O51" s="33">
        <f t="shared" si="74"/>
        <v>0</v>
      </c>
      <c r="P51" s="297">
        <f t="shared" si="69"/>
        <v>0</v>
      </c>
      <c r="Q51" s="297"/>
      <c r="R51" s="188" t="str" cm="2">
        <f t="array" ref="R51">_xlfn.IFS($C$6=Werkblad!$A$28,Werkblad!$A$34,$C$6="Kennisontwikkeling (KO)",Werkblad!$A$31,$C$6="Onderzoek, Ontwikkeling en innovatie (O&amp;O&amp;I)",Werkblad!$A$32,$C$6="","")</f>
        <v/>
      </c>
      <c r="S51" s="33"/>
      <c r="T51" s="190"/>
      <c r="U51" s="33">
        <f t="shared" si="75"/>
        <v>0</v>
      </c>
      <c r="V51" s="297"/>
      <c r="W51" s="33">
        <f t="shared" si="7"/>
        <v>0</v>
      </c>
      <c r="X51" s="188" t="str" cm="2">
        <f t="array" ref="X51">_xlfn.IFS($C$6=Werkblad!$A$28,Werkblad!$A$34,$C$6="Kennisontwikkeling (KO)",Werkblad!$A$31,$C$6="Onderzoek, Ontwikkeling en innovatie (O&amp;O&amp;I)",Werkblad!$A$32,$C$6="","")</f>
        <v/>
      </c>
      <c r="Y51" s="33"/>
      <c r="Z51" s="197"/>
      <c r="AA51" s="33">
        <f t="shared" si="76"/>
        <v>0</v>
      </c>
      <c r="AB51" s="297"/>
      <c r="AC51" s="33">
        <f t="shared" si="19"/>
        <v>0</v>
      </c>
      <c r="AD51" s="188" t="str" cm="2">
        <f t="array" ref="AD51">_xlfn.IFS($C$6=Werkblad!$A$28,Werkblad!$A$34,$C$6="Kennisontwikkeling (KO)",Werkblad!$A$31,$C$6="Onderzoek, Ontwikkeling en innovatie (O&amp;O&amp;I)",Werkblad!$A$32,$C$6="","")</f>
        <v/>
      </c>
      <c r="AE51" s="297"/>
      <c r="AF51" s="190"/>
      <c r="AG51" s="33">
        <f t="shared" si="77"/>
        <v>0</v>
      </c>
      <c r="AH51" s="33">
        <f t="shared" si="78"/>
        <v>0</v>
      </c>
      <c r="AI51" s="297"/>
      <c r="AJ51" s="188" t="str" cm="2">
        <f t="array" ref="AJ51">_xlfn.IFS($C$6=Werkblad!$A$28,Werkblad!$A$34,$C$6="Kennisontwikkeling (KO)",Werkblad!$A$31,$C$6="Onderzoek, Ontwikkeling en innovatie (O&amp;O&amp;I)",Werkblad!$A$32,$C$6="","")</f>
        <v/>
      </c>
      <c r="AK51" s="297"/>
      <c r="AL51" s="190"/>
      <c r="AM51" s="33">
        <f t="shared" si="79"/>
        <v>0</v>
      </c>
      <c r="AN51" s="33">
        <f t="shared" si="80"/>
        <v>0</v>
      </c>
      <c r="AO51" s="297"/>
      <c r="AP51" s="188" t="str" cm="2">
        <f t="array" ref="AP51">_xlfn.IFS($C$6=Werkblad!$A$28,Werkblad!$A$34,$C$6="Kennisontwikkeling (KO)",Werkblad!$A$31,$C$6="Onderzoek, Ontwikkeling en innovatie (O&amp;O&amp;I)",Werkblad!$A$32,$C$6="","")</f>
        <v/>
      </c>
      <c r="AQ51" s="297"/>
      <c r="AR51" s="190"/>
      <c r="AS51" s="33">
        <f t="shared" si="81"/>
        <v>0</v>
      </c>
      <c r="AT51" s="33">
        <f t="shared" si="82"/>
        <v>0</v>
      </c>
      <c r="AU51" s="297"/>
      <c r="AV51" s="188" t="str" cm="2">
        <f t="array" ref="AV51">_xlfn.IFS($C$6=Werkblad!$A$28,Werkblad!$A$34,$C$6="Kennisontwikkeling (KO)",Werkblad!$A$31,$C$6="Onderzoek, Ontwikkeling en innovatie (O&amp;O&amp;I)",Werkblad!$A$32,$C$6="","")</f>
        <v/>
      </c>
      <c r="AW51" s="33"/>
      <c r="AX51" s="190"/>
      <c r="AY51" s="33">
        <f t="shared" si="83"/>
        <v>0</v>
      </c>
      <c r="AZ51" s="33">
        <f t="shared" si="84"/>
        <v>0</v>
      </c>
      <c r="BA51" s="297"/>
      <c r="BB51" s="188" t="str" cm="2">
        <f t="array" ref="BB51">_xlfn.IFS($C$6=Werkblad!$A$28,Werkblad!$A$34,$C$6="Kennisontwikkeling (KO)",Werkblad!$A$31,$C$6="Onderzoek, Ontwikkeling en innovatie (O&amp;O&amp;I)",Werkblad!$A$32,$C$6="","")</f>
        <v/>
      </c>
      <c r="BC51" s="33"/>
      <c r="BD51" s="190"/>
      <c r="BE51" s="33">
        <f t="shared" si="85"/>
        <v>0</v>
      </c>
      <c r="BF51" s="33">
        <f t="shared" si="86"/>
        <v>0</v>
      </c>
      <c r="BG51" s="297"/>
      <c r="BH51" s="188" t="str" cm="2">
        <f t="array" ref="BH51">_xlfn.IFS($C$6=Werkblad!$A$28,Werkblad!$A$34,$C$6="Kennisontwikkeling (KO)",Werkblad!$A$31,$C$6="Onderzoek, Ontwikkeling en innovatie (O&amp;O&amp;I)",Werkblad!$A$32,$C$6="","")</f>
        <v/>
      </c>
      <c r="BI51" s="131"/>
    </row>
    <row r="52" spans="1:61" x14ac:dyDescent="0.25">
      <c r="A52" s="380"/>
      <c r="B52" s="574"/>
      <c r="C52" s="575"/>
      <c r="D52" s="189"/>
      <c r="E52" s="3"/>
      <c r="F52" s="190"/>
      <c r="G52" s="33">
        <f t="shared" si="70"/>
        <v>0</v>
      </c>
      <c r="H52" s="3"/>
      <c r="I52" s="294">
        <f t="shared" si="71"/>
        <v>0</v>
      </c>
      <c r="J52" s="190"/>
      <c r="K52" s="33">
        <f t="shared" si="72"/>
        <v>0</v>
      </c>
      <c r="L52" s="297"/>
      <c r="M52" s="33">
        <f t="shared" si="73"/>
        <v>0</v>
      </c>
      <c r="N52" s="190"/>
      <c r="O52" s="33">
        <f t="shared" si="74"/>
        <v>0</v>
      </c>
      <c r="P52" s="297">
        <f t="shared" si="69"/>
        <v>0</v>
      </c>
      <c r="Q52" s="297"/>
      <c r="R52" s="188" t="str" cm="2">
        <f t="array" ref="R52">_xlfn.IFS($C$6=Werkblad!$A$28,Werkblad!$A$34,$C$6="Kennisontwikkeling (KO)",Werkblad!$A$31,$C$6="Onderzoek, Ontwikkeling en innovatie (O&amp;O&amp;I)",Werkblad!$A$32,$C$6="","")</f>
        <v/>
      </c>
      <c r="S52" s="33"/>
      <c r="T52" s="190"/>
      <c r="U52" s="33">
        <f t="shared" si="75"/>
        <v>0</v>
      </c>
      <c r="V52" s="297"/>
      <c r="W52" s="33">
        <f t="shared" si="7"/>
        <v>0</v>
      </c>
      <c r="X52" s="188" t="str" cm="2">
        <f t="array" ref="X52">_xlfn.IFS($C$6=Werkblad!$A$28,Werkblad!$A$34,$C$6="Kennisontwikkeling (KO)",Werkblad!$A$31,$C$6="Onderzoek, Ontwikkeling en innovatie (O&amp;O&amp;I)",Werkblad!$A$32,$C$6="","")</f>
        <v/>
      </c>
      <c r="Y52" s="33"/>
      <c r="Z52" s="197"/>
      <c r="AA52" s="33">
        <f t="shared" si="76"/>
        <v>0</v>
      </c>
      <c r="AB52" s="297"/>
      <c r="AC52" s="33">
        <f t="shared" si="19"/>
        <v>0</v>
      </c>
      <c r="AD52" s="188" t="str" cm="2">
        <f t="array" ref="AD52">_xlfn.IFS($C$6=Werkblad!$A$28,Werkblad!$A$34,$C$6="Kennisontwikkeling (KO)",Werkblad!$A$31,$C$6="Onderzoek, Ontwikkeling en innovatie (O&amp;O&amp;I)",Werkblad!$A$32,$C$6="","")</f>
        <v/>
      </c>
      <c r="AE52" s="297"/>
      <c r="AF52" s="190"/>
      <c r="AG52" s="33">
        <f t="shared" si="77"/>
        <v>0</v>
      </c>
      <c r="AH52" s="33">
        <f t="shared" si="78"/>
        <v>0</v>
      </c>
      <c r="AI52" s="297"/>
      <c r="AJ52" s="188" t="str" cm="2">
        <f t="array" ref="AJ52">_xlfn.IFS($C$6=Werkblad!$A$28,Werkblad!$A$34,$C$6="Kennisontwikkeling (KO)",Werkblad!$A$31,$C$6="Onderzoek, Ontwikkeling en innovatie (O&amp;O&amp;I)",Werkblad!$A$32,$C$6="","")</f>
        <v/>
      </c>
      <c r="AK52" s="297"/>
      <c r="AL52" s="190"/>
      <c r="AM52" s="33">
        <f t="shared" si="79"/>
        <v>0</v>
      </c>
      <c r="AN52" s="33">
        <f t="shared" si="80"/>
        <v>0</v>
      </c>
      <c r="AO52" s="297"/>
      <c r="AP52" s="188" t="str" cm="2">
        <f t="array" ref="AP52">_xlfn.IFS($C$6=Werkblad!$A$28,Werkblad!$A$34,$C$6="Kennisontwikkeling (KO)",Werkblad!$A$31,$C$6="Onderzoek, Ontwikkeling en innovatie (O&amp;O&amp;I)",Werkblad!$A$32,$C$6="","")</f>
        <v/>
      </c>
      <c r="AQ52" s="297"/>
      <c r="AR52" s="190"/>
      <c r="AS52" s="33">
        <f t="shared" si="81"/>
        <v>0</v>
      </c>
      <c r="AT52" s="33">
        <f t="shared" si="82"/>
        <v>0</v>
      </c>
      <c r="AU52" s="297"/>
      <c r="AV52" s="188" t="str" cm="2">
        <f t="array" ref="AV52">_xlfn.IFS($C$6=Werkblad!$A$28,Werkblad!$A$34,$C$6="Kennisontwikkeling (KO)",Werkblad!$A$31,$C$6="Onderzoek, Ontwikkeling en innovatie (O&amp;O&amp;I)",Werkblad!$A$32,$C$6="","")</f>
        <v/>
      </c>
      <c r="AW52" s="33"/>
      <c r="AX52" s="190"/>
      <c r="AY52" s="33">
        <f t="shared" si="83"/>
        <v>0</v>
      </c>
      <c r="AZ52" s="33">
        <f t="shared" si="84"/>
        <v>0</v>
      </c>
      <c r="BA52" s="297"/>
      <c r="BB52" s="188" t="str" cm="2">
        <f t="array" ref="BB52">_xlfn.IFS($C$6=Werkblad!$A$28,Werkblad!$A$34,$C$6="Kennisontwikkeling (KO)",Werkblad!$A$31,$C$6="Onderzoek, Ontwikkeling en innovatie (O&amp;O&amp;I)",Werkblad!$A$32,$C$6="","")</f>
        <v/>
      </c>
      <c r="BC52" s="33"/>
      <c r="BD52" s="190"/>
      <c r="BE52" s="33">
        <f t="shared" si="85"/>
        <v>0</v>
      </c>
      <c r="BF52" s="33">
        <f t="shared" si="86"/>
        <v>0</v>
      </c>
      <c r="BG52" s="297"/>
      <c r="BH52" s="188" t="str" cm="2">
        <f t="array" ref="BH52">_xlfn.IFS($C$6=Werkblad!$A$28,Werkblad!$A$34,$C$6="Kennisontwikkeling (KO)",Werkblad!$A$31,$C$6="Onderzoek, Ontwikkeling en innovatie (O&amp;O&amp;I)",Werkblad!$A$32,$C$6="","")</f>
        <v/>
      </c>
      <c r="BI52" s="131"/>
    </row>
    <row r="53" spans="1:61" ht="15.75" thickBot="1" x14ac:dyDescent="0.3">
      <c r="A53" s="34"/>
      <c r="B53" s="193"/>
      <c r="C53" s="35"/>
      <c r="D53" s="50"/>
      <c r="E53" s="50"/>
      <c r="F53" s="51"/>
      <c r="G53" s="33"/>
      <c r="H53" s="50"/>
      <c r="I53" s="50"/>
      <c r="J53" s="51"/>
      <c r="K53" s="33"/>
      <c r="L53" s="297"/>
      <c r="M53" s="33"/>
      <c r="N53" s="51"/>
      <c r="O53" s="33"/>
      <c r="P53" s="297"/>
      <c r="Q53" s="297"/>
      <c r="R53" s="33"/>
      <c r="S53" s="33"/>
      <c r="T53" s="51"/>
      <c r="U53" s="33"/>
      <c r="V53" s="297"/>
      <c r="W53" s="33"/>
      <c r="X53" s="33"/>
      <c r="Y53" s="33"/>
      <c r="Z53" s="51"/>
      <c r="AA53" s="33"/>
      <c r="AB53" s="297"/>
      <c r="AC53" s="33"/>
      <c r="AD53" s="33"/>
      <c r="AE53" s="297"/>
      <c r="AF53" s="51"/>
      <c r="AG53" s="33"/>
      <c r="AH53" s="33"/>
      <c r="AI53" s="297"/>
      <c r="AJ53" s="33"/>
      <c r="AK53" s="297"/>
      <c r="AL53" s="51"/>
      <c r="AM53" s="33"/>
      <c r="AN53" s="33"/>
      <c r="AO53" s="297"/>
      <c r="AP53" s="33"/>
      <c r="AQ53" s="297"/>
      <c r="AR53" s="51"/>
      <c r="AS53" s="33"/>
      <c r="AT53" s="33"/>
      <c r="AU53" s="297"/>
      <c r="AV53" s="33"/>
      <c r="AW53" s="33"/>
      <c r="AX53" s="51"/>
      <c r="AY53" s="33"/>
      <c r="AZ53" s="33"/>
      <c r="BA53" s="297"/>
      <c r="BB53" s="33"/>
      <c r="BC53" s="33"/>
      <c r="BD53" s="51"/>
      <c r="BE53" s="33"/>
      <c r="BF53" s="33"/>
      <c r="BG53" s="297"/>
      <c r="BH53" s="33"/>
      <c r="BI53" s="132"/>
    </row>
    <row r="54" spans="1:61" ht="15.75" thickBot="1" x14ac:dyDescent="0.3">
      <c r="A54" s="27"/>
      <c r="B54" s="196"/>
      <c r="C54" s="52"/>
      <c r="D54" s="53"/>
      <c r="E54" s="53"/>
      <c r="F54" s="44" t="s">
        <v>14</v>
      </c>
      <c r="G54" s="45">
        <f>SUM(G40:G52)</f>
        <v>0</v>
      </c>
      <c r="H54" s="53"/>
      <c r="I54" s="53"/>
      <c r="J54" s="44" t="s">
        <v>14</v>
      </c>
      <c r="K54" s="45">
        <f>SUM(K40:K52)</f>
        <v>0</v>
      </c>
      <c r="L54" s="293"/>
      <c r="M54" s="79"/>
      <c r="N54" s="44" t="s">
        <v>14</v>
      </c>
      <c r="O54" s="45">
        <f>SUM(O40:O52)</f>
        <v>0</v>
      </c>
      <c r="P54" s="293"/>
      <c r="Q54" s="293"/>
      <c r="R54" s="293"/>
      <c r="S54" s="53"/>
      <c r="T54" s="44" t="s">
        <v>14</v>
      </c>
      <c r="U54" s="45">
        <f>SUM(U40:U52)</f>
        <v>0</v>
      </c>
      <c r="V54" s="293"/>
      <c r="W54" s="33"/>
      <c r="X54" s="293"/>
      <c r="Y54" s="79"/>
      <c r="Z54" s="44" t="s">
        <v>14</v>
      </c>
      <c r="AA54" s="45">
        <f>SUM(AA40:AA52)</f>
        <v>0</v>
      </c>
      <c r="AB54" s="293"/>
      <c r="AC54" s="33"/>
      <c r="AD54" s="293"/>
      <c r="AE54" s="293"/>
      <c r="AF54" s="44" t="s">
        <v>14</v>
      </c>
      <c r="AG54" s="45">
        <f>SUM(AG40:AG52)</f>
        <v>0</v>
      </c>
      <c r="AH54" s="79"/>
      <c r="AI54" s="293"/>
      <c r="AJ54" s="293"/>
      <c r="AK54" s="293"/>
      <c r="AL54" s="44" t="s">
        <v>14</v>
      </c>
      <c r="AM54" s="45">
        <f>SUM(AM40:AM52)</f>
        <v>0</v>
      </c>
      <c r="AN54" s="79"/>
      <c r="AO54" s="293"/>
      <c r="AP54" s="293"/>
      <c r="AQ54" s="293"/>
      <c r="AR54" s="44" t="s">
        <v>14</v>
      </c>
      <c r="AS54" s="45">
        <f>SUM(AS40:AS52)</f>
        <v>0</v>
      </c>
      <c r="AT54" s="158"/>
      <c r="AU54" s="293"/>
      <c r="AV54" s="293"/>
      <c r="AW54" s="79"/>
      <c r="AX54" s="44" t="s">
        <v>14</v>
      </c>
      <c r="AY54" s="45">
        <f>SUM(AY40:AY52)</f>
        <v>0</v>
      </c>
      <c r="AZ54" s="79"/>
      <c r="BA54" s="293"/>
      <c r="BB54" s="293"/>
      <c r="BC54" s="79"/>
      <c r="BD54" s="44" t="s">
        <v>14</v>
      </c>
      <c r="BE54" s="45">
        <f>SUM(BE40:BE52)</f>
        <v>0</v>
      </c>
      <c r="BF54" s="79"/>
      <c r="BG54" s="293"/>
      <c r="BH54" s="293"/>
      <c r="BI54" s="133"/>
    </row>
    <row r="55" spans="1:61" ht="15.75" thickBot="1" x14ac:dyDescent="0.3">
      <c r="A55" s="27"/>
      <c r="B55" s="35"/>
      <c r="C55" s="35"/>
      <c r="D55" s="54"/>
      <c r="E55" s="54"/>
      <c r="F55" s="54"/>
      <c r="G55" s="54"/>
      <c r="H55" s="54"/>
      <c r="I55" s="54"/>
      <c r="J55" s="54"/>
      <c r="K55" s="54"/>
      <c r="L55" s="298"/>
      <c r="M55" s="54"/>
      <c r="N55" s="54"/>
      <c r="O55" s="54"/>
      <c r="P55" s="298"/>
      <c r="Q55" s="298"/>
      <c r="R55" s="54"/>
      <c r="S55" s="54"/>
      <c r="T55" s="54"/>
      <c r="U55" s="54"/>
      <c r="V55" s="298"/>
      <c r="W55" s="33"/>
      <c r="X55" s="54"/>
      <c r="Y55" s="54"/>
      <c r="Z55" s="54"/>
      <c r="AA55" s="54"/>
      <c r="AB55" s="298"/>
      <c r="AC55" s="33"/>
      <c r="AD55" s="54"/>
      <c r="AE55" s="298"/>
      <c r="AF55" s="54"/>
      <c r="AG55" s="54"/>
      <c r="AH55" s="54"/>
      <c r="AI55" s="298"/>
      <c r="AJ55" s="54"/>
      <c r="AK55" s="298"/>
      <c r="AL55" s="54"/>
      <c r="AM55" s="54"/>
      <c r="AN55" s="54"/>
      <c r="AO55" s="298"/>
      <c r="AP55" s="54"/>
      <c r="AQ55" s="298"/>
      <c r="AR55" s="54"/>
      <c r="AS55" s="54"/>
      <c r="AT55" s="54"/>
      <c r="AU55" s="298"/>
      <c r="AV55" s="54"/>
      <c r="AW55" s="54"/>
      <c r="AX55" s="54"/>
      <c r="AY55" s="54"/>
      <c r="AZ55" s="54"/>
      <c r="BA55" s="298"/>
      <c r="BB55" s="54"/>
      <c r="BC55" s="54"/>
      <c r="BD55" s="54"/>
      <c r="BE55" s="54"/>
      <c r="BF55" s="54"/>
      <c r="BG55" s="298"/>
      <c r="BH55" s="54"/>
      <c r="BI55" s="54"/>
    </row>
    <row r="56" spans="1:61" x14ac:dyDescent="0.25">
      <c r="A56" s="27" t="s">
        <v>21</v>
      </c>
      <c r="B56" s="191" t="s">
        <v>22</v>
      </c>
      <c r="C56" s="28"/>
      <c r="D56" s="28"/>
      <c r="E56" s="28"/>
      <c r="F56" s="28"/>
      <c r="G56" s="28"/>
      <c r="H56" s="28"/>
      <c r="I56" s="28"/>
      <c r="J56" s="28"/>
      <c r="K56" s="28"/>
      <c r="L56" s="299"/>
      <c r="M56" s="28"/>
      <c r="N56" s="28"/>
      <c r="O56" s="28"/>
      <c r="P56" s="299"/>
      <c r="Q56" s="299"/>
      <c r="R56" s="28"/>
      <c r="S56" s="28"/>
      <c r="T56" s="28"/>
      <c r="U56" s="28"/>
      <c r="V56" s="299"/>
      <c r="W56" s="33"/>
      <c r="X56" s="28"/>
      <c r="Y56" s="28"/>
      <c r="Z56" s="28"/>
      <c r="AA56" s="28"/>
      <c r="AB56" s="299"/>
      <c r="AC56" s="33"/>
      <c r="AD56" s="28"/>
      <c r="AE56" s="299"/>
      <c r="AF56" s="28"/>
      <c r="AG56" s="28"/>
      <c r="AH56" s="28"/>
      <c r="AI56" s="299"/>
      <c r="AJ56" s="28"/>
      <c r="AK56" s="299"/>
      <c r="AL56" s="28"/>
      <c r="AM56" s="28"/>
      <c r="AN56" s="28"/>
      <c r="AO56" s="299"/>
      <c r="AP56" s="28"/>
      <c r="AQ56" s="299"/>
      <c r="AR56" s="28"/>
      <c r="AS56" s="28"/>
      <c r="AT56" s="28"/>
      <c r="AU56" s="299"/>
      <c r="AV56" s="28"/>
      <c r="AW56" s="28"/>
      <c r="AX56" s="28"/>
      <c r="AY56" s="28"/>
      <c r="AZ56" s="28"/>
      <c r="BA56" s="299"/>
      <c r="BB56" s="28"/>
      <c r="BC56" s="28"/>
      <c r="BD56" s="28"/>
      <c r="BE56" s="28"/>
      <c r="BF56" s="28"/>
      <c r="BG56" s="299"/>
      <c r="BH56" s="28"/>
      <c r="BI56" s="134"/>
    </row>
    <row r="57" spans="1:61" ht="33" customHeight="1" x14ac:dyDescent="0.25">
      <c r="A57" s="27"/>
      <c r="B57" s="193"/>
      <c r="C57" s="35"/>
      <c r="D57" s="54"/>
      <c r="E57" s="54"/>
      <c r="F57" s="157" t="s">
        <v>57</v>
      </c>
      <c r="G57" s="157"/>
      <c r="H57" s="383"/>
      <c r="I57" s="383"/>
      <c r="J57" s="157" t="s">
        <v>7</v>
      </c>
      <c r="K57" s="157"/>
      <c r="L57" s="309"/>
      <c r="M57" s="157"/>
      <c r="N57" s="606" t="s">
        <v>8</v>
      </c>
      <c r="O57" s="606"/>
      <c r="P57" s="288"/>
      <c r="Q57" s="300"/>
      <c r="R57" s="157"/>
      <c r="S57" s="383"/>
      <c r="T57" s="606" t="str">
        <f>+T13</f>
        <v>Haalbaarheidsstudies</v>
      </c>
      <c r="U57" s="606"/>
      <c r="V57" s="300"/>
      <c r="W57" s="33"/>
      <c r="X57" s="157"/>
      <c r="Y57" s="383"/>
      <c r="Z57" s="591" t="str">
        <f>+Z13</f>
        <v>Bouw onderzoeksinfrastructuur</v>
      </c>
      <c r="AA57" s="591"/>
      <c r="AB57" s="323"/>
      <c r="AC57" s="33"/>
      <c r="AD57" s="157"/>
      <c r="AE57" s="300"/>
      <c r="AF57" s="591" t="str">
        <f>+AF13</f>
        <v>Exploitatie van innovatieclusters</v>
      </c>
      <c r="AG57" s="591"/>
      <c r="AH57" s="382"/>
      <c r="AI57" s="323"/>
      <c r="AJ57" s="157"/>
      <c r="AK57" s="323"/>
      <c r="AL57" s="576" t="str">
        <f>+AL13</f>
        <v>Innovatie kleine en middelgrote ondernemingen</v>
      </c>
      <c r="AM57" s="576"/>
      <c r="AN57" s="376"/>
      <c r="AO57" s="305"/>
      <c r="AP57" s="157"/>
      <c r="AQ57" s="305"/>
      <c r="AR57" s="576" t="str">
        <f>+AR13</f>
        <v>Proces- en organisatie innovatie</v>
      </c>
      <c r="AS57" s="576"/>
      <c r="AT57" s="376"/>
      <c r="AU57" s="305"/>
      <c r="AV57" s="157"/>
      <c r="AW57" s="383"/>
      <c r="AX57" s="576" t="str">
        <f>+AX13</f>
        <v>Opleidingssteun</v>
      </c>
      <c r="AY57" s="576"/>
      <c r="AZ57" s="376"/>
      <c r="BA57" s="305"/>
      <c r="BB57" s="157"/>
      <c r="BC57" s="376"/>
      <c r="BD57" s="576" t="str">
        <f>+BD13</f>
        <v>Niet economische activiteiten</v>
      </c>
      <c r="BE57" s="576"/>
      <c r="BF57" s="376"/>
      <c r="BG57" s="305"/>
      <c r="BH57" s="157"/>
      <c r="BI57" s="125"/>
    </row>
    <row r="58" spans="1:61" x14ac:dyDescent="0.25">
      <c r="A58" s="27"/>
      <c r="B58" s="192" t="s">
        <v>17</v>
      </c>
      <c r="C58" s="30"/>
      <c r="D58" s="31"/>
      <c r="E58" s="31"/>
      <c r="F58" s="30"/>
      <c r="G58" s="31" t="s">
        <v>23</v>
      </c>
      <c r="H58" s="31"/>
      <c r="I58" s="31"/>
      <c r="J58" s="30"/>
      <c r="K58" s="31" t="s">
        <v>23</v>
      </c>
      <c r="L58" s="288"/>
      <c r="M58" s="31"/>
      <c r="N58" s="30"/>
      <c r="O58" s="31" t="s">
        <v>23</v>
      </c>
      <c r="P58" s="288"/>
      <c r="Q58" s="288"/>
      <c r="R58" s="31" t="s">
        <v>116</v>
      </c>
      <c r="S58" s="31"/>
      <c r="T58" s="30"/>
      <c r="U58" s="31" t="s">
        <v>23</v>
      </c>
      <c r="V58" s="288"/>
      <c r="W58" s="33"/>
      <c r="X58" s="31" t="s">
        <v>116</v>
      </c>
      <c r="Y58" s="31"/>
      <c r="Z58" s="30"/>
      <c r="AA58" s="31" t="s">
        <v>23</v>
      </c>
      <c r="AB58" s="288"/>
      <c r="AC58" s="33"/>
      <c r="AD58" s="31" t="s">
        <v>116</v>
      </c>
      <c r="AE58" s="288"/>
      <c r="AF58" s="30"/>
      <c r="AG58" s="31" t="s">
        <v>23</v>
      </c>
      <c r="AH58" s="31"/>
      <c r="AI58" s="288"/>
      <c r="AJ58" s="31" t="s">
        <v>116</v>
      </c>
      <c r="AK58" s="288"/>
      <c r="AL58" s="30"/>
      <c r="AM58" s="31" t="s">
        <v>23</v>
      </c>
      <c r="AN58" s="31"/>
      <c r="AO58" s="288"/>
      <c r="AP58" s="31" t="s">
        <v>116</v>
      </c>
      <c r="AQ58" s="288"/>
      <c r="AR58" s="30"/>
      <c r="AS58" s="31" t="s">
        <v>23</v>
      </c>
      <c r="AT58" s="31"/>
      <c r="AU58" s="288"/>
      <c r="AV58" s="31" t="s">
        <v>116</v>
      </c>
      <c r="AW58" s="31"/>
      <c r="AX58" s="30"/>
      <c r="AY58" s="31" t="s">
        <v>23</v>
      </c>
      <c r="AZ58" s="31"/>
      <c r="BA58" s="288"/>
      <c r="BB58" s="31" t="s">
        <v>116</v>
      </c>
      <c r="BC58" s="31"/>
      <c r="BD58" s="30"/>
      <c r="BE58" s="31" t="s">
        <v>23</v>
      </c>
      <c r="BF58" s="31"/>
      <c r="BG58" s="288"/>
      <c r="BH58" s="31" t="s">
        <v>116</v>
      </c>
      <c r="BI58" s="32"/>
    </row>
    <row r="59" spans="1:61" x14ac:dyDescent="0.25">
      <c r="A59" s="380"/>
      <c r="B59" s="574"/>
      <c r="C59" s="575"/>
      <c r="D59" s="575"/>
      <c r="E59" s="8"/>
      <c r="F59" s="135"/>
      <c r="G59" s="187">
        <v>0</v>
      </c>
      <c r="H59" s="10"/>
      <c r="I59" s="295">
        <f>G59</f>
        <v>0</v>
      </c>
      <c r="J59" s="135"/>
      <c r="K59" s="187">
        <v>0</v>
      </c>
      <c r="L59" s="287"/>
      <c r="M59" s="283">
        <f>K59</f>
        <v>0</v>
      </c>
      <c r="N59" s="10"/>
      <c r="O59" s="187">
        <v>0</v>
      </c>
      <c r="P59" s="287">
        <f t="shared" ref="P59:P66" si="87">O59</f>
        <v>0</v>
      </c>
      <c r="Q59" s="287"/>
      <c r="R59" s="188" t="str" cm="2">
        <f t="array" ref="R59">_xlfn.IFS($C$6=Werkblad!$A$28,Werkblad!$A$34,$C$6="Kennisontwikkeling (KO)",Werkblad!$A$31,$C$6="Onderzoek, Ontwikkeling en innovatie (O&amp;O&amp;I)",Werkblad!$A$32,$C$6="","")</f>
        <v/>
      </c>
      <c r="S59" s="175"/>
      <c r="T59" s="10"/>
      <c r="U59" s="187">
        <v>0</v>
      </c>
      <c r="V59" s="287"/>
      <c r="W59" s="33">
        <f t="shared" si="7"/>
        <v>0</v>
      </c>
      <c r="X59" s="188" t="str" cm="2">
        <f t="array" ref="X59">_xlfn.IFS($C$6=Werkblad!$A$28,Werkblad!$A$34,$C$6="Kennisontwikkeling (KO)",Werkblad!$A$31,$C$6="Onderzoek, Ontwikkeling en innovatie (O&amp;O&amp;I)",Werkblad!$A$32,$C$6="","")</f>
        <v/>
      </c>
      <c r="Y59" s="169"/>
      <c r="Z59" s="10"/>
      <c r="AA59" s="187">
        <v>0</v>
      </c>
      <c r="AB59" s="287"/>
      <c r="AC59" s="33">
        <f t="shared" si="19"/>
        <v>0</v>
      </c>
      <c r="AD59" s="188" t="str" cm="2">
        <f t="array" ref="AD59">_xlfn.IFS($C$6=Werkblad!$A$28,Werkblad!$A$34,$C$6="Kennisontwikkeling (KO)",Werkblad!$A$31,$C$6="Onderzoek, Ontwikkeling en innovatie (O&amp;O&amp;I)",Werkblad!$A$32,$C$6="","")</f>
        <v/>
      </c>
      <c r="AE59" s="326"/>
      <c r="AF59" s="10"/>
      <c r="AG59" s="187">
        <v>0</v>
      </c>
      <c r="AH59" s="175">
        <f>AG59</f>
        <v>0</v>
      </c>
      <c r="AI59" s="287"/>
      <c r="AJ59" s="188" t="str" cm="2">
        <f t="array" ref="AJ59">_xlfn.IFS($C$6=Werkblad!$A$28,Werkblad!$A$34,$C$6="Kennisontwikkeling (KO)",Werkblad!$A$31,$C$6="Onderzoek, Ontwikkeling en innovatie (O&amp;O&amp;I)",Werkblad!$A$32,$C$6="","")</f>
        <v/>
      </c>
      <c r="AK59" s="287"/>
      <c r="AL59" s="10"/>
      <c r="AM59" s="187">
        <v>0</v>
      </c>
      <c r="AN59" s="283">
        <f>AM59</f>
        <v>0</v>
      </c>
      <c r="AO59" s="287"/>
      <c r="AP59" s="188" t="str" cm="2">
        <f t="array" ref="AP59">_xlfn.IFS($C$6=Werkblad!$A$28,Werkblad!$A$34,$C$6="Kennisontwikkeling (KO)",Werkblad!$A$31,$C$6="Onderzoek, Ontwikkeling en innovatie (O&amp;O&amp;I)",Werkblad!$A$32,$C$6="","")</f>
        <v/>
      </c>
      <c r="AQ59" s="287"/>
      <c r="AR59" s="10"/>
      <c r="AS59" s="187">
        <v>0</v>
      </c>
      <c r="AT59" s="283">
        <f>AS59</f>
        <v>0</v>
      </c>
      <c r="AU59" s="287"/>
      <c r="AV59" s="188" t="str" cm="2">
        <f t="array" ref="AV59">_xlfn.IFS($C$6=Werkblad!$A$28,Werkblad!$A$34,$C$6="Kennisontwikkeling (KO)",Werkblad!$A$31,$C$6="Onderzoek, Ontwikkeling en innovatie (O&amp;O&amp;I)",Werkblad!$A$32,$C$6="","")</f>
        <v/>
      </c>
      <c r="AW59" s="169"/>
      <c r="AX59" s="10"/>
      <c r="AY59" s="187">
        <v>0</v>
      </c>
      <c r="AZ59" s="283">
        <f>AY59</f>
        <v>0</v>
      </c>
      <c r="BA59" s="287"/>
      <c r="BB59" s="188" t="str" cm="2">
        <f t="array" ref="BB59">_xlfn.IFS($C$6=Werkblad!$A$28,Werkblad!$A$34,$C$6="Kennisontwikkeling (KO)",Werkblad!$A$31,$C$6="Onderzoek, Ontwikkeling en innovatie (O&amp;O&amp;I)",Werkblad!$A$32,$C$6="","")</f>
        <v/>
      </c>
      <c r="BC59" s="175"/>
      <c r="BD59" s="10"/>
      <c r="BE59" s="187">
        <v>0</v>
      </c>
      <c r="BF59" s="283">
        <f>BE59</f>
        <v>0</v>
      </c>
      <c r="BG59" s="287"/>
      <c r="BH59" s="188" t="str" cm="2">
        <f t="array" ref="BH59">_xlfn.IFS($C$6=Werkblad!$A$28,Werkblad!$A$34,$C$6="Kennisontwikkeling (KO)",Werkblad!$A$31,$C$6="Onderzoek, Ontwikkeling en innovatie (O&amp;O&amp;I)",Werkblad!$A$32,$C$6="","")</f>
        <v/>
      </c>
      <c r="BI59" s="12"/>
    </row>
    <row r="60" spans="1:61" x14ac:dyDescent="0.25">
      <c r="A60" s="380"/>
      <c r="B60" s="588"/>
      <c r="C60" s="575"/>
      <c r="D60" s="575"/>
      <c r="E60" s="8"/>
      <c r="F60" s="10"/>
      <c r="G60" s="187">
        <v>0</v>
      </c>
      <c r="H60" s="10"/>
      <c r="I60" s="295">
        <f t="shared" ref="I60:I66" si="88">G60</f>
        <v>0</v>
      </c>
      <c r="J60" s="10"/>
      <c r="K60" s="187">
        <v>0</v>
      </c>
      <c r="L60" s="287"/>
      <c r="M60" s="283">
        <f t="shared" ref="M60:M66" si="89">K60</f>
        <v>0</v>
      </c>
      <c r="N60" s="10"/>
      <c r="O60" s="187">
        <v>0</v>
      </c>
      <c r="P60" s="287">
        <f t="shared" si="87"/>
        <v>0</v>
      </c>
      <c r="Q60" s="287"/>
      <c r="R60" s="188" t="str" cm="2">
        <f t="array" ref="R60">_xlfn.IFS($C$6=Werkblad!$A$28,Werkblad!$A$34,$C$6="Kennisontwikkeling (KO)",Werkblad!$A$31,$C$6="Onderzoek, Ontwikkeling en innovatie (O&amp;O&amp;I)",Werkblad!$A$32,$C$6="","")</f>
        <v/>
      </c>
      <c r="S60" s="175"/>
      <c r="T60" s="10"/>
      <c r="U60" s="187">
        <v>0</v>
      </c>
      <c r="V60" s="287"/>
      <c r="W60" s="33">
        <f t="shared" si="7"/>
        <v>0</v>
      </c>
      <c r="X60" s="188" t="str" cm="2">
        <f t="array" ref="X60">_xlfn.IFS($C$6=Werkblad!$A$28,Werkblad!$A$34,$C$6="Kennisontwikkeling (KO)",Werkblad!$A$31,$C$6="Onderzoek, Ontwikkeling en innovatie (O&amp;O&amp;I)",Werkblad!$A$32,$C$6="","")</f>
        <v/>
      </c>
      <c r="Y60" s="169"/>
      <c r="Z60" s="10"/>
      <c r="AA60" s="187">
        <v>0</v>
      </c>
      <c r="AB60" s="287"/>
      <c r="AC60" s="33">
        <f t="shared" si="19"/>
        <v>0</v>
      </c>
      <c r="AD60" s="188" t="str" cm="2">
        <f t="array" ref="AD60">_xlfn.IFS($C$6=Werkblad!$A$28,Werkblad!$A$34,$C$6="Kennisontwikkeling (KO)",Werkblad!$A$31,$C$6="Onderzoek, Ontwikkeling en innovatie (O&amp;O&amp;I)",Werkblad!$A$32,$C$6="","")</f>
        <v/>
      </c>
      <c r="AE60" s="326"/>
      <c r="AF60" s="10"/>
      <c r="AG60" s="187">
        <v>0</v>
      </c>
      <c r="AH60" s="175">
        <f t="shared" ref="AH60:AH66" si="90">AG60</f>
        <v>0</v>
      </c>
      <c r="AI60" s="287"/>
      <c r="AJ60" s="188" t="str" cm="2">
        <f t="array" ref="AJ60">_xlfn.IFS($C$6=Werkblad!$A$28,Werkblad!$A$34,$C$6="Kennisontwikkeling (KO)",Werkblad!$A$31,$C$6="Onderzoek, Ontwikkeling en innovatie (O&amp;O&amp;I)",Werkblad!$A$32,$C$6="","")</f>
        <v/>
      </c>
      <c r="AK60" s="287"/>
      <c r="AL60" s="10"/>
      <c r="AM60" s="187">
        <v>0</v>
      </c>
      <c r="AN60" s="283">
        <f t="shared" ref="AN60:AN66" si="91">AM60</f>
        <v>0</v>
      </c>
      <c r="AO60" s="287"/>
      <c r="AP60" s="188" t="str" cm="2">
        <f t="array" ref="AP60">_xlfn.IFS($C$6=Werkblad!$A$28,Werkblad!$A$34,$C$6="Kennisontwikkeling (KO)",Werkblad!$A$31,$C$6="Onderzoek, Ontwikkeling en innovatie (O&amp;O&amp;I)",Werkblad!$A$32,$C$6="","")</f>
        <v/>
      </c>
      <c r="AQ60" s="287"/>
      <c r="AR60" s="10"/>
      <c r="AS60" s="187">
        <v>0</v>
      </c>
      <c r="AT60" s="283">
        <f t="shared" ref="AT60:AT66" si="92">AS60</f>
        <v>0</v>
      </c>
      <c r="AU60" s="287"/>
      <c r="AV60" s="188" t="str" cm="2">
        <f t="array" ref="AV60">_xlfn.IFS($C$6=Werkblad!$A$28,Werkblad!$A$34,$C$6="Kennisontwikkeling (KO)",Werkblad!$A$31,$C$6="Onderzoek, Ontwikkeling en innovatie (O&amp;O&amp;I)",Werkblad!$A$32,$C$6="","")</f>
        <v/>
      </c>
      <c r="AW60" s="169"/>
      <c r="AX60" s="10"/>
      <c r="AY60" s="187">
        <v>0</v>
      </c>
      <c r="AZ60" s="283">
        <f t="shared" ref="AZ60:AZ66" si="93">AY60</f>
        <v>0</v>
      </c>
      <c r="BA60" s="287"/>
      <c r="BB60" s="188" t="str" cm="2">
        <f t="array" ref="BB60">_xlfn.IFS($C$6=Werkblad!$A$28,Werkblad!$A$34,$C$6="Kennisontwikkeling (KO)",Werkblad!$A$31,$C$6="Onderzoek, Ontwikkeling en innovatie (O&amp;O&amp;I)",Werkblad!$A$32,$C$6="","")</f>
        <v/>
      </c>
      <c r="BC60" s="175"/>
      <c r="BD60" s="10"/>
      <c r="BE60" s="187">
        <v>0</v>
      </c>
      <c r="BF60" s="283">
        <f t="shared" ref="BF60:BF66" si="94">BE60</f>
        <v>0</v>
      </c>
      <c r="BG60" s="287"/>
      <c r="BH60" s="188" t="str" cm="2">
        <f t="array" ref="BH60">_xlfn.IFS($C$6=Werkblad!$A$28,Werkblad!$A$34,$C$6="Kennisontwikkeling (KO)",Werkblad!$A$31,$C$6="Onderzoek, Ontwikkeling en innovatie (O&amp;O&amp;I)",Werkblad!$A$32,$C$6="","")</f>
        <v/>
      </c>
      <c r="BI60" s="12"/>
    </row>
    <row r="61" spans="1:61" x14ac:dyDescent="0.25">
      <c r="A61" s="380"/>
      <c r="B61" s="588"/>
      <c r="C61" s="575"/>
      <c r="D61" s="575"/>
      <c r="E61" s="8"/>
      <c r="F61" s="10"/>
      <c r="G61" s="187">
        <v>0</v>
      </c>
      <c r="H61" s="10"/>
      <c r="I61" s="295">
        <f t="shared" si="88"/>
        <v>0</v>
      </c>
      <c r="J61" s="10"/>
      <c r="K61" s="187">
        <v>0</v>
      </c>
      <c r="L61" s="287"/>
      <c r="M61" s="283">
        <f t="shared" si="89"/>
        <v>0</v>
      </c>
      <c r="N61" s="10"/>
      <c r="O61" s="187">
        <v>0</v>
      </c>
      <c r="P61" s="287">
        <f t="shared" si="87"/>
        <v>0</v>
      </c>
      <c r="Q61" s="287"/>
      <c r="R61" s="188" t="str" cm="2">
        <f t="array" ref="R61">_xlfn.IFS($C$6=Werkblad!$A$28,Werkblad!$A$34,$C$6="Kennisontwikkeling (KO)",Werkblad!$A$31,$C$6="Onderzoek, Ontwikkeling en innovatie (O&amp;O&amp;I)",Werkblad!$A$32,$C$6="","")</f>
        <v/>
      </c>
      <c r="S61" s="175"/>
      <c r="T61" s="10"/>
      <c r="U61" s="187">
        <v>0</v>
      </c>
      <c r="V61" s="287"/>
      <c r="W61" s="33">
        <f t="shared" si="7"/>
        <v>0</v>
      </c>
      <c r="X61" s="188" t="str" cm="2">
        <f t="array" ref="X61">_xlfn.IFS($C$6=Werkblad!$A$28,Werkblad!$A$34,$C$6="Kennisontwikkeling (KO)",Werkblad!$A$31,$C$6="Onderzoek, Ontwikkeling en innovatie (O&amp;O&amp;I)",Werkblad!$A$32,$C$6="","")</f>
        <v/>
      </c>
      <c r="Y61" s="169"/>
      <c r="Z61" s="10"/>
      <c r="AA61" s="187">
        <v>0</v>
      </c>
      <c r="AB61" s="287"/>
      <c r="AC61" s="33">
        <f t="shared" si="19"/>
        <v>0</v>
      </c>
      <c r="AD61" s="188" t="str" cm="2">
        <f t="array" ref="AD61">_xlfn.IFS($C$6=Werkblad!$A$28,Werkblad!$A$34,$C$6="Kennisontwikkeling (KO)",Werkblad!$A$31,$C$6="Onderzoek, Ontwikkeling en innovatie (O&amp;O&amp;I)",Werkblad!$A$32,$C$6="","")</f>
        <v/>
      </c>
      <c r="AE61" s="326"/>
      <c r="AF61" s="10"/>
      <c r="AG61" s="187">
        <v>0</v>
      </c>
      <c r="AH61" s="175">
        <f t="shared" si="90"/>
        <v>0</v>
      </c>
      <c r="AI61" s="287"/>
      <c r="AJ61" s="188" t="str" cm="2">
        <f t="array" ref="AJ61">_xlfn.IFS($C$6=Werkblad!$A$28,Werkblad!$A$34,$C$6="Kennisontwikkeling (KO)",Werkblad!$A$31,$C$6="Onderzoek, Ontwikkeling en innovatie (O&amp;O&amp;I)",Werkblad!$A$32,$C$6="","")</f>
        <v/>
      </c>
      <c r="AK61" s="287"/>
      <c r="AL61" s="10"/>
      <c r="AM61" s="187">
        <v>0</v>
      </c>
      <c r="AN61" s="283">
        <f t="shared" si="91"/>
        <v>0</v>
      </c>
      <c r="AO61" s="287"/>
      <c r="AP61" s="188" t="str" cm="2">
        <f t="array" ref="AP61">_xlfn.IFS($C$6=Werkblad!$A$28,Werkblad!$A$34,$C$6="Kennisontwikkeling (KO)",Werkblad!$A$31,$C$6="Onderzoek, Ontwikkeling en innovatie (O&amp;O&amp;I)",Werkblad!$A$32,$C$6="","")</f>
        <v/>
      </c>
      <c r="AQ61" s="287"/>
      <c r="AR61" s="10"/>
      <c r="AS61" s="187">
        <v>0</v>
      </c>
      <c r="AT61" s="283">
        <f t="shared" si="92"/>
        <v>0</v>
      </c>
      <c r="AU61" s="287"/>
      <c r="AV61" s="188" t="str" cm="2">
        <f t="array" ref="AV61">_xlfn.IFS($C$6=Werkblad!$A$28,Werkblad!$A$34,$C$6="Kennisontwikkeling (KO)",Werkblad!$A$31,$C$6="Onderzoek, Ontwikkeling en innovatie (O&amp;O&amp;I)",Werkblad!$A$32,$C$6="","")</f>
        <v/>
      </c>
      <c r="AW61" s="169"/>
      <c r="AX61" s="10"/>
      <c r="AY61" s="187">
        <v>0</v>
      </c>
      <c r="AZ61" s="283">
        <f t="shared" si="93"/>
        <v>0</v>
      </c>
      <c r="BA61" s="287"/>
      <c r="BB61" s="188" t="str" cm="2">
        <f t="array" ref="BB61">_xlfn.IFS($C$6=Werkblad!$A$28,Werkblad!$A$34,$C$6="Kennisontwikkeling (KO)",Werkblad!$A$31,$C$6="Onderzoek, Ontwikkeling en innovatie (O&amp;O&amp;I)",Werkblad!$A$32,$C$6="","")</f>
        <v/>
      </c>
      <c r="BC61" s="175"/>
      <c r="BD61" s="10"/>
      <c r="BE61" s="187">
        <v>0</v>
      </c>
      <c r="BF61" s="283">
        <f t="shared" si="94"/>
        <v>0</v>
      </c>
      <c r="BG61" s="287"/>
      <c r="BH61" s="188" t="str" cm="2">
        <f t="array" ref="BH61">_xlfn.IFS($C$6=Werkblad!$A$28,Werkblad!$A$34,$C$6="Kennisontwikkeling (KO)",Werkblad!$A$31,$C$6="Onderzoek, Ontwikkeling en innovatie (O&amp;O&amp;I)",Werkblad!$A$32,$C$6="","")</f>
        <v/>
      </c>
      <c r="BI61" s="12"/>
    </row>
    <row r="62" spans="1:61" x14ac:dyDescent="0.25">
      <c r="A62" s="380"/>
      <c r="B62" s="588"/>
      <c r="C62" s="575"/>
      <c r="D62" s="575"/>
      <c r="E62" s="8"/>
      <c r="F62" s="10"/>
      <c r="G62" s="187">
        <v>0</v>
      </c>
      <c r="H62" s="10"/>
      <c r="I62" s="295">
        <f t="shared" si="88"/>
        <v>0</v>
      </c>
      <c r="J62" s="10"/>
      <c r="K62" s="187">
        <v>0</v>
      </c>
      <c r="L62" s="287"/>
      <c r="M62" s="283">
        <f t="shared" si="89"/>
        <v>0</v>
      </c>
      <c r="N62" s="10"/>
      <c r="O62" s="187">
        <v>0</v>
      </c>
      <c r="P62" s="287">
        <f t="shared" si="87"/>
        <v>0</v>
      </c>
      <c r="Q62" s="287"/>
      <c r="R62" s="188" t="str" cm="2">
        <f t="array" ref="R62">_xlfn.IFS($C$6=Werkblad!$A$28,Werkblad!$A$34,$C$6="Kennisontwikkeling (KO)",Werkblad!$A$31,$C$6="Onderzoek, Ontwikkeling en innovatie (O&amp;O&amp;I)",Werkblad!$A$32,$C$6="","")</f>
        <v/>
      </c>
      <c r="S62" s="175"/>
      <c r="T62" s="10"/>
      <c r="U62" s="187">
        <v>0</v>
      </c>
      <c r="V62" s="287"/>
      <c r="W62" s="33">
        <f t="shared" si="7"/>
        <v>0</v>
      </c>
      <c r="X62" s="188" t="str" cm="2">
        <f t="array" ref="X62">_xlfn.IFS($C$6=Werkblad!$A$28,Werkblad!$A$34,$C$6="Kennisontwikkeling (KO)",Werkblad!$A$31,$C$6="Onderzoek, Ontwikkeling en innovatie (O&amp;O&amp;I)",Werkblad!$A$32,$C$6="","")</f>
        <v/>
      </c>
      <c r="Y62" s="169"/>
      <c r="Z62" s="10"/>
      <c r="AA62" s="187">
        <v>0</v>
      </c>
      <c r="AB62" s="287"/>
      <c r="AC62" s="33">
        <f t="shared" si="19"/>
        <v>0</v>
      </c>
      <c r="AD62" s="188" t="str" cm="2">
        <f t="array" ref="AD62">_xlfn.IFS($C$6=Werkblad!$A$28,Werkblad!$A$34,$C$6="Kennisontwikkeling (KO)",Werkblad!$A$31,$C$6="Onderzoek, Ontwikkeling en innovatie (O&amp;O&amp;I)",Werkblad!$A$32,$C$6="","")</f>
        <v/>
      </c>
      <c r="AE62" s="326"/>
      <c r="AF62" s="10"/>
      <c r="AG62" s="187">
        <v>0</v>
      </c>
      <c r="AH62" s="175">
        <f t="shared" si="90"/>
        <v>0</v>
      </c>
      <c r="AI62" s="287"/>
      <c r="AJ62" s="188" t="str" cm="2">
        <f t="array" ref="AJ62">_xlfn.IFS($C$6=Werkblad!$A$28,Werkblad!$A$34,$C$6="Kennisontwikkeling (KO)",Werkblad!$A$31,$C$6="Onderzoek, Ontwikkeling en innovatie (O&amp;O&amp;I)",Werkblad!$A$32,$C$6="","")</f>
        <v/>
      </c>
      <c r="AK62" s="287"/>
      <c r="AL62" s="10"/>
      <c r="AM62" s="187">
        <v>0</v>
      </c>
      <c r="AN62" s="283">
        <f t="shared" si="91"/>
        <v>0</v>
      </c>
      <c r="AO62" s="287"/>
      <c r="AP62" s="188" t="str" cm="2">
        <f t="array" ref="AP62">_xlfn.IFS($C$6=Werkblad!$A$28,Werkblad!$A$34,$C$6="Kennisontwikkeling (KO)",Werkblad!$A$31,$C$6="Onderzoek, Ontwikkeling en innovatie (O&amp;O&amp;I)",Werkblad!$A$32,$C$6="","")</f>
        <v/>
      </c>
      <c r="AQ62" s="287"/>
      <c r="AR62" s="10"/>
      <c r="AS62" s="187">
        <v>0</v>
      </c>
      <c r="AT62" s="283">
        <f t="shared" si="92"/>
        <v>0</v>
      </c>
      <c r="AU62" s="287"/>
      <c r="AV62" s="188" t="str" cm="2">
        <f t="array" ref="AV62">_xlfn.IFS($C$6=Werkblad!$A$28,Werkblad!$A$34,$C$6="Kennisontwikkeling (KO)",Werkblad!$A$31,$C$6="Onderzoek, Ontwikkeling en innovatie (O&amp;O&amp;I)",Werkblad!$A$32,$C$6="","")</f>
        <v/>
      </c>
      <c r="AW62" s="169"/>
      <c r="AX62" s="10"/>
      <c r="AY62" s="187">
        <v>0</v>
      </c>
      <c r="AZ62" s="283">
        <f t="shared" si="93"/>
        <v>0</v>
      </c>
      <c r="BA62" s="287"/>
      <c r="BB62" s="188" t="str" cm="2">
        <f t="array" ref="BB62">_xlfn.IFS($C$6=Werkblad!$A$28,Werkblad!$A$34,$C$6="Kennisontwikkeling (KO)",Werkblad!$A$31,$C$6="Onderzoek, Ontwikkeling en innovatie (O&amp;O&amp;I)",Werkblad!$A$32,$C$6="","")</f>
        <v/>
      </c>
      <c r="BC62" s="175"/>
      <c r="BD62" s="10"/>
      <c r="BE62" s="187">
        <v>0</v>
      </c>
      <c r="BF62" s="283">
        <f t="shared" si="94"/>
        <v>0</v>
      </c>
      <c r="BG62" s="287"/>
      <c r="BH62" s="188" t="str" cm="2">
        <f t="array" ref="BH62">_xlfn.IFS($C$6=Werkblad!$A$28,Werkblad!$A$34,$C$6="Kennisontwikkeling (KO)",Werkblad!$A$31,$C$6="Onderzoek, Ontwikkeling en innovatie (O&amp;O&amp;I)",Werkblad!$A$32,$C$6="","")</f>
        <v/>
      </c>
      <c r="BI62" s="12"/>
    </row>
    <row r="63" spans="1:61" x14ac:dyDescent="0.25">
      <c r="A63" s="380"/>
      <c r="B63" s="588"/>
      <c r="C63" s="575"/>
      <c r="D63" s="575"/>
      <c r="E63" s="8"/>
      <c r="F63" s="10"/>
      <c r="G63" s="187">
        <v>0</v>
      </c>
      <c r="H63" s="10"/>
      <c r="I63" s="295">
        <f t="shared" si="88"/>
        <v>0</v>
      </c>
      <c r="J63" s="10"/>
      <c r="K63" s="187">
        <v>0</v>
      </c>
      <c r="L63" s="287"/>
      <c r="M63" s="283">
        <f t="shared" si="89"/>
        <v>0</v>
      </c>
      <c r="N63" s="10"/>
      <c r="O63" s="187">
        <v>0</v>
      </c>
      <c r="P63" s="287">
        <f t="shared" si="87"/>
        <v>0</v>
      </c>
      <c r="Q63" s="287"/>
      <c r="R63" s="188" t="str" cm="2">
        <f t="array" ref="R63">_xlfn.IFS($C$6=Werkblad!$A$28,Werkblad!$A$34,$C$6="Kennisontwikkeling (KO)",Werkblad!$A$31,$C$6="Onderzoek, Ontwikkeling en innovatie (O&amp;O&amp;I)",Werkblad!$A$32,$C$6="","")</f>
        <v/>
      </c>
      <c r="S63" s="175"/>
      <c r="T63" s="10"/>
      <c r="U63" s="187">
        <v>0</v>
      </c>
      <c r="V63" s="287"/>
      <c r="W63" s="33">
        <f t="shared" si="7"/>
        <v>0</v>
      </c>
      <c r="X63" s="188" t="str" cm="2">
        <f t="array" ref="X63">_xlfn.IFS($C$6=Werkblad!$A$28,Werkblad!$A$34,$C$6="Kennisontwikkeling (KO)",Werkblad!$A$31,$C$6="Onderzoek, Ontwikkeling en innovatie (O&amp;O&amp;I)",Werkblad!$A$32,$C$6="","")</f>
        <v/>
      </c>
      <c r="Y63" s="169"/>
      <c r="Z63" s="10"/>
      <c r="AA63" s="187">
        <v>0</v>
      </c>
      <c r="AB63" s="287"/>
      <c r="AC63" s="33">
        <f t="shared" si="19"/>
        <v>0</v>
      </c>
      <c r="AD63" s="188" t="str" cm="2">
        <f t="array" ref="AD63">_xlfn.IFS($C$6=Werkblad!$A$28,Werkblad!$A$34,$C$6="Kennisontwikkeling (KO)",Werkblad!$A$31,$C$6="Onderzoek, Ontwikkeling en innovatie (O&amp;O&amp;I)",Werkblad!$A$32,$C$6="","")</f>
        <v/>
      </c>
      <c r="AE63" s="326"/>
      <c r="AF63" s="10"/>
      <c r="AG63" s="187">
        <v>0</v>
      </c>
      <c r="AH63" s="175">
        <f t="shared" si="90"/>
        <v>0</v>
      </c>
      <c r="AI63" s="287"/>
      <c r="AJ63" s="188" t="str" cm="2">
        <f t="array" ref="AJ63">_xlfn.IFS($C$6=Werkblad!$A$28,Werkblad!$A$34,$C$6="Kennisontwikkeling (KO)",Werkblad!$A$31,$C$6="Onderzoek, Ontwikkeling en innovatie (O&amp;O&amp;I)",Werkblad!$A$32,$C$6="","")</f>
        <v/>
      </c>
      <c r="AK63" s="287"/>
      <c r="AL63" s="10"/>
      <c r="AM63" s="187">
        <v>0</v>
      </c>
      <c r="AN63" s="283">
        <f t="shared" si="91"/>
        <v>0</v>
      </c>
      <c r="AO63" s="287"/>
      <c r="AP63" s="188" t="str" cm="2">
        <f t="array" ref="AP63">_xlfn.IFS($C$6=Werkblad!$A$28,Werkblad!$A$34,$C$6="Kennisontwikkeling (KO)",Werkblad!$A$31,$C$6="Onderzoek, Ontwikkeling en innovatie (O&amp;O&amp;I)",Werkblad!$A$32,$C$6="","")</f>
        <v/>
      </c>
      <c r="AQ63" s="287"/>
      <c r="AR63" s="10"/>
      <c r="AS63" s="187">
        <v>0</v>
      </c>
      <c r="AT63" s="283">
        <f t="shared" si="92"/>
        <v>0</v>
      </c>
      <c r="AU63" s="287"/>
      <c r="AV63" s="188" t="str" cm="2">
        <f t="array" ref="AV63">_xlfn.IFS($C$6=Werkblad!$A$28,Werkblad!$A$34,$C$6="Kennisontwikkeling (KO)",Werkblad!$A$31,$C$6="Onderzoek, Ontwikkeling en innovatie (O&amp;O&amp;I)",Werkblad!$A$32,$C$6="","")</f>
        <v/>
      </c>
      <c r="AW63" s="169"/>
      <c r="AX63" s="10"/>
      <c r="AY63" s="187">
        <v>0</v>
      </c>
      <c r="AZ63" s="283">
        <f t="shared" si="93"/>
        <v>0</v>
      </c>
      <c r="BA63" s="287"/>
      <c r="BB63" s="188" t="str" cm="2">
        <f t="array" ref="BB63">_xlfn.IFS($C$6=Werkblad!$A$28,Werkblad!$A$34,$C$6="Kennisontwikkeling (KO)",Werkblad!$A$31,$C$6="Onderzoek, Ontwikkeling en innovatie (O&amp;O&amp;I)",Werkblad!$A$32,$C$6="","")</f>
        <v/>
      </c>
      <c r="BC63" s="175"/>
      <c r="BD63" s="10"/>
      <c r="BE63" s="187">
        <v>0</v>
      </c>
      <c r="BF63" s="283">
        <f t="shared" si="94"/>
        <v>0</v>
      </c>
      <c r="BG63" s="287"/>
      <c r="BH63" s="188" t="str" cm="2">
        <f t="array" ref="BH63">_xlfn.IFS($C$6=Werkblad!$A$28,Werkblad!$A$34,$C$6="Kennisontwikkeling (KO)",Werkblad!$A$31,$C$6="Onderzoek, Ontwikkeling en innovatie (O&amp;O&amp;I)",Werkblad!$A$32,$C$6="","")</f>
        <v/>
      </c>
      <c r="BI63" s="12"/>
    </row>
    <row r="64" spans="1:61" x14ac:dyDescent="0.25">
      <c r="A64" s="380"/>
      <c r="B64" s="574"/>
      <c r="C64" s="575"/>
      <c r="D64" s="575"/>
      <c r="E64" s="8"/>
      <c r="F64" s="135"/>
      <c r="G64" s="187">
        <v>0</v>
      </c>
      <c r="H64" s="10"/>
      <c r="I64" s="295">
        <f t="shared" si="88"/>
        <v>0</v>
      </c>
      <c r="J64" s="135"/>
      <c r="K64" s="187">
        <v>0</v>
      </c>
      <c r="L64" s="287"/>
      <c r="M64" s="283">
        <f t="shared" si="89"/>
        <v>0</v>
      </c>
      <c r="N64" s="10"/>
      <c r="O64" s="187">
        <v>0</v>
      </c>
      <c r="P64" s="287">
        <f t="shared" si="87"/>
        <v>0</v>
      </c>
      <c r="Q64" s="287"/>
      <c r="R64" s="188" t="str" cm="2">
        <f t="array" ref="R64">_xlfn.IFS($C$6=Werkblad!$A$28,Werkblad!$A$34,$C$6="Kennisontwikkeling (KO)",Werkblad!$A$31,$C$6="Onderzoek, Ontwikkeling en innovatie (O&amp;O&amp;I)",Werkblad!$A$32,$C$6="","")</f>
        <v/>
      </c>
      <c r="S64" s="175"/>
      <c r="T64" s="10"/>
      <c r="U64" s="187">
        <v>0</v>
      </c>
      <c r="V64" s="287"/>
      <c r="W64" s="33">
        <f t="shared" si="7"/>
        <v>0</v>
      </c>
      <c r="X64" s="188" t="str" cm="2">
        <f t="array" ref="X64">_xlfn.IFS($C$6=Werkblad!$A$28,Werkblad!$A$34,$C$6="Kennisontwikkeling (KO)",Werkblad!$A$31,$C$6="Onderzoek, Ontwikkeling en innovatie (O&amp;O&amp;I)",Werkblad!$A$32,$C$6="","")</f>
        <v/>
      </c>
      <c r="Y64" s="169"/>
      <c r="Z64" s="10"/>
      <c r="AA64" s="187">
        <v>0</v>
      </c>
      <c r="AB64" s="287"/>
      <c r="AC64" s="33">
        <f t="shared" si="19"/>
        <v>0</v>
      </c>
      <c r="AD64" s="188" t="str" cm="2">
        <f t="array" ref="AD64">_xlfn.IFS($C$6=Werkblad!$A$28,Werkblad!$A$34,$C$6="Kennisontwikkeling (KO)",Werkblad!$A$31,$C$6="Onderzoek, Ontwikkeling en innovatie (O&amp;O&amp;I)",Werkblad!$A$32,$C$6="","")</f>
        <v/>
      </c>
      <c r="AE64" s="326"/>
      <c r="AF64" s="10"/>
      <c r="AG64" s="187">
        <v>0</v>
      </c>
      <c r="AH64" s="175">
        <f t="shared" si="90"/>
        <v>0</v>
      </c>
      <c r="AI64" s="287"/>
      <c r="AJ64" s="188" t="str" cm="2">
        <f t="array" ref="AJ64">_xlfn.IFS($C$6=Werkblad!$A$28,Werkblad!$A$34,$C$6="Kennisontwikkeling (KO)",Werkblad!$A$31,$C$6="Onderzoek, Ontwikkeling en innovatie (O&amp;O&amp;I)",Werkblad!$A$32,$C$6="","")</f>
        <v/>
      </c>
      <c r="AK64" s="287"/>
      <c r="AL64" s="10"/>
      <c r="AM64" s="187">
        <v>0</v>
      </c>
      <c r="AN64" s="283">
        <f t="shared" si="91"/>
        <v>0</v>
      </c>
      <c r="AO64" s="287"/>
      <c r="AP64" s="188" t="str" cm="2">
        <f t="array" ref="AP64">_xlfn.IFS($C$6=Werkblad!$A$28,Werkblad!$A$34,$C$6="Kennisontwikkeling (KO)",Werkblad!$A$31,$C$6="Onderzoek, Ontwikkeling en innovatie (O&amp;O&amp;I)",Werkblad!$A$32,$C$6="","")</f>
        <v/>
      </c>
      <c r="AQ64" s="287"/>
      <c r="AR64" s="10"/>
      <c r="AS64" s="187">
        <v>0</v>
      </c>
      <c r="AT64" s="283">
        <f t="shared" si="92"/>
        <v>0</v>
      </c>
      <c r="AU64" s="287"/>
      <c r="AV64" s="188" t="str" cm="2">
        <f t="array" ref="AV64">_xlfn.IFS($C$6=Werkblad!$A$28,Werkblad!$A$34,$C$6="Kennisontwikkeling (KO)",Werkblad!$A$31,$C$6="Onderzoek, Ontwikkeling en innovatie (O&amp;O&amp;I)",Werkblad!$A$32,$C$6="","")</f>
        <v/>
      </c>
      <c r="AW64" s="169"/>
      <c r="AX64" s="10"/>
      <c r="AY64" s="187">
        <v>0</v>
      </c>
      <c r="AZ64" s="283">
        <f t="shared" si="93"/>
        <v>0</v>
      </c>
      <c r="BA64" s="287"/>
      <c r="BB64" s="188" t="str" cm="2">
        <f t="array" ref="BB64">_xlfn.IFS($C$6=Werkblad!$A$28,Werkblad!$A$34,$C$6="Kennisontwikkeling (KO)",Werkblad!$A$31,$C$6="Onderzoek, Ontwikkeling en innovatie (O&amp;O&amp;I)",Werkblad!$A$32,$C$6="","")</f>
        <v/>
      </c>
      <c r="BC64" s="175"/>
      <c r="BD64" s="10"/>
      <c r="BE64" s="187">
        <v>0</v>
      </c>
      <c r="BF64" s="283">
        <f t="shared" si="94"/>
        <v>0</v>
      </c>
      <c r="BG64" s="287"/>
      <c r="BH64" s="188" t="str" cm="2">
        <f t="array" ref="BH64">_xlfn.IFS($C$6=Werkblad!$A$28,Werkblad!$A$34,$C$6="Kennisontwikkeling (KO)",Werkblad!$A$31,$C$6="Onderzoek, Ontwikkeling en innovatie (O&amp;O&amp;I)",Werkblad!$A$32,$C$6="","")</f>
        <v/>
      </c>
      <c r="BI64" s="12"/>
    </row>
    <row r="65" spans="1:61" x14ac:dyDescent="0.25">
      <c r="A65" s="380"/>
      <c r="B65" s="588"/>
      <c r="C65" s="575"/>
      <c r="D65" s="575"/>
      <c r="E65" s="8"/>
      <c r="F65" s="10"/>
      <c r="G65" s="187">
        <v>0</v>
      </c>
      <c r="H65" s="10"/>
      <c r="I65" s="295">
        <f t="shared" si="88"/>
        <v>0</v>
      </c>
      <c r="J65" s="10"/>
      <c r="K65" s="187">
        <v>0</v>
      </c>
      <c r="L65" s="287"/>
      <c r="M65" s="283">
        <f t="shared" si="89"/>
        <v>0</v>
      </c>
      <c r="N65" s="10"/>
      <c r="O65" s="187">
        <v>0</v>
      </c>
      <c r="P65" s="287">
        <f t="shared" si="87"/>
        <v>0</v>
      </c>
      <c r="Q65" s="287"/>
      <c r="R65" s="188" t="str" cm="2">
        <f t="array" ref="R65">_xlfn.IFS($C$6=Werkblad!$A$28,Werkblad!$A$34,$C$6="Kennisontwikkeling (KO)",Werkblad!$A$31,$C$6="Onderzoek, Ontwikkeling en innovatie (O&amp;O&amp;I)",Werkblad!$A$32,$C$6="","")</f>
        <v/>
      </c>
      <c r="S65" s="175"/>
      <c r="T65" s="10"/>
      <c r="U65" s="187">
        <v>0</v>
      </c>
      <c r="V65" s="287"/>
      <c r="W65" s="33">
        <f t="shared" si="7"/>
        <v>0</v>
      </c>
      <c r="X65" s="188" t="str" cm="2">
        <f t="array" ref="X65">_xlfn.IFS($C$6=Werkblad!$A$28,Werkblad!$A$34,$C$6="Kennisontwikkeling (KO)",Werkblad!$A$31,$C$6="Onderzoek, Ontwikkeling en innovatie (O&amp;O&amp;I)",Werkblad!$A$32,$C$6="","")</f>
        <v/>
      </c>
      <c r="Y65" s="169"/>
      <c r="Z65" s="10"/>
      <c r="AA65" s="187">
        <v>0</v>
      </c>
      <c r="AB65" s="287"/>
      <c r="AC65" s="33">
        <f t="shared" si="19"/>
        <v>0</v>
      </c>
      <c r="AD65" s="188" t="str" cm="2">
        <f t="array" ref="AD65">_xlfn.IFS($C$6=Werkblad!$A$28,Werkblad!$A$34,$C$6="Kennisontwikkeling (KO)",Werkblad!$A$31,$C$6="Onderzoek, Ontwikkeling en innovatie (O&amp;O&amp;I)",Werkblad!$A$32,$C$6="","")</f>
        <v/>
      </c>
      <c r="AE65" s="326"/>
      <c r="AF65" s="10"/>
      <c r="AG65" s="187">
        <v>0</v>
      </c>
      <c r="AH65" s="175">
        <f t="shared" si="90"/>
        <v>0</v>
      </c>
      <c r="AI65" s="287"/>
      <c r="AJ65" s="188" t="str" cm="2">
        <f t="array" ref="AJ65">_xlfn.IFS($C$6=Werkblad!$A$28,Werkblad!$A$34,$C$6="Kennisontwikkeling (KO)",Werkblad!$A$31,$C$6="Onderzoek, Ontwikkeling en innovatie (O&amp;O&amp;I)",Werkblad!$A$32,$C$6="","")</f>
        <v/>
      </c>
      <c r="AK65" s="287"/>
      <c r="AL65" s="10"/>
      <c r="AM65" s="187">
        <v>0</v>
      </c>
      <c r="AN65" s="283">
        <f t="shared" si="91"/>
        <v>0</v>
      </c>
      <c r="AO65" s="287"/>
      <c r="AP65" s="188" t="str" cm="2">
        <f t="array" ref="AP65">_xlfn.IFS($C$6=Werkblad!$A$28,Werkblad!$A$34,$C$6="Kennisontwikkeling (KO)",Werkblad!$A$31,$C$6="Onderzoek, Ontwikkeling en innovatie (O&amp;O&amp;I)",Werkblad!$A$32,$C$6="","")</f>
        <v/>
      </c>
      <c r="AQ65" s="287"/>
      <c r="AR65" s="10"/>
      <c r="AS65" s="187">
        <v>0</v>
      </c>
      <c r="AT65" s="283">
        <f t="shared" si="92"/>
        <v>0</v>
      </c>
      <c r="AU65" s="287"/>
      <c r="AV65" s="188" t="str" cm="2">
        <f t="array" ref="AV65">_xlfn.IFS($C$6=Werkblad!$A$28,Werkblad!$A$34,$C$6="Kennisontwikkeling (KO)",Werkblad!$A$31,$C$6="Onderzoek, Ontwikkeling en innovatie (O&amp;O&amp;I)",Werkblad!$A$32,$C$6="","")</f>
        <v/>
      </c>
      <c r="AW65" s="169"/>
      <c r="AX65" s="10"/>
      <c r="AY65" s="187">
        <v>0</v>
      </c>
      <c r="AZ65" s="283">
        <f t="shared" si="93"/>
        <v>0</v>
      </c>
      <c r="BA65" s="287"/>
      <c r="BB65" s="188" t="str" cm="2">
        <f t="array" ref="BB65">_xlfn.IFS($C$6=Werkblad!$A$28,Werkblad!$A$34,$C$6="Kennisontwikkeling (KO)",Werkblad!$A$31,$C$6="Onderzoek, Ontwikkeling en innovatie (O&amp;O&amp;I)",Werkblad!$A$32,$C$6="","")</f>
        <v/>
      </c>
      <c r="BC65" s="175"/>
      <c r="BD65" s="10"/>
      <c r="BE65" s="187">
        <v>0</v>
      </c>
      <c r="BF65" s="283">
        <f t="shared" si="94"/>
        <v>0</v>
      </c>
      <c r="BG65" s="287"/>
      <c r="BH65" s="188" t="str" cm="2">
        <f t="array" ref="BH65">_xlfn.IFS($C$6=Werkblad!$A$28,Werkblad!$A$34,$C$6="Kennisontwikkeling (KO)",Werkblad!$A$31,$C$6="Onderzoek, Ontwikkeling en innovatie (O&amp;O&amp;I)",Werkblad!$A$32,$C$6="","")</f>
        <v/>
      </c>
      <c r="BI65" s="12"/>
    </row>
    <row r="66" spans="1:61" x14ac:dyDescent="0.25">
      <c r="A66" s="380"/>
      <c r="B66" s="588"/>
      <c r="C66" s="575"/>
      <c r="D66" s="575"/>
      <c r="E66" s="8"/>
      <c r="F66" s="4"/>
      <c r="G66" s="187">
        <v>0</v>
      </c>
      <c r="H66" s="4"/>
      <c r="I66" s="295">
        <f t="shared" si="88"/>
        <v>0</v>
      </c>
      <c r="J66" s="4"/>
      <c r="K66" s="187">
        <v>0</v>
      </c>
      <c r="L66" s="287"/>
      <c r="M66" s="283">
        <f t="shared" si="89"/>
        <v>0</v>
      </c>
      <c r="N66" s="4"/>
      <c r="O66" s="187">
        <v>0</v>
      </c>
      <c r="P66" s="287">
        <f t="shared" si="87"/>
        <v>0</v>
      </c>
      <c r="Q66" s="287"/>
      <c r="R66" s="188" t="str" cm="2">
        <f t="array" ref="R66">_xlfn.IFS($C$6=Werkblad!$A$28,Werkblad!$A$34,$C$6="Kennisontwikkeling (KO)",Werkblad!$A$31,$C$6="Onderzoek, Ontwikkeling en innovatie (O&amp;O&amp;I)",Werkblad!$A$32,$C$6="","")</f>
        <v/>
      </c>
      <c r="S66" s="175"/>
      <c r="T66" s="4"/>
      <c r="U66" s="187">
        <v>0</v>
      </c>
      <c r="V66" s="287"/>
      <c r="W66" s="33">
        <f t="shared" si="7"/>
        <v>0</v>
      </c>
      <c r="X66" s="188" t="str" cm="2">
        <f t="array" ref="X66">_xlfn.IFS($C$6=Werkblad!$A$28,Werkblad!$A$34,$C$6="Kennisontwikkeling (KO)",Werkblad!$A$31,$C$6="Onderzoek, Ontwikkeling en innovatie (O&amp;O&amp;I)",Werkblad!$A$32,$C$6="","")</f>
        <v/>
      </c>
      <c r="Y66" s="169"/>
      <c r="Z66" s="4"/>
      <c r="AA66" s="187">
        <v>0</v>
      </c>
      <c r="AB66" s="287"/>
      <c r="AC66" s="33">
        <f t="shared" si="19"/>
        <v>0</v>
      </c>
      <c r="AD66" s="188" t="str" cm="2">
        <f t="array" ref="AD66">_xlfn.IFS($C$6=Werkblad!$A$28,Werkblad!$A$34,$C$6="Kennisontwikkeling (KO)",Werkblad!$A$31,$C$6="Onderzoek, Ontwikkeling en innovatie (O&amp;O&amp;I)",Werkblad!$A$32,$C$6="","")</f>
        <v/>
      </c>
      <c r="AE66" s="326"/>
      <c r="AF66" s="4"/>
      <c r="AG66" s="187">
        <v>0</v>
      </c>
      <c r="AH66" s="175">
        <f t="shared" si="90"/>
        <v>0</v>
      </c>
      <c r="AI66" s="287"/>
      <c r="AJ66" s="188" t="str" cm="2">
        <f t="array" ref="AJ66">_xlfn.IFS($C$6=Werkblad!$A$28,Werkblad!$A$34,$C$6="Kennisontwikkeling (KO)",Werkblad!$A$31,$C$6="Onderzoek, Ontwikkeling en innovatie (O&amp;O&amp;I)",Werkblad!$A$32,$C$6="","")</f>
        <v/>
      </c>
      <c r="AK66" s="287"/>
      <c r="AL66" s="4"/>
      <c r="AM66" s="187">
        <v>0</v>
      </c>
      <c r="AN66" s="283">
        <f t="shared" si="91"/>
        <v>0</v>
      </c>
      <c r="AO66" s="287"/>
      <c r="AP66" s="188" t="str" cm="2">
        <f t="array" ref="AP66">_xlfn.IFS($C$6=Werkblad!$A$28,Werkblad!$A$34,$C$6="Kennisontwikkeling (KO)",Werkblad!$A$31,$C$6="Onderzoek, Ontwikkeling en innovatie (O&amp;O&amp;I)",Werkblad!$A$32,$C$6="","")</f>
        <v/>
      </c>
      <c r="AQ66" s="287"/>
      <c r="AR66" s="4"/>
      <c r="AS66" s="187">
        <v>0</v>
      </c>
      <c r="AT66" s="283">
        <f t="shared" si="92"/>
        <v>0</v>
      </c>
      <c r="AU66" s="287"/>
      <c r="AV66" s="188" t="str" cm="2">
        <f t="array" ref="AV66">_xlfn.IFS($C$6=Werkblad!$A$28,Werkblad!$A$34,$C$6="Kennisontwikkeling (KO)",Werkblad!$A$31,$C$6="Onderzoek, Ontwikkeling en innovatie (O&amp;O&amp;I)",Werkblad!$A$32,$C$6="","")</f>
        <v/>
      </c>
      <c r="AW66" s="169"/>
      <c r="AX66" s="4"/>
      <c r="AY66" s="187">
        <v>0</v>
      </c>
      <c r="AZ66" s="283">
        <f t="shared" si="93"/>
        <v>0</v>
      </c>
      <c r="BA66" s="287"/>
      <c r="BB66" s="188" t="str" cm="2">
        <f t="array" ref="BB66">_xlfn.IFS($C$6=Werkblad!$A$28,Werkblad!$A$34,$C$6="Kennisontwikkeling (KO)",Werkblad!$A$31,$C$6="Onderzoek, Ontwikkeling en innovatie (O&amp;O&amp;I)",Werkblad!$A$32,$C$6="","")</f>
        <v/>
      </c>
      <c r="BC66" s="175"/>
      <c r="BD66" s="4"/>
      <c r="BE66" s="187">
        <v>0</v>
      </c>
      <c r="BF66" s="283">
        <f t="shared" si="94"/>
        <v>0</v>
      </c>
      <c r="BG66" s="287"/>
      <c r="BH66" s="188" t="str" cm="2">
        <f t="array" ref="BH66">_xlfn.IFS($C$6=Werkblad!$A$28,Werkblad!$A$34,$C$6="Kennisontwikkeling (KO)",Werkblad!$A$31,$C$6="Onderzoek, Ontwikkeling en innovatie (O&amp;O&amp;I)",Werkblad!$A$32,$C$6="","")</f>
        <v/>
      </c>
      <c r="BI66" s="136"/>
    </row>
    <row r="67" spans="1:61" ht="15.75" thickBot="1" x14ac:dyDescent="0.3">
      <c r="A67" s="34"/>
      <c r="B67" s="193"/>
      <c r="C67" s="35"/>
      <c r="D67" s="54"/>
      <c r="E67" s="54"/>
      <c r="F67" s="35"/>
      <c r="G67" s="56"/>
      <c r="H67" s="54"/>
      <c r="I67" s="54"/>
      <c r="J67" s="35"/>
      <c r="K67" s="56"/>
      <c r="L67" s="301"/>
      <c r="M67" s="56"/>
      <c r="N67" s="35"/>
      <c r="O67" s="56"/>
      <c r="P67" s="301"/>
      <c r="Q67" s="301"/>
      <c r="R67" s="56"/>
      <c r="S67" s="56"/>
      <c r="T67" s="35"/>
      <c r="U67" s="56"/>
      <c r="V67" s="301"/>
      <c r="W67" s="33"/>
      <c r="X67" s="56"/>
      <c r="Y67" s="170"/>
      <c r="Z67" s="35"/>
      <c r="AA67" s="56"/>
      <c r="AB67" s="301"/>
      <c r="AC67" s="33"/>
      <c r="AD67" s="56"/>
      <c r="AE67" s="327"/>
      <c r="AF67" s="35"/>
      <c r="AG67" s="56"/>
      <c r="AH67" s="56"/>
      <c r="AI67" s="301"/>
      <c r="AJ67" s="56"/>
      <c r="AK67" s="301"/>
      <c r="AL67" s="35"/>
      <c r="AM67" s="56"/>
      <c r="AN67" s="56"/>
      <c r="AO67" s="301"/>
      <c r="AP67" s="56"/>
      <c r="AQ67" s="301"/>
      <c r="AR67" s="35"/>
      <c r="AS67" s="56"/>
      <c r="AT67" s="56"/>
      <c r="AU67" s="301"/>
      <c r="AV67" s="56"/>
      <c r="AW67" s="170"/>
      <c r="AX67" s="35"/>
      <c r="AY67" s="56"/>
      <c r="AZ67" s="56"/>
      <c r="BA67" s="301"/>
      <c r="BB67" s="56"/>
      <c r="BC67" s="239"/>
      <c r="BD67" s="35"/>
      <c r="BE67" s="56"/>
      <c r="BF67" s="56"/>
      <c r="BG67" s="301"/>
      <c r="BH67" s="56"/>
      <c r="BI67" s="137"/>
    </row>
    <row r="68" spans="1:61" ht="15.75" thickBot="1" x14ac:dyDescent="0.3">
      <c r="A68" s="27"/>
      <c r="B68" s="194"/>
      <c r="C68" s="42"/>
      <c r="D68" s="43"/>
      <c r="E68" s="43"/>
      <c r="F68" s="44" t="s">
        <v>14</v>
      </c>
      <c r="G68" s="45">
        <f>SUM(G59:G66)</f>
        <v>0</v>
      </c>
      <c r="H68" s="43"/>
      <c r="I68" s="43"/>
      <c r="J68" s="44" t="s">
        <v>14</v>
      </c>
      <c r="K68" s="45">
        <f>SUM(K59:K66)</f>
        <v>0</v>
      </c>
      <c r="L68" s="293"/>
      <c r="M68" s="79"/>
      <c r="N68" s="44" t="s">
        <v>14</v>
      </c>
      <c r="O68" s="45">
        <f>SUM(O59:O66)</f>
        <v>0</v>
      </c>
      <c r="P68" s="293"/>
      <c r="Q68" s="293"/>
      <c r="R68" s="293"/>
      <c r="S68" s="43"/>
      <c r="T68" s="44" t="s">
        <v>14</v>
      </c>
      <c r="U68" s="45">
        <f>SUM(U59:U66)</f>
        <v>0</v>
      </c>
      <c r="V68" s="293"/>
      <c r="W68" s="33"/>
      <c r="X68" s="293"/>
      <c r="Y68" s="171"/>
      <c r="Z68" s="44" t="s">
        <v>14</v>
      </c>
      <c r="AA68" s="45">
        <f>SUM(AA59:AA66)</f>
        <v>0</v>
      </c>
      <c r="AB68" s="293"/>
      <c r="AC68" s="33"/>
      <c r="AD68" s="293"/>
      <c r="AE68" s="328"/>
      <c r="AF68" s="44" t="s">
        <v>14</v>
      </c>
      <c r="AG68" s="45">
        <f>SUM(AG59:AG66)</f>
        <v>0</v>
      </c>
      <c r="AH68" s="79"/>
      <c r="AI68" s="293"/>
      <c r="AJ68" s="293"/>
      <c r="AK68" s="293"/>
      <c r="AL68" s="44" t="s">
        <v>14</v>
      </c>
      <c r="AM68" s="45">
        <f>SUM(AM59:AM66)</f>
        <v>0</v>
      </c>
      <c r="AN68" s="79"/>
      <c r="AO68" s="293"/>
      <c r="AP68" s="293"/>
      <c r="AQ68" s="293"/>
      <c r="AR68" s="44" t="s">
        <v>14</v>
      </c>
      <c r="AS68" s="45">
        <f>SUM(AS59:AS66)</f>
        <v>0</v>
      </c>
      <c r="AT68" s="158"/>
      <c r="AU68" s="293"/>
      <c r="AV68" s="293"/>
      <c r="AW68" s="171"/>
      <c r="AX68" s="44" t="s">
        <v>14</v>
      </c>
      <c r="AY68" s="45">
        <f>SUM(AY59:AY66)</f>
        <v>0</v>
      </c>
      <c r="AZ68" s="79"/>
      <c r="BA68" s="293"/>
      <c r="BB68" s="293"/>
      <c r="BC68" s="79"/>
      <c r="BD68" s="44" t="s">
        <v>14</v>
      </c>
      <c r="BE68" s="45">
        <f>SUM(BE59:BE66)</f>
        <v>0</v>
      </c>
      <c r="BF68" s="79"/>
      <c r="BG68" s="293"/>
      <c r="BH68" s="293"/>
      <c r="BI68" s="129"/>
    </row>
    <row r="69" spans="1:61" ht="15.75" thickBot="1" x14ac:dyDescent="0.3">
      <c r="A69" s="27"/>
      <c r="B69" s="38"/>
      <c r="C69" s="38"/>
      <c r="D69" s="49"/>
      <c r="E69" s="49"/>
      <c r="F69" s="49"/>
      <c r="G69" s="49"/>
      <c r="H69" s="49"/>
      <c r="I69" s="49"/>
      <c r="J69" s="49"/>
      <c r="K69" s="49"/>
      <c r="L69" s="302"/>
      <c r="M69" s="49"/>
      <c r="N69" s="49"/>
      <c r="O69" s="49"/>
      <c r="P69" s="302"/>
      <c r="Q69" s="302"/>
      <c r="R69" s="49"/>
      <c r="S69" s="49"/>
      <c r="T69" s="49"/>
      <c r="U69" s="49"/>
      <c r="V69" s="302"/>
      <c r="W69" s="33"/>
      <c r="X69" s="49"/>
      <c r="Y69" s="49"/>
      <c r="Z69" s="49"/>
      <c r="AA69" s="49"/>
      <c r="AB69" s="302"/>
      <c r="AC69" s="33"/>
      <c r="AD69" s="49"/>
      <c r="AE69" s="302"/>
      <c r="AF69" s="49"/>
      <c r="AG69" s="49"/>
      <c r="AH69" s="49"/>
      <c r="AI69" s="302"/>
      <c r="AJ69" s="49"/>
      <c r="AK69" s="302"/>
      <c r="AL69" s="49"/>
      <c r="AM69" s="49"/>
      <c r="AN69" s="49"/>
      <c r="AO69" s="302"/>
      <c r="AP69" s="49"/>
      <c r="AQ69" s="302"/>
      <c r="AR69" s="49"/>
      <c r="AS69" s="49"/>
      <c r="AT69" s="49"/>
      <c r="AU69" s="302"/>
      <c r="AV69" s="49"/>
      <c r="AW69" s="49"/>
      <c r="AX69" s="49"/>
      <c r="AY69" s="49"/>
      <c r="AZ69" s="49"/>
      <c r="BA69" s="302"/>
      <c r="BB69" s="49"/>
      <c r="BC69" s="49"/>
      <c r="BD69" s="49"/>
      <c r="BE69" s="49"/>
      <c r="BF69" s="49"/>
      <c r="BG69" s="302"/>
      <c r="BH69" s="49"/>
      <c r="BI69" s="49"/>
    </row>
    <row r="70" spans="1:61" x14ac:dyDescent="0.25">
      <c r="A70" s="27" t="s">
        <v>24</v>
      </c>
      <c r="B70" s="191" t="s">
        <v>25</v>
      </c>
      <c r="C70" s="237"/>
      <c r="D70" s="55"/>
      <c r="E70" s="55"/>
      <c r="F70" s="55"/>
      <c r="G70" s="55"/>
      <c r="H70" s="55"/>
      <c r="I70" s="55"/>
      <c r="J70" s="55"/>
      <c r="K70" s="55"/>
      <c r="L70" s="303"/>
      <c r="M70" s="55"/>
      <c r="N70" s="55"/>
      <c r="O70" s="55"/>
      <c r="P70" s="303"/>
      <c r="Q70" s="303"/>
      <c r="R70" s="55"/>
      <c r="S70" s="55"/>
      <c r="T70" s="55"/>
      <c r="U70" s="55"/>
      <c r="V70" s="303"/>
      <c r="W70" s="33"/>
      <c r="X70" s="55"/>
      <c r="Y70" s="55"/>
      <c r="Z70" s="55"/>
      <c r="AA70" s="55"/>
      <c r="AB70" s="303"/>
      <c r="AC70" s="33"/>
      <c r="AD70" s="55"/>
      <c r="AE70" s="303"/>
      <c r="AF70" s="55"/>
      <c r="AG70" s="55"/>
      <c r="AH70" s="55"/>
      <c r="AI70" s="303"/>
      <c r="AJ70" s="55"/>
      <c r="AK70" s="303"/>
      <c r="AL70" s="55"/>
      <c r="AM70" s="55"/>
      <c r="AN70" s="55"/>
      <c r="AO70" s="303"/>
      <c r="AP70" s="55"/>
      <c r="AQ70" s="303"/>
      <c r="AR70" s="55"/>
      <c r="AS70" s="55"/>
      <c r="AT70" s="55"/>
      <c r="AU70" s="303"/>
      <c r="AV70" s="55"/>
      <c r="AW70" s="55"/>
      <c r="AX70" s="55"/>
      <c r="AY70" s="55"/>
      <c r="AZ70" s="55"/>
      <c r="BA70" s="303"/>
      <c r="BB70" s="55"/>
      <c r="BC70" s="55"/>
      <c r="BD70" s="55"/>
      <c r="BE70" s="55"/>
      <c r="BF70" s="55"/>
      <c r="BG70" s="303"/>
      <c r="BH70" s="55"/>
      <c r="BI70" s="138"/>
    </row>
    <row r="71" spans="1:61" ht="33.75" customHeight="1" x14ac:dyDescent="0.25">
      <c r="A71" s="27"/>
      <c r="B71" s="181"/>
      <c r="C71" s="35"/>
      <c r="D71" s="49"/>
      <c r="E71" s="54"/>
      <c r="F71" s="157" t="s">
        <v>57</v>
      </c>
      <c r="G71" s="157"/>
      <c r="H71" s="383"/>
      <c r="I71" s="383"/>
      <c r="J71" s="157" t="s">
        <v>7</v>
      </c>
      <c r="K71" s="157"/>
      <c r="L71" s="309"/>
      <c r="M71" s="157"/>
      <c r="N71" s="606" t="s">
        <v>8</v>
      </c>
      <c r="O71" s="606"/>
      <c r="P71" s="288"/>
      <c r="Q71" s="300"/>
      <c r="R71" s="157"/>
      <c r="S71" s="383"/>
      <c r="T71" s="606" t="str">
        <f>+T13</f>
        <v>Haalbaarheidsstudies</v>
      </c>
      <c r="U71" s="606"/>
      <c r="V71" s="300"/>
      <c r="W71" s="33"/>
      <c r="X71" s="157"/>
      <c r="Y71" s="383"/>
      <c r="Z71" s="576" t="str">
        <f>+Z13</f>
        <v>Bouw onderzoeksinfrastructuur</v>
      </c>
      <c r="AA71" s="576"/>
      <c r="AB71" s="305"/>
      <c r="AC71" s="33"/>
      <c r="AD71" s="157"/>
      <c r="AE71" s="300"/>
      <c r="AF71" s="576" t="str">
        <f>+AF13</f>
        <v>Exploitatie van innovatieclusters</v>
      </c>
      <c r="AG71" s="576"/>
      <c r="AH71" s="376"/>
      <c r="AI71" s="305"/>
      <c r="AJ71" s="157"/>
      <c r="AK71" s="305"/>
      <c r="AL71" s="576" t="str">
        <f>+AL13</f>
        <v>Innovatie kleine en middelgrote ondernemingen</v>
      </c>
      <c r="AM71" s="576"/>
      <c r="AN71" s="376"/>
      <c r="AO71" s="305"/>
      <c r="AP71" s="157"/>
      <c r="AQ71" s="305"/>
      <c r="AR71" s="576" t="str">
        <f>+AR13</f>
        <v>Proces- en organisatie innovatie</v>
      </c>
      <c r="AS71" s="576"/>
      <c r="AT71" s="376"/>
      <c r="AU71" s="305"/>
      <c r="AV71" s="157"/>
      <c r="AW71" s="383"/>
      <c r="AX71" s="576" t="str">
        <f>+AX13</f>
        <v>Opleidingssteun</v>
      </c>
      <c r="AY71" s="576"/>
      <c r="AZ71" s="376"/>
      <c r="BA71" s="305"/>
      <c r="BB71" s="157"/>
      <c r="BC71" s="376"/>
      <c r="BD71" s="576" t="str">
        <f>+BD13</f>
        <v>Niet economische activiteiten</v>
      </c>
      <c r="BE71" s="576"/>
      <c r="BF71" s="376"/>
      <c r="BG71" s="305"/>
      <c r="BH71" s="157"/>
      <c r="BI71" s="125"/>
    </row>
    <row r="72" spans="1:61" x14ac:dyDescent="0.25">
      <c r="A72" s="27"/>
      <c r="B72" s="192" t="s">
        <v>17</v>
      </c>
      <c r="C72" s="30"/>
      <c r="D72" s="31"/>
      <c r="E72" s="31"/>
      <c r="F72" s="30"/>
      <c r="G72" s="31" t="s">
        <v>23</v>
      </c>
      <c r="H72" s="31"/>
      <c r="I72" s="31"/>
      <c r="J72" s="30"/>
      <c r="K72" s="31" t="s">
        <v>23</v>
      </c>
      <c r="L72" s="288"/>
      <c r="M72" s="31"/>
      <c r="N72" s="30"/>
      <c r="O72" s="31" t="s">
        <v>23</v>
      </c>
      <c r="P72" s="288"/>
      <c r="Q72" s="288"/>
      <c r="R72" s="31" t="s">
        <v>116</v>
      </c>
      <c r="S72" s="31"/>
      <c r="T72" s="30"/>
      <c r="U72" s="31" t="s">
        <v>23</v>
      </c>
      <c r="V72" s="288"/>
      <c r="W72" s="33"/>
      <c r="X72" s="31" t="s">
        <v>116</v>
      </c>
      <c r="Y72" s="31"/>
      <c r="Z72" s="30"/>
      <c r="AA72" s="31" t="s">
        <v>23</v>
      </c>
      <c r="AB72" s="288"/>
      <c r="AC72" s="33"/>
      <c r="AD72" s="31" t="s">
        <v>116</v>
      </c>
      <c r="AE72" s="288"/>
      <c r="AF72" s="30"/>
      <c r="AG72" s="31" t="s">
        <v>23</v>
      </c>
      <c r="AH72" s="31"/>
      <c r="AI72" s="288"/>
      <c r="AJ72" s="31" t="s">
        <v>116</v>
      </c>
      <c r="AK72" s="288"/>
      <c r="AL72" s="30"/>
      <c r="AM72" s="31" t="s">
        <v>23</v>
      </c>
      <c r="AN72" s="31"/>
      <c r="AO72" s="288"/>
      <c r="AP72" s="31" t="s">
        <v>116</v>
      </c>
      <c r="AQ72" s="288"/>
      <c r="AR72" s="30"/>
      <c r="AS72" s="31" t="s">
        <v>23</v>
      </c>
      <c r="AT72" s="31"/>
      <c r="AU72" s="288"/>
      <c r="AV72" s="31" t="s">
        <v>116</v>
      </c>
      <c r="AW72" s="31"/>
      <c r="AX72" s="30"/>
      <c r="AY72" s="31" t="s">
        <v>23</v>
      </c>
      <c r="AZ72" s="31"/>
      <c r="BA72" s="288"/>
      <c r="BB72" s="31" t="s">
        <v>116</v>
      </c>
      <c r="BC72" s="31"/>
      <c r="BD72" s="30"/>
      <c r="BE72" s="31" t="s">
        <v>23</v>
      </c>
      <c r="BF72" s="31"/>
      <c r="BG72" s="288"/>
      <c r="BH72" s="31" t="s">
        <v>116</v>
      </c>
      <c r="BI72" s="60"/>
    </row>
    <row r="73" spans="1:61" x14ac:dyDescent="0.25">
      <c r="A73" s="7"/>
      <c r="B73" s="574"/>
      <c r="C73" s="575"/>
      <c r="D73" s="575"/>
      <c r="E73" s="135"/>
      <c r="F73" s="10"/>
      <c r="G73" s="187">
        <v>0</v>
      </c>
      <c r="H73" s="135"/>
      <c r="I73" s="296">
        <f>G73</f>
        <v>0</v>
      </c>
      <c r="J73" s="10"/>
      <c r="K73" s="187">
        <v>0</v>
      </c>
      <c r="L73" s="287"/>
      <c r="M73" s="283">
        <f>K73</f>
        <v>0</v>
      </c>
      <c r="N73" s="10"/>
      <c r="O73" s="187">
        <v>0</v>
      </c>
      <c r="P73" s="287">
        <f t="shared" ref="P73:P85" si="95">O73</f>
        <v>0</v>
      </c>
      <c r="Q73" s="287"/>
      <c r="R73" s="188" t="str" cm="2">
        <f t="array" ref="R73">_xlfn.IFS($C$6=Werkblad!$A$28,Werkblad!$A$34,$C$6="Kennisontwikkeling (KO)",Werkblad!$A$31,$C$6="Onderzoek, Ontwikkeling en innovatie (O&amp;O&amp;I)",Werkblad!$A$32,$C$6="","")</f>
        <v/>
      </c>
      <c r="S73" s="175"/>
      <c r="T73" s="10"/>
      <c r="U73" s="187">
        <v>0</v>
      </c>
      <c r="V73" s="287"/>
      <c r="W73" s="33">
        <f t="shared" si="7"/>
        <v>0</v>
      </c>
      <c r="X73" s="188" t="str" cm="2">
        <f t="array" ref="X73">_xlfn.IFS($C$6=Werkblad!$A$28,Werkblad!$A$34,$C$6="Kennisontwikkeling (KO)",Werkblad!$A$31,$C$6="Onderzoek, Ontwikkeling en innovatie (O&amp;O&amp;I)",Werkblad!$A$32,$C$6="","")</f>
        <v/>
      </c>
      <c r="Y73" s="175"/>
      <c r="Z73" s="10"/>
      <c r="AA73" s="187">
        <v>0</v>
      </c>
      <c r="AB73" s="287"/>
      <c r="AC73" s="33">
        <f t="shared" si="19"/>
        <v>0</v>
      </c>
      <c r="AD73" s="188" t="str" cm="2">
        <f t="array" ref="AD73">_xlfn.IFS($C$6=Werkblad!$A$28,Werkblad!$A$34,$C$6="Kennisontwikkeling (KO)",Werkblad!$A$31,$C$6="Onderzoek, Ontwikkeling en innovatie (O&amp;O&amp;I)",Werkblad!$A$32,$C$6="","")</f>
        <v/>
      </c>
      <c r="AE73" s="287"/>
      <c r="AF73" s="10"/>
      <c r="AG73" s="187">
        <v>0</v>
      </c>
      <c r="AH73" s="175">
        <f>AG73</f>
        <v>0</v>
      </c>
      <c r="AI73" s="287"/>
      <c r="AJ73" s="188" t="str" cm="2">
        <f t="array" ref="AJ73">_xlfn.IFS($C$6=Werkblad!$A$28,Werkblad!$A$34,$C$6="Kennisontwikkeling (KO)",Werkblad!$A$31,$C$6="Onderzoek, Ontwikkeling en innovatie (O&amp;O&amp;I)",Werkblad!$A$32,$C$6="","")</f>
        <v/>
      </c>
      <c r="AK73" s="287"/>
      <c r="AL73" s="10"/>
      <c r="AM73" s="187">
        <v>0</v>
      </c>
      <c r="AN73" s="283">
        <f>AM73</f>
        <v>0</v>
      </c>
      <c r="AO73" s="287"/>
      <c r="AP73" s="188" t="str" cm="2">
        <f t="array" ref="AP73">_xlfn.IFS($C$6=Werkblad!$A$28,Werkblad!$A$34,$C$6="Kennisontwikkeling (KO)",Werkblad!$A$31,$C$6="Onderzoek, Ontwikkeling en innovatie (O&amp;O&amp;I)",Werkblad!$A$32,$C$6="","")</f>
        <v/>
      </c>
      <c r="AQ73" s="287"/>
      <c r="AR73" s="10"/>
      <c r="AS73" s="187">
        <v>0</v>
      </c>
      <c r="AT73" s="283">
        <f>AS73</f>
        <v>0</v>
      </c>
      <c r="AU73" s="287"/>
      <c r="AV73" s="188" t="str" cm="2">
        <f t="array" ref="AV73">_xlfn.IFS($C$6=Werkblad!$A$28,Werkblad!$A$34,$C$6="Kennisontwikkeling (KO)",Werkblad!$A$31,$C$6="Onderzoek, Ontwikkeling en innovatie (O&amp;O&amp;I)",Werkblad!$A$32,$C$6="","")</f>
        <v/>
      </c>
      <c r="AW73" s="175"/>
      <c r="AX73" s="10"/>
      <c r="AY73" s="187">
        <v>0</v>
      </c>
      <c r="AZ73" s="283">
        <f>AY73</f>
        <v>0</v>
      </c>
      <c r="BA73" s="287"/>
      <c r="BB73" s="188" t="str" cm="2">
        <f t="array" ref="BB73">_xlfn.IFS($C$6=Werkblad!$A$28,Werkblad!$A$34,$C$6="Kennisontwikkeling (KO)",Werkblad!$A$31,$C$6="Onderzoek, Ontwikkeling en innovatie (O&amp;O&amp;I)",Werkblad!$A$32,$C$6="","")</f>
        <v/>
      </c>
      <c r="BC73" s="175"/>
      <c r="BD73" s="10"/>
      <c r="BE73" s="187">
        <v>0</v>
      </c>
      <c r="BF73" s="283">
        <f>BE73</f>
        <v>0</v>
      </c>
      <c r="BG73" s="287"/>
      <c r="BH73" s="188" t="str" cm="2">
        <f t="array" ref="BH73">_xlfn.IFS($C$6=Werkblad!$A$28,Werkblad!$A$34,$C$6="Kennisontwikkeling (KO)",Werkblad!$A$31,$C$6="Onderzoek, Ontwikkeling en innovatie (O&amp;O&amp;I)",Werkblad!$A$32,$C$6="","")</f>
        <v/>
      </c>
      <c r="BI73" s="139"/>
    </row>
    <row r="74" spans="1:61" x14ac:dyDescent="0.25">
      <c r="A74" s="7"/>
      <c r="B74" s="574"/>
      <c r="C74" s="575"/>
      <c r="D74" s="575"/>
      <c r="E74" s="135"/>
      <c r="F74" s="10"/>
      <c r="G74" s="187">
        <v>0</v>
      </c>
      <c r="H74" s="135"/>
      <c r="I74" s="296">
        <f t="shared" ref="I74:I85" si="96">G74</f>
        <v>0</v>
      </c>
      <c r="J74" s="10"/>
      <c r="K74" s="187">
        <v>0</v>
      </c>
      <c r="L74" s="287"/>
      <c r="M74" s="283">
        <f t="shared" ref="M74:M85" si="97">K74</f>
        <v>0</v>
      </c>
      <c r="N74" s="10"/>
      <c r="O74" s="187">
        <v>0</v>
      </c>
      <c r="P74" s="287">
        <f t="shared" si="95"/>
        <v>0</v>
      </c>
      <c r="Q74" s="287"/>
      <c r="R74" s="188" t="str" cm="2">
        <f t="array" ref="R74">_xlfn.IFS($C$6=Werkblad!$A$28,Werkblad!$A$34,$C$6="Kennisontwikkeling (KO)",Werkblad!$A$31,$C$6="Onderzoek, Ontwikkeling en innovatie (O&amp;O&amp;I)",Werkblad!$A$32,$C$6="","")</f>
        <v/>
      </c>
      <c r="S74" s="175"/>
      <c r="T74" s="10"/>
      <c r="U74" s="187">
        <v>0</v>
      </c>
      <c r="V74" s="287"/>
      <c r="W74" s="33">
        <f t="shared" si="7"/>
        <v>0</v>
      </c>
      <c r="X74" s="188" t="str" cm="2">
        <f t="array" ref="X74">_xlfn.IFS($C$6=Werkblad!$A$28,Werkblad!$A$34,$C$6="Kennisontwikkeling (KO)",Werkblad!$A$31,$C$6="Onderzoek, Ontwikkeling en innovatie (O&amp;O&amp;I)",Werkblad!$A$32,$C$6="","")</f>
        <v/>
      </c>
      <c r="Y74" s="175"/>
      <c r="Z74" s="10"/>
      <c r="AA74" s="187">
        <v>0</v>
      </c>
      <c r="AB74" s="287"/>
      <c r="AC74" s="33">
        <f t="shared" si="19"/>
        <v>0</v>
      </c>
      <c r="AD74" s="188" t="str" cm="2">
        <f t="array" ref="AD74">_xlfn.IFS($C$6=Werkblad!$A$28,Werkblad!$A$34,$C$6="Kennisontwikkeling (KO)",Werkblad!$A$31,$C$6="Onderzoek, Ontwikkeling en innovatie (O&amp;O&amp;I)",Werkblad!$A$32,$C$6="","")</f>
        <v/>
      </c>
      <c r="AE74" s="287"/>
      <c r="AF74" s="10"/>
      <c r="AG74" s="187">
        <v>0</v>
      </c>
      <c r="AH74" s="175">
        <f t="shared" ref="AH74:AH85" si="98">AG74</f>
        <v>0</v>
      </c>
      <c r="AI74" s="287"/>
      <c r="AJ74" s="188" t="str" cm="2">
        <f t="array" ref="AJ74">_xlfn.IFS($C$6=Werkblad!$A$28,Werkblad!$A$34,$C$6="Kennisontwikkeling (KO)",Werkblad!$A$31,$C$6="Onderzoek, Ontwikkeling en innovatie (O&amp;O&amp;I)",Werkblad!$A$32,$C$6="","")</f>
        <v/>
      </c>
      <c r="AK74" s="287"/>
      <c r="AL74" s="10"/>
      <c r="AM74" s="187">
        <v>0</v>
      </c>
      <c r="AN74" s="283">
        <f t="shared" ref="AN74:AN85" si="99">AM74</f>
        <v>0</v>
      </c>
      <c r="AO74" s="287"/>
      <c r="AP74" s="188" t="str" cm="2">
        <f t="array" ref="AP74">_xlfn.IFS($C$6=Werkblad!$A$28,Werkblad!$A$34,$C$6="Kennisontwikkeling (KO)",Werkblad!$A$31,$C$6="Onderzoek, Ontwikkeling en innovatie (O&amp;O&amp;I)",Werkblad!$A$32,$C$6="","")</f>
        <v/>
      </c>
      <c r="AQ74" s="287"/>
      <c r="AR74" s="10"/>
      <c r="AS74" s="187">
        <v>0</v>
      </c>
      <c r="AT74" s="283">
        <f t="shared" ref="AT74:AT85" si="100">AS74</f>
        <v>0</v>
      </c>
      <c r="AU74" s="287"/>
      <c r="AV74" s="188" t="str" cm="2">
        <f t="array" ref="AV74">_xlfn.IFS($C$6=Werkblad!$A$28,Werkblad!$A$34,$C$6="Kennisontwikkeling (KO)",Werkblad!$A$31,$C$6="Onderzoek, Ontwikkeling en innovatie (O&amp;O&amp;I)",Werkblad!$A$32,$C$6="","")</f>
        <v/>
      </c>
      <c r="AW74" s="175"/>
      <c r="AX74" s="10"/>
      <c r="AY74" s="187">
        <v>0</v>
      </c>
      <c r="AZ74" s="283">
        <f t="shared" ref="AZ74:AZ85" si="101">AY74</f>
        <v>0</v>
      </c>
      <c r="BA74" s="287"/>
      <c r="BB74" s="188" t="str" cm="2">
        <f t="array" ref="BB74">_xlfn.IFS($C$6=Werkblad!$A$28,Werkblad!$A$34,$C$6="Kennisontwikkeling (KO)",Werkblad!$A$31,$C$6="Onderzoek, Ontwikkeling en innovatie (O&amp;O&amp;I)",Werkblad!$A$32,$C$6="","")</f>
        <v/>
      </c>
      <c r="BC74" s="175"/>
      <c r="BD74" s="10"/>
      <c r="BE74" s="187">
        <v>0</v>
      </c>
      <c r="BF74" s="283">
        <f t="shared" ref="BF74:BF85" si="102">BE74</f>
        <v>0</v>
      </c>
      <c r="BG74" s="287"/>
      <c r="BH74" s="188" t="str" cm="2">
        <f t="array" ref="BH74">_xlfn.IFS($C$6=Werkblad!$A$28,Werkblad!$A$34,$C$6="Kennisontwikkeling (KO)",Werkblad!$A$31,$C$6="Onderzoek, Ontwikkeling en innovatie (O&amp;O&amp;I)",Werkblad!$A$32,$C$6="","")</f>
        <v/>
      </c>
      <c r="BI74" s="139"/>
    </row>
    <row r="75" spans="1:61" x14ac:dyDescent="0.25">
      <c r="A75" s="7"/>
      <c r="B75" s="574"/>
      <c r="C75" s="575"/>
      <c r="D75" s="575"/>
      <c r="E75" s="4"/>
      <c r="F75" s="10"/>
      <c r="G75" s="187">
        <v>0</v>
      </c>
      <c r="H75" s="4"/>
      <c r="I75" s="296">
        <f t="shared" si="96"/>
        <v>0</v>
      </c>
      <c r="J75" s="10"/>
      <c r="K75" s="187">
        <v>0</v>
      </c>
      <c r="L75" s="287"/>
      <c r="M75" s="283">
        <f t="shared" si="97"/>
        <v>0</v>
      </c>
      <c r="N75" s="10"/>
      <c r="O75" s="187">
        <v>0</v>
      </c>
      <c r="P75" s="287">
        <f t="shared" si="95"/>
        <v>0</v>
      </c>
      <c r="Q75" s="287"/>
      <c r="R75" s="188" t="str" cm="2">
        <f t="array" ref="R75">_xlfn.IFS($C$6=Werkblad!$A$28,Werkblad!$A$34,$C$6="Kennisontwikkeling (KO)",Werkblad!$A$31,$C$6="Onderzoek, Ontwikkeling en innovatie (O&amp;O&amp;I)",Werkblad!$A$32,$C$6="","")</f>
        <v/>
      </c>
      <c r="S75" s="175"/>
      <c r="T75" s="10"/>
      <c r="U75" s="187">
        <v>0</v>
      </c>
      <c r="V75" s="287"/>
      <c r="W75" s="33">
        <f t="shared" si="7"/>
        <v>0</v>
      </c>
      <c r="X75" s="188" t="str" cm="2">
        <f t="array" ref="X75">_xlfn.IFS($C$6=Werkblad!$A$28,Werkblad!$A$34,$C$6="Kennisontwikkeling (KO)",Werkblad!$A$31,$C$6="Onderzoek, Ontwikkeling en innovatie (O&amp;O&amp;I)",Werkblad!$A$32,$C$6="","")</f>
        <v/>
      </c>
      <c r="Y75" s="175"/>
      <c r="Z75" s="10"/>
      <c r="AA75" s="187">
        <v>0</v>
      </c>
      <c r="AB75" s="287"/>
      <c r="AC75" s="33">
        <f t="shared" si="19"/>
        <v>0</v>
      </c>
      <c r="AD75" s="188" t="str" cm="2">
        <f t="array" ref="AD75">_xlfn.IFS($C$6=Werkblad!$A$28,Werkblad!$A$34,$C$6="Kennisontwikkeling (KO)",Werkblad!$A$31,$C$6="Onderzoek, Ontwikkeling en innovatie (O&amp;O&amp;I)",Werkblad!$A$32,$C$6="","")</f>
        <v/>
      </c>
      <c r="AE75" s="287"/>
      <c r="AF75" s="10"/>
      <c r="AG75" s="187">
        <v>0</v>
      </c>
      <c r="AH75" s="175">
        <f t="shared" si="98"/>
        <v>0</v>
      </c>
      <c r="AI75" s="287"/>
      <c r="AJ75" s="188" t="str" cm="2">
        <f t="array" ref="AJ75">_xlfn.IFS($C$6=Werkblad!$A$28,Werkblad!$A$34,$C$6="Kennisontwikkeling (KO)",Werkblad!$A$31,$C$6="Onderzoek, Ontwikkeling en innovatie (O&amp;O&amp;I)",Werkblad!$A$32,$C$6="","")</f>
        <v/>
      </c>
      <c r="AK75" s="287"/>
      <c r="AL75" s="10"/>
      <c r="AM75" s="187">
        <v>0</v>
      </c>
      <c r="AN75" s="283">
        <f t="shared" si="99"/>
        <v>0</v>
      </c>
      <c r="AO75" s="287"/>
      <c r="AP75" s="188" t="str" cm="2">
        <f t="array" ref="AP75">_xlfn.IFS($C$6=Werkblad!$A$28,Werkblad!$A$34,$C$6="Kennisontwikkeling (KO)",Werkblad!$A$31,$C$6="Onderzoek, Ontwikkeling en innovatie (O&amp;O&amp;I)",Werkblad!$A$32,$C$6="","")</f>
        <v/>
      </c>
      <c r="AQ75" s="287"/>
      <c r="AR75" s="10"/>
      <c r="AS75" s="187">
        <v>0</v>
      </c>
      <c r="AT75" s="283">
        <f t="shared" si="100"/>
        <v>0</v>
      </c>
      <c r="AU75" s="287"/>
      <c r="AV75" s="188" t="str" cm="2">
        <f t="array" ref="AV75">_xlfn.IFS($C$6=Werkblad!$A$28,Werkblad!$A$34,$C$6="Kennisontwikkeling (KO)",Werkblad!$A$31,$C$6="Onderzoek, Ontwikkeling en innovatie (O&amp;O&amp;I)",Werkblad!$A$32,$C$6="","")</f>
        <v/>
      </c>
      <c r="AW75" s="175"/>
      <c r="AX75" s="10"/>
      <c r="AY75" s="187">
        <v>0</v>
      </c>
      <c r="AZ75" s="283">
        <f t="shared" si="101"/>
        <v>0</v>
      </c>
      <c r="BA75" s="287"/>
      <c r="BB75" s="188" t="str" cm="2">
        <f t="array" ref="BB75">_xlfn.IFS($C$6=Werkblad!$A$28,Werkblad!$A$34,$C$6="Kennisontwikkeling (KO)",Werkblad!$A$31,$C$6="Onderzoek, Ontwikkeling en innovatie (O&amp;O&amp;I)",Werkblad!$A$32,$C$6="","")</f>
        <v/>
      </c>
      <c r="BC75" s="175"/>
      <c r="BD75" s="10"/>
      <c r="BE75" s="187">
        <v>0</v>
      </c>
      <c r="BF75" s="283">
        <f t="shared" si="102"/>
        <v>0</v>
      </c>
      <c r="BG75" s="287"/>
      <c r="BH75" s="188" t="str" cm="2">
        <f t="array" ref="BH75">_xlfn.IFS($C$6=Werkblad!$A$28,Werkblad!$A$34,$C$6="Kennisontwikkeling (KO)",Werkblad!$A$31,$C$6="Onderzoek, Ontwikkeling en innovatie (O&amp;O&amp;I)",Werkblad!$A$32,$C$6="","")</f>
        <v/>
      </c>
      <c r="BI75" s="136"/>
    </row>
    <row r="76" spans="1:61" x14ac:dyDescent="0.25">
      <c r="A76" s="7"/>
      <c r="B76" s="574"/>
      <c r="C76" s="587"/>
      <c r="D76" s="587"/>
      <c r="E76" s="4"/>
      <c r="F76" s="10"/>
      <c r="G76" s="187">
        <v>0</v>
      </c>
      <c r="H76" s="4"/>
      <c r="I76" s="296">
        <f t="shared" si="96"/>
        <v>0</v>
      </c>
      <c r="J76" s="10"/>
      <c r="K76" s="187">
        <v>0</v>
      </c>
      <c r="L76" s="287"/>
      <c r="M76" s="283">
        <f t="shared" si="97"/>
        <v>0</v>
      </c>
      <c r="N76" s="10"/>
      <c r="O76" s="187">
        <v>0</v>
      </c>
      <c r="P76" s="287">
        <f t="shared" si="95"/>
        <v>0</v>
      </c>
      <c r="Q76" s="287"/>
      <c r="R76" s="188" t="str" cm="2">
        <f t="array" ref="R76">_xlfn.IFS($C$6=Werkblad!$A$28,Werkblad!$A$34,$C$6="Kennisontwikkeling (KO)",Werkblad!$A$31,$C$6="Onderzoek, Ontwikkeling en innovatie (O&amp;O&amp;I)",Werkblad!$A$32,$C$6="","")</f>
        <v/>
      </c>
      <c r="S76" s="175"/>
      <c r="T76" s="10"/>
      <c r="U76" s="187">
        <v>0</v>
      </c>
      <c r="V76" s="287"/>
      <c r="W76" s="33">
        <f t="shared" si="7"/>
        <v>0</v>
      </c>
      <c r="X76" s="188" t="str" cm="2">
        <f t="array" ref="X76">_xlfn.IFS($C$6=Werkblad!$A$28,Werkblad!$A$34,$C$6="Kennisontwikkeling (KO)",Werkblad!$A$31,$C$6="Onderzoek, Ontwikkeling en innovatie (O&amp;O&amp;I)",Werkblad!$A$32,$C$6="","")</f>
        <v/>
      </c>
      <c r="Y76" s="175"/>
      <c r="Z76" s="10"/>
      <c r="AA76" s="187">
        <v>0</v>
      </c>
      <c r="AB76" s="287"/>
      <c r="AC76" s="33">
        <f t="shared" si="19"/>
        <v>0</v>
      </c>
      <c r="AD76" s="188" t="str" cm="2">
        <f t="array" ref="AD76">_xlfn.IFS($C$6=Werkblad!$A$28,Werkblad!$A$34,$C$6="Kennisontwikkeling (KO)",Werkblad!$A$31,$C$6="Onderzoek, Ontwikkeling en innovatie (O&amp;O&amp;I)",Werkblad!$A$32,$C$6="","")</f>
        <v/>
      </c>
      <c r="AE76" s="287"/>
      <c r="AF76" s="10"/>
      <c r="AG76" s="187">
        <v>0</v>
      </c>
      <c r="AH76" s="175">
        <f t="shared" si="98"/>
        <v>0</v>
      </c>
      <c r="AI76" s="287"/>
      <c r="AJ76" s="188" t="str" cm="2">
        <f t="array" ref="AJ76">_xlfn.IFS($C$6=Werkblad!$A$28,Werkblad!$A$34,$C$6="Kennisontwikkeling (KO)",Werkblad!$A$31,$C$6="Onderzoek, Ontwikkeling en innovatie (O&amp;O&amp;I)",Werkblad!$A$32,$C$6="","")</f>
        <v/>
      </c>
      <c r="AK76" s="287"/>
      <c r="AL76" s="10"/>
      <c r="AM76" s="187">
        <v>0</v>
      </c>
      <c r="AN76" s="283">
        <f t="shared" si="99"/>
        <v>0</v>
      </c>
      <c r="AO76" s="287"/>
      <c r="AP76" s="188" t="str" cm="2">
        <f t="array" ref="AP76">_xlfn.IFS($C$6=Werkblad!$A$28,Werkblad!$A$34,$C$6="Kennisontwikkeling (KO)",Werkblad!$A$31,$C$6="Onderzoek, Ontwikkeling en innovatie (O&amp;O&amp;I)",Werkblad!$A$32,$C$6="","")</f>
        <v/>
      </c>
      <c r="AQ76" s="287"/>
      <c r="AR76" s="10"/>
      <c r="AS76" s="187">
        <v>0</v>
      </c>
      <c r="AT76" s="283">
        <f t="shared" si="100"/>
        <v>0</v>
      </c>
      <c r="AU76" s="287"/>
      <c r="AV76" s="188" t="str" cm="2">
        <f t="array" ref="AV76">_xlfn.IFS($C$6=Werkblad!$A$28,Werkblad!$A$34,$C$6="Kennisontwikkeling (KO)",Werkblad!$A$31,$C$6="Onderzoek, Ontwikkeling en innovatie (O&amp;O&amp;I)",Werkblad!$A$32,$C$6="","")</f>
        <v/>
      </c>
      <c r="AW76" s="175"/>
      <c r="AX76" s="10"/>
      <c r="AY76" s="187">
        <v>0</v>
      </c>
      <c r="AZ76" s="283">
        <f t="shared" si="101"/>
        <v>0</v>
      </c>
      <c r="BA76" s="287"/>
      <c r="BB76" s="188" t="str" cm="2">
        <f t="array" ref="BB76">_xlfn.IFS($C$6=Werkblad!$A$28,Werkblad!$A$34,$C$6="Kennisontwikkeling (KO)",Werkblad!$A$31,$C$6="Onderzoek, Ontwikkeling en innovatie (O&amp;O&amp;I)",Werkblad!$A$32,$C$6="","")</f>
        <v/>
      </c>
      <c r="BC76" s="175"/>
      <c r="BD76" s="10"/>
      <c r="BE76" s="187">
        <v>0</v>
      </c>
      <c r="BF76" s="283">
        <f t="shared" si="102"/>
        <v>0</v>
      </c>
      <c r="BG76" s="287"/>
      <c r="BH76" s="188" t="str" cm="2">
        <f t="array" ref="BH76">_xlfn.IFS($C$6=Werkblad!$A$28,Werkblad!$A$34,$C$6="Kennisontwikkeling (KO)",Werkblad!$A$31,$C$6="Onderzoek, Ontwikkeling en innovatie (O&amp;O&amp;I)",Werkblad!$A$32,$C$6="","")</f>
        <v/>
      </c>
      <c r="BI76" s="136"/>
    </row>
    <row r="77" spans="1:61" x14ac:dyDescent="0.25">
      <c r="A77" s="7"/>
      <c r="B77" s="574"/>
      <c r="C77" s="587"/>
      <c r="D77" s="587"/>
      <c r="E77" s="4"/>
      <c r="F77" s="10"/>
      <c r="G77" s="187">
        <v>0</v>
      </c>
      <c r="H77" s="4"/>
      <c r="I77" s="296">
        <f t="shared" si="96"/>
        <v>0</v>
      </c>
      <c r="J77" s="10"/>
      <c r="K77" s="187">
        <v>0</v>
      </c>
      <c r="L77" s="287"/>
      <c r="M77" s="283">
        <f t="shared" si="97"/>
        <v>0</v>
      </c>
      <c r="N77" s="10"/>
      <c r="O77" s="187">
        <v>0</v>
      </c>
      <c r="P77" s="287">
        <f t="shared" si="95"/>
        <v>0</v>
      </c>
      <c r="Q77" s="287"/>
      <c r="R77" s="188" t="str" cm="2">
        <f t="array" ref="R77">_xlfn.IFS($C$6=Werkblad!$A$28,Werkblad!$A$34,$C$6="Kennisontwikkeling (KO)",Werkblad!$A$31,$C$6="Onderzoek, Ontwikkeling en innovatie (O&amp;O&amp;I)",Werkblad!$A$32,$C$6="","")</f>
        <v/>
      </c>
      <c r="S77" s="175"/>
      <c r="T77" s="10"/>
      <c r="U77" s="187">
        <v>0</v>
      </c>
      <c r="V77" s="287"/>
      <c r="W77" s="33">
        <f t="shared" si="7"/>
        <v>0</v>
      </c>
      <c r="X77" s="188" t="str" cm="2">
        <f t="array" ref="X77">_xlfn.IFS($C$6=Werkblad!$A$28,Werkblad!$A$34,$C$6="Kennisontwikkeling (KO)",Werkblad!$A$31,$C$6="Onderzoek, Ontwikkeling en innovatie (O&amp;O&amp;I)",Werkblad!$A$32,$C$6="","")</f>
        <v/>
      </c>
      <c r="Y77" s="175"/>
      <c r="Z77" s="10"/>
      <c r="AA77" s="187">
        <v>0</v>
      </c>
      <c r="AB77" s="287"/>
      <c r="AC77" s="33">
        <f t="shared" si="19"/>
        <v>0</v>
      </c>
      <c r="AD77" s="188" t="str" cm="2">
        <f t="array" ref="AD77">_xlfn.IFS($C$6=Werkblad!$A$28,Werkblad!$A$34,$C$6="Kennisontwikkeling (KO)",Werkblad!$A$31,$C$6="Onderzoek, Ontwikkeling en innovatie (O&amp;O&amp;I)",Werkblad!$A$32,$C$6="","")</f>
        <v/>
      </c>
      <c r="AE77" s="287"/>
      <c r="AF77" s="10"/>
      <c r="AG77" s="187">
        <v>0</v>
      </c>
      <c r="AH77" s="175">
        <f t="shared" si="98"/>
        <v>0</v>
      </c>
      <c r="AI77" s="287"/>
      <c r="AJ77" s="188" t="str" cm="2">
        <f t="array" ref="AJ77">_xlfn.IFS($C$6=Werkblad!$A$28,Werkblad!$A$34,$C$6="Kennisontwikkeling (KO)",Werkblad!$A$31,$C$6="Onderzoek, Ontwikkeling en innovatie (O&amp;O&amp;I)",Werkblad!$A$32,$C$6="","")</f>
        <v/>
      </c>
      <c r="AK77" s="287"/>
      <c r="AL77" s="10"/>
      <c r="AM77" s="187">
        <v>0</v>
      </c>
      <c r="AN77" s="283">
        <f t="shared" si="99"/>
        <v>0</v>
      </c>
      <c r="AO77" s="287"/>
      <c r="AP77" s="188" t="str" cm="2">
        <f t="array" ref="AP77">_xlfn.IFS($C$6=Werkblad!$A$28,Werkblad!$A$34,$C$6="Kennisontwikkeling (KO)",Werkblad!$A$31,$C$6="Onderzoek, Ontwikkeling en innovatie (O&amp;O&amp;I)",Werkblad!$A$32,$C$6="","")</f>
        <v/>
      </c>
      <c r="AQ77" s="287"/>
      <c r="AR77" s="10"/>
      <c r="AS77" s="187">
        <v>0</v>
      </c>
      <c r="AT77" s="283">
        <f t="shared" si="100"/>
        <v>0</v>
      </c>
      <c r="AU77" s="287"/>
      <c r="AV77" s="188" t="str" cm="2">
        <f t="array" ref="AV77">_xlfn.IFS($C$6=Werkblad!$A$28,Werkblad!$A$34,$C$6="Kennisontwikkeling (KO)",Werkblad!$A$31,$C$6="Onderzoek, Ontwikkeling en innovatie (O&amp;O&amp;I)",Werkblad!$A$32,$C$6="","")</f>
        <v/>
      </c>
      <c r="AW77" s="175"/>
      <c r="AX77" s="10"/>
      <c r="AY77" s="187">
        <v>0</v>
      </c>
      <c r="AZ77" s="283">
        <f t="shared" si="101"/>
        <v>0</v>
      </c>
      <c r="BA77" s="287"/>
      <c r="BB77" s="188" t="str" cm="2">
        <f t="array" ref="BB77">_xlfn.IFS($C$6=Werkblad!$A$28,Werkblad!$A$34,$C$6="Kennisontwikkeling (KO)",Werkblad!$A$31,$C$6="Onderzoek, Ontwikkeling en innovatie (O&amp;O&amp;I)",Werkblad!$A$32,$C$6="","")</f>
        <v/>
      </c>
      <c r="BC77" s="175"/>
      <c r="BD77" s="10"/>
      <c r="BE77" s="187">
        <v>0</v>
      </c>
      <c r="BF77" s="283">
        <f t="shared" si="102"/>
        <v>0</v>
      </c>
      <c r="BG77" s="287"/>
      <c r="BH77" s="188" t="str" cm="2">
        <f t="array" ref="BH77">_xlfn.IFS($C$6=Werkblad!$A$28,Werkblad!$A$34,$C$6="Kennisontwikkeling (KO)",Werkblad!$A$31,$C$6="Onderzoek, Ontwikkeling en innovatie (O&amp;O&amp;I)",Werkblad!$A$32,$C$6="","")</f>
        <v/>
      </c>
      <c r="BI77" s="136"/>
    </row>
    <row r="78" spans="1:61" x14ac:dyDescent="0.25">
      <c r="A78" s="7"/>
      <c r="B78" s="574"/>
      <c r="C78" s="575"/>
      <c r="D78" s="575"/>
      <c r="E78" s="135"/>
      <c r="F78" s="10"/>
      <c r="G78" s="187">
        <v>0</v>
      </c>
      <c r="H78" s="135"/>
      <c r="I78" s="296">
        <f t="shared" si="96"/>
        <v>0</v>
      </c>
      <c r="J78" s="10"/>
      <c r="K78" s="187">
        <v>0</v>
      </c>
      <c r="L78" s="287"/>
      <c r="M78" s="283">
        <f t="shared" si="97"/>
        <v>0</v>
      </c>
      <c r="N78" s="10"/>
      <c r="O78" s="187">
        <v>0</v>
      </c>
      <c r="P78" s="287">
        <f t="shared" si="95"/>
        <v>0</v>
      </c>
      <c r="Q78" s="287"/>
      <c r="R78" s="188" t="str" cm="2">
        <f t="array" ref="R78">_xlfn.IFS($C$6=Werkblad!$A$28,Werkblad!$A$34,$C$6="Kennisontwikkeling (KO)",Werkblad!$A$31,$C$6="Onderzoek, Ontwikkeling en innovatie (O&amp;O&amp;I)",Werkblad!$A$32,$C$6="","")</f>
        <v/>
      </c>
      <c r="S78" s="175"/>
      <c r="T78" s="10"/>
      <c r="U78" s="187">
        <v>0</v>
      </c>
      <c r="V78" s="287"/>
      <c r="W78" s="33">
        <f t="shared" si="7"/>
        <v>0</v>
      </c>
      <c r="X78" s="188" t="str" cm="2">
        <f t="array" ref="X78">_xlfn.IFS($C$6=Werkblad!$A$28,Werkblad!$A$34,$C$6="Kennisontwikkeling (KO)",Werkblad!$A$31,$C$6="Onderzoek, Ontwikkeling en innovatie (O&amp;O&amp;I)",Werkblad!$A$32,$C$6="","")</f>
        <v/>
      </c>
      <c r="Y78" s="175"/>
      <c r="Z78" s="10"/>
      <c r="AA78" s="187">
        <v>0</v>
      </c>
      <c r="AB78" s="287"/>
      <c r="AC78" s="33">
        <f t="shared" si="19"/>
        <v>0</v>
      </c>
      <c r="AD78" s="188" t="str" cm="2">
        <f t="array" ref="AD78">_xlfn.IFS($C$6=Werkblad!$A$28,Werkblad!$A$34,$C$6="Kennisontwikkeling (KO)",Werkblad!$A$31,$C$6="Onderzoek, Ontwikkeling en innovatie (O&amp;O&amp;I)",Werkblad!$A$32,$C$6="","")</f>
        <v/>
      </c>
      <c r="AE78" s="287"/>
      <c r="AF78" s="10"/>
      <c r="AG78" s="187">
        <v>0</v>
      </c>
      <c r="AH78" s="175">
        <f t="shared" si="98"/>
        <v>0</v>
      </c>
      <c r="AI78" s="287"/>
      <c r="AJ78" s="188" t="str" cm="2">
        <f t="array" ref="AJ78">_xlfn.IFS($C$6=Werkblad!$A$28,Werkblad!$A$34,$C$6="Kennisontwikkeling (KO)",Werkblad!$A$31,$C$6="Onderzoek, Ontwikkeling en innovatie (O&amp;O&amp;I)",Werkblad!$A$32,$C$6="","")</f>
        <v/>
      </c>
      <c r="AK78" s="287"/>
      <c r="AL78" s="10"/>
      <c r="AM78" s="187">
        <v>0</v>
      </c>
      <c r="AN78" s="283">
        <f t="shared" si="99"/>
        <v>0</v>
      </c>
      <c r="AO78" s="287"/>
      <c r="AP78" s="188" t="str" cm="2">
        <f t="array" ref="AP78">_xlfn.IFS($C$6=Werkblad!$A$28,Werkblad!$A$34,$C$6="Kennisontwikkeling (KO)",Werkblad!$A$31,$C$6="Onderzoek, Ontwikkeling en innovatie (O&amp;O&amp;I)",Werkblad!$A$32,$C$6="","")</f>
        <v/>
      </c>
      <c r="AQ78" s="287"/>
      <c r="AR78" s="10"/>
      <c r="AS78" s="187">
        <v>0</v>
      </c>
      <c r="AT78" s="283">
        <f t="shared" si="100"/>
        <v>0</v>
      </c>
      <c r="AU78" s="287"/>
      <c r="AV78" s="188" t="str" cm="2">
        <f t="array" ref="AV78">_xlfn.IFS($C$6=Werkblad!$A$28,Werkblad!$A$34,$C$6="Kennisontwikkeling (KO)",Werkblad!$A$31,$C$6="Onderzoek, Ontwikkeling en innovatie (O&amp;O&amp;I)",Werkblad!$A$32,$C$6="","")</f>
        <v/>
      </c>
      <c r="AW78" s="175"/>
      <c r="AX78" s="10"/>
      <c r="AY78" s="187">
        <v>0</v>
      </c>
      <c r="AZ78" s="283">
        <f t="shared" si="101"/>
        <v>0</v>
      </c>
      <c r="BA78" s="287"/>
      <c r="BB78" s="188" t="str" cm="2">
        <f t="array" ref="BB78">_xlfn.IFS($C$6=Werkblad!$A$28,Werkblad!$A$34,$C$6="Kennisontwikkeling (KO)",Werkblad!$A$31,$C$6="Onderzoek, Ontwikkeling en innovatie (O&amp;O&amp;I)",Werkblad!$A$32,$C$6="","")</f>
        <v/>
      </c>
      <c r="BC78" s="175"/>
      <c r="BD78" s="10"/>
      <c r="BE78" s="187">
        <v>0</v>
      </c>
      <c r="BF78" s="283">
        <f t="shared" si="102"/>
        <v>0</v>
      </c>
      <c r="BG78" s="287"/>
      <c r="BH78" s="188" t="str" cm="2">
        <f t="array" ref="BH78">_xlfn.IFS($C$6=Werkblad!$A$28,Werkblad!$A$34,$C$6="Kennisontwikkeling (KO)",Werkblad!$A$31,$C$6="Onderzoek, Ontwikkeling en innovatie (O&amp;O&amp;I)",Werkblad!$A$32,$C$6="","")</f>
        <v/>
      </c>
      <c r="BI78" s="139"/>
    </row>
    <row r="79" spans="1:61" x14ac:dyDescent="0.25">
      <c r="A79" s="7"/>
      <c r="B79" s="574"/>
      <c r="C79" s="575"/>
      <c r="D79" s="575"/>
      <c r="E79" s="135"/>
      <c r="F79" s="10"/>
      <c r="G79" s="187">
        <v>0</v>
      </c>
      <c r="H79" s="135"/>
      <c r="I79" s="296">
        <f t="shared" si="96"/>
        <v>0</v>
      </c>
      <c r="J79" s="10"/>
      <c r="K79" s="187">
        <v>0</v>
      </c>
      <c r="L79" s="287"/>
      <c r="M79" s="283">
        <f t="shared" si="97"/>
        <v>0</v>
      </c>
      <c r="N79" s="10"/>
      <c r="O79" s="187">
        <v>0</v>
      </c>
      <c r="P79" s="287">
        <f t="shared" si="95"/>
        <v>0</v>
      </c>
      <c r="Q79" s="287"/>
      <c r="R79" s="188" t="str" cm="2">
        <f t="array" ref="R79">_xlfn.IFS($C$6=Werkblad!$A$28,Werkblad!$A$34,$C$6="Kennisontwikkeling (KO)",Werkblad!$A$31,$C$6="Onderzoek, Ontwikkeling en innovatie (O&amp;O&amp;I)",Werkblad!$A$32,$C$6="","")</f>
        <v/>
      </c>
      <c r="S79" s="175"/>
      <c r="T79" s="10"/>
      <c r="U79" s="187">
        <v>0</v>
      </c>
      <c r="V79" s="287"/>
      <c r="W79" s="33">
        <f t="shared" si="7"/>
        <v>0</v>
      </c>
      <c r="X79" s="188" t="str" cm="2">
        <f t="array" ref="X79">_xlfn.IFS($C$6=Werkblad!$A$28,Werkblad!$A$34,$C$6="Kennisontwikkeling (KO)",Werkblad!$A$31,$C$6="Onderzoek, Ontwikkeling en innovatie (O&amp;O&amp;I)",Werkblad!$A$32,$C$6="","")</f>
        <v/>
      </c>
      <c r="Y79" s="175"/>
      <c r="Z79" s="10"/>
      <c r="AA79" s="187">
        <v>0</v>
      </c>
      <c r="AB79" s="287"/>
      <c r="AC79" s="33">
        <f t="shared" si="19"/>
        <v>0</v>
      </c>
      <c r="AD79" s="188" t="str" cm="2">
        <f t="array" ref="AD79">_xlfn.IFS($C$6=Werkblad!$A$28,Werkblad!$A$34,$C$6="Kennisontwikkeling (KO)",Werkblad!$A$31,$C$6="Onderzoek, Ontwikkeling en innovatie (O&amp;O&amp;I)",Werkblad!$A$32,$C$6="","")</f>
        <v/>
      </c>
      <c r="AE79" s="287"/>
      <c r="AF79" s="10"/>
      <c r="AG79" s="187">
        <v>0</v>
      </c>
      <c r="AH79" s="175">
        <f t="shared" si="98"/>
        <v>0</v>
      </c>
      <c r="AI79" s="287"/>
      <c r="AJ79" s="188" t="str" cm="2">
        <f t="array" ref="AJ79">_xlfn.IFS($C$6=Werkblad!$A$28,Werkblad!$A$34,$C$6="Kennisontwikkeling (KO)",Werkblad!$A$31,$C$6="Onderzoek, Ontwikkeling en innovatie (O&amp;O&amp;I)",Werkblad!$A$32,$C$6="","")</f>
        <v/>
      </c>
      <c r="AK79" s="287"/>
      <c r="AL79" s="10"/>
      <c r="AM79" s="187">
        <v>0</v>
      </c>
      <c r="AN79" s="283">
        <f t="shared" si="99"/>
        <v>0</v>
      </c>
      <c r="AO79" s="287"/>
      <c r="AP79" s="188" t="str" cm="2">
        <f t="array" ref="AP79">_xlfn.IFS($C$6=Werkblad!$A$28,Werkblad!$A$34,$C$6="Kennisontwikkeling (KO)",Werkblad!$A$31,$C$6="Onderzoek, Ontwikkeling en innovatie (O&amp;O&amp;I)",Werkblad!$A$32,$C$6="","")</f>
        <v/>
      </c>
      <c r="AQ79" s="287"/>
      <c r="AR79" s="10"/>
      <c r="AS79" s="187">
        <v>0</v>
      </c>
      <c r="AT79" s="283">
        <f t="shared" si="100"/>
        <v>0</v>
      </c>
      <c r="AU79" s="287"/>
      <c r="AV79" s="188" t="str" cm="2">
        <f t="array" ref="AV79">_xlfn.IFS($C$6=Werkblad!$A$28,Werkblad!$A$34,$C$6="Kennisontwikkeling (KO)",Werkblad!$A$31,$C$6="Onderzoek, Ontwikkeling en innovatie (O&amp;O&amp;I)",Werkblad!$A$32,$C$6="","")</f>
        <v/>
      </c>
      <c r="AW79" s="175"/>
      <c r="AX79" s="10"/>
      <c r="AY79" s="187">
        <v>0</v>
      </c>
      <c r="AZ79" s="283">
        <f t="shared" si="101"/>
        <v>0</v>
      </c>
      <c r="BA79" s="287"/>
      <c r="BB79" s="188" t="str" cm="2">
        <f t="array" ref="BB79">_xlfn.IFS($C$6=Werkblad!$A$28,Werkblad!$A$34,$C$6="Kennisontwikkeling (KO)",Werkblad!$A$31,$C$6="Onderzoek, Ontwikkeling en innovatie (O&amp;O&amp;I)",Werkblad!$A$32,$C$6="","")</f>
        <v/>
      </c>
      <c r="BC79" s="175"/>
      <c r="BD79" s="10"/>
      <c r="BE79" s="187">
        <v>0</v>
      </c>
      <c r="BF79" s="283">
        <f t="shared" si="102"/>
        <v>0</v>
      </c>
      <c r="BG79" s="287"/>
      <c r="BH79" s="188" t="str" cm="2">
        <f t="array" ref="BH79">_xlfn.IFS($C$6=Werkblad!$A$28,Werkblad!$A$34,$C$6="Kennisontwikkeling (KO)",Werkblad!$A$31,$C$6="Onderzoek, Ontwikkeling en innovatie (O&amp;O&amp;I)",Werkblad!$A$32,$C$6="","")</f>
        <v/>
      </c>
      <c r="BI79" s="139"/>
    </row>
    <row r="80" spans="1:61" x14ac:dyDescent="0.25">
      <c r="A80" s="7"/>
      <c r="B80" s="574"/>
      <c r="C80" s="587"/>
      <c r="D80" s="587"/>
      <c r="E80" s="4"/>
      <c r="F80" s="10"/>
      <c r="G80" s="187">
        <v>0</v>
      </c>
      <c r="H80" s="4"/>
      <c r="I80" s="296">
        <f t="shared" si="96"/>
        <v>0</v>
      </c>
      <c r="J80" s="10"/>
      <c r="K80" s="187">
        <v>0</v>
      </c>
      <c r="L80" s="287"/>
      <c r="M80" s="283">
        <f t="shared" si="97"/>
        <v>0</v>
      </c>
      <c r="N80" s="10"/>
      <c r="O80" s="187">
        <v>0</v>
      </c>
      <c r="P80" s="287">
        <f t="shared" si="95"/>
        <v>0</v>
      </c>
      <c r="Q80" s="287"/>
      <c r="R80" s="188" t="str" cm="2">
        <f t="array" ref="R80">_xlfn.IFS($C$6=Werkblad!$A$28,Werkblad!$A$34,$C$6="Kennisontwikkeling (KO)",Werkblad!$A$31,$C$6="Onderzoek, Ontwikkeling en innovatie (O&amp;O&amp;I)",Werkblad!$A$32,$C$6="","")</f>
        <v/>
      </c>
      <c r="S80" s="175"/>
      <c r="T80" s="10"/>
      <c r="U80" s="187">
        <v>0</v>
      </c>
      <c r="V80" s="287"/>
      <c r="W80" s="33">
        <f t="shared" si="7"/>
        <v>0</v>
      </c>
      <c r="X80" s="188" t="str" cm="2">
        <f t="array" ref="X80">_xlfn.IFS($C$6=Werkblad!$A$28,Werkblad!$A$34,$C$6="Kennisontwikkeling (KO)",Werkblad!$A$31,$C$6="Onderzoek, Ontwikkeling en innovatie (O&amp;O&amp;I)",Werkblad!$A$32,$C$6="","")</f>
        <v/>
      </c>
      <c r="Y80" s="175"/>
      <c r="Z80" s="10"/>
      <c r="AA80" s="187">
        <v>0</v>
      </c>
      <c r="AB80" s="287"/>
      <c r="AC80" s="33">
        <f t="shared" si="19"/>
        <v>0</v>
      </c>
      <c r="AD80" s="188" t="str" cm="2">
        <f t="array" ref="AD80">_xlfn.IFS($C$6=Werkblad!$A$28,Werkblad!$A$34,$C$6="Kennisontwikkeling (KO)",Werkblad!$A$31,$C$6="Onderzoek, Ontwikkeling en innovatie (O&amp;O&amp;I)",Werkblad!$A$32,$C$6="","")</f>
        <v/>
      </c>
      <c r="AE80" s="287"/>
      <c r="AF80" s="10"/>
      <c r="AG80" s="187">
        <v>0</v>
      </c>
      <c r="AH80" s="175">
        <f t="shared" si="98"/>
        <v>0</v>
      </c>
      <c r="AI80" s="287"/>
      <c r="AJ80" s="188" t="str" cm="2">
        <f t="array" ref="AJ80">_xlfn.IFS($C$6=Werkblad!$A$28,Werkblad!$A$34,$C$6="Kennisontwikkeling (KO)",Werkblad!$A$31,$C$6="Onderzoek, Ontwikkeling en innovatie (O&amp;O&amp;I)",Werkblad!$A$32,$C$6="","")</f>
        <v/>
      </c>
      <c r="AK80" s="287"/>
      <c r="AL80" s="10"/>
      <c r="AM80" s="187">
        <v>0</v>
      </c>
      <c r="AN80" s="283">
        <f t="shared" si="99"/>
        <v>0</v>
      </c>
      <c r="AO80" s="287"/>
      <c r="AP80" s="188" t="str" cm="2">
        <f t="array" ref="AP80">_xlfn.IFS($C$6=Werkblad!$A$28,Werkblad!$A$34,$C$6="Kennisontwikkeling (KO)",Werkblad!$A$31,$C$6="Onderzoek, Ontwikkeling en innovatie (O&amp;O&amp;I)",Werkblad!$A$32,$C$6="","")</f>
        <v/>
      </c>
      <c r="AQ80" s="287"/>
      <c r="AR80" s="10"/>
      <c r="AS80" s="187">
        <v>0</v>
      </c>
      <c r="AT80" s="283">
        <f t="shared" si="100"/>
        <v>0</v>
      </c>
      <c r="AU80" s="287"/>
      <c r="AV80" s="188" t="str" cm="2">
        <f t="array" ref="AV80">_xlfn.IFS($C$6=Werkblad!$A$28,Werkblad!$A$34,$C$6="Kennisontwikkeling (KO)",Werkblad!$A$31,$C$6="Onderzoek, Ontwikkeling en innovatie (O&amp;O&amp;I)",Werkblad!$A$32,$C$6="","")</f>
        <v/>
      </c>
      <c r="AW80" s="175"/>
      <c r="AX80" s="10"/>
      <c r="AY80" s="187">
        <v>0</v>
      </c>
      <c r="AZ80" s="283">
        <f t="shared" si="101"/>
        <v>0</v>
      </c>
      <c r="BA80" s="287"/>
      <c r="BB80" s="188" t="str" cm="2">
        <f t="array" ref="BB80">_xlfn.IFS($C$6=Werkblad!$A$28,Werkblad!$A$34,$C$6="Kennisontwikkeling (KO)",Werkblad!$A$31,$C$6="Onderzoek, Ontwikkeling en innovatie (O&amp;O&amp;I)",Werkblad!$A$32,$C$6="","")</f>
        <v/>
      </c>
      <c r="BC80" s="175"/>
      <c r="BD80" s="10"/>
      <c r="BE80" s="187">
        <v>0</v>
      </c>
      <c r="BF80" s="283">
        <f t="shared" si="102"/>
        <v>0</v>
      </c>
      <c r="BG80" s="287"/>
      <c r="BH80" s="188" t="str" cm="2">
        <f t="array" ref="BH80">_xlfn.IFS($C$6=Werkblad!$A$28,Werkblad!$A$34,$C$6="Kennisontwikkeling (KO)",Werkblad!$A$31,$C$6="Onderzoek, Ontwikkeling en innovatie (O&amp;O&amp;I)",Werkblad!$A$32,$C$6="","")</f>
        <v/>
      </c>
      <c r="BI80" s="136"/>
    </row>
    <row r="81" spans="1:61" x14ac:dyDescent="0.25">
      <c r="A81" s="7"/>
      <c r="B81" s="574"/>
      <c r="C81" s="587"/>
      <c r="D81" s="587"/>
      <c r="E81" s="4"/>
      <c r="F81" s="10"/>
      <c r="G81" s="187">
        <v>0</v>
      </c>
      <c r="H81" s="4"/>
      <c r="I81" s="296">
        <f t="shared" si="96"/>
        <v>0</v>
      </c>
      <c r="J81" s="10"/>
      <c r="K81" s="187">
        <v>0</v>
      </c>
      <c r="L81" s="287"/>
      <c r="M81" s="283">
        <f t="shared" si="97"/>
        <v>0</v>
      </c>
      <c r="N81" s="10"/>
      <c r="O81" s="187">
        <v>0</v>
      </c>
      <c r="P81" s="287">
        <f t="shared" si="95"/>
        <v>0</v>
      </c>
      <c r="Q81" s="287"/>
      <c r="R81" s="188" t="str" cm="2">
        <f t="array" ref="R81">_xlfn.IFS($C$6=Werkblad!$A$28,Werkblad!$A$34,$C$6="Kennisontwikkeling (KO)",Werkblad!$A$31,$C$6="Onderzoek, Ontwikkeling en innovatie (O&amp;O&amp;I)",Werkblad!$A$32,$C$6="","")</f>
        <v/>
      </c>
      <c r="S81" s="175"/>
      <c r="T81" s="10"/>
      <c r="U81" s="187">
        <v>0</v>
      </c>
      <c r="V81" s="287"/>
      <c r="W81" s="33">
        <f t="shared" si="7"/>
        <v>0</v>
      </c>
      <c r="X81" s="188" t="str" cm="2">
        <f t="array" ref="X81">_xlfn.IFS($C$6=Werkblad!$A$28,Werkblad!$A$34,$C$6="Kennisontwikkeling (KO)",Werkblad!$A$31,$C$6="Onderzoek, Ontwikkeling en innovatie (O&amp;O&amp;I)",Werkblad!$A$32,$C$6="","")</f>
        <v/>
      </c>
      <c r="Y81" s="175"/>
      <c r="Z81" s="10"/>
      <c r="AA81" s="187">
        <v>0</v>
      </c>
      <c r="AB81" s="287"/>
      <c r="AC81" s="33">
        <f t="shared" si="19"/>
        <v>0</v>
      </c>
      <c r="AD81" s="188" t="str" cm="2">
        <f t="array" ref="AD81">_xlfn.IFS($C$6=Werkblad!$A$28,Werkblad!$A$34,$C$6="Kennisontwikkeling (KO)",Werkblad!$A$31,$C$6="Onderzoek, Ontwikkeling en innovatie (O&amp;O&amp;I)",Werkblad!$A$32,$C$6="","")</f>
        <v/>
      </c>
      <c r="AE81" s="287"/>
      <c r="AF81" s="10"/>
      <c r="AG81" s="187">
        <v>0</v>
      </c>
      <c r="AH81" s="175">
        <f t="shared" si="98"/>
        <v>0</v>
      </c>
      <c r="AI81" s="287"/>
      <c r="AJ81" s="188" t="str" cm="2">
        <f t="array" ref="AJ81">_xlfn.IFS($C$6=Werkblad!$A$28,Werkblad!$A$34,$C$6="Kennisontwikkeling (KO)",Werkblad!$A$31,$C$6="Onderzoek, Ontwikkeling en innovatie (O&amp;O&amp;I)",Werkblad!$A$32,$C$6="","")</f>
        <v/>
      </c>
      <c r="AK81" s="287"/>
      <c r="AL81" s="10"/>
      <c r="AM81" s="187">
        <v>0</v>
      </c>
      <c r="AN81" s="283">
        <f t="shared" si="99"/>
        <v>0</v>
      </c>
      <c r="AO81" s="287"/>
      <c r="AP81" s="188" t="str" cm="2">
        <f t="array" ref="AP81">_xlfn.IFS($C$6=Werkblad!$A$28,Werkblad!$A$34,$C$6="Kennisontwikkeling (KO)",Werkblad!$A$31,$C$6="Onderzoek, Ontwikkeling en innovatie (O&amp;O&amp;I)",Werkblad!$A$32,$C$6="","")</f>
        <v/>
      </c>
      <c r="AQ81" s="287"/>
      <c r="AR81" s="10"/>
      <c r="AS81" s="187">
        <v>0</v>
      </c>
      <c r="AT81" s="283">
        <f t="shared" si="100"/>
        <v>0</v>
      </c>
      <c r="AU81" s="287"/>
      <c r="AV81" s="188" t="str" cm="2">
        <f t="array" ref="AV81">_xlfn.IFS($C$6=Werkblad!$A$28,Werkblad!$A$34,$C$6="Kennisontwikkeling (KO)",Werkblad!$A$31,$C$6="Onderzoek, Ontwikkeling en innovatie (O&amp;O&amp;I)",Werkblad!$A$32,$C$6="","")</f>
        <v/>
      </c>
      <c r="AW81" s="175"/>
      <c r="AX81" s="10"/>
      <c r="AY81" s="187">
        <v>0</v>
      </c>
      <c r="AZ81" s="283">
        <f t="shared" si="101"/>
        <v>0</v>
      </c>
      <c r="BA81" s="287"/>
      <c r="BB81" s="188" t="str" cm="2">
        <f t="array" ref="BB81">_xlfn.IFS($C$6=Werkblad!$A$28,Werkblad!$A$34,$C$6="Kennisontwikkeling (KO)",Werkblad!$A$31,$C$6="Onderzoek, Ontwikkeling en innovatie (O&amp;O&amp;I)",Werkblad!$A$32,$C$6="","")</f>
        <v/>
      </c>
      <c r="BC81" s="175"/>
      <c r="BD81" s="10"/>
      <c r="BE81" s="187">
        <v>0</v>
      </c>
      <c r="BF81" s="283">
        <f t="shared" si="102"/>
        <v>0</v>
      </c>
      <c r="BG81" s="287"/>
      <c r="BH81" s="188" t="str" cm="2">
        <f t="array" ref="BH81">_xlfn.IFS($C$6=Werkblad!$A$28,Werkblad!$A$34,$C$6="Kennisontwikkeling (KO)",Werkblad!$A$31,$C$6="Onderzoek, Ontwikkeling en innovatie (O&amp;O&amp;I)",Werkblad!$A$32,$C$6="","")</f>
        <v/>
      </c>
      <c r="BI81" s="136"/>
    </row>
    <row r="82" spans="1:61" x14ac:dyDescent="0.25">
      <c r="A82" s="7"/>
      <c r="B82" s="574"/>
      <c r="C82" s="587"/>
      <c r="D82" s="587"/>
      <c r="E82" s="4"/>
      <c r="F82" s="10"/>
      <c r="G82" s="187">
        <v>0</v>
      </c>
      <c r="H82" s="4"/>
      <c r="I82" s="296">
        <f t="shared" si="96"/>
        <v>0</v>
      </c>
      <c r="J82" s="10"/>
      <c r="K82" s="187">
        <v>0</v>
      </c>
      <c r="L82" s="287"/>
      <c r="M82" s="283">
        <f t="shared" si="97"/>
        <v>0</v>
      </c>
      <c r="N82" s="10"/>
      <c r="O82" s="187">
        <v>0</v>
      </c>
      <c r="P82" s="287">
        <f t="shared" si="95"/>
        <v>0</v>
      </c>
      <c r="Q82" s="287"/>
      <c r="R82" s="188" t="str" cm="2">
        <f t="array" ref="R82">_xlfn.IFS($C$6=Werkblad!$A$28,Werkblad!$A$34,$C$6="Kennisontwikkeling (KO)",Werkblad!$A$31,$C$6="Onderzoek, Ontwikkeling en innovatie (O&amp;O&amp;I)",Werkblad!$A$32,$C$6="","")</f>
        <v/>
      </c>
      <c r="S82" s="175"/>
      <c r="T82" s="10"/>
      <c r="U82" s="187">
        <v>0</v>
      </c>
      <c r="V82" s="287"/>
      <c r="W82" s="33">
        <f t="shared" si="7"/>
        <v>0</v>
      </c>
      <c r="X82" s="188" t="str" cm="2">
        <f t="array" ref="X82">_xlfn.IFS($C$6=Werkblad!$A$28,Werkblad!$A$34,$C$6="Kennisontwikkeling (KO)",Werkblad!$A$31,$C$6="Onderzoek, Ontwikkeling en innovatie (O&amp;O&amp;I)",Werkblad!$A$32,$C$6="","")</f>
        <v/>
      </c>
      <c r="Y82" s="175"/>
      <c r="Z82" s="10"/>
      <c r="AA82" s="187">
        <v>0</v>
      </c>
      <c r="AB82" s="287"/>
      <c r="AC82" s="33">
        <f t="shared" si="19"/>
        <v>0</v>
      </c>
      <c r="AD82" s="188" t="str" cm="2">
        <f t="array" ref="AD82">_xlfn.IFS($C$6=Werkblad!$A$28,Werkblad!$A$34,$C$6="Kennisontwikkeling (KO)",Werkblad!$A$31,$C$6="Onderzoek, Ontwikkeling en innovatie (O&amp;O&amp;I)",Werkblad!$A$32,$C$6="","")</f>
        <v/>
      </c>
      <c r="AE82" s="287"/>
      <c r="AF82" s="10"/>
      <c r="AG82" s="187">
        <v>0</v>
      </c>
      <c r="AH82" s="175">
        <f t="shared" si="98"/>
        <v>0</v>
      </c>
      <c r="AI82" s="287"/>
      <c r="AJ82" s="188" t="str" cm="2">
        <f t="array" ref="AJ82">_xlfn.IFS($C$6=Werkblad!$A$28,Werkblad!$A$34,$C$6="Kennisontwikkeling (KO)",Werkblad!$A$31,$C$6="Onderzoek, Ontwikkeling en innovatie (O&amp;O&amp;I)",Werkblad!$A$32,$C$6="","")</f>
        <v/>
      </c>
      <c r="AK82" s="287"/>
      <c r="AL82" s="10"/>
      <c r="AM82" s="187">
        <v>0</v>
      </c>
      <c r="AN82" s="283">
        <f t="shared" si="99"/>
        <v>0</v>
      </c>
      <c r="AO82" s="287"/>
      <c r="AP82" s="188" t="str" cm="2">
        <f t="array" ref="AP82">_xlfn.IFS($C$6=Werkblad!$A$28,Werkblad!$A$34,$C$6="Kennisontwikkeling (KO)",Werkblad!$A$31,$C$6="Onderzoek, Ontwikkeling en innovatie (O&amp;O&amp;I)",Werkblad!$A$32,$C$6="","")</f>
        <v/>
      </c>
      <c r="AQ82" s="287"/>
      <c r="AR82" s="10"/>
      <c r="AS82" s="187">
        <v>0</v>
      </c>
      <c r="AT82" s="283">
        <f t="shared" si="100"/>
        <v>0</v>
      </c>
      <c r="AU82" s="287"/>
      <c r="AV82" s="188" t="str" cm="2">
        <f t="array" ref="AV82">_xlfn.IFS($C$6=Werkblad!$A$28,Werkblad!$A$34,$C$6="Kennisontwikkeling (KO)",Werkblad!$A$31,$C$6="Onderzoek, Ontwikkeling en innovatie (O&amp;O&amp;I)",Werkblad!$A$32,$C$6="","")</f>
        <v/>
      </c>
      <c r="AW82" s="175"/>
      <c r="AX82" s="10"/>
      <c r="AY82" s="187">
        <v>0</v>
      </c>
      <c r="AZ82" s="283">
        <f t="shared" si="101"/>
        <v>0</v>
      </c>
      <c r="BA82" s="287"/>
      <c r="BB82" s="188" t="str" cm="2">
        <f t="array" ref="BB82">_xlfn.IFS($C$6=Werkblad!$A$28,Werkblad!$A$34,$C$6="Kennisontwikkeling (KO)",Werkblad!$A$31,$C$6="Onderzoek, Ontwikkeling en innovatie (O&amp;O&amp;I)",Werkblad!$A$32,$C$6="","")</f>
        <v/>
      </c>
      <c r="BC82" s="175"/>
      <c r="BD82" s="10"/>
      <c r="BE82" s="187">
        <v>0</v>
      </c>
      <c r="BF82" s="283">
        <f t="shared" si="102"/>
        <v>0</v>
      </c>
      <c r="BG82" s="287"/>
      <c r="BH82" s="188" t="str" cm="2">
        <f t="array" ref="BH82">_xlfn.IFS($C$6=Werkblad!$A$28,Werkblad!$A$34,$C$6="Kennisontwikkeling (KO)",Werkblad!$A$31,$C$6="Onderzoek, Ontwikkeling en innovatie (O&amp;O&amp;I)",Werkblad!$A$32,$C$6="","")</f>
        <v/>
      </c>
      <c r="BI82" s="136"/>
    </row>
    <row r="83" spans="1:61" x14ac:dyDescent="0.25">
      <c r="A83" s="7"/>
      <c r="B83" s="588"/>
      <c r="C83" s="575"/>
      <c r="D83" s="575"/>
      <c r="E83" s="135"/>
      <c r="F83" s="10"/>
      <c r="G83" s="187">
        <v>0</v>
      </c>
      <c r="H83" s="135"/>
      <c r="I83" s="296">
        <f t="shared" si="96"/>
        <v>0</v>
      </c>
      <c r="J83" s="10"/>
      <c r="K83" s="187">
        <v>0</v>
      </c>
      <c r="L83" s="287"/>
      <c r="M83" s="283">
        <f t="shared" si="97"/>
        <v>0</v>
      </c>
      <c r="N83" s="10"/>
      <c r="O83" s="187">
        <v>0</v>
      </c>
      <c r="P83" s="287">
        <f t="shared" si="95"/>
        <v>0</v>
      </c>
      <c r="Q83" s="287"/>
      <c r="R83" s="188" t="str" cm="2">
        <f t="array" ref="R83">_xlfn.IFS($C$6=Werkblad!$A$28,Werkblad!$A$34,$C$6="Kennisontwikkeling (KO)",Werkblad!$A$31,$C$6="Onderzoek, Ontwikkeling en innovatie (O&amp;O&amp;I)",Werkblad!$A$32,$C$6="","")</f>
        <v/>
      </c>
      <c r="S83" s="175"/>
      <c r="T83" s="10"/>
      <c r="U83" s="187">
        <v>0</v>
      </c>
      <c r="V83" s="287"/>
      <c r="W83" s="33">
        <f t="shared" ref="W83:W116" si="103">U83</f>
        <v>0</v>
      </c>
      <c r="X83" s="188" t="str" cm="2">
        <f t="array" ref="X83">_xlfn.IFS($C$6=Werkblad!$A$28,Werkblad!$A$34,$C$6="Kennisontwikkeling (KO)",Werkblad!$A$31,$C$6="Onderzoek, Ontwikkeling en innovatie (O&amp;O&amp;I)",Werkblad!$A$32,$C$6="","")</f>
        <v/>
      </c>
      <c r="Y83" s="175"/>
      <c r="Z83" s="10"/>
      <c r="AA83" s="187">
        <v>0</v>
      </c>
      <c r="AB83" s="287"/>
      <c r="AC83" s="33">
        <f t="shared" si="19"/>
        <v>0</v>
      </c>
      <c r="AD83" s="188" t="str" cm="2">
        <f t="array" ref="AD83">_xlfn.IFS($C$6=Werkblad!$A$28,Werkblad!$A$34,$C$6="Kennisontwikkeling (KO)",Werkblad!$A$31,$C$6="Onderzoek, Ontwikkeling en innovatie (O&amp;O&amp;I)",Werkblad!$A$32,$C$6="","")</f>
        <v/>
      </c>
      <c r="AE83" s="287"/>
      <c r="AF83" s="10"/>
      <c r="AG83" s="187">
        <v>0</v>
      </c>
      <c r="AH83" s="175">
        <f t="shared" si="98"/>
        <v>0</v>
      </c>
      <c r="AI83" s="287"/>
      <c r="AJ83" s="188" t="str" cm="2">
        <f t="array" ref="AJ83">_xlfn.IFS($C$6=Werkblad!$A$28,Werkblad!$A$34,$C$6="Kennisontwikkeling (KO)",Werkblad!$A$31,$C$6="Onderzoek, Ontwikkeling en innovatie (O&amp;O&amp;I)",Werkblad!$A$32,$C$6="","")</f>
        <v/>
      </c>
      <c r="AK83" s="287"/>
      <c r="AL83" s="10"/>
      <c r="AM83" s="187">
        <v>0</v>
      </c>
      <c r="AN83" s="283">
        <f t="shared" si="99"/>
        <v>0</v>
      </c>
      <c r="AO83" s="287"/>
      <c r="AP83" s="188" t="str" cm="2">
        <f t="array" ref="AP83">_xlfn.IFS($C$6=Werkblad!$A$28,Werkblad!$A$34,$C$6="Kennisontwikkeling (KO)",Werkblad!$A$31,$C$6="Onderzoek, Ontwikkeling en innovatie (O&amp;O&amp;I)",Werkblad!$A$32,$C$6="","")</f>
        <v/>
      </c>
      <c r="AQ83" s="287"/>
      <c r="AR83" s="10"/>
      <c r="AS83" s="187">
        <v>0</v>
      </c>
      <c r="AT83" s="283">
        <f t="shared" si="100"/>
        <v>0</v>
      </c>
      <c r="AU83" s="287"/>
      <c r="AV83" s="188" t="str" cm="2">
        <f t="array" ref="AV83">_xlfn.IFS($C$6=Werkblad!$A$28,Werkblad!$A$34,$C$6="Kennisontwikkeling (KO)",Werkblad!$A$31,$C$6="Onderzoek, Ontwikkeling en innovatie (O&amp;O&amp;I)",Werkblad!$A$32,$C$6="","")</f>
        <v/>
      </c>
      <c r="AW83" s="175"/>
      <c r="AX83" s="10"/>
      <c r="AY83" s="187">
        <v>0</v>
      </c>
      <c r="AZ83" s="283">
        <f t="shared" si="101"/>
        <v>0</v>
      </c>
      <c r="BA83" s="287"/>
      <c r="BB83" s="188" t="str" cm="2">
        <f t="array" ref="BB83">_xlfn.IFS($C$6=Werkblad!$A$28,Werkblad!$A$34,$C$6="Kennisontwikkeling (KO)",Werkblad!$A$31,$C$6="Onderzoek, Ontwikkeling en innovatie (O&amp;O&amp;I)",Werkblad!$A$32,$C$6="","")</f>
        <v/>
      </c>
      <c r="BC83" s="175"/>
      <c r="BD83" s="10"/>
      <c r="BE83" s="187">
        <v>0</v>
      </c>
      <c r="BF83" s="283">
        <f t="shared" si="102"/>
        <v>0</v>
      </c>
      <c r="BG83" s="287"/>
      <c r="BH83" s="188" t="str" cm="2">
        <f t="array" ref="BH83">_xlfn.IFS($C$6=Werkblad!$A$28,Werkblad!$A$34,$C$6="Kennisontwikkeling (KO)",Werkblad!$A$31,$C$6="Onderzoek, Ontwikkeling en innovatie (O&amp;O&amp;I)",Werkblad!$A$32,$C$6="","")</f>
        <v/>
      </c>
      <c r="BI83" s="139"/>
    </row>
    <row r="84" spans="1:61" x14ac:dyDescent="0.25">
      <c r="A84" s="7"/>
      <c r="B84" s="588"/>
      <c r="C84" s="575"/>
      <c r="D84" s="575"/>
      <c r="E84" s="135"/>
      <c r="F84" s="10"/>
      <c r="G84" s="187">
        <v>0</v>
      </c>
      <c r="H84" s="135"/>
      <c r="I84" s="296">
        <f t="shared" si="96"/>
        <v>0</v>
      </c>
      <c r="J84" s="10"/>
      <c r="K84" s="187">
        <v>0</v>
      </c>
      <c r="L84" s="287"/>
      <c r="M84" s="283">
        <f t="shared" si="97"/>
        <v>0</v>
      </c>
      <c r="N84" s="10"/>
      <c r="O84" s="187">
        <v>0</v>
      </c>
      <c r="P84" s="287">
        <f t="shared" si="95"/>
        <v>0</v>
      </c>
      <c r="Q84" s="287"/>
      <c r="R84" s="188" t="str" cm="2">
        <f t="array" ref="R84">_xlfn.IFS($C$6=Werkblad!$A$28,Werkblad!$A$34,$C$6="Kennisontwikkeling (KO)",Werkblad!$A$31,$C$6="Onderzoek, Ontwikkeling en innovatie (O&amp;O&amp;I)",Werkblad!$A$32,$C$6="","")</f>
        <v/>
      </c>
      <c r="S84" s="175"/>
      <c r="T84" s="10"/>
      <c r="U84" s="187">
        <v>0</v>
      </c>
      <c r="V84" s="287"/>
      <c r="W84" s="33">
        <f t="shared" si="103"/>
        <v>0</v>
      </c>
      <c r="X84" s="188" t="str" cm="2">
        <f t="array" ref="X84">_xlfn.IFS($C$6=Werkblad!$A$28,Werkblad!$A$34,$C$6="Kennisontwikkeling (KO)",Werkblad!$A$31,$C$6="Onderzoek, Ontwikkeling en innovatie (O&amp;O&amp;I)",Werkblad!$A$32,$C$6="","")</f>
        <v/>
      </c>
      <c r="Y84" s="175"/>
      <c r="Z84" s="10"/>
      <c r="AA84" s="187">
        <v>0</v>
      </c>
      <c r="AB84" s="287"/>
      <c r="AC84" s="33">
        <f t="shared" ref="AC84:AC116" si="104">AA84</f>
        <v>0</v>
      </c>
      <c r="AD84" s="188" t="str" cm="2">
        <f t="array" ref="AD84">_xlfn.IFS($C$6=Werkblad!$A$28,Werkblad!$A$34,$C$6="Kennisontwikkeling (KO)",Werkblad!$A$31,$C$6="Onderzoek, Ontwikkeling en innovatie (O&amp;O&amp;I)",Werkblad!$A$32,$C$6="","")</f>
        <v/>
      </c>
      <c r="AE84" s="287"/>
      <c r="AF84" s="10"/>
      <c r="AG84" s="187">
        <v>0</v>
      </c>
      <c r="AH84" s="175">
        <f t="shared" si="98"/>
        <v>0</v>
      </c>
      <c r="AI84" s="287"/>
      <c r="AJ84" s="188" t="str" cm="2">
        <f t="array" ref="AJ84">_xlfn.IFS($C$6=Werkblad!$A$28,Werkblad!$A$34,$C$6="Kennisontwikkeling (KO)",Werkblad!$A$31,$C$6="Onderzoek, Ontwikkeling en innovatie (O&amp;O&amp;I)",Werkblad!$A$32,$C$6="","")</f>
        <v/>
      </c>
      <c r="AK84" s="287"/>
      <c r="AL84" s="10"/>
      <c r="AM84" s="187">
        <v>0</v>
      </c>
      <c r="AN84" s="283">
        <f t="shared" si="99"/>
        <v>0</v>
      </c>
      <c r="AO84" s="287"/>
      <c r="AP84" s="188" t="str" cm="2">
        <f t="array" ref="AP84">_xlfn.IFS($C$6=Werkblad!$A$28,Werkblad!$A$34,$C$6="Kennisontwikkeling (KO)",Werkblad!$A$31,$C$6="Onderzoek, Ontwikkeling en innovatie (O&amp;O&amp;I)",Werkblad!$A$32,$C$6="","")</f>
        <v/>
      </c>
      <c r="AQ84" s="287"/>
      <c r="AR84" s="10"/>
      <c r="AS84" s="187">
        <v>0</v>
      </c>
      <c r="AT84" s="283">
        <f t="shared" si="100"/>
        <v>0</v>
      </c>
      <c r="AU84" s="287"/>
      <c r="AV84" s="188" t="str" cm="2">
        <f t="array" ref="AV84">_xlfn.IFS($C$6=Werkblad!$A$28,Werkblad!$A$34,$C$6="Kennisontwikkeling (KO)",Werkblad!$A$31,$C$6="Onderzoek, Ontwikkeling en innovatie (O&amp;O&amp;I)",Werkblad!$A$32,$C$6="","")</f>
        <v/>
      </c>
      <c r="AW84" s="175"/>
      <c r="AX84" s="10"/>
      <c r="AY84" s="187">
        <v>0</v>
      </c>
      <c r="AZ84" s="283">
        <f t="shared" si="101"/>
        <v>0</v>
      </c>
      <c r="BA84" s="287"/>
      <c r="BB84" s="188" t="str" cm="2">
        <f t="array" ref="BB84">_xlfn.IFS($C$6=Werkblad!$A$28,Werkblad!$A$34,$C$6="Kennisontwikkeling (KO)",Werkblad!$A$31,$C$6="Onderzoek, Ontwikkeling en innovatie (O&amp;O&amp;I)",Werkblad!$A$32,$C$6="","")</f>
        <v/>
      </c>
      <c r="BC84" s="175"/>
      <c r="BD84" s="10"/>
      <c r="BE84" s="187">
        <v>0</v>
      </c>
      <c r="BF84" s="283">
        <f t="shared" si="102"/>
        <v>0</v>
      </c>
      <c r="BG84" s="287"/>
      <c r="BH84" s="188" t="str" cm="2">
        <f t="array" ref="BH84">_xlfn.IFS($C$6=Werkblad!$A$28,Werkblad!$A$34,$C$6="Kennisontwikkeling (KO)",Werkblad!$A$31,$C$6="Onderzoek, Ontwikkeling en innovatie (O&amp;O&amp;I)",Werkblad!$A$32,$C$6="","")</f>
        <v/>
      </c>
      <c r="BI84" s="139"/>
    </row>
    <row r="85" spans="1:61" x14ac:dyDescent="0.25">
      <c r="A85" s="380"/>
      <c r="B85" s="588"/>
      <c r="C85" s="575"/>
      <c r="D85" s="575"/>
      <c r="E85" s="135"/>
      <c r="F85" s="10"/>
      <c r="G85" s="187">
        <v>0</v>
      </c>
      <c r="H85" s="135"/>
      <c r="I85" s="296">
        <f t="shared" si="96"/>
        <v>0</v>
      </c>
      <c r="J85" s="10"/>
      <c r="K85" s="187">
        <v>0</v>
      </c>
      <c r="L85" s="287"/>
      <c r="M85" s="283">
        <f t="shared" si="97"/>
        <v>0</v>
      </c>
      <c r="N85" s="10"/>
      <c r="O85" s="187">
        <v>0</v>
      </c>
      <c r="P85" s="287">
        <f t="shared" si="95"/>
        <v>0</v>
      </c>
      <c r="Q85" s="287"/>
      <c r="R85" s="188" t="str" cm="2">
        <f t="array" ref="R85">_xlfn.IFS($C$6=Werkblad!$A$28,Werkblad!$A$34,$C$6="Kennisontwikkeling (KO)",Werkblad!$A$31,$C$6="Onderzoek, Ontwikkeling en innovatie (O&amp;O&amp;I)",Werkblad!$A$32,$C$6="","")</f>
        <v/>
      </c>
      <c r="S85" s="175"/>
      <c r="T85" s="10"/>
      <c r="U85" s="187">
        <v>0</v>
      </c>
      <c r="V85" s="287"/>
      <c r="W85" s="33">
        <f t="shared" si="103"/>
        <v>0</v>
      </c>
      <c r="X85" s="188" t="str" cm="2">
        <f t="array" ref="X85">_xlfn.IFS($C$6=Werkblad!$A$28,Werkblad!$A$34,$C$6="Kennisontwikkeling (KO)",Werkblad!$A$31,$C$6="Onderzoek, Ontwikkeling en innovatie (O&amp;O&amp;I)",Werkblad!$A$32,$C$6="","")</f>
        <v/>
      </c>
      <c r="Y85" s="175"/>
      <c r="Z85" s="10"/>
      <c r="AA85" s="187">
        <v>0</v>
      </c>
      <c r="AB85" s="287"/>
      <c r="AC85" s="33">
        <f t="shared" si="104"/>
        <v>0</v>
      </c>
      <c r="AD85" s="188" t="str" cm="2">
        <f t="array" ref="AD85">_xlfn.IFS($C$6=Werkblad!$A$28,Werkblad!$A$34,$C$6="Kennisontwikkeling (KO)",Werkblad!$A$31,$C$6="Onderzoek, Ontwikkeling en innovatie (O&amp;O&amp;I)",Werkblad!$A$32,$C$6="","")</f>
        <v/>
      </c>
      <c r="AE85" s="287"/>
      <c r="AF85" s="10"/>
      <c r="AG85" s="187">
        <v>0</v>
      </c>
      <c r="AH85" s="175">
        <f t="shared" si="98"/>
        <v>0</v>
      </c>
      <c r="AI85" s="287"/>
      <c r="AJ85" s="188" t="str" cm="2">
        <f t="array" ref="AJ85">_xlfn.IFS($C$6=Werkblad!$A$28,Werkblad!$A$34,$C$6="Kennisontwikkeling (KO)",Werkblad!$A$31,$C$6="Onderzoek, Ontwikkeling en innovatie (O&amp;O&amp;I)",Werkblad!$A$32,$C$6="","")</f>
        <v/>
      </c>
      <c r="AK85" s="287"/>
      <c r="AL85" s="10"/>
      <c r="AM85" s="187">
        <v>0</v>
      </c>
      <c r="AN85" s="283">
        <f t="shared" si="99"/>
        <v>0</v>
      </c>
      <c r="AO85" s="287"/>
      <c r="AP85" s="188" t="str" cm="2">
        <f t="array" ref="AP85">_xlfn.IFS($C$6=Werkblad!$A$28,Werkblad!$A$34,$C$6="Kennisontwikkeling (KO)",Werkblad!$A$31,$C$6="Onderzoek, Ontwikkeling en innovatie (O&amp;O&amp;I)",Werkblad!$A$32,$C$6="","")</f>
        <v/>
      </c>
      <c r="AQ85" s="287"/>
      <c r="AR85" s="10"/>
      <c r="AS85" s="187">
        <v>0</v>
      </c>
      <c r="AT85" s="283">
        <f t="shared" si="100"/>
        <v>0</v>
      </c>
      <c r="AU85" s="287"/>
      <c r="AV85" s="188" t="str" cm="2">
        <f t="array" ref="AV85">_xlfn.IFS($C$6=Werkblad!$A$28,Werkblad!$A$34,$C$6="Kennisontwikkeling (KO)",Werkblad!$A$31,$C$6="Onderzoek, Ontwikkeling en innovatie (O&amp;O&amp;I)",Werkblad!$A$32,$C$6="","")</f>
        <v/>
      </c>
      <c r="AW85" s="175"/>
      <c r="AX85" s="10"/>
      <c r="AY85" s="187">
        <v>0</v>
      </c>
      <c r="AZ85" s="283">
        <f t="shared" si="101"/>
        <v>0</v>
      </c>
      <c r="BA85" s="287"/>
      <c r="BB85" s="188" t="str" cm="2">
        <f t="array" ref="BB85">_xlfn.IFS($C$6=Werkblad!$A$28,Werkblad!$A$34,$C$6="Kennisontwikkeling (KO)",Werkblad!$A$31,$C$6="Onderzoek, Ontwikkeling en innovatie (O&amp;O&amp;I)",Werkblad!$A$32,$C$6="","")</f>
        <v/>
      </c>
      <c r="BC85" s="175"/>
      <c r="BD85" s="10"/>
      <c r="BE85" s="187">
        <v>0</v>
      </c>
      <c r="BF85" s="283">
        <f t="shared" si="102"/>
        <v>0</v>
      </c>
      <c r="BG85" s="287"/>
      <c r="BH85" s="188" t="str" cm="2">
        <f t="array" ref="BH85">_xlfn.IFS($C$6=Werkblad!$A$28,Werkblad!$A$34,$C$6="Kennisontwikkeling (KO)",Werkblad!$A$31,$C$6="Onderzoek, Ontwikkeling en innovatie (O&amp;O&amp;I)",Werkblad!$A$32,$C$6="","")</f>
        <v/>
      </c>
      <c r="BI85" s="139"/>
    </row>
    <row r="86" spans="1:61" ht="15.75" thickBot="1" x14ac:dyDescent="0.3">
      <c r="A86" s="34"/>
      <c r="B86" s="193"/>
      <c r="C86" s="35"/>
      <c r="D86" s="54"/>
      <c r="E86" s="54"/>
      <c r="F86" s="35"/>
      <c r="G86" s="58"/>
      <c r="H86" s="54"/>
      <c r="I86" s="54"/>
      <c r="J86" s="35"/>
      <c r="K86" s="58"/>
      <c r="L86" s="304"/>
      <c r="M86" s="58"/>
      <c r="N86" s="35"/>
      <c r="O86" s="58"/>
      <c r="P86" s="304"/>
      <c r="Q86" s="304"/>
      <c r="R86" s="58"/>
      <c r="S86" s="58"/>
      <c r="T86" s="35"/>
      <c r="U86" s="58"/>
      <c r="V86" s="304"/>
      <c r="W86" s="33"/>
      <c r="X86" s="58"/>
      <c r="Y86" s="58"/>
      <c r="Z86" s="35"/>
      <c r="AA86" s="58"/>
      <c r="AB86" s="304"/>
      <c r="AC86" s="33"/>
      <c r="AD86" s="58"/>
      <c r="AE86" s="304"/>
      <c r="AF86" s="35"/>
      <c r="AG86" s="58"/>
      <c r="AH86" s="58"/>
      <c r="AI86" s="304"/>
      <c r="AJ86" s="58"/>
      <c r="AK86" s="304"/>
      <c r="AL86" s="35"/>
      <c r="AM86" s="58"/>
      <c r="AN86" s="58"/>
      <c r="AO86" s="304"/>
      <c r="AP86" s="58"/>
      <c r="AQ86" s="304"/>
      <c r="AR86" s="35"/>
      <c r="AS86" s="58"/>
      <c r="AT86" s="58"/>
      <c r="AU86" s="304"/>
      <c r="AV86" s="58"/>
      <c r="AW86" s="58"/>
      <c r="AX86" s="35"/>
      <c r="AY86" s="58"/>
      <c r="AZ86" s="58"/>
      <c r="BA86" s="304"/>
      <c r="BB86" s="58"/>
      <c r="BC86" s="58"/>
      <c r="BD86" s="35"/>
      <c r="BE86" s="58"/>
      <c r="BF86" s="58"/>
      <c r="BG86" s="304"/>
      <c r="BH86" s="58"/>
      <c r="BI86" s="137"/>
    </row>
    <row r="87" spans="1:61" ht="15.75" thickBot="1" x14ac:dyDescent="0.3">
      <c r="A87" s="27"/>
      <c r="B87" s="194"/>
      <c r="C87" s="42"/>
      <c r="D87" s="43"/>
      <c r="E87" s="43"/>
      <c r="F87" s="44" t="s">
        <v>14</v>
      </c>
      <c r="G87" s="45">
        <f>SUM(G73:G85)</f>
        <v>0</v>
      </c>
      <c r="H87" s="43"/>
      <c r="I87" s="43"/>
      <c r="J87" s="44" t="s">
        <v>14</v>
      </c>
      <c r="K87" s="45">
        <f>SUM(K73:K85)</f>
        <v>0</v>
      </c>
      <c r="L87" s="293"/>
      <c r="M87" s="79"/>
      <c r="N87" s="44" t="s">
        <v>14</v>
      </c>
      <c r="O87" s="45">
        <f>SUM(O73:O85)</f>
        <v>0</v>
      </c>
      <c r="P87" s="293"/>
      <c r="Q87" s="293"/>
      <c r="R87" s="293"/>
      <c r="S87" s="43"/>
      <c r="T87" s="44" t="s">
        <v>14</v>
      </c>
      <c r="U87" s="45">
        <f>SUM(U73:U85)</f>
        <v>0</v>
      </c>
      <c r="V87" s="293"/>
      <c r="W87" s="33"/>
      <c r="X87" s="293"/>
      <c r="Y87" s="79"/>
      <c r="Z87" s="44" t="s">
        <v>14</v>
      </c>
      <c r="AA87" s="45">
        <f>SUM(AA73:AA85)</f>
        <v>0</v>
      </c>
      <c r="AB87" s="293"/>
      <c r="AC87" s="33"/>
      <c r="AD87" s="293"/>
      <c r="AE87" s="293"/>
      <c r="AF87" s="44" t="s">
        <v>14</v>
      </c>
      <c r="AG87" s="45">
        <f>SUM(AG73:AG85)</f>
        <v>0</v>
      </c>
      <c r="AH87" s="79"/>
      <c r="AI87" s="293"/>
      <c r="AJ87" s="293"/>
      <c r="AK87" s="293"/>
      <c r="AL87" s="44" t="s">
        <v>14</v>
      </c>
      <c r="AM87" s="45">
        <f>SUM(AM73:AM85)</f>
        <v>0</v>
      </c>
      <c r="AN87" s="79"/>
      <c r="AO87" s="293"/>
      <c r="AP87" s="293"/>
      <c r="AQ87" s="293"/>
      <c r="AR87" s="44" t="s">
        <v>14</v>
      </c>
      <c r="AS87" s="45">
        <f>SUM(AS73:AS85)</f>
        <v>0</v>
      </c>
      <c r="AT87" s="79"/>
      <c r="AU87" s="293"/>
      <c r="AV87" s="293"/>
      <c r="AW87" s="79"/>
      <c r="AX87" s="44" t="s">
        <v>14</v>
      </c>
      <c r="AY87" s="45">
        <f>SUM(AY73:AY85)</f>
        <v>0</v>
      </c>
      <c r="AZ87" s="79"/>
      <c r="BA87" s="293"/>
      <c r="BB87" s="293"/>
      <c r="BC87" s="79"/>
      <c r="BD87" s="44" t="s">
        <v>14</v>
      </c>
      <c r="BE87" s="45">
        <f>SUM(BE73:BE85)</f>
        <v>0</v>
      </c>
      <c r="BF87" s="79"/>
      <c r="BG87" s="293"/>
      <c r="BH87" s="293"/>
      <c r="BI87" s="129"/>
    </row>
    <row r="88" spans="1:61" ht="15.75" thickBot="1" x14ac:dyDescent="0.3">
      <c r="A88" s="27"/>
      <c r="B88" s="38"/>
      <c r="C88" s="38"/>
      <c r="D88" s="49"/>
      <c r="E88" s="49"/>
      <c r="F88" s="66"/>
      <c r="G88" s="67"/>
      <c r="H88" s="68"/>
      <c r="I88" s="68"/>
      <c r="J88" s="61"/>
      <c r="K88" s="67"/>
      <c r="L88" s="290"/>
      <c r="M88" s="67"/>
      <c r="N88" s="61"/>
      <c r="O88" s="67"/>
      <c r="P88" s="290"/>
      <c r="Q88" s="290"/>
      <c r="R88" s="67"/>
      <c r="S88" s="68"/>
      <c r="T88" s="61"/>
      <c r="U88" s="67"/>
      <c r="V88" s="290"/>
      <c r="W88" s="33"/>
      <c r="X88" s="67"/>
      <c r="Y88" s="67"/>
      <c r="Z88" s="61"/>
      <c r="AA88" s="67"/>
      <c r="AB88" s="290"/>
      <c r="AC88" s="33"/>
      <c r="AD88" s="67"/>
      <c r="AE88" s="290"/>
      <c r="AF88" s="61"/>
      <c r="AG88" s="67"/>
      <c r="AH88" s="67"/>
      <c r="AI88" s="290"/>
      <c r="AJ88" s="67"/>
      <c r="AK88" s="290"/>
      <c r="AL88" s="61"/>
      <c r="AM88" s="67"/>
      <c r="AN88" s="67"/>
      <c r="AO88" s="290"/>
      <c r="AP88" s="67"/>
      <c r="AQ88" s="290"/>
      <c r="AR88" s="61"/>
      <c r="AS88" s="67"/>
      <c r="AT88" s="67"/>
      <c r="AU88" s="290"/>
      <c r="AV88" s="67"/>
      <c r="AW88" s="67"/>
      <c r="AX88" s="61"/>
      <c r="AY88" s="67"/>
      <c r="AZ88" s="67"/>
      <c r="BA88" s="290"/>
      <c r="BB88" s="67"/>
      <c r="BC88" s="67"/>
      <c r="BD88" s="61"/>
      <c r="BE88" s="67"/>
      <c r="BF88" s="67"/>
      <c r="BG88" s="290"/>
      <c r="BH88" s="67"/>
      <c r="BI88" s="49"/>
    </row>
    <row r="89" spans="1:61" x14ac:dyDescent="0.25">
      <c r="A89" s="27" t="s">
        <v>26</v>
      </c>
      <c r="B89" s="191" t="s">
        <v>187</v>
      </c>
      <c r="C89" s="237"/>
      <c r="D89" s="55"/>
      <c r="E89" s="55"/>
      <c r="F89" s="55"/>
      <c r="G89" s="55"/>
      <c r="H89" s="55"/>
      <c r="I89" s="55"/>
      <c r="J89" s="55"/>
      <c r="K89" s="55"/>
      <c r="L89" s="303"/>
      <c r="M89" s="55"/>
      <c r="N89" s="55"/>
      <c r="O89" s="55"/>
      <c r="P89" s="303"/>
      <c r="Q89" s="303"/>
      <c r="R89" s="55"/>
      <c r="S89" s="55"/>
      <c r="T89" s="55"/>
      <c r="U89" s="55"/>
      <c r="V89" s="303"/>
      <c r="W89" s="33"/>
      <c r="X89" s="55"/>
      <c r="Y89" s="55"/>
      <c r="Z89" s="55"/>
      <c r="AA89" s="55"/>
      <c r="AB89" s="303"/>
      <c r="AC89" s="33"/>
      <c r="AD89" s="55"/>
      <c r="AE89" s="303"/>
      <c r="AF89" s="55"/>
      <c r="AG89" s="55"/>
      <c r="AH89" s="55"/>
      <c r="AI89" s="303"/>
      <c r="AJ89" s="55"/>
      <c r="AK89" s="303"/>
      <c r="AL89" s="55"/>
      <c r="AM89" s="55"/>
      <c r="AN89" s="55"/>
      <c r="AO89" s="303"/>
      <c r="AP89" s="55"/>
      <c r="AQ89" s="303"/>
      <c r="AR89" s="55"/>
      <c r="AS89" s="55"/>
      <c r="AT89" s="55"/>
      <c r="AU89" s="303"/>
      <c r="AV89" s="55"/>
      <c r="AW89" s="55"/>
      <c r="AX89" s="55"/>
      <c r="AY89" s="55"/>
      <c r="AZ89" s="55"/>
      <c r="BA89" s="303"/>
      <c r="BB89" s="55"/>
      <c r="BC89" s="55"/>
      <c r="BD89" s="55"/>
      <c r="BE89" s="55"/>
      <c r="BF89" s="55"/>
      <c r="BG89" s="303"/>
      <c r="BH89" s="55"/>
      <c r="BI89" s="138"/>
    </row>
    <row r="90" spans="1:61" ht="27" customHeight="1" x14ac:dyDescent="0.25">
      <c r="A90" s="27"/>
      <c r="B90" s="181"/>
      <c r="C90" s="35"/>
      <c r="D90" s="49"/>
      <c r="E90" s="54"/>
      <c r="F90" s="157" t="s">
        <v>57</v>
      </c>
      <c r="G90" s="157"/>
      <c r="H90" s="383"/>
      <c r="I90" s="383"/>
      <c r="J90" s="157" t="s">
        <v>7</v>
      </c>
      <c r="K90" s="157"/>
      <c r="L90" s="309"/>
      <c r="M90" s="157"/>
      <c r="N90" s="576" t="s">
        <v>8</v>
      </c>
      <c r="O90" s="576"/>
      <c r="P90" s="288"/>
      <c r="Q90" s="305"/>
      <c r="R90" s="157"/>
      <c r="S90" s="383"/>
      <c r="T90" s="576" t="str">
        <f>+T71</f>
        <v>Haalbaarheidsstudies</v>
      </c>
      <c r="U90" s="576"/>
      <c r="V90" s="305"/>
      <c r="W90" s="33"/>
      <c r="X90" s="157"/>
      <c r="Y90" s="383"/>
      <c r="Z90" s="577" t="str">
        <f>+Z71</f>
        <v>Bouw onderzoeksinfrastructuur</v>
      </c>
      <c r="AA90" s="577"/>
      <c r="AB90" s="305"/>
      <c r="AC90" s="33"/>
      <c r="AD90" s="157"/>
      <c r="AE90" s="300"/>
      <c r="AF90" s="577" t="str">
        <f>+AF71</f>
        <v>Exploitatie van innovatieclusters</v>
      </c>
      <c r="AG90" s="577"/>
      <c r="AH90" s="376"/>
      <c r="AI90" s="305"/>
      <c r="AJ90" s="157"/>
      <c r="AK90" s="305"/>
      <c r="AL90" s="577" t="str">
        <f>+AL71</f>
        <v>Innovatie kleine en middelgrote ondernemingen</v>
      </c>
      <c r="AM90" s="577"/>
      <c r="AN90" s="376"/>
      <c r="AO90" s="305"/>
      <c r="AP90" s="157"/>
      <c r="AQ90" s="305"/>
      <c r="AR90" s="577" t="str">
        <f>+AR71</f>
        <v>Proces- en organisatie innovatie</v>
      </c>
      <c r="AS90" s="577"/>
      <c r="AT90" s="376"/>
      <c r="AU90" s="305"/>
      <c r="AV90" s="157"/>
      <c r="AW90" s="383"/>
      <c r="AX90" s="577" t="str">
        <f>+AX71</f>
        <v>Opleidingssteun</v>
      </c>
      <c r="AY90" s="577"/>
      <c r="AZ90" s="376"/>
      <c r="BA90" s="305"/>
      <c r="BB90" s="157"/>
      <c r="BC90" s="376"/>
      <c r="BD90" s="577" t="str">
        <f>+BD71</f>
        <v>Niet economische activiteiten</v>
      </c>
      <c r="BE90" s="577"/>
      <c r="BF90" s="376"/>
      <c r="BG90" s="305"/>
      <c r="BH90" s="157"/>
      <c r="BI90" s="125"/>
    </row>
    <row r="91" spans="1:61" x14ac:dyDescent="0.25">
      <c r="A91" s="27"/>
      <c r="B91" s="192" t="s">
        <v>17</v>
      </c>
      <c r="C91" s="30"/>
      <c r="D91" s="31"/>
      <c r="E91" s="31"/>
      <c r="F91" s="30"/>
      <c r="G91" s="31" t="s">
        <v>23</v>
      </c>
      <c r="H91" s="31"/>
      <c r="I91" s="31"/>
      <c r="J91" s="30"/>
      <c r="K91" s="31" t="s">
        <v>23</v>
      </c>
      <c r="L91" s="288"/>
      <c r="M91" s="31"/>
      <c r="N91" s="30"/>
      <c r="O91" s="31" t="s">
        <v>23</v>
      </c>
      <c r="P91" s="288"/>
      <c r="Q91" s="288"/>
      <c r="R91" s="31" t="s">
        <v>116</v>
      </c>
      <c r="S91" s="31"/>
      <c r="T91" s="30"/>
      <c r="U91" s="31" t="s">
        <v>23</v>
      </c>
      <c r="V91" s="288"/>
      <c r="W91" s="33"/>
      <c r="X91" s="31" t="s">
        <v>116</v>
      </c>
      <c r="Y91" s="31"/>
      <c r="Z91" s="30"/>
      <c r="AA91" s="31" t="s">
        <v>23</v>
      </c>
      <c r="AB91" s="288"/>
      <c r="AC91" s="33"/>
      <c r="AD91" s="31" t="s">
        <v>116</v>
      </c>
      <c r="AE91" s="288"/>
      <c r="AF91" s="30"/>
      <c r="AG91" s="31" t="s">
        <v>23</v>
      </c>
      <c r="AH91" s="31"/>
      <c r="AI91" s="288"/>
      <c r="AJ91" s="31" t="s">
        <v>116</v>
      </c>
      <c r="AK91" s="288"/>
      <c r="AL91" s="30"/>
      <c r="AM91" s="31" t="s">
        <v>23</v>
      </c>
      <c r="AN91" s="31"/>
      <c r="AO91" s="288"/>
      <c r="AP91" s="31" t="s">
        <v>116</v>
      </c>
      <c r="AQ91" s="288"/>
      <c r="AR91" s="30"/>
      <c r="AS91" s="31" t="s">
        <v>23</v>
      </c>
      <c r="AT91" s="31"/>
      <c r="AU91" s="288"/>
      <c r="AV91" s="31" t="s">
        <v>116</v>
      </c>
      <c r="AW91" s="31"/>
      <c r="AX91" s="30"/>
      <c r="AY91" s="31" t="s">
        <v>23</v>
      </c>
      <c r="AZ91" s="31"/>
      <c r="BA91" s="288"/>
      <c r="BB91" s="31" t="s">
        <v>116</v>
      </c>
      <c r="BC91" s="31"/>
      <c r="BD91" s="30"/>
      <c r="BE91" s="31" t="s">
        <v>23</v>
      </c>
      <c r="BF91" s="31"/>
      <c r="BG91" s="288"/>
      <c r="BH91" s="31" t="s">
        <v>116</v>
      </c>
      <c r="BI91" s="60"/>
    </row>
    <row r="92" spans="1:61" x14ac:dyDescent="0.25">
      <c r="A92" s="7"/>
      <c r="B92" s="574"/>
      <c r="C92" s="575"/>
      <c r="D92" s="575"/>
      <c r="E92" s="135"/>
      <c r="F92" s="10"/>
      <c r="G92" s="200"/>
      <c r="H92" s="135"/>
      <c r="I92" s="296">
        <f>G92</f>
        <v>0</v>
      </c>
      <c r="J92" s="10"/>
      <c r="K92" s="200"/>
      <c r="L92" s="297"/>
      <c r="M92" s="167">
        <f>K92</f>
        <v>0</v>
      </c>
      <c r="N92" s="10"/>
      <c r="O92" s="200"/>
      <c r="P92" s="297"/>
      <c r="Q92" s="297"/>
      <c r="R92" s="346" t="s">
        <v>121</v>
      </c>
      <c r="S92" s="175"/>
      <c r="T92" s="10"/>
      <c r="U92" s="200"/>
      <c r="V92" s="297"/>
      <c r="W92" s="33">
        <f t="shared" si="103"/>
        <v>0</v>
      </c>
      <c r="X92" s="346" t="s">
        <v>121</v>
      </c>
      <c r="Y92" s="175"/>
      <c r="Z92" s="10"/>
      <c r="AA92" s="187">
        <v>0</v>
      </c>
      <c r="AB92" s="287"/>
      <c r="AC92" s="33">
        <f t="shared" si="104"/>
        <v>0</v>
      </c>
      <c r="AD92" s="188" t="str" cm="2">
        <f t="array" ref="AD92">_xlfn.IFS($C$6=Werkblad!$A$28,Werkblad!$A$34,$C$6="Kennisontwikkeling (KO)",Werkblad!$A$31,$C$6="Onderzoek, Ontwikkeling en innovatie (O&amp;O&amp;I)",Werkblad!$A$32,$C$6="","")</f>
        <v/>
      </c>
      <c r="AE92" s="287"/>
      <c r="AF92" s="10"/>
      <c r="AG92" s="200"/>
      <c r="AH92" s="167">
        <f>AG92</f>
        <v>0</v>
      </c>
      <c r="AI92" s="297"/>
      <c r="AJ92" s="346" t="s">
        <v>121</v>
      </c>
      <c r="AK92" s="297"/>
      <c r="AL92" s="10"/>
      <c r="AM92" s="200"/>
      <c r="AN92" s="167">
        <f>AM92</f>
        <v>0</v>
      </c>
      <c r="AO92" s="297"/>
      <c r="AP92" s="346" t="s">
        <v>121</v>
      </c>
      <c r="AQ92" s="287"/>
      <c r="AR92" s="10"/>
      <c r="AS92" s="200"/>
      <c r="AT92" s="167">
        <f>AS92</f>
        <v>0</v>
      </c>
      <c r="AU92" s="297"/>
      <c r="AV92" s="346" t="s">
        <v>121</v>
      </c>
      <c r="AW92" s="175"/>
      <c r="AX92" s="10"/>
      <c r="AY92" s="200"/>
      <c r="AZ92" s="167">
        <f>AY92</f>
        <v>0</v>
      </c>
      <c r="BA92" s="297"/>
      <c r="BB92" s="346" t="s">
        <v>121</v>
      </c>
      <c r="BC92" s="167"/>
      <c r="BD92" s="10"/>
      <c r="BE92" s="187">
        <v>0</v>
      </c>
      <c r="BF92" s="167">
        <f>BE92</f>
        <v>0</v>
      </c>
      <c r="BG92" s="297"/>
      <c r="BH92" s="188" t="str" cm="2">
        <f t="array" ref="BH92">_xlfn.IFS($C$6=Werkblad!$A$28,Werkblad!$A$34,$C$6="Kennisontwikkeling (KO)",Werkblad!$A$31,$C$6="Onderzoek, Ontwikkeling en innovatie (O&amp;O&amp;I)",Werkblad!$A$32,$C$6="","")</f>
        <v/>
      </c>
      <c r="BI92" s="139"/>
    </row>
    <row r="93" spans="1:61" x14ac:dyDescent="0.25">
      <c r="A93" s="7"/>
      <c r="B93" s="574"/>
      <c r="C93" s="575"/>
      <c r="D93" s="575"/>
      <c r="E93" s="135"/>
      <c r="F93" s="10"/>
      <c r="G93" s="200"/>
      <c r="H93" s="135"/>
      <c r="I93" s="296">
        <f t="shared" ref="I93:I105" si="105">G93</f>
        <v>0</v>
      </c>
      <c r="J93" s="10"/>
      <c r="K93" s="200"/>
      <c r="L93" s="297"/>
      <c r="M93" s="167">
        <f t="shared" ref="M93:M105" si="106">K93</f>
        <v>0</v>
      </c>
      <c r="N93" s="10"/>
      <c r="O93" s="200"/>
      <c r="P93" s="297"/>
      <c r="Q93" s="297"/>
      <c r="R93" s="346" t="s">
        <v>121</v>
      </c>
      <c r="S93" s="175"/>
      <c r="T93" s="10"/>
      <c r="U93" s="200"/>
      <c r="V93" s="297"/>
      <c r="W93" s="33">
        <f t="shared" si="103"/>
        <v>0</v>
      </c>
      <c r="X93" s="346" t="s">
        <v>121</v>
      </c>
      <c r="Y93" s="175"/>
      <c r="Z93" s="10"/>
      <c r="AA93" s="187">
        <v>0</v>
      </c>
      <c r="AB93" s="287"/>
      <c r="AC93" s="33">
        <f t="shared" si="104"/>
        <v>0</v>
      </c>
      <c r="AD93" s="188" t="str" cm="2">
        <f t="array" ref="AD93">_xlfn.IFS($C$6=Werkblad!$A$28,Werkblad!$A$34,$C$6="Kennisontwikkeling (KO)",Werkblad!$A$31,$C$6="Onderzoek, Ontwikkeling en innovatie (O&amp;O&amp;I)",Werkblad!$A$32,$C$6="","")</f>
        <v/>
      </c>
      <c r="AE93" s="287"/>
      <c r="AF93" s="10"/>
      <c r="AG93" s="200"/>
      <c r="AH93" s="167">
        <f t="shared" ref="AH93:AH105" si="107">AG93</f>
        <v>0</v>
      </c>
      <c r="AI93" s="297"/>
      <c r="AJ93" s="346" t="s">
        <v>121</v>
      </c>
      <c r="AK93" s="297"/>
      <c r="AL93" s="10"/>
      <c r="AM93" s="200"/>
      <c r="AN93" s="167">
        <f t="shared" ref="AN93:AN105" si="108">AM93</f>
        <v>0</v>
      </c>
      <c r="AO93" s="297"/>
      <c r="AP93" s="346" t="s">
        <v>121</v>
      </c>
      <c r="AQ93" s="287"/>
      <c r="AR93" s="10"/>
      <c r="AS93" s="200"/>
      <c r="AT93" s="167">
        <f t="shared" ref="AT93:AT105" si="109">AS93</f>
        <v>0</v>
      </c>
      <c r="AU93" s="297"/>
      <c r="AV93" s="346" t="s">
        <v>121</v>
      </c>
      <c r="AW93" s="175"/>
      <c r="AX93" s="10"/>
      <c r="AY93" s="200"/>
      <c r="AZ93" s="167">
        <f t="shared" ref="AZ93:AZ105" si="110">AY93</f>
        <v>0</v>
      </c>
      <c r="BA93" s="297"/>
      <c r="BB93" s="346" t="s">
        <v>121</v>
      </c>
      <c r="BC93" s="167"/>
      <c r="BD93" s="10"/>
      <c r="BE93" s="187">
        <v>0</v>
      </c>
      <c r="BF93" s="167">
        <f t="shared" ref="BF93:BF105" si="111">BE93</f>
        <v>0</v>
      </c>
      <c r="BG93" s="297"/>
      <c r="BH93" s="188" t="str" cm="2">
        <f t="array" ref="BH93">_xlfn.IFS($C$6=Werkblad!$A$28,Werkblad!$A$34,$C$6="Kennisontwikkeling (KO)",Werkblad!$A$31,$C$6="Onderzoek, Ontwikkeling en innovatie (O&amp;O&amp;I)",Werkblad!$A$32,$C$6="","")</f>
        <v/>
      </c>
      <c r="BI93" s="139"/>
    </row>
    <row r="94" spans="1:61" x14ac:dyDescent="0.25">
      <c r="A94" s="7"/>
      <c r="B94" s="574"/>
      <c r="C94" s="575"/>
      <c r="D94" s="575"/>
      <c r="E94" s="4"/>
      <c r="F94" s="10"/>
      <c r="G94" s="200"/>
      <c r="H94" s="4"/>
      <c r="I94" s="296">
        <f t="shared" si="105"/>
        <v>0</v>
      </c>
      <c r="J94" s="10"/>
      <c r="K94" s="200"/>
      <c r="L94" s="297"/>
      <c r="M94" s="167">
        <f t="shared" si="106"/>
        <v>0</v>
      </c>
      <c r="N94" s="10"/>
      <c r="O94" s="200"/>
      <c r="P94" s="297"/>
      <c r="Q94" s="297"/>
      <c r="R94" s="346" t="s">
        <v>121</v>
      </c>
      <c r="S94" s="175"/>
      <c r="T94" s="10"/>
      <c r="U94" s="200"/>
      <c r="V94" s="297"/>
      <c r="W94" s="33">
        <f t="shared" si="103"/>
        <v>0</v>
      </c>
      <c r="X94" s="346" t="s">
        <v>121</v>
      </c>
      <c r="Y94" s="175"/>
      <c r="Z94" s="10"/>
      <c r="AA94" s="187">
        <v>0</v>
      </c>
      <c r="AB94" s="287"/>
      <c r="AC94" s="33">
        <f t="shared" si="104"/>
        <v>0</v>
      </c>
      <c r="AD94" s="188" t="str" cm="2">
        <f t="array" ref="AD94">_xlfn.IFS($C$6=Werkblad!$A$28,Werkblad!$A$34,$C$6="Kennisontwikkeling (KO)",Werkblad!$A$31,$C$6="Onderzoek, Ontwikkeling en innovatie (O&amp;O&amp;I)",Werkblad!$A$32,$C$6="","")</f>
        <v/>
      </c>
      <c r="AE94" s="287"/>
      <c r="AF94" s="10"/>
      <c r="AG94" s="200"/>
      <c r="AH94" s="167">
        <f t="shared" si="107"/>
        <v>0</v>
      </c>
      <c r="AI94" s="297"/>
      <c r="AJ94" s="346" t="s">
        <v>121</v>
      </c>
      <c r="AK94" s="297"/>
      <c r="AL94" s="10"/>
      <c r="AM94" s="200"/>
      <c r="AN94" s="167">
        <f t="shared" si="108"/>
        <v>0</v>
      </c>
      <c r="AO94" s="297"/>
      <c r="AP94" s="346" t="s">
        <v>121</v>
      </c>
      <c r="AQ94" s="287"/>
      <c r="AR94" s="10"/>
      <c r="AS94" s="200"/>
      <c r="AT94" s="167">
        <f t="shared" si="109"/>
        <v>0</v>
      </c>
      <c r="AU94" s="297"/>
      <c r="AV94" s="346" t="s">
        <v>121</v>
      </c>
      <c r="AW94" s="175"/>
      <c r="AX94" s="10"/>
      <c r="AY94" s="200"/>
      <c r="AZ94" s="167">
        <f t="shared" si="110"/>
        <v>0</v>
      </c>
      <c r="BA94" s="297"/>
      <c r="BB94" s="346" t="s">
        <v>121</v>
      </c>
      <c r="BC94" s="167"/>
      <c r="BD94" s="10"/>
      <c r="BE94" s="187">
        <v>0</v>
      </c>
      <c r="BF94" s="167">
        <f t="shared" si="111"/>
        <v>0</v>
      </c>
      <c r="BG94" s="297"/>
      <c r="BH94" s="188" t="str" cm="2">
        <f t="array" ref="BH94">_xlfn.IFS($C$6=Werkblad!$A$28,Werkblad!$A$34,$C$6="Kennisontwikkeling (KO)",Werkblad!$A$31,$C$6="Onderzoek, Ontwikkeling en innovatie (O&amp;O&amp;I)",Werkblad!$A$32,$C$6="","")</f>
        <v/>
      </c>
      <c r="BI94" s="136"/>
    </row>
    <row r="95" spans="1:61" x14ac:dyDescent="0.25">
      <c r="A95" s="7"/>
      <c r="B95" s="578"/>
      <c r="C95" s="579"/>
      <c r="D95" s="580"/>
      <c r="E95" s="4"/>
      <c r="F95" s="10"/>
      <c r="G95" s="200"/>
      <c r="H95" s="4"/>
      <c r="I95" s="296"/>
      <c r="J95" s="10"/>
      <c r="K95" s="200"/>
      <c r="L95" s="297"/>
      <c r="M95" s="167"/>
      <c r="N95" s="10"/>
      <c r="O95" s="200"/>
      <c r="P95" s="297"/>
      <c r="Q95" s="297"/>
      <c r="R95" s="346" t="s">
        <v>121</v>
      </c>
      <c r="S95" s="175"/>
      <c r="T95" s="10"/>
      <c r="U95" s="200"/>
      <c r="V95" s="297"/>
      <c r="W95" s="33">
        <f t="shared" ref="W95:W103" si="112">U95</f>
        <v>0</v>
      </c>
      <c r="X95" s="346" t="s">
        <v>121</v>
      </c>
      <c r="Y95" s="175"/>
      <c r="Z95" s="10"/>
      <c r="AA95" s="187">
        <v>0</v>
      </c>
      <c r="AB95" s="287"/>
      <c r="AC95" s="33">
        <f t="shared" ref="AC95:AC103" si="113">AA95</f>
        <v>0</v>
      </c>
      <c r="AD95" s="188" t="str" cm="2">
        <f t="array" ref="AD95">_xlfn.IFS($C$6=Werkblad!$A$28,Werkblad!$A$34,$C$6="Kennisontwikkeling (KO)",Werkblad!$A$31,$C$6="Onderzoek, Ontwikkeling en innovatie (O&amp;O&amp;I)",Werkblad!$A$32,$C$6="","")</f>
        <v/>
      </c>
      <c r="AE95" s="287"/>
      <c r="AF95" s="10"/>
      <c r="AG95" s="200"/>
      <c r="AH95" s="167">
        <f t="shared" ref="AH95:AH103" si="114">AG95</f>
        <v>0</v>
      </c>
      <c r="AI95" s="297"/>
      <c r="AJ95" s="346" t="s">
        <v>121</v>
      </c>
      <c r="AK95" s="297"/>
      <c r="AL95" s="10"/>
      <c r="AM95" s="200"/>
      <c r="AN95" s="167">
        <f t="shared" ref="AN95:AN103" si="115">AM95</f>
        <v>0</v>
      </c>
      <c r="AO95" s="297"/>
      <c r="AP95" s="346" t="s">
        <v>121</v>
      </c>
      <c r="AQ95" s="287"/>
      <c r="AR95" s="10"/>
      <c r="AS95" s="200"/>
      <c r="AT95" s="167">
        <f t="shared" ref="AT95:AT103" si="116">AS95</f>
        <v>0</v>
      </c>
      <c r="AU95" s="297"/>
      <c r="AV95" s="346" t="s">
        <v>121</v>
      </c>
      <c r="AW95" s="175"/>
      <c r="AX95" s="10"/>
      <c r="AY95" s="200"/>
      <c r="AZ95" s="167">
        <f t="shared" ref="AZ95:AZ103" si="117">AY95</f>
        <v>0</v>
      </c>
      <c r="BA95" s="297"/>
      <c r="BB95" s="346" t="s">
        <v>121</v>
      </c>
      <c r="BC95" s="167"/>
      <c r="BD95" s="10"/>
      <c r="BE95" s="187">
        <v>0</v>
      </c>
      <c r="BF95" s="167">
        <f t="shared" ref="BF95:BF103" si="118">BE95</f>
        <v>0</v>
      </c>
      <c r="BG95" s="297"/>
      <c r="BH95" s="188" t="str" cm="2">
        <f t="array" ref="BH95">_xlfn.IFS($C$6=Werkblad!$A$28,Werkblad!$A$34,$C$6="Kennisontwikkeling (KO)",Werkblad!$A$31,$C$6="Onderzoek, Ontwikkeling en innovatie (O&amp;O&amp;I)",Werkblad!$A$32,$C$6="","")</f>
        <v/>
      </c>
      <c r="BI95" s="136"/>
    </row>
    <row r="96" spans="1:61" x14ac:dyDescent="0.25">
      <c r="A96" s="7"/>
      <c r="B96" s="399"/>
      <c r="C96" s="400"/>
      <c r="D96" s="401"/>
      <c r="E96" s="4"/>
      <c r="F96" s="10"/>
      <c r="G96" s="200"/>
      <c r="H96" s="4"/>
      <c r="I96" s="296"/>
      <c r="J96" s="10"/>
      <c r="K96" s="200"/>
      <c r="L96" s="297"/>
      <c r="M96" s="167"/>
      <c r="N96" s="10"/>
      <c r="O96" s="200"/>
      <c r="P96" s="297"/>
      <c r="Q96" s="297"/>
      <c r="R96" s="346" t="s">
        <v>121</v>
      </c>
      <c r="S96" s="175"/>
      <c r="T96" s="10"/>
      <c r="U96" s="200"/>
      <c r="V96" s="297"/>
      <c r="W96" s="33">
        <f t="shared" si="112"/>
        <v>0</v>
      </c>
      <c r="X96" s="346" t="s">
        <v>121</v>
      </c>
      <c r="Y96" s="175"/>
      <c r="Z96" s="10"/>
      <c r="AA96" s="187">
        <v>0</v>
      </c>
      <c r="AB96" s="287"/>
      <c r="AC96" s="33">
        <f t="shared" si="113"/>
        <v>0</v>
      </c>
      <c r="AD96" s="188" t="str" cm="2">
        <f t="array" ref="AD96">_xlfn.IFS($C$6=Werkblad!$A$28,Werkblad!$A$34,$C$6="Kennisontwikkeling (KO)",Werkblad!$A$31,$C$6="Onderzoek, Ontwikkeling en innovatie (O&amp;O&amp;I)",Werkblad!$A$32,$C$6="","")</f>
        <v/>
      </c>
      <c r="AE96" s="287"/>
      <c r="AF96" s="10"/>
      <c r="AG96" s="200"/>
      <c r="AH96" s="167">
        <f t="shared" si="114"/>
        <v>0</v>
      </c>
      <c r="AI96" s="297"/>
      <c r="AJ96" s="346" t="s">
        <v>121</v>
      </c>
      <c r="AK96" s="297"/>
      <c r="AL96" s="10"/>
      <c r="AM96" s="200"/>
      <c r="AN96" s="167">
        <f t="shared" si="115"/>
        <v>0</v>
      </c>
      <c r="AO96" s="297"/>
      <c r="AP96" s="346" t="s">
        <v>121</v>
      </c>
      <c r="AQ96" s="287"/>
      <c r="AR96" s="10"/>
      <c r="AS96" s="200"/>
      <c r="AT96" s="167">
        <f t="shared" si="116"/>
        <v>0</v>
      </c>
      <c r="AU96" s="297"/>
      <c r="AV96" s="346" t="s">
        <v>121</v>
      </c>
      <c r="AW96" s="175"/>
      <c r="AX96" s="10"/>
      <c r="AY96" s="200"/>
      <c r="AZ96" s="167">
        <f t="shared" si="117"/>
        <v>0</v>
      </c>
      <c r="BA96" s="297"/>
      <c r="BB96" s="346" t="s">
        <v>121</v>
      </c>
      <c r="BC96" s="167"/>
      <c r="BD96" s="10"/>
      <c r="BE96" s="187">
        <v>0</v>
      </c>
      <c r="BF96" s="167">
        <f t="shared" si="118"/>
        <v>0</v>
      </c>
      <c r="BG96" s="297"/>
      <c r="BH96" s="188" t="str" cm="2">
        <f t="array" ref="BH96">_xlfn.IFS($C$6=Werkblad!$A$28,Werkblad!$A$34,$C$6="Kennisontwikkeling (KO)",Werkblad!$A$31,$C$6="Onderzoek, Ontwikkeling en innovatie (O&amp;O&amp;I)",Werkblad!$A$32,$C$6="","")</f>
        <v/>
      </c>
      <c r="BI96" s="136"/>
    </row>
    <row r="97" spans="1:61" x14ac:dyDescent="0.25">
      <c r="A97" s="7"/>
      <c r="B97" s="399"/>
      <c r="C97" s="400"/>
      <c r="D97" s="401"/>
      <c r="E97" s="4"/>
      <c r="F97" s="10"/>
      <c r="G97" s="200"/>
      <c r="H97" s="4"/>
      <c r="I97" s="296"/>
      <c r="J97" s="10"/>
      <c r="K97" s="200"/>
      <c r="L97" s="297"/>
      <c r="M97" s="167"/>
      <c r="N97" s="10"/>
      <c r="O97" s="200"/>
      <c r="P97" s="297"/>
      <c r="Q97" s="297"/>
      <c r="R97" s="346" t="s">
        <v>121</v>
      </c>
      <c r="S97" s="175"/>
      <c r="T97" s="10"/>
      <c r="U97" s="200"/>
      <c r="V97" s="297"/>
      <c r="W97" s="33">
        <f t="shared" si="112"/>
        <v>0</v>
      </c>
      <c r="X97" s="346" t="s">
        <v>121</v>
      </c>
      <c r="Y97" s="175"/>
      <c r="Z97" s="10"/>
      <c r="AA97" s="187">
        <v>0</v>
      </c>
      <c r="AB97" s="287"/>
      <c r="AC97" s="33">
        <f t="shared" si="113"/>
        <v>0</v>
      </c>
      <c r="AD97" s="188" t="str" cm="2">
        <f t="array" ref="AD97">_xlfn.IFS($C$6=Werkblad!$A$28,Werkblad!$A$34,$C$6="Kennisontwikkeling (KO)",Werkblad!$A$31,$C$6="Onderzoek, Ontwikkeling en innovatie (O&amp;O&amp;I)",Werkblad!$A$32,$C$6="","")</f>
        <v/>
      </c>
      <c r="AE97" s="287"/>
      <c r="AF97" s="10"/>
      <c r="AG97" s="200"/>
      <c r="AH97" s="167">
        <f t="shared" si="114"/>
        <v>0</v>
      </c>
      <c r="AI97" s="297"/>
      <c r="AJ97" s="346" t="s">
        <v>121</v>
      </c>
      <c r="AK97" s="297"/>
      <c r="AL97" s="10"/>
      <c r="AM97" s="200"/>
      <c r="AN97" s="167">
        <f t="shared" si="115"/>
        <v>0</v>
      </c>
      <c r="AO97" s="297"/>
      <c r="AP97" s="346" t="s">
        <v>121</v>
      </c>
      <c r="AQ97" s="287"/>
      <c r="AR97" s="10"/>
      <c r="AS97" s="200"/>
      <c r="AT97" s="167">
        <f t="shared" si="116"/>
        <v>0</v>
      </c>
      <c r="AU97" s="297"/>
      <c r="AV97" s="346" t="s">
        <v>121</v>
      </c>
      <c r="AW97" s="175"/>
      <c r="AX97" s="10"/>
      <c r="AY97" s="200"/>
      <c r="AZ97" s="167">
        <f t="shared" si="117"/>
        <v>0</v>
      </c>
      <c r="BA97" s="297"/>
      <c r="BB97" s="346" t="s">
        <v>121</v>
      </c>
      <c r="BC97" s="167"/>
      <c r="BD97" s="10"/>
      <c r="BE97" s="187">
        <v>0</v>
      </c>
      <c r="BF97" s="167">
        <f t="shared" si="118"/>
        <v>0</v>
      </c>
      <c r="BG97" s="297"/>
      <c r="BH97" s="188" t="str" cm="2">
        <f t="array" ref="BH97">_xlfn.IFS($C$6=Werkblad!$A$28,Werkblad!$A$34,$C$6="Kennisontwikkeling (KO)",Werkblad!$A$31,$C$6="Onderzoek, Ontwikkeling en innovatie (O&amp;O&amp;I)",Werkblad!$A$32,$C$6="","")</f>
        <v/>
      </c>
      <c r="BI97" s="136"/>
    </row>
    <row r="98" spans="1:61" x14ac:dyDescent="0.25">
      <c r="A98" s="7"/>
      <c r="B98" s="578"/>
      <c r="C98" s="579"/>
      <c r="D98" s="580"/>
      <c r="E98" s="4"/>
      <c r="F98" s="10"/>
      <c r="G98" s="200"/>
      <c r="H98" s="4"/>
      <c r="I98" s="296"/>
      <c r="J98" s="10"/>
      <c r="K98" s="200"/>
      <c r="L98" s="297"/>
      <c r="M98" s="167"/>
      <c r="N98" s="10"/>
      <c r="O98" s="200"/>
      <c r="P98" s="297"/>
      <c r="Q98" s="297"/>
      <c r="R98" s="346" t="s">
        <v>121</v>
      </c>
      <c r="S98" s="175"/>
      <c r="T98" s="10"/>
      <c r="U98" s="200"/>
      <c r="V98" s="297"/>
      <c r="W98" s="33">
        <f t="shared" si="112"/>
        <v>0</v>
      </c>
      <c r="X98" s="346" t="s">
        <v>121</v>
      </c>
      <c r="Y98" s="175"/>
      <c r="Z98" s="10"/>
      <c r="AA98" s="187">
        <v>0</v>
      </c>
      <c r="AB98" s="287"/>
      <c r="AC98" s="33">
        <f t="shared" si="113"/>
        <v>0</v>
      </c>
      <c r="AD98" s="188" t="str" cm="2">
        <f t="array" ref="AD98">_xlfn.IFS($C$6=Werkblad!$A$28,Werkblad!$A$34,$C$6="Kennisontwikkeling (KO)",Werkblad!$A$31,$C$6="Onderzoek, Ontwikkeling en innovatie (O&amp;O&amp;I)",Werkblad!$A$32,$C$6="","")</f>
        <v/>
      </c>
      <c r="AE98" s="287"/>
      <c r="AF98" s="10"/>
      <c r="AG98" s="200"/>
      <c r="AH98" s="167">
        <f t="shared" si="114"/>
        <v>0</v>
      </c>
      <c r="AI98" s="297"/>
      <c r="AJ98" s="346" t="s">
        <v>121</v>
      </c>
      <c r="AK98" s="297"/>
      <c r="AL98" s="10"/>
      <c r="AM98" s="200"/>
      <c r="AN98" s="167">
        <f t="shared" si="115"/>
        <v>0</v>
      </c>
      <c r="AO98" s="297"/>
      <c r="AP98" s="346" t="s">
        <v>121</v>
      </c>
      <c r="AQ98" s="287"/>
      <c r="AR98" s="10"/>
      <c r="AS98" s="200"/>
      <c r="AT98" s="167">
        <f t="shared" si="116"/>
        <v>0</v>
      </c>
      <c r="AU98" s="297"/>
      <c r="AV98" s="346" t="s">
        <v>121</v>
      </c>
      <c r="AW98" s="175"/>
      <c r="AX98" s="10"/>
      <c r="AY98" s="200"/>
      <c r="AZ98" s="167">
        <f t="shared" si="117"/>
        <v>0</v>
      </c>
      <c r="BA98" s="297"/>
      <c r="BB98" s="346" t="s">
        <v>121</v>
      </c>
      <c r="BC98" s="167"/>
      <c r="BD98" s="10"/>
      <c r="BE98" s="187">
        <v>0</v>
      </c>
      <c r="BF98" s="167">
        <f t="shared" si="118"/>
        <v>0</v>
      </c>
      <c r="BG98" s="297"/>
      <c r="BH98" s="188" t="str" cm="2">
        <f t="array" ref="BH98">_xlfn.IFS($C$6=Werkblad!$A$28,Werkblad!$A$34,$C$6="Kennisontwikkeling (KO)",Werkblad!$A$31,$C$6="Onderzoek, Ontwikkeling en innovatie (O&amp;O&amp;I)",Werkblad!$A$32,$C$6="","")</f>
        <v/>
      </c>
      <c r="BI98" s="136"/>
    </row>
    <row r="99" spans="1:61" x14ac:dyDescent="0.25">
      <c r="A99" s="7"/>
      <c r="B99" s="578"/>
      <c r="C99" s="579"/>
      <c r="D99" s="580"/>
      <c r="E99" s="4"/>
      <c r="F99" s="10"/>
      <c r="G99" s="200"/>
      <c r="H99" s="4"/>
      <c r="I99" s="296"/>
      <c r="J99" s="10"/>
      <c r="K99" s="200"/>
      <c r="L99" s="297"/>
      <c r="M99" s="167"/>
      <c r="N99" s="10"/>
      <c r="O99" s="200"/>
      <c r="P99" s="297"/>
      <c r="Q99" s="297"/>
      <c r="R99" s="346" t="s">
        <v>121</v>
      </c>
      <c r="S99" s="175"/>
      <c r="T99" s="10"/>
      <c r="U99" s="200"/>
      <c r="V99" s="297"/>
      <c r="W99" s="33">
        <f t="shared" si="112"/>
        <v>0</v>
      </c>
      <c r="X99" s="346" t="s">
        <v>121</v>
      </c>
      <c r="Y99" s="175"/>
      <c r="Z99" s="10"/>
      <c r="AA99" s="187">
        <v>0</v>
      </c>
      <c r="AB99" s="287"/>
      <c r="AC99" s="33">
        <f t="shared" si="113"/>
        <v>0</v>
      </c>
      <c r="AD99" s="188" t="str" cm="2">
        <f t="array" ref="AD99">_xlfn.IFS($C$6=Werkblad!$A$28,Werkblad!$A$34,$C$6="Kennisontwikkeling (KO)",Werkblad!$A$31,$C$6="Onderzoek, Ontwikkeling en innovatie (O&amp;O&amp;I)",Werkblad!$A$32,$C$6="","")</f>
        <v/>
      </c>
      <c r="AE99" s="287"/>
      <c r="AF99" s="10"/>
      <c r="AG99" s="200"/>
      <c r="AH99" s="167">
        <f t="shared" si="114"/>
        <v>0</v>
      </c>
      <c r="AI99" s="297"/>
      <c r="AJ99" s="346" t="s">
        <v>121</v>
      </c>
      <c r="AK99" s="297"/>
      <c r="AL99" s="10"/>
      <c r="AM99" s="200"/>
      <c r="AN99" s="167">
        <f t="shared" si="115"/>
        <v>0</v>
      </c>
      <c r="AO99" s="297"/>
      <c r="AP99" s="346" t="s">
        <v>121</v>
      </c>
      <c r="AQ99" s="287"/>
      <c r="AR99" s="10"/>
      <c r="AS99" s="200"/>
      <c r="AT99" s="167">
        <f t="shared" si="116"/>
        <v>0</v>
      </c>
      <c r="AU99" s="297"/>
      <c r="AV99" s="346" t="s">
        <v>121</v>
      </c>
      <c r="AW99" s="175"/>
      <c r="AX99" s="10"/>
      <c r="AY99" s="200"/>
      <c r="AZ99" s="167">
        <f t="shared" si="117"/>
        <v>0</v>
      </c>
      <c r="BA99" s="297"/>
      <c r="BB99" s="346" t="s">
        <v>121</v>
      </c>
      <c r="BC99" s="167"/>
      <c r="BD99" s="10"/>
      <c r="BE99" s="187">
        <v>0</v>
      </c>
      <c r="BF99" s="167">
        <f t="shared" si="118"/>
        <v>0</v>
      </c>
      <c r="BG99" s="297"/>
      <c r="BH99" s="188" t="str" cm="2">
        <f t="array" ref="BH99">_xlfn.IFS($C$6=Werkblad!$A$28,Werkblad!$A$34,$C$6="Kennisontwikkeling (KO)",Werkblad!$A$31,$C$6="Onderzoek, Ontwikkeling en innovatie (O&amp;O&amp;I)",Werkblad!$A$32,$C$6="","")</f>
        <v/>
      </c>
      <c r="BI99" s="136"/>
    </row>
    <row r="100" spans="1:61" x14ac:dyDescent="0.25">
      <c r="A100" s="7"/>
      <c r="B100" s="578"/>
      <c r="C100" s="579"/>
      <c r="D100" s="580"/>
      <c r="E100" s="4"/>
      <c r="F100" s="10"/>
      <c r="G100" s="200"/>
      <c r="H100" s="4"/>
      <c r="I100" s="296"/>
      <c r="J100" s="10"/>
      <c r="K100" s="200"/>
      <c r="L100" s="297"/>
      <c r="M100" s="167"/>
      <c r="N100" s="10"/>
      <c r="O100" s="200"/>
      <c r="P100" s="297"/>
      <c r="Q100" s="297"/>
      <c r="R100" s="346" t="s">
        <v>121</v>
      </c>
      <c r="S100" s="175"/>
      <c r="T100" s="10"/>
      <c r="U100" s="200"/>
      <c r="V100" s="297"/>
      <c r="W100" s="33">
        <f t="shared" si="112"/>
        <v>0</v>
      </c>
      <c r="X100" s="346" t="s">
        <v>121</v>
      </c>
      <c r="Y100" s="175"/>
      <c r="Z100" s="10"/>
      <c r="AA100" s="187">
        <v>0</v>
      </c>
      <c r="AB100" s="287"/>
      <c r="AC100" s="33">
        <f t="shared" si="113"/>
        <v>0</v>
      </c>
      <c r="AD100" s="188" t="str" cm="2">
        <f t="array" ref="AD100">_xlfn.IFS($C$6=Werkblad!$A$28,Werkblad!$A$34,$C$6="Kennisontwikkeling (KO)",Werkblad!$A$31,$C$6="Onderzoek, Ontwikkeling en innovatie (O&amp;O&amp;I)",Werkblad!$A$32,$C$6="","")</f>
        <v/>
      </c>
      <c r="AE100" s="287"/>
      <c r="AF100" s="10"/>
      <c r="AG100" s="200"/>
      <c r="AH100" s="167">
        <f t="shared" si="114"/>
        <v>0</v>
      </c>
      <c r="AI100" s="297"/>
      <c r="AJ100" s="346" t="s">
        <v>121</v>
      </c>
      <c r="AK100" s="297"/>
      <c r="AL100" s="10"/>
      <c r="AM100" s="200"/>
      <c r="AN100" s="167">
        <f t="shared" si="115"/>
        <v>0</v>
      </c>
      <c r="AO100" s="297"/>
      <c r="AP100" s="346" t="s">
        <v>121</v>
      </c>
      <c r="AQ100" s="287"/>
      <c r="AR100" s="10"/>
      <c r="AS100" s="200"/>
      <c r="AT100" s="167">
        <f t="shared" si="116"/>
        <v>0</v>
      </c>
      <c r="AU100" s="297"/>
      <c r="AV100" s="346" t="s">
        <v>121</v>
      </c>
      <c r="AW100" s="175"/>
      <c r="AX100" s="10"/>
      <c r="AY100" s="200"/>
      <c r="AZ100" s="167">
        <f t="shared" si="117"/>
        <v>0</v>
      </c>
      <c r="BA100" s="297"/>
      <c r="BB100" s="346" t="s">
        <v>121</v>
      </c>
      <c r="BC100" s="167"/>
      <c r="BD100" s="10"/>
      <c r="BE100" s="187">
        <v>0</v>
      </c>
      <c r="BF100" s="167">
        <f t="shared" si="118"/>
        <v>0</v>
      </c>
      <c r="BG100" s="297"/>
      <c r="BH100" s="188" t="str" cm="2">
        <f t="array" ref="BH100">_xlfn.IFS($C$6=Werkblad!$A$28,Werkblad!$A$34,$C$6="Kennisontwikkeling (KO)",Werkblad!$A$31,$C$6="Onderzoek, Ontwikkeling en innovatie (O&amp;O&amp;I)",Werkblad!$A$32,$C$6="","")</f>
        <v/>
      </c>
      <c r="BI100" s="136"/>
    </row>
    <row r="101" spans="1:61" x14ac:dyDescent="0.25">
      <c r="A101" s="7"/>
      <c r="B101" s="578"/>
      <c r="C101" s="579"/>
      <c r="D101" s="580"/>
      <c r="E101" s="4"/>
      <c r="F101" s="10"/>
      <c r="G101" s="200"/>
      <c r="H101" s="4"/>
      <c r="I101" s="296"/>
      <c r="J101" s="10"/>
      <c r="K101" s="200"/>
      <c r="L101" s="297"/>
      <c r="M101" s="167"/>
      <c r="N101" s="10"/>
      <c r="O101" s="200"/>
      <c r="P101" s="297"/>
      <c r="Q101" s="297"/>
      <c r="R101" s="346" t="s">
        <v>121</v>
      </c>
      <c r="S101" s="175"/>
      <c r="T101" s="10"/>
      <c r="U101" s="200"/>
      <c r="V101" s="297"/>
      <c r="W101" s="33">
        <f t="shared" si="112"/>
        <v>0</v>
      </c>
      <c r="X101" s="346" t="s">
        <v>121</v>
      </c>
      <c r="Y101" s="175"/>
      <c r="Z101" s="10"/>
      <c r="AA101" s="187">
        <v>0</v>
      </c>
      <c r="AB101" s="287"/>
      <c r="AC101" s="33">
        <f t="shared" si="113"/>
        <v>0</v>
      </c>
      <c r="AD101" s="188" t="str" cm="2">
        <f t="array" ref="AD101">_xlfn.IFS($C$6=Werkblad!$A$28,Werkblad!$A$34,$C$6="Kennisontwikkeling (KO)",Werkblad!$A$31,$C$6="Onderzoek, Ontwikkeling en innovatie (O&amp;O&amp;I)",Werkblad!$A$32,$C$6="","")</f>
        <v/>
      </c>
      <c r="AE101" s="287"/>
      <c r="AF101" s="10"/>
      <c r="AG101" s="200"/>
      <c r="AH101" s="167">
        <f t="shared" si="114"/>
        <v>0</v>
      </c>
      <c r="AI101" s="297"/>
      <c r="AJ101" s="346" t="s">
        <v>121</v>
      </c>
      <c r="AK101" s="297"/>
      <c r="AL101" s="10"/>
      <c r="AM101" s="200"/>
      <c r="AN101" s="167">
        <f t="shared" si="115"/>
        <v>0</v>
      </c>
      <c r="AO101" s="297"/>
      <c r="AP101" s="346" t="s">
        <v>121</v>
      </c>
      <c r="AQ101" s="287"/>
      <c r="AR101" s="10"/>
      <c r="AS101" s="200"/>
      <c r="AT101" s="167">
        <f t="shared" si="116"/>
        <v>0</v>
      </c>
      <c r="AU101" s="297"/>
      <c r="AV101" s="346" t="s">
        <v>121</v>
      </c>
      <c r="AW101" s="175"/>
      <c r="AX101" s="10"/>
      <c r="AY101" s="200"/>
      <c r="AZ101" s="167">
        <f t="shared" si="117"/>
        <v>0</v>
      </c>
      <c r="BA101" s="297"/>
      <c r="BB101" s="346" t="s">
        <v>121</v>
      </c>
      <c r="BC101" s="167"/>
      <c r="BD101" s="10"/>
      <c r="BE101" s="187">
        <v>0</v>
      </c>
      <c r="BF101" s="167">
        <f t="shared" si="118"/>
        <v>0</v>
      </c>
      <c r="BG101" s="297"/>
      <c r="BH101" s="188" t="str" cm="2">
        <f t="array" ref="BH101">_xlfn.IFS($C$6=Werkblad!$A$28,Werkblad!$A$34,$C$6="Kennisontwikkeling (KO)",Werkblad!$A$31,$C$6="Onderzoek, Ontwikkeling en innovatie (O&amp;O&amp;I)",Werkblad!$A$32,$C$6="","")</f>
        <v/>
      </c>
      <c r="BI101" s="136"/>
    </row>
    <row r="102" spans="1:61" x14ac:dyDescent="0.25">
      <c r="A102" s="7"/>
      <c r="B102" s="578"/>
      <c r="C102" s="579"/>
      <c r="D102" s="580"/>
      <c r="E102" s="4"/>
      <c r="F102" s="10"/>
      <c r="G102" s="200"/>
      <c r="H102" s="4"/>
      <c r="I102" s="296"/>
      <c r="J102" s="10"/>
      <c r="K102" s="200"/>
      <c r="L102" s="297"/>
      <c r="M102" s="167"/>
      <c r="N102" s="10"/>
      <c r="O102" s="200"/>
      <c r="P102" s="297"/>
      <c r="Q102" s="297"/>
      <c r="R102" s="346" t="s">
        <v>121</v>
      </c>
      <c r="S102" s="175"/>
      <c r="T102" s="10"/>
      <c r="U102" s="200"/>
      <c r="V102" s="297"/>
      <c r="W102" s="33">
        <f t="shared" si="112"/>
        <v>0</v>
      </c>
      <c r="X102" s="346" t="s">
        <v>121</v>
      </c>
      <c r="Y102" s="175"/>
      <c r="Z102" s="10"/>
      <c r="AA102" s="187">
        <v>0</v>
      </c>
      <c r="AB102" s="287"/>
      <c r="AC102" s="33">
        <f t="shared" si="113"/>
        <v>0</v>
      </c>
      <c r="AD102" s="188" t="str" cm="2">
        <f t="array" ref="AD102">_xlfn.IFS($C$6=Werkblad!$A$28,Werkblad!$A$34,$C$6="Kennisontwikkeling (KO)",Werkblad!$A$31,$C$6="Onderzoek, Ontwikkeling en innovatie (O&amp;O&amp;I)",Werkblad!$A$32,$C$6="","")</f>
        <v/>
      </c>
      <c r="AE102" s="287"/>
      <c r="AF102" s="10"/>
      <c r="AG102" s="200"/>
      <c r="AH102" s="167">
        <f t="shared" si="114"/>
        <v>0</v>
      </c>
      <c r="AI102" s="297"/>
      <c r="AJ102" s="346" t="s">
        <v>121</v>
      </c>
      <c r="AK102" s="297"/>
      <c r="AL102" s="10"/>
      <c r="AM102" s="200"/>
      <c r="AN102" s="167">
        <f t="shared" si="115"/>
        <v>0</v>
      </c>
      <c r="AO102" s="297"/>
      <c r="AP102" s="346" t="s">
        <v>121</v>
      </c>
      <c r="AQ102" s="287"/>
      <c r="AR102" s="10"/>
      <c r="AS102" s="200"/>
      <c r="AT102" s="167">
        <f t="shared" si="116"/>
        <v>0</v>
      </c>
      <c r="AU102" s="297"/>
      <c r="AV102" s="346" t="s">
        <v>121</v>
      </c>
      <c r="AW102" s="175"/>
      <c r="AX102" s="10"/>
      <c r="AY102" s="200"/>
      <c r="AZ102" s="167">
        <f t="shared" si="117"/>
        <v>0</v>
      </c>
      <c r="BA102" s="297"/>
      <c r="BB102" s="346" t="s">
        <v>121</v>
      </c>
      <c r="BC102" s="167"/>
      <c r="BD102" s="10"/>
      <c r="BE102" s="187">
        <v>0</v>
      </c>
      <c r="BF102" s="167">
        <f t="shared" si="118"/>
        <v>0</v>
      </c>
      <c r="BG102" s="297"/>
      <c r="BH102" s="188" t="str" cm="2">
        <f t="array" ref="BH102">_xlfn.IFS($C$6=Werkblad!$A$28,Werkblad!$A$34,$C$6="Kennisontwikkeling (KO)",Werkblad!$A$31,$C$6="Onderzoek, Ontwikkeling en innovatie (O&amp;O&amp;I)",Werkblad!$A$32,$C$6="","")</f>
        <v/>
      </c>
      <c r="BI102" s="136"/>
    </row>
    <row r="103" spans="1:61" x14ac:dyDescent="0.25">
      <c r="A103" s="7"/>
      <c r="B103" s="578"/>
      <c r="C103" s="579"/>
      <c r="D103" s="580"/>
      <c r="E103" s="4"/>
      <c r="F103" s="10"/>
      <c r="G103" s="200"/>
      <c r="H103" s="4"/>
      <c r="I103" s="296"/>
      <c r="J103" s="10"/>
      <c r="K103" s="200"/>
      <c r="L103" s="297"/>
      <c r="M103" s="167"/>
      <c r="N103" s="10"/>
      <c r="O103" s="200"/>
      <c r="P103" s="297"/>
      <c r="Q103" s="297"/>
      <c r="R103" s="346" t="s">
        <v>121</v>
      </c>
      <c r="S103" s="175"/>
      <c r="T103" s="10"/>
      <c r="U103" s="200"/>
      <c r="V103" s="297"/>
      <c r="W103" s="33">
        <f t="shared" si="112"/>
        <v>0</v>
      </c>
      <c r="X103" s="346" t="s">
        <v>121</v>
      </c>
      <c r="Y103" s="175"/>
      <c r="Z103" s="10"/>
      <c r="AA103" s="187">
        <v>0</v>
      </c>
      <c r="AB103" s="287"/>
      <c r="AC103" s="33">
        <f t="shared" si="113"/>
        <v>0</v>
      </c>
      <c r="AD103" s="188" t="str" cm="2">
        <f t="array" ref="AD103">_xlfn.IFS($C$6=Werkblad!$A$28,Werkblad!$A$34,$C$6="Kennisontwikkeling (KO)",Werkblad!$A$31,$C$6="Onderzoek, Ontwikkeling en innovatie (O&amp;O&amp;I)",Werkblad!$A$32,$C$6="","")</f>
        <v/>
      </c>
      <c r="AE103" s="287"/>
      <c r="AF103" s="10"/>
      <c r="AG103" s="200"/>
      <c r="AH103" s="167">
        <f t="shared" si="114"/>
        <v>0</v>
      </c>
      <c r="AI103" s="297"/>
      <c r="AJ103" s="346" t="s">
        <v>121</v>
      </c>
      <c r="AK103" s="297"/>
      <c r="AL103" s="10"/>
      <c r="AM103" s="200"/>
      <c r="AN103" s="167">
        <f t="shared" si="115"/>
        <v>0</v>
      </c>
      <c r="AO103" s="297"/>
      <c r="AP103" s="346" t="s">
        <v>121</v>
      </c>
      <c r="AQ103" s="287"/>
      <c r="AR103" s="10"/>
      <c r="AS103" s="200"/>
      <c r="AT103" s="167">
        <f t="shared" si="116"/>
        <v>0</v>
      </c>
      <c r="AU103" s="297"/>
      <c r="AV103" s="346" t="s">
        <v>121</v>
      </c>
      <c r="AW103" s="175"/>
      <c r="AX103" s="10"/>
      <c r="AY103" s="200"/>
      <c r="AZ103" s="167">
        <f t="shared" si="117"/>
        <v>0</v>
      </c>
      <c r="BA103" s="297"/>
      <c r="BB103" s="346" t="s">
        <v>121</v>
      </c>
      <c r="BC103" s="167"/>
      <c r="BD103" s="10"/>
      <c r="BE103" s="187">
        <v>0</v>
      </c>
      <c r="BF103" s="167">
        <f t="shared" si="118"/>
        <v>0</v>
      </c>
      <c r="BG103" s="297"/>
      <c r="BH103" s="188" t="str" cm="2">
        <f t="array" ref="BH103">_xlfn.IFS($C$6=Werkblad!$A$28,Werkblad!$A$34,$C$6="Kennisontwikkeling (KO)",Werkblad!$A$31,$C$6="Onderzoek, Ontwikkeling en innovatie (O&amp;O&amp;I)",Werkblad!$A$32,$C$6="","")</f>
        <v/>
      </c>
      <c r="BI103" s="136"/>
    </row>
    <row r="104" spans="1:61" x14ac:dyDescent="0.25">
      <c r="A104" s="7"/>
      <c r="B104" s="574"/>
      <c r="C104" s="587"/>
      <c r="D104" s="587"/>
      <c r="E104" s="4"/>
      <c r="F104" s="10"/>
      <c r="G104" s="200"/>
      <c r="H104" s="4"/>
      <c r="I104" s="296">
        <f t="shared" si="105"/>
        <v>0</v>
      </c>
      <c r="J104" s="10"/>
      <c r="K104" s="200"/>
      <c r="L104" s="297"/>
      <c r="M104" s="167">
        <f t="shared" si="106"/>
        <v>0</v>
      </c>
      <c r="N104" s="10"/>
      <c r="O104" s="200"/>
      <c r="P104" s="297"/>
      <c r="Q104" s="297"/>
      <c r="R104" s="346" t="s">
        <v>121</v>
      </c>
      <c r="S104" s="175"/>
      <c r="T104" s="10"/>
      <c r="U104" s="200"/>
      <c r="V104" s="297"/>
      <c r="W104" s="33">
        <f t="shared" si="103"/>
        <v>0</v>
      </c>
      <c r="X104" s="346" t="s">
        <v>121</v>
      </c>
      <c r="Y104" s="175"/>
      <c r="Z104" s="10"/>
      <c r="AA104" s="187">
        <v>0</v>
      </c>
      <c r="AB104" s="287"/>
      <c r="AC104" s="33">
        <f t="shared" si="104"/>
        <v>0</v>
      </c>
      <c r="AD104" s="188" t="str" cm="2">
        <f t="array" ref="AD104">_xlfn.IFS($C$6=Werkblad!$A$28,Werkblad!$A$34,$C$6="Kennisontwikkeling (KO)",Werkblad!$A$31,$C$6="Onderzoek, Ontwikkeling en innovatie (O&amp;O&amp;I)",Werkblad!$A$32,$C$6="","")</f>
        <v/>
      </c>
      <c r="AE104" s="287"/>
      <c r="AF104" s="10"/>
      <c r="AG104" s="200"/>
      <c r="AH104" s="167">
        <f t="shared" si="107"/>
        <v>0</v>
      </c>
      <c r="AI104" s="297"/>
      <c r="AJ104" s="346" t="s">
        <v>121</v>
      </c>
      <c r="AK104" s="297"/>
      <c r="AL104" s="10"/>
      <c r="AM104" s="200"/>
      <c r="AN104" s="167">
        <f t="shared" si="108"/>
        <v>0</v>
      </c>
      <c r="AO104" s="297"/>
      <c r="AP104" s="346" t="s">
        <v>121</v>
      </c>
      <c r="AQ104" s="287"/>
      <c r="AR104" s="10"/>
      <c r="AS104" s="200"/>
      <c r="AT104" s="167">
        <f t="shared" si="109"/>
        <v>0</v>
      </c>
      <c r="AU104" s="297"/>
      <c r="AV104" s="346" t="s">
        <v>121</v>
      </c>
      <c r="AW104" s="175"/>
      <c r="AX104" s="10"/>
      <c r="AY104" s="200"/>
      <c r="AZ104" s="167">
        <f t="shared" si="110"/>
        <v>0</v>
      </c>
      <c r="BA104" s="297"/>
      <c r="BB104" s="346" t="s">
        <v>121</v>
      </c>
      <c r="BC104" s="167"/>
      <c r="BD104" s="10"/>
      <c r="BE104" s="187">
        <v>0</v>
      </c>
      <c r="BF104" s="167">
        <f t="shared" si="111"/>
        <v>0</v>
      </c>
      <c r="BG104" s="297"/>
      <c r="BH104" s="188" t="str" cm="2">
        <f t="array" ref="BH104">_xlfn.IFS($C$6=Werkblad!$A$28,Werkblad!$A$34,$C$6="Kennisontwikkeling (KO)",Werkblad!$A$31,$C$6="Onderzoek, Ontwikkeling en innovatie (O&amp;O&amp;I)",Werkblad!$A$32,$C$6="","")</f>
        <v/>
      </c>
      <c r="BI104" s="136"/>
    </row>
    <row r="105" spans="1:61" x14ac:dyDescent="0.25">
      <c r="A105" s="380"/>
      <c r="B105" s="588"/>
      <c r="C105" s="575"/>
      <c r="D105" s="575"/>
      <c r="E105" s="135"/>
      <c r="F105" s="10"/>
      <c r="G105" s="200"/>
      <c r="H105" s="135"/>
      <c r="I105" s="296">
        <f t="shared" si="105"/>
        <v>0</v>
      </c>
      <c r="J105" s="10"/>
      <c r="K105" s="200"/>
      <c r="L105" s="297"/>
      <c r="M105" s="167">
        <f t="shared" si="106"/>
        <v>0</v>
      </c>
      <c r="N105" s="10"/>
      <c r="O105" s="200"/>
      <c r="P105" s="297"/>
      <c r="Q105" s="297"/>
      <c r="R105" s="346" t="s">
        <v>121</v>
      </c>
      <c r="S105" s="175"/>
      <c r="T105" s="10"/>
      <c r="U105" s="200"/>
      <c r="V105" s="297"/>
      <c r="W105" s="33">
        <f t="shared" si="103"/>
        <v>0</v>
      </c>
      <c r="X105" s="346" t="s">
        <v>121</v>
      </c>
      <c r="Y105" s="175"/>
      <c r="Z105" s="10"/>
      <c r="AA105" s="187">
        <v>0</v>
      </c>
      <c r="AB105" s="287"/>
      <c r="AC105" s="33">
        <f t="shared" si="104"/>
        <v>0</v>
      </c>
      <c r="AD105" s="188" t="str" cm="2">
        <f t="array" ref="AD105">_xlfn.IFS($C$6=Werkblad!$A$28,Werkblad!$A$34,$C$6="Kennisontwikkeling (KO)",Werkblad!$A$31,$C$6="Onderzoek, Ontwikkeling en innovatie (O&amp;O&amp;I)",Werkblad!$A$32,$C$6="","")</f>
        <v/>
      </c>
      <c r="AE105" s="287"/>
      <c r="AF105" s="10"/>
      <c r="AG105" s="200"/>
      <c r="AH105" s="167">
        <f t="shared" si="107"/>
        <v>0</v>
      </c>
      <c r="AI105" s="297"/>
      <c r="AJ105" s="346" t="s">
        <v>121</v>
      </c>
      <c r="AK105" s="297"/>
      <c r="AL105" s="10"/>
      <c r="AM105" s="200"/>
      <c r="AN105" s="167">
        <f t="shared" si="108"/>
        <v>0</v>
      </c>
      <c r="AO105" s="297"/>
      <c r="AP105" s="346" t="s">
        <v>121</v>
      </c>
      <c r="AQ105" s="287"/>
      <c r="AR105" s="10"/>
      <c r="AS105" s="200"/>
      <c r="AT105" s="167">
        <f t="shared" si="109"/>
        <v>0</v>
      </c>
      <c r="AU105" s="297"/>
      <c r="AV105" s="346" t="s">
        <v>121</v>
      </c>
      <c r="AW105" s="175"/>
      <c r="AX105" s="10"/>
      <c r="AY105" s="200"/>
      <c r="AZ105" s="167">
        <f t="shared" si="110"/>
        <v>0</v>
      </c>
      <c r="BA105" s="297"/>
      <c r="BB105" s="346" t="s">
        <v>121</v>
      </c>
      <c r="BC105" s="167"/>
      <c r="BD105" s="10"/>
      <c r="BE105" s="187">
        <v>0</v>
      </c>
      <c r="BF105" s="167">
        <f t="shared" si="111"/>
        <v>0</v>
      </c>
      <c r="BG105" s="297"/>
      <c r="BH105" s="188" t="str" cm="2">
        <f t="array" ref="BH105">_xlfn.IFS($C$6=Werkblad!$A$28,Werkblad!$A$34,$C$6="Kennisontwikkeling (KO)",Werkblad!$A$31,$C$6="Onderzoek, Ontwikkeling en innovatie (O&amp;O&amp;I)",Werkblad!$A$32,$C$6="","")</f>
        <v/>
      </c>
      <c r="BI105" s="139"/>
    </row>
    <row r="106" spans="1:61" ht="15.75" thickBot="1" x14ac:dyDescent="0.3">
      <c r="A106" s="34"/>
      <c r="B106" s="193"/>
      <c r="C106" s="35"/>
      <c r="D106" s="54"/>
      <c r="E106" s="54"/>
      <c r="F106" s="35"/>
      <c r="G106" s="58"/>
      <c r="H106" s="54"/>
      <c r="I106" s="54"/>
      <c r="J106" s="35"/>
      <c r="K106" s="58"/>
      <c r="L106" s="304"/>
      <c r="M106" s="58"/>
      <c r="N106" s="35"/>
      <c r="O106" s="58"/>
      <c r="P106" s="304"/>
      <c r="Q106" s="304"/>
      <c r="R106" s="58"/>
      <c r="S106" s="58"/>
      <c r="T106" s="35"/>
      <c r="U106" s="58"/>
      <c r="V106" s="304"/>
      <c r="W106" s="33"/>
      <c r="X106" s="58"/>
      <c r="Y106" s="58"/>
      <c r="Z106" s="35"/>
      <c r="AA106" s="58"/>
      <c r="AB106" s="304"/>
      <c r="AC106" s="33"/>
      <c r="AD106" s="58"/>
      <c r="AE106" s="304"/>
      <c r="AF106" s="35"/>
      <c r="AG106" s="58"/>
      <c r="AH106" s="58"/>
      <c r="AI106" s="304"/>
      <c r="AJ106" s="58"/>
      <c r="AK106" s="304"/>
      <c r="AL106" s="35"/>
      <c r="AM106" s="58"/>
      <c r="AN106" s="58"/>
      <c r="AO106" s="304"/>
      <c r="AP106" s="58"/>
      <c r="AQ106" s="304"/>
      <c r="AR106" s="35"/>
      <c r="AS106" s="58"/>
      <c r="AT106" s="58"/>
      <c r="AU106" s="304"/>
      <c r="AV106" s="58"/>
      <c r="AW106" s="58"/>
      <c r="AX106" s="35"/>
      <c r="AY106" s="58"/>
      <c r="AZ106" s="58"/>
      <c r="BA106" s="304"/>
      <c r="BB106" s="58"/>
      <c r="BC106" s="58"/>
      <c r="BD106" s="35"/>
      <c r="BE106" s="58"/>
      <c r="BF106" s="58"/>
      <c r="BG106" s="304"/>
      <c r="BH106" s="58"/>
      <c r="BI106" s="137"/>
    </row>
    <row r="107" spans="1:61" ht="15.75" thickBot="1" x14ac:dyDescent="0.3">
      <c r="A107" s="27"/>
      <c r="B107" s="194"/>
      <c r="C107" s="42"/>
      <c r="D107" s="43"/>
      <c r="E107" s="43"/>
      <c r="F107" s="44" t="s">
        <v>14</v>
      </c>
      <c r="G107" s="45">
        <f>SUM(G92:G105)</f>
        <v>0</v>
      </c>
      <c r="H107" s="43"/>
      <c r="I107" s="43"/>
      <c r="J107" s="44" t="s">
        <v>14</v>
      </c>
      <c r="K107" s="45">
        <f>SUM(K92:K105)</f>
        <v>0</v>
      </c>
      <c r="L107" s="293"/>
      <c r="M107" s="79"/>
      <c r="N107" s="44" t="s">
        <v>14</v>
      </c>
      <c r="O107" s="45">
        <f>SUM(O92:O105)</f>
        <v>0</v>
      </c>
      <c r="P107" s="293"/>
      <c r="Q107" s="293"/>
      <c r="R107" s="43"/>
      <c r="S107" s="43"/>
      <c r="T107" s="44" t="s">
        <v>14</v>
      </c>
      <c r="U107" s="412">
        <f>SUM(U92:U105)</f>
        <v>0</v>
      </c>
      <c r="V107" s="293"/>
      <c r="W107" s="33"/>
      <c r="X107" s="43"/>
      <c r="Y107" s="79"/>
      <c r="Z107" s="44" t="s">
        <v>14</v>
      </c>
      <c r="AA107" s="45">
        <f>SUM(AA92:AA105)</f>
        <v>0</v>
      </c>
      <c r="AB107" s="293"/>
      <c r="AC107" s="33"/>
      <c r="AD107" s="43"/>
      <c r="AE107" s="293"/>
      <c r="AF107" s="44" t="s">
        <v>14</v>
      </c>
      <c r="AG107" s="412">
        <f>SUM(AG92:AG105)</f>
        <v>0</v>
      </c>
      <c r="AH107" s="79"/>
      <c r="AI107" s="293"/>
      <c r="AJ107" s="43"/>
      <c r="AK107" s="293"/>
      <c r="AL107" s="44" t="s">
        <v>14</v>
      </c>
      <c r="AM107" s="412">
        <f>SUM(AM92:AM105)</f>
        <v>0</v>
      </c>
      <c r="AN107" s="79"/>
      <c r="AO107" s="293"/>
      <c r="AP107" s="43"/>
      <c r="AQ107" s="293"/>
      <c r="AR107" s="44" t="s">
        <v>14</v>
      </c>
      <c r="AS107" s="412">
        <f>SUM(AS92:AS105)</f>
        <v>0</v>
      </c>
      <c r="AT107" s="79"/>
      <c r="AU107" s="293"/>
      <c r="AV107" s="43"/>
      <c r="AW107" s="79"/>
      <c r="AX107" s="44" t="s">
        <v>14</v>
      </c>
      <c r="AY107" s="412">
        <f>SUM(AY92:AY105)</f>
        <v>0</v>
      </c>
      <c r="AZ107" s="79"/>
      <c r="BA107" s="293"/>
      <c r="BB107" s="43"/>
      <c r="BC107" s="79"/>
      <c r="BD107" s="44" t="s">
        <v>14</v>
      </c>
      <c r="BE107" s="412">
        <f>SUM(BE92:BE105)</f>
        <v>0</v>
      </c>
      <c r="BF107" s="79"/>
      <c r="BG107" s="293"/>
      <c r="BH107" s="43"/>
      <c r="BI107" s="129"/>
    </row>
    <row r="108" spans="1:61" ht="15.75" thickBot="1" x14ac:dyDescent="0.3">
      <c r="A108" s="27"/>
      <c r="B108" s="38"/>
      <c r="C108" s="38"/>
      <c r="D108" s="49"/>
      <c r="E108" s="49"/>
      <c r="F108" s="66"/>
      <c r="G108" s="67"/>
      <c r="H108" s="68"/>
      <c r="I108" s="68"/>
      <c r="J108" s="61"/>
      <c r="K108" s="67"/>
      <c r="L108" s="290"/>
      <c r="M108" s="67"/>
      <c r="N108" s="61"/>
      <c r="O108" s="67"/>
      <c r="P108" s="290"/>
      <c r="Q108" s="290"/>
      <c r="R108" s="67"/>
      <c r="S108" s="68"/>
      <c r="T108" s="61"/>
      <c r="U108" s="67"/>
      <c r="V108" s="290"/>
      <c r="W108" s="33"/>
      <c r="X108" s="67"/>
      <c r="Y108" s="67"/>
      <c r="Z108" s="61"/>
      <c r="AA108" s="67"/>
      <c r="AB108" s="290"/>
      <c r="AC108" s="33"/>
      <c r="AD108" s="67"/>
      <c r="AE108" s="290"/>
      <c r="AF108" s="61"/>
      <c r="AG108" s="67"/>
      <c r="AH108" s="67"/>
      <c r="AI108" s="290"/>
      <c r="AJ108" s="67"/>
      <c r="AK108" s="290"/>
      <c r="AL108" s="61"/>
      <c r="AM108" s="67"/>
      <c r="AN108" s="67"/>
      <c r="AO108" s="290"/>
      <c r="AP108" s="67"/>
      <c r="AQ108" s="290"/>
      <c r="AR108" s="61"/>
      <c r="AS108" s="67"/>
      <c r="AT108" s="67"/>
      <c r="AU108" s="290"/>
      <c r="AV108" s="67"/>
      <c r="AW108" s="67"/>
      <c r="AX108" s="61"/>
      <c r="AY108" s="67"/>
      <c r="AZ108" s="67"/>
      <c r="BA108" s="290"/>
      <c r="BB108" s="67"/>
      <c r="BC108" s="67"/>
      <c r="BD108" s="61"/>
      <c r="BE108" s="67"/>
      <c r="BF108" s="67"/>
      <c r="BG108" s="290"/>
      <c r="BH108" s="67"/>
      <c r="BI108" s="49"/>
    </row>
    <row r="109" spans="1:61" x14ac:dyDescent="0.25">
      <c r="A109" s="27" t="s">
        <v>69</v>
      </c>
      <c r="B109" s="191" t="s">
        <v>70</v>
      </c>
      <c r="C109" s="237"/>
      <c r="D109" s="55"/>
      <c r="E109" s="55"/>
      <c r="F109" s="55"/>
      <c r="G109" s="55"/>
      <c r="H109" s="55"/>
      <c r="I109" s="55"/>
      <c r="J109" s="55"/>
      <c r="K109" s="55"/>
      <c r="L109" s="303"/>
      <c r="M109" s="55"/>
      <c r="N109" s="55"/>
      <c r="O109" s="55"/>
      <c r="P109" s="303"/>
      <c r="Q109" s="303"/>
      <c r="R109" s="55"/>
      <c r="S109" s="55"/>
      <c r="T109" s="55"/>
      <c r="U109" s="55"/>
      <c r="V109" s="303"/>
      <c r="W109" s="33"/>
      <c r="X109" s="55"/>
      <c r="Y109" s="55"/>
      <c r="Z109" s="55"/>
      <c r="AA109" s="55"/>
      <c r="AB109" s="303"/>
      <c r="AC109" s="33"/>
      <c r="AD109" s="55"/>
      <c r="AE109" s="303"/>
      <c r="AF109" s="55"/>
      <c r="AG109" s="55"/>
      <c r="AH109" s="55"/>
      <c r="AI109" s="303"/>
      <c r="AJ109" s="55"/>
      <c r="AK109" s="303"/>
      <c r="AL109" s="55"/>
      <c r="AM109" s="55"/>
      <c r="AN109" s="55"/>
      <c r="AO109" s="303"/>
      <c r="AP109" s="55"/>
      <c r="AQ109" s="303"/>
      <c r="AR109" s="55"/>
      <c r="AS109" s="55"/>
      <c r="AT109" s="55"/>
      <c r="AU109" s="303"/>
      <c r="AV109" s="55"/>
      <c r="AW109" s="55"/>
      <c r="AX109" s="55"/>
      <c r="AY109" s="55"/>
      <c r="AZ109" s="55"/>
      <c r="BA109" s="303"/>
      <c r="BB109" s="55"/>
      <c r="BC109" s="55"/>
      <c r="BD109" s="55"/>
      <c r="BE109" s="55"/>
      <c r="BF109" s="55"/>
      <c r="BG109" s="303"/>
      <c r="BH109" s="55"/>
      <c r="BI109" s="138"/>
    </row>
    <row r="110" spans="1:61" ht="26.25" customHeight="1" x14ac:dyDescent="0.25">
      <c r="A110" s="27"/>
      <c r="B110" s="181"/>
      <c r="C110" s="35"/>
      <c r="D110" s="49"/>
      <c r="E110" s="54"/>
      <c r="F110" s="234" t="s">
        <v>57</v>
      </c>
      <c r="G110" s="157"/>
      <c r="H110" s="383"/>
      <c r="I110" s="383"/>
      <c r="J110" s="157" t="s">
        <v>7</v>
      </c>
      <c r="K110" s="157"/>
      <c r="L110" s="309"/>
      <c r="M110" s="157"/>
      <c r="N110" s="576" t="s">
        <v>8</v>
      </c>
      <c r="O110" s="576"/>
      <c r="P110" s="288"/>
      <c r="Q110" s="305"/>
      <c r="R110" s="157"/>
      <c r="S110" s="383"/>
      <c r="T110" s="576" t="str">
        <f>+T13</f>
        <v>Haalbaarheidsstudies</v>
      </c>
      <c r="U110" s="576"/>
      <c r="V110" s="305"/>
      <c r="W110" s="33"/>
      <c r="X110" s="157"/>
      <c r="Y110" s="383"/>
      <c r="Z110" s="576" t="str">
        <f>+Z13</f>
        <v>Bouw onderzoeksinfrastructuur</v>
      </c>
      <c r="AA110" s="576"/>
      <c r="AB110" s="305"/>
      <c r="AC110" s="33"/>
      <c r="AD110" s="157"/>
      <c r="AE110" s="300"/>
      <c r="AF110" s="576" t="str">
        <f>+AF13</f>
        <v>Exploitatie van innovatieclusters</v>
      </c>
      <c r="AG110" s="576"/>
      <c r="AH110" s="376"/>
      <c r="AI110" s="305"/>
      <c r="AJ110" s="157"/>
      <c r="AK110" s="305"/>
      <c r="AL110" s="576" t="str">
        <f>+AL13</f>
        <v>Innovatie kleine en middelgrote ondernemingen</v>
      </c>
      <c r="AM110" s="576"/>
      <c r="AN110" s="376"/>
      <c r="AO110" s="305"/>
      <c r="AP110" s="157"/>
      <c r="AQ110" s="305"/>
      <c r="AR110" s="576" t="str">
        <f>+AR13</f>
        <v>Proces- en organisatie innovatie</v>
      </c>
      <c r="AS110" s="576"/>
      <c r="AT110" s="376"/>
      <c r="AU110" s="305"/>
      <c r="AV110" s="157"/>
      <c r="AW110" s="383"/>
      <c r="AX110" s="576" t="str">
        <f>+AX13</f>
        <v>Opleidingssteun</v>
      </c>
      <c r="AY110" s="576"/>
      <c r="AZ110" s="376"/>
      <c r="BA110" s="305"/>
      <c r="BB110" s="157"/>
      <c r="BC110" s="376"/>
      <c r="BD110" s="576" t="str">
        <f>+BD13</f>
        <v>Niet economische activiteiten</v>
      </c>
      <c r="BE110" s="576"/>
      <c r="BF110" s="376"/>
      <c r="BG110" s="305"/>
      <c r="BH110" s="157"/>
      <c r="BI110" s="125"/>
    </row>
    <row r="111" spans="1:61" x14ac:dyDescent="0.25">
      <c r="A111" s="27"/>
      <c r="B111" s="192" t="s">
        <v>17</v>
      </c>
      <c r="C111" s="30"/>
      <c r="D111" s="31"/>
      <c r="E111" s="31"/>
      <c r="F111" s="30"/>
      <c r="G111" s="31" t="s">
        <v>23</v>
      </c>
      <c r="H111" s="31"/>
      <c r="I111" s="31"/>
      <c r="J111" s="30"/>
      <c r="K111" s="31" t="s">
        <v>23</v>
      </c>
      <c r="L111" s="288"/>
      <c r="M111" s="31"/>
      <c r="N111" s="30"/>
      <c r="O111" s="31" t="s">
        <v>23</v>
      </c>
      <c r="P111" s="288"/>
      <c r="Q111" s="288"/>
      <c r="R111" s="31" t="s">
        <v>116</v>
      </c>
      <c r="S111" s="31"/>
      <c r="T111" s="30"/>
      <c r="U111" s="31" t="s">
        <v>23</v>
      </c>
      <c r="V111" s="288"/>
      <c r="W111" s="33"/>
      <c r="X111" s="31" t="s">
        <v>116</v>
      </c>
      <c r="Y111" s="31"/>
      <c r="Z111" s="30"/>
      <c r="AA111" s="31" t="s">
        <v>23</v>
      </c>
      <c r="AB111" s="288"/>
      <c r="AC111" s="33"/>
      <c r="AD111" s="31" t="s">
        <v>116</v>
      </c>
      <c r="AE111" s="288"/>
      <c r="AF111" s="30"/>
      <c r="AG111" s="31" t="s">
        <v>23</v>
      </c>
      <c r="AH111" s="31"/>
      <c r="AI111" s="288"/>
      <c r="AJ111" s="31" t="s">
        <v>116</v>
      </c>
      <c r="AK111" s="288"/>
      <c r="AL111" s="30"/>
      <c r="AM111" s="31" t="s">
        <v>23</v>
      </c>
      <c r="AN111" s="31"/>
      <c r="AO111" s="288"/>
      <c r="AP111" s="31" t="s">
        <v>116</v>
      </c>
      <c r="AQ111" s="288"/>
      <c r="AR111" s="30"/>
      <c r="AS111" s="31" t="s">
        <v>23</v>
      </c>
      <c r="AT111" s="31"/>
      <c r="AU111" s="288"/>
      <c r="AV111" s="31" t="s">
        <v>116</v>
      </c>
      <c r="AW111" s="31"/>
      <c r="AX111" s="30"/>
      <c r="AY111" s="31" t="s">
        <v>23</v>
      </c>
      <c r="AZ111" s="31"/>
      <c r="BA111" s="288"/>
      <c r="BB111" s="31" t="s">
        <v>116</v>
      </c>
      <c r="BC111" s="31"/>
      <c r="BD111" s="30"/>
      <c r="BE111" s="31" t="s">
        <v>23</v>
      </c>
      <c r="BF111" s="31"/>
      <c r="BG111" s="288"/>
      <c r="BH111" s="31" t="s">
        <v>116</v>
      </c>
      <c r="BI111" s="60"/>
    </row>
    <row r="112" spans="1:61" x14ac:dyDescent="0.25">
      <c r="A112" s="7"/>
      <c r="B112" s="574"/>
      <c r="C112" s="575"/>
      <c r="D112" s="575"/>
      <c r="E112" s="135"/>
      <c r="F112" s="10"/>
      <c r="G112" s="200"/>
      <c r="H112" s="135"/>
      <c r="I112" s="296">
        <f>G112</f>
        <v>0</v>
      </c>
      <c r="J112" s="10"/>
      <c r="K112" s="200"/>
      <c r="L112" s="287"/>
      <c r="M112" s="175">
        <f>K112</f>
        <v>0</v>
      </c>
      <c r="N112" s="10"/>
      <c r="O112" s="200"/>
      <c r="P112" s="297"/>
      <c r="Q112" s="287"/>
      <c r="R112" s="346" t="s">
        <v>121</v>
      </c>
      <c r="S112" s="175"/>
      <c r="T112" s="10"/>
      <c r="U112" s="200"/>
      <c r="V112" s="287"/>
      <c r="W112" s="33">
        <f t="shared" si="103"/>
        <v>0</v>
      </c>
      <c r="X112" s="346" t="s">
        <v>121</v>
      </c>
      <c r="Y112" s="175"/>
      <c r="Z112" s="10"/>
      <c r="AA112" s="200"/>
      <c r="AB112" s="287"/>
      <c r="AC112" s="33">
        <f t="shared" si="104"/>
        <v>0</v>
      </c>
      <c r="AD112" s="346" t="s">
        <v>121</v>
      </c>
      <c r="AE112" s="287"/>
      <c r="AF112" s="10"/>
      <c r="AG112" s="187">
        <v>0</v>
      </c>
      <c r="AH112" s="175">
        <f>AG112</f>
        <v>0</v>
      </c>
      <c r="AI112" s="287"/>
      <c r="AJ112" s="188" t="str" cm="2">
        <f t="array" ref="AJ112">_xlfn.IFS($C$6=Werkblad!$A$28,Werkblad!$A$34,$C$6="Kennisontwikkeling (KO)",Werkblad!$A$31,$C$6="Onderzoek, Ontwikkeling en innovatie (O&amp;O&amp;I)",Werkblad!$A$32,$C$6="","")</f>
        <v/>
      </c>
      <c r="AK112" s="287"/>
      <c r="AL112" s="10"/>
      <c r="AM112" s="200"/>
      <c r="AN112" s="175">
        <f>AM112</f>
        <v>0</v>
      </c>
      <c r="AO112" s="287"/>
      <c r="AP112" s="346" t="s">
        <v>121</v>
      </c>
      <c r="AQ112" s="287"/>
      <c r="AR112" s="10"/>
      <c r="AS112" s="200"/>
      <c r="AT112" s="175">
        <f>AS112</f>
        <v>0</v>
      </c>
      <c r="AU112" s="287"/>
      <c r="AV112" s="346" t="s">
        <v>121</v>
      </c>
      <c r="AW112" s="175"/>
      <c r="AX112" s="10"/>
      <c r="AY112" s="200"/>
      <c r="AZ112" s="175">
        <f>AY112</f>
        <v>0</v>
      </c>
      <c r="BA112" s="287"/>
      <c r="BB112" s="346" t="s">
        <v>121</v>
      </c>
      <c r="BC112" s="175"/>
      <c r="BD112" s="10"/>
      <c r="BE112" s="187">
        <v>0</v>
      </c>
      <c r="BF112" s="175">
        <f>BE112</f>
        <v>0</v>
      </c>
      <c r="BG112" s="287"/>
      <c r="BH112" s="188" t="str" cm="2">
        <f t="array" ref="BH112">_xlfn.IFS($C$6=Werkblad!$A$28,Werkblad!$A$34,$C$6="Kennisontwikkeling (KO)",Werkblad!$A$31,$C$6="Onderzoek, Ontwikkeling en innovatie (O&amp;O&amp;I)",Werkblad!$A$32,$C$6="","")</f>
        <v/>
      </c>
      <c r="BI112" s="139"/>
    </row>
    <row r="113" spans="1:61" x14ac:dyDescent="0.25">
      <c r="A113" s="7"/>
      <c r="B113" s="574"/>
      <c r="C113" s="587"/>
      <c r="D113" s="587"/>
      <c r="E113" s="4"/>
      <c r="F113" s="10"/>
      <c r="G113" s="200"/>
      <c r="H113" s="4"/>
      <c r="I113" s="296">
        <f t="shared" ref="I113:I116" si="119">G113</f>
        <v>0</v>
      </c>
      <c r="J113" s="10"/>
      <c r="K113" s="200"/>
      <c r="L113" s="287"/>
      <c r="M113" s="175">
        <f t="shared" ref="M113:M116" si="120">K113</f>
        <v>0</v>
      </c>
      <c r="N113" s="10"/>
      <c r="O113" s="199"/>
      <c r="P113" s="297"/>
      <c r="Q113" s="287"/>
      <c r="R113" s="346" t="s">
        <v>121</v>
      </c>
      <c r="S113" s="175"/>
      <c r="T113" s="10"/>
      <c r="U113" s="200"/>
      <c r="V113" s="287"/>
      <c r="W113" s="33">
        <f t="shared" si="103"/>
        <v>0</v>
      </c>
      <c r="X113" s="346" t="s">
        <v>121</v>
      </c>
      <c r="Y113" s="175"/>
      <c r="Z113" s="10"/>
      <c r="AA113" s="200"/>
      <c r="AB113" s="287"/>
      <c r="AC113" s="33">
        <f t="shared" si="104"/>
        <v>0</v>
      </c>
      <c r="AD113" s="346" t="s">
        <v>121</v>
      </c>
      <c r="AE113" s="287"/>
      <c r="AF113" s="10"/>
      <c r="AG113" s="187">
        <v>0</v>
      </c>
      <c r="AH113" s="175">
        <f t="shared" ref="AH113:AH116" si="121">AG113</f>
        <v>0</v>
      </c>
      <c r="AI113" s="287"/>
      <c r="AJ113" s="188" t="str" cm="2">
        <f t="array" ref="AJ113">_xlfn.IFS($C$6=Werkblad!$A$28,Werkblad!$A$34,$C$6="Kennisontwikkeling (KO)",Werkblad!$A$31,$C$6="Onderzoek, Ontwikkeling en innovatie (O&amp;O&amp;I)",Werkblad!$A$32,$C$6="","")</f>
        <v/>
      </c>
      <c r="AK113" s="287"/>
      <c r="AL113" s="10"/>
      <c r="AM113" s="200"/>
      <c r="AN113" s="175">
        <f t="shared" ref="AN113:AN116" si="122">AM113</f>
        <v>0</v>
      </c>
      <c r="AO113" s="287"/>
      <c r="AP113" s="346" t="s">
        <v>121</v>
      </c>
      <c r="AQ113" s="287"/>
      <c r="AR113" s="10"/>
      <c r="AS113" s="200"/>
      <c r="AT113" s="175">
        <f t="shared" ref="AT113:AT116" si="123">AS113</f>
        <v>0</v>
      </c>
      <c r="AU113" s="287"/>
      <c r="AV113" s="346" t="s">
        <v>121</v>
      </c>
      <c r="AW113" s="175"/>
      <c r="AX113" s="10"/>
      <c r="AY113" s="200"/>
      <c r="AZ113" s="175">
        <f t="shared" ref="AZ113:AZ116" si="124">AY113</f>
        <v>0</v>
      </c>
      <c r="BA113" s="287"/>
      <c r="BB113" s="346" t="s">
        <v>121</v>
      </c>
      <c r="BC113" s="175"/>
      <c r="BD113" s="10"/>
      <c r="BE113" s="187">
        <v>0</v>
      </c>
      <c r="BF113" s="175">
        <f t="shared" ref="BF113:BF116" si="125">BE113</f>
        <v>0</v>
      </c>
      <c r="BG113" s="287"/>
      <c r="BH113" s="188" t="str" cm="2">
        <f t="array" ref="BH113">_xlfn.IFS($C$6=Werkblad!$A$28,Werkblad!$A$34,$C$6="Kennisontwikkeling (KO)",Werkblad!$A$31,$C$6="Onderzoek, Ontwikkeling en innovatie (O&amp;O&amp;I)",Werkblad!$A$32,$C$6="","")</f>
        <v/>
      </c>
      <c r="BI113" s="136"/>
    </row>
    <row r="114" spans="1:61" x14ac:dyDescent="0.25">
      <c r="A114" s="7"/>
      <c r="B114" s="574"/>
      <c r="C114" s="587"/>
      <c r="D114" s="587"/>
      <c r="E114" s="4"/>
      <c r="F114" s="10"/>
      <c r="G114" s="200"/>
      <c r="H114" s="4"/>
      <c r="I114" s="296">
        <f t="shared" ref="I114" si="126">G114</f>
        <v>0</v>
      </c>
      <c r="J114" s="10"/>
      <c r="K114" s="200"/>
      <c r="L114" s="287"/>
      <c r="M114" s="175">
        <f t="shared" ref="M114" si="127">K114</f>
        <v>0</v>
      </c>
      <c r="N114" s="10"/>
      <c r="O114" s="200"/>
      <c r="P114" s="297"/>
      <c r="Q114" s="287"/>
      <c r="R114" s="346" t="s">
        <v>121</v>
      </c>
      <c r="S114" s="175"/>
      <c r="T114" s="10"/>
      <c r="U114" s="200"/>
      <c r="V114" s="287"/>
      <c r="W114" s="33">
        <f t="shared" ref="W114" si="128">U114</f>
        <v>0</v>
      </c>
      <c r="X114" s="346" t="s">
        <v>121</v>
      </c>
      <c r="Y114" s="175"/>
      <c r="Z114" s="10"/>
      <c r="AA114" s="200"/>
      <c r="AB114" s="287"/>
      <c r="AC114" s="33">
        <f t="shared" ref="AC114" si="129">AA114</f>
        <v>0</v>
      </c>
      <c r="AD114" s="346" t="s">
        <v>121</v>
      </c>
      <c r="AE114" s="287"/>
      <c r="AF114" s="10"/>
      <c r="AG114" s="187">
        <v>0</v>
      </c>
      <c r="AH114" s="175">
        <f t="shared" ref="AH114" si="130">AG114</f>
        <v>0</v>
      </c>
      <c r="AI114" s="287"/>
      <c r="AJ114" s="188" t="str" cm="2">
        <f t="array" ref="AJ114">_xlfn.IFS($C$6=Werkblad!$A$28,Werkblad!$A$34,$C$6="Kennisontwikkeling (KO)",Werkblad!$A$31,$C$6="Onderzoek, Ontwikkeling en innovatie (O&amp;O&amp;I)",Werkblad!$A$32,$C$6="","")</f>
        <v/>
      </c>
      <c r="AK114" s="287"/>
      <c r="AL114" s="10"/>
      <c r="AM114" s="200"/>
      <c r="AN114" s="175">
        <f t="shared" ref="AN114" si="131">AM114</f>
        <v>0</v>
      </c>
      <c r="AO114" s="287"/>
      <c r="AP114" s="346" t="s">
        <v>121</v>
      </c>
      <c r="AQ114" s="287"/>
      <c r="AR114" s="10"/>
      <c r="AS114" s="200"/>
      <c r="AT114" s="175">
        <f t="shared" ref="AT114" si="132">AS114</f>
        <v>0</v>
      </c>
      <c r="AU114" s="287"/>
      <c r="AV114" s="346" t="s">
        <v>121</v>
      </c>
      <c r="AW114" s="175"/>
      <c r="AX114" s="10"/>
      <c r="AY114" s="200"/>
      <c r="AZ114" s="175">
        <f t="shared" ref="AZ114" si="133">AY114</f>
        <v>0</v>
      </c>
      <c r="BA114" s="287"/>
      <c r="BB114" s="346" t="s">
        <v>121</v>
      </c>
      <c r="BC114" s="175"/>
      <c r="BD114" s="10"/>
      <c r="BE114" s="187">
        <v>0</v>
      </c>
      <c r="BF114" s="175">
        <f t="shared" ref="BF114" si="134">BE114</f>
        <v>0</v>
      </c>
      <c r="BG114" s="287"/>
      <c r="BH114" s="188" t="str" cm="2">
        <f t="array" ref="BH114">_xlfn.IFS($C$6=Werkblad!$A$28,Werkblad!$A$34,$C$6="Kennisontwikkeling (KO)",Werkblad!$A$31,$C$6="Onderzoek, Ontwikkeling en innovatie (O&amp;O&amp;I)",Werkblad!$A$32,$C$6="","")</f>
        <v/>
      </c>
      <c r="BI114" s="136"/>
    </row>
    <row r="115" spans="1:61" x14ac:dyDescent="0.25">
      <c r="A115" s="7"/>
      <c r="B115" s="574"/>
      <c r="C115" s="587"/>
      <c r="D115" s="587"/>
      <c r="E115" s="4"/>
      <c r="F115" s="10"/>
      <c r="G115" s="200"/>
      <c r="H115" s="4"/>
      <c r="I115" s="296">
        <f t="shared" si="119"/>
        <v>0</v>
      </c>
      <c r="J115" s="10"/>
      <c r="K115" s="200"/>
      <c r="L115" s="287"/>
      <c r="M115" s="175">
        <f t="shared" si="120"/>
        <v>0</v>
      </c>
      <c r="N115" s="10"/>
      <c r="O115" s="200"/>
      <c r="P115" s="297"/>
      <c r="Q115" s="287"/>
      <c r="R115" s="346" t="s">
        <v>121</v>
      </c>
      <c r="S115" s="175"/>
      <c r="T115" s="10"/>
      <c r="U115" s="200"/>
      <c r="V115" s="287"/>
      <c r="W115" s="33">
        <f t="shared" si="103"/>
        <v>0</v>
      </c>
      <c r="X115" s="346" t="s">
        <v>121</v>
      </c>
      <c r="Y115" s="175"/>
      <c r="Z115" s="10"/>
      <c r="AA115" s="200"/>
      <c r="AB115" s="287"/>
      <c r="AC115" s="33">
        <f t="shared" si="104"/>
        <v>0</v>
      </c>
      <c r="AD115" s="346" t="s">
        <v>121</v>
      </c>
      <c r="AE115" s="287"/>
      <c r="AF115" s="10"/>
      <c r="AG115" s="187">
        <v>0</v>
      </c>
      <c r="AH115" s="175">
        <f t="shared" si="121"/>
        <v>0</v>
      </c>
      <c r="AI115" s="287"/>
      <c r="AJ115" s="188" t="str" cm="2">
        <f t="array" ref="AJ115">_xlfn.IFS($C$6=Werkblad!$A$28,Werkblad!$A$34,$C$6="Kennisontwikkeling (KO)",Werkblad!$A$31,$C$6="Onderzoek, Ontwikkeling en innovatie (O&amp;O&amp;I)",Werkblad!$A$32,$C$6="","")</f>
        <v/>
      </c>
      <c r="AK115" s="287"/>
      <c r="AL115" s="10"/>
      <c r="AM115" s="200"/>
      <c r="AN115" s="175">
        <f t="shared" si="122"/>
        <v>0</v>
      </c>
      <c r="AO115" s="287"/>
      <c r="AP115" s="346" t="s">
        <v>121</v>
      </c>
      <c r="AQ115" s="287"/>
      <c r="AR115" s="10"/>
      <c r="AS115" s="200"/>
      <c r="AT115" s="175">
        <f t="shared" si="123"/>
        <v>0</v>
      </c>
      <c r="AU115" s="287"/>
      <c r="AV115" s="346" t="s">
        <v>121</v>
      </c>
      <c r="AW115" s="175"/>
      <c r="AX115" s="10"/>
      <c r="AY115" s="200"/>
      <c r="AZ115" s="175">
        <f t="shared" si="124"/>
        <v>0</v>
      </c>
      <c r="BA115" s="287"/>
      <c r="BB115" s="346" t="s">
        <v>121</v>
      </c>
      <c r="BC115" s="175"/>
      <c r="BD115" s="10"/>
      <c r="BE115" s="187">
        <v>0</v>
      </c>
      <c r="BF115" s="175">
        <f t="shared" si="125"/>
        <v>0</v>
      </c>
      <c r="BG115" s="287"/>
      <c r="BH115" s="188" t="str" cm="2">
        <f t="array" ref="BH115">_xlfn.IFS($C$6=Werkblad!$A$28,Werkblad!$A$34,$C$6="Kennisontwikkeling (KO)",Werkblad!$A$31,$C$6="Onderzoek, Ontwikkeling en innovatie (O&amp;O&amp;I)",Werkblad!$A$32,$C$6="","")</f>
        <v/>
      </c>
      <c r="BI115" s="136"/>
    </row>
    <row r="116" spans="1:61" x14ac:dyDescent="0.25">
      <c r="A116" s="380"/>
      <c r="B116" s="588"/>
      <c r="C116" s="575"/>
      <c r="D116" s="575"/>
      <c r="E116" s="135"/>
      <c r="F116" s="10"/>
      <c r="G116" s="200"/>
      <c r="H116" s="135"/>
      <c r="I116" s="296">
        <f t="shared" si="119"/>
        <v>0</v>
      </c>
      <c r="J116" s="10"/>
      <c r="K116" s="200"/>
      <c r="L116" s="287"/>
      <c r="M116" s="175">
        <f t="shared" si="120"/>
        <v>0</v>
      </c>
      <c r="N116" s="10"/>
      <c r="O116" s="200"/>
      <c r="P116" s="297"/>
      <c r="Q116" s="287"/>
      <c r="R116" s="346" t="s">
        <v>121</v>
      </c>
      <c r="S116" s="175"/>
      <c r="T116" s="10"/>
      <c r="U116" s="200"/>
      <c r="V116" s="287"/>
      <c r="W116" s="33">
        <f t="shared" si="103"/>
        <v>0</v>
      </c>
      <c r="X116" s="346" t="s">
        <v>121</v>
      </c>
      <c r="Y116" s="175"/>
      <c r="Z116" s="10"/>
      <c r="AA116" s="200"/>
      <c r="AB116" s="287"/>
      <c r="AC116" s="33">
        <f t="shared" si="104"/>
        <v>0</v>
      </c>
      <c r="AD116" s="346" t="s">
        <v>121</v>
      </c>
      <c r="AE116" s="287"/>
      <c r="AF116" s="10"/>
      <c r="AG116" s="187">
        <v>0</v>
      </c>
      <c r="AH116" s="175">
        <f t="shared" si="121"/>
        <v>0</v>
      </c>
      <c r="AI116" s="287"/>
      <c r="AJ116" s="188" t="str" cm="2">
        <f t="array" ref="AJ116">_xlfn.IFS($C$6=Werkblad!$A$28,Werkblad!$A$34,$C$6="Kennisontwikkeling (KO)",Werkblad!$A$31,$C$6="Onderzoek, Ontwikkeling en innovatie (O&amp;O&amp;I)",Werkblad!$A$32,$C$6="","")</f>
        <v/>
      </c>
      <c r="AK116" s="287"/>
      <c r="AL116" s="4"/>
      <c r="AM116" s="200"/>
      <c r="AN116" s="175">
        <f t="shared" si="122"/>
        <v>0</v>
      </c>
      <c r="AO116" s="287"/>
      <c r="AP116" s="346" t="s">
        <v>121</v>
      </c>
      <c r="AQ116" s="287"/>
      <c r="AR116" s="10"/>
      <c r="AS116" s="200"/>
      <c r="AT116" s="175">
        <f t="shared" si="123"/>
        <v>0</v>
      </c>
      <c r="AU116" s="287"/>
      <c r="AV116" s="346" t="s">
        <v>121</v>
      </c>
      <c r="AW116" s="175"/>
      <c r="AX116" s="10"/>
      <c r="AY116" s="200"/>
      <c r="AZ116" s="175">
        <f t="shared" si="124"/>
        <v>0</v>
      </c>
      <c r="BA116" s="287"/>
      <c r="BB116" s="346" t="s">
        <v>121</v>
      </c>
      <c r="BC116" s="175"/>
      <c r="BD116" s="10"/>
      <c r="BE116" s="187">
        <v>0</v>
      </c>
      <c r="BF116" s="175">
        <f t="shared" si="125"/>
        <v>0</v>
      </c>
      <c r="BG116" s="287"/>
      <c r="BH116" s="188" t="str" cm="2">
        <f t="array" ref="BH116">_xlfn.IFS($C$6=Werkblad!$A$28,Werkblad!$A$34,$C$6="Kennisontwikkeling (KO)",Werkblad!$A$31,$C$6="Onderzoek, Ontwikkeling en innovatie (O&amp;O&amp;I)",Werkblad!$A$32,$C$6="","")</f>
        <v/>
      </c>
      <c r="BI116" s="139"/>
    </row>
    <row r="117" spans="1:61" ht="15.75" thickBot="1" x14ac:dyDescent="0.3">
      <c r="A117" s="34"/>
      <c r="B117" s="193"/>
      <c r="C117" s="35"/>
      <c r="D117" s="54"/>
      <c r="E117" s="54"/>
      <c r="F117" s="35"/>
      <c r="G117" s="58"/>
      <c r="H117" s="54"/>
      <c r="I117" s="54"/>
      <c r="J117" s="35"/>
      <c r="K117" s="58"/>
      <c r="L117" s="304"/>
      <c r="M117" s="58"/>
      <c r="N117" s="35"/>
      <c r="O117" s="58"/>
      <c r="P117" s="304"/>
      <c r="Q117" s="304"/>
      <c r="R117" s="58"/>
      <c r="S117" s="58"/>
      <c r="T117" s="35"/>
      <c r="U117" s="58"/>
      <c r="V117" s="304"/>
      <c r="W117" s="58"/>
      <c r="X117" s="58"/>
      <c r="Y117" s="58"/>
      <c r="Z117" s="35"/>
      <c r="AA117" s="58"/>
      <c r="AB117" s="304"/>
      <c r="AC117" s="58"/>
      <c r="AD117" s="58"/>
      <c r="AE117" s="304"/>
      <c r="AF117" s="35"/>
      <c r="AG117" s="58"/>
      <c r="AH117" s="58"/>
      <c r="AI117" s="304"/>
      <c r="AJ117" s="58"/>
      <c r="AK117" s="304"/>
      <c r="AL117" s="35"/>
      <c r="AM117" s="58"/>
      <c r="AN117" s="58"/>
      <c r="AO117" s="304"/>
      <c r="AP117" s="58"/>
      <c r="AQ117" s="304"/>
      <c r="AR117" s="35"/>
      <c r="AS117" s="58"/>
      <c r="AT117" s="58"/>
      <c r="AU117" s="304"/>
      <c r="AV117" s="58"/>
      <c r="AW117" s="58"/>
      <c r="AX117" s="35"/>
      <c r="AY117" s="58"/>
      <c r="AZ117" s="58"/>
      <c r="BA117" s="304"/>
      <c r="BB117" s="304"/>
      <c r="BC117" s="58"/>
      <c r="BD117" s="35"/>
      <c r="BE117" s="58"/>
      <c r="BF117" s="58"/>
      <c r="BG117" s="304"/>
      <c r="BH117" s="58"/>
      <c r="BI117" s="137"/>
    </row>
    <row r="118" spans="1:61" ht="15.75" thickBot="1" x14ac:dyDescent="0.3">
      <c r="A118" s="27"/>
      <c r="B118" s="194"/>
      <c r="C118" s="42"/>
      <c r="D118" s="43"/>
      <c r="E118" s="43"/>
      <c r="F118" s="44" t="s">
        <v>14</v>
      </c>
      <c r="G118" s="45">
        <f>SUM(G112:G116)</f>
        <v>0</v>
      </c>
      <c r="H118" s="43"/>
      <c r="I118" s="43"/>
      <c r="J118" s="44" t="s">
        <v>14</v>
      </c>
      <c r="K118" s="45">
        <f>SUM(K112:K116)</f>
        <v>0</v>
      </c>
      <c r="L118" s="293"/>
      <c r="M118" s="79"/>
      <c r="N118" s="44" t="s">
        <v>14</v>
      </c>
      <c r="O118" s="45">
        <f>SUM(O112:O116)</f>
        <v>0</v>
      </c>
      <c r="P118" s="293"/>
      <c r="Q118" s="293"/>
      <c r="R118" s="293"/>
      <c r="S118" s="43"/>
      <c r="T118" s="44" t="s">
        <v>14</v>
      </c>
      <c r="U118" s="412">
        <f>SUM(U112:U116)</f>
        <v>0</v>
      </c>
      <c r="V118" s="293"/>
      <c r="W118" s="79"/>
      <c r="X118" s="293"/>
      <c r="Y118" s="79"/>
      <c r="Z118" s="44" t="s">
        <v>14</v>
      </c>
      <c r="AA118" s="412">
        <f>SUM(AA112:AA116)</f>
        <v>0</v>
      </c>
      <c r="AB118" s="293"/>
      <c r="AC118" s="79"/>
      <c r="AD118" s="293"/>
      <c r="AE118" s="293"/>
      <c r="AF118" s="44" t="s">
        <v>14</v>
      </c>
      <c r="AG118" s="412">
        <f>SUM(AG112:AG116)</f>
        <v>0</v>
      </c>
      <c r="AH118" s="79"/>
      <c r="AI118" s="293"/>
      <c r="AJ118" s="293"/>
      <c r="AK118" s="293"/>
      <c r="AL118" s="44" t="s">
        <v>14</v>
      </c>
      <c r="AM118" s="412">
        <f>SUM(AM112:AM116)</f>
        <v>0</v>
      </c>
      <c r="AN118" s="79"/>
      <c r="AO118" s="293"/>
      <c r="AP118" s="293"/>
      <c r="AQ118" s="293"/>
      <c r="AR118" s="44" t="s">
        <v>14</v>
      </c>
      <c r="AS118" s="412">
        <f>SUM(AS112:AS116)</f>
        <v>0</v>
      </c>
      <c r="AT118" s="79"/>
      <c r="AU118" s="293"/>
      <c r="AV118" s="293"/>
      <c r="AW118" s="79"/>
      <c r="AX118" s="44" t="s">
        <v>14</v>
      </c>
      <c r="AY118" s="412">
        <f>SUM(AY112:AY116)</f>
        <v>0</v>
      </c>
      <c r="AZ118" s="79"/>
      <c r="BA118" s="293"/>
      <c r="BB118" s="293"/>
      <c r="BC118" s="79"/>
      <c r="BD118" s="44" t="s">
        <v>14</v>
      </c>
      <c r="BE118" s="412">
        <f>SUM(BE112:BE116)</f>
        <v>0</v>
      </c>
      <c r="BF118" s="79"/>
      <c r="BG118" s="293"/>
      <c r="BH118" s="79"/>
      <c r="BI118" s="129"/>
    </row>
    <row r="119" spans="1:61" x14ac:dyDescent="0.25">
      <c r="A119" s="27"/>
      <c r="B119" s="38"/>
      <c r="C119" s="38"/>
      <c r="D119" s="49"/>
      <c r="E119" s="49"/>
      <c r="F119" s="66"/>
      <c r="G119" s="67"/>
      <c r="H119" s="68"/>
      <c r="I119" s="68"/>
      <c r="J119" s="61"/>
      <c r="K119" s="67"/>
      <c r="L119" s="290"/>
      <c r="M119" s="67"/>
      <c r="N119" s="61"/>
      <c r="O119" s="67"/>
      <c r="P119" s="290"/>
      <c r="Q119" s="290"/>
      <c r="R119" s="67"/>
      <c r="S119" s="68"/>
      <c r="T119" s="61"/>
      <c r="U119" s="67"/>
      <c r="V119" s="290"/>
      <c r="W119" s="67"/>
      <c r="X119" s="67"/>
      <c r="Y119" s="67"/>
      <c r="Z119" s="61"/>
      <c r="AA119" s="67"/>
      <c r="AB119" s="290"/>
      <c r="AC119" s="67"/>
      <c r="AD119" s="67"/>
      <c r="AE119" s="290"/>
      <c r="AF119" s="61"/>
      <c r="AG119" s="67"/>
      <c r="AH119" s="67"/>
      <c r="AI119" s="290"/>
      <c r="AJ119" s="67"/>
      <c r="AK119" s="290"/>
      <c r="AL119" s="61"/>
      <c r="AM119" s="67"/>
      <c r="AN119" s="67"/>
      <c r="AO119" s="290"/>
      <c r="AP119" s="67"/>
      <c r="AQ119" s="290"/>
      <c r="AR119" s="61"/>
      <c r="AS119" s="67"/>
      <c r="AT119" s="67"/>
      <c r="AU119" s="290"/>
      <c r="AV119" s="67"/>
      <c r="AW119" s="67"/>
      <c r="AX119" s="61"/>
      <c r="AY119" s="67"/>
      <c r="AZ119" s="67"/>
      <c r="BA119" s="290"/>
      <c r="BB119" s="290"/>
      <c r="BC119" s="67"/>
      <c r="BD119" s="61"/>
      <c r="BE119" s="67"/>
      <c r="BF119" s="67"/>
      <c r="BG119" s="290"/>
      <c r="BH119" s="67"/>
      <c r="BI119" s="49"/>
    </row>
    <row r="120" spans="1:61" ht="15.75" thickBot="1" x14ac:dyDescent="0.3">
      <c r="A120" s="27"/>
      <c r="B120" s="38"/>
      <c r="C120" s="38"/>
      <c r="D120" s="49"/>
      <c r="E120" s="49"/>
      <c r="F120" s="49"/>
      <c r="G120" s="49"/>
      <c r="H120" s="49"/>
      <c r="I120" s="49"/>
      <c r="J120" s="49"/>
      <c r="K120" s="49"/>
      <c r="L120" s="302"/>
      <c r="M120" s="49"/>
      <c r="N120" s="49"/>
      <c r="O120" s="49"/>
      <c r="P120" s="302"/>
      <c r="Q120" s="302"/>
      <c r="R120" s="49"/>
      <c r="S120" s="49"/>
      <c r="T120" s="49"/>
      <c r="U120" s="49"/>
      <c r="V120" s="302"/>
      <c r="W120" s="49"/>
      <c r="X120" s="49"/>
      <c r="Y120" s="49"/>
      <c r="Z120" s="49"/>
      <c r="AA120" s="49"/>
      <c r="AB120" s="302"/>
      <c r="AC120" s="49"/>
      <c r="AD120" s="49"/>
      <c r="AE120" s="302"/>
      <c r="AF120" s="49"/>
      <c r="AG120" s="49"/>
      <c r="AH120" s="49"/>
      <c r="AI120" s="302"/>
      <c r="AJ120" s="49"/>
      <c r="AK120" s="302"/>
      <c r="AL120" s="49"/>
      <c r="AM120" s="49"/>
      <c r="AN120" s="49"/>
      <c r="AO120" s="302"/>
      <c r="AP120" s="49"/>
      <c r="AQ120" s="302"/>
      <c r="AR120" s="49"/>
      <c r="AS120" s="49"/>
      <c r="AT120" s="49"/>
      <c r="AU120" s="302"/>
      <c r="AV120" s="49"/>
      <c r="AW120" s="49"/>
      <c r="AX120" s="49"/>
      <c r="AY120" s="49"/>
      <c r="AZ120" s="49"/>
      <c r="BA120" s="302"/>
      <c r="BB120" s="302"/>
      <c r="BC120" s="49"/>
      <c r="BD120" s="49"/>
      <c r="BE120" s="49"/>
      <c r="BF120" s="49"/>
      <c r="BG120" s="302"/>
      <c r="BH120" s="49"/>
      <c r="BI120" s="49"/>
    </row>
    <row r="121" spans="1:61" ht="15.75" thickBot="1" x14ac:dyDescent="0.3">
      <c r="A121" s="27"/>
      <c r="B121" s="176"/>
      <c r="C121" s="177"/>
      <c r="D121" s="178"/>
      <c r="E121" s="178"/>
      <c r="F121" s="178"/>
      <c r="G121" s="178"/>
      <c r="H121" s="178"/>
      <c r="I121" s="178"/>
      <c r="J121" s="178"/>
      <c r="K121" s="178"/>
      <c r="L121" s="310"/>
      <c r="M121" s="178"/>
      <c r="N121" s="178"/>
      <c r="O121" s="178"/>
      <c r="P121" s="310"/>
      <c r="Q121" s="310"/>
      <c r="R121" s="178"/>
      <c r="S121" s="178"/>
      <c r="T121" s="178"/>
      <c r="U121" s="178"/>
      <c r="V121" s="310"/>
      <c r="W121" s="178"/>
      <c r="X121" s="178"/>
      <c r="Y121" s="178"/>
      <c r="Z121" s="178"/>
      <c r="AA121" s="178"/>
      <c r="AB121" s="310"/>
      <c r="AC121" s="178"/>
      <c r="AD121" s="178"/>
      <c r="AE121" s="310"/>
      <c r="AF121" s="178"/>
      <c r="AG121" s="178"/>
      <c r="AH121" s="178"/>
      <c r="AI121" s="310"/>
      <c r="AJ121" s="178"/>
      <c r="AK121" s="310"/>
      <c r="AL121" s="178"/>
      <c r="AM121" s="178"/>
      <c r="AN121" s="178"/>
      <c r="AO121" s="310"/>
      <c r="AP121" s="178"/>
      <c r="AQ121" s="310"/>
      <c r="AR121" s="178"/>
      <c r="AS121" s="178"/>
      <c r="AT121" s="178"/>
      <c r="AU121" s="310"/>
      <c r="AV121" s="178"/>
      <c r="AW121" s="178"/>
      <c r="AX121" s="178"/>
      <c r="AY121" s="178"/>
      <c r="AZ121" s="178"/>
      <c r="BA121" s="310"/>
      <c r="BB121" s="310"/>
      <c r="BC121" s="178"/>
      <c r="BD121" s="178"/>
      <c r="BE121" s="178"/>
      <c r="BF121" s="178"/>
      <c r="BG121" s="310"/>
      <c r="BH121" s="178"/>
      <c r="BI121" s="179"/>
    </row>
    <row r="122" spans="1:61" x14ac:dyDescent="0.25">
      <c r="A122" s="27" t="s">
        <v>90</v>
      </c>
      <c r="B122" s="180" t="s">
        <v>27</v>
      </c>
      <c r="C122" s="59"/>
      <c r="D122" s="59"/>
      <c r="E122" s="59"/>
      <c r="F122" s="59"/>
      <c r="G122" s="59"/>
      <c r="H122" s="59"/>
      <c r="I122" s="59"/>
      <c r="J122" s="59"/>
      <c r="K122" s="59"/>
      <c r="L122" s="311"/>
      <c r="M122" s="59"/>
      <c r="N122" s="59"/>
      <c r="O122" s="59"/>
      <c r="P122" s="311"/>
      <c r="Q122" s="311"/>
      <c r="R122" s="59"/>
      <c r="S122" s="59"/>
      <c r="T122" s="59"/>
      <c r="U122" s="59"/>
      <c r="V122" s="311"/>
      <c r="W122" s="59"/>
      <c r="X122" s="59"/>
      <c r="Y122" s="59"/>
      <c r="Z122" s="59"/>
      <c r="AA122" s="59"/>
      <c r="AB122" s="311"/>
      <c r="AC122" s="59"/>
      <c r="AD122" s="59"/>
      <c r="AE122" s="311"/>
      <c r="AF122" s="59"/>
      <c r="AG122" s="59"/>
      <c r="AH122" s="59"/>
      <c r="AI122" s="311"/>
      <c r="AJ122" s="59"/>
      <c r="AK122" s="311"/>
      <c r="AL122" s="59"/>
      <c r="AM122" s="59"/>
      <c r="AN122" s="59"/>
      <c r="AO122" s="311"/>
      <c r="AP122" s="59"/>
      <c r="AQ122" s="311"/>
      <c r="AR122" s="59"/>
      <c r="AS122" s="59"/>
      <c r="AT122" s="59"/>
      <c r="AU122" s="311"/>
      <c r="AV122" s="59"/>
      <c r="AW122" s="59"/>
      <c r="AX122" s="59"/>
      <c r="AY122" s="59"/>
      <c r="AZ122" s="59"/>
      <c r="BA122" s="311"/>
      <c r="BB122" s="311"/>
      <c r="BC122" s="59"/>
      <c r="BD122" s="59"/>
      <c r="BE122" s="59"/>
      <c r="BF122" s="59"/>
      <c r="BG122" s="311"/>
      <c r="BH122" s="59"/>
      <c r="BI122" s="140"/>
    </row>
    <row r="123" spans="1:61" ht="33.75" customHeight="1" x14ac:dyDescent="0.25">
      <c r="A123" s="27"/>
      <c r="B123" s="181"/>
      <c r="C123" s="35"/>
      <c r="D123" s="49"/>
      <c r="E123" s="54"/>
      <c r="F123" s="157" t="s">
        <v>57</v>
      </c>
      <c r="G123" s="157"/>
      <c r="H123" s="383"/>
      <c r="I123" s="383"/>
      <c r="J123" s="157" t="s">
        <v>7</v>
      </c>
      <c r="K123" s="157"/>
      <c r="L123" s="309"/>
      <c r="M123" s="157"/>
      <c r="N123" s="590" t="s">
        <v>8</v>
      </c>
      <c r="O123" s="590"/>
      <c r="P123" s="300"/>
      <c r="Q123" s="300"/>
      <c r="R123" s="383"/>
      <c r="S123" s="383"/>
      <c r="T123" s="590" t="str">
        <f>+T13</f>
        <v>Haalbaarheidsstudies</v>
      </c>
      <c r="U123" s="590"/>
      <c r="V123" s="300"/>
      <c r="W123" s="383"/>
      <c r="X123" s="383"/>
      <c r="Y123" s="383"/>
      <c r="Z123" s="590" t="str">
        <f>+Z13</f>
        <v>Bouw onderzoeksinfrastructuur</v>
      </c>
      <c r="AA123" s="590"/>
      <c r="AB123" s="300"/>
      <c r="AC123" s="383"/>
      <c r="AD123" s="383"/>
      <c r="AE123" s="300"/>
      <c r="AF123" s="590" t="str">
        <f>+AF13</f>
        <v>Exploitatie van innovatieclusters</v>
      </c>
      <c r="AG123" s="590"/>
      <c r="AH123" s="383"/>
      <c r="AI123" s="300"/>
      <c r="AJ123" s="383"/>
      <c r="AK123" s="300"/>
      <c r="AL123" s="590" t="str">
        <f>+AL13</f>
        <v>Innovatie kleine en middelgrote ondernemingen</v>
      </c>
      <c r="AM123" s="590"/>
      <c r="AN123" s="383"/>
      <c r="AO123" s="300"/>
      <c r="AP123" s="383"/>
      <c r="AQ123" s="300"/>
      <c r="AR123" s="590" t="str">
        <f>+AR13</f>
        <v>Proces- en organisatie innovatie</v>
      </c>
      <c r="AS123" s="590"/>
      <c r="AT123" s="383"/>
      <c r="AU123" s="300"/>
      <c r="AV123" s="383"/>
      <c r="AW123" s="383"/>
      <c r="AX123" s="577" t="str">
        <f>+AX13</f>
        <v>Opleidingssteun</v>
      </c>
      <c r="AY123" s="577"/>
      <c r="AZ123" s="376"/>
      <c r="BA123" s="305"/>
      <c r="BB123" s="305"/>
      <c r="BC123" s="376"/>
      <c r="BD123" s="577" t="str">
        <f>+BD13</f>
        <v>Niet economische activiteiten</v>
      </c>
      <c r="BE123" s="577"/>
      <c r="BF123" s="376"/>
      <c r="BG123" s="305"/>
      <c r="BH123" s="376"/>
      <c r="BI123" s="125"/>
    </row>
    <row r="124" spans="1:61" x14ac:dyDescent="0.25">
      <c r="A124" s="27"/>
      <c r="B124" s="181"/>
      <c r="C124" s="38"/>
      <c r="D124" s="49"/>
      <c r="E124" s="49"/>
      <c r="F124" s="61"/>
      <c r="G124" s="31" t="s">
        <v>23</v>
      </c>
      <c r="H124" s="31"/>
      <c r="I124" s="31"/>
      <c r="J124" s="61"/>
      <c r="K124" s="31" t="s">
        <v>23</v>
      </c>
      <c r="L124" s="288"/>
      <c r="M124" s="31"/>
      <c r="N124" s="30"/>
      <c r="O124" s="31" t="s">
        <v>23</v>
      </c>
      <c r="P124" s="288"/>
      <c r="Q124" s="288"/>
      <c r="R124" s="31"/>
      <c r="S124" s="31"/>
      <c r="T124" s="30"/>
      <c r="U124" s="31" t="s">
        <v>23</v>
      </c>
      <c r="V124" s="288"/>
      <c r="W124" s="31"/>
      <c r="X124" s="31"/>
      <c r="Y124" s="31"/>
      <c r="Z124" s="30"/>
      <c r="AA124" s="31" t="s">
        <v>23</v>
      </c>
      <c r="AB124" s="288"/>
      <c r="AC124" s="31"/>
      <c r="AD124" s="31"/>
      <c r="AE124" s="288"/>
      <c r="AF124" s="30"/>
      <c r="AG124" s="31" t="s">
        <v>23</v>
      </c>
      <c r="AH124" s="31"/>
      <c r="AI124" s="288"/>
      <c r="AJ124" s="31"/>
      <c r="AK124" s="288"/>
      <c r="AL124" s="30"/>
      <c r="AM124" s="31" t="s">
        <v>23</v>
      </c>
      <c r="AN124" s="31"/>
      <c r="AO124" s="288"/>
      <c r="AP124" s="31"/>
      <c r="AQ124" s="288"/>
      <c r="AR124" s="30"/>
      <c r="AS124" s="31" t="s">
        <v>23</v>
      </c>
      <c r="AT124" s="31"/>
      <c r="AU124" s="288"/>
      <c r="AV124" s="31"/>
      <c r="AW124" s="31"/>
      <c r="AX124" s="30"/>
      <c r="AY124" s="31" t="s">
        <v>23</v>
      </c>
      <c r="AZ124" s="31"/>
      <c r="BA124" s="288"/>
      <c r="BB124" s="288"/>
      <c r="BC124" s="31"/>
      <c r="BD124" s="30"/>
      <c r="BE124" s="31" t="s">
        <v>23</v>
      </c>
      <c r="BF124" s="31"/>
      <c r="BG124" s="288"/>
      <c r="BH124" s="31"/>
      <c r="BI124" s="60"/>
    </row>
    <row r="125" spans="1:61" x14ac:dyDescent="0.25">
      <c r="A125" s="27"/>
      <c r="B125" s="182" t="s">
        <v>28</v>
      </c>
      <c r="C125" s="62"/>
      <c r="D125" s="63"/>
      <c r="E125" s="63"/>
      <c r="F125" s="64" t="s">
        <v>14</v>
      </c>
      <c r="G125" s="65">
        <f>SUM(G35+G54+G68+G87+G107+G118)</f>
        <v>0</v>
      </c>
      <c r="H125" s="63"/>
      <c r="I125" s="63"/>
      <c r="J125" s="64" t="s">
        <v>14</v>
      </c>
      <c r="K125" s="65">
        <f>SUM(K35+K54+K68+K87+K107+K118)</f>
        <v>0</v>
      </c>
      <c r="L125" s="289"/>
      <c r="M125" s="75"/>
      <c r="N125" s="64" t="s">
        <v>14</v>
      </c>
      <c r="O125" s="65">
        <f>SUM(O35+O54+O68+O87+O107+O118)</f>
        <v>0</v>
      </c>
      <c r="P125" s="289"/>
      <c r="Q125" s="289"/>
      <c r="R125" s="289"/>
      <c r="S125" s="63"/>
      <c r="T125" s="64" t="s">
        <v>14</v>
      </c>
      <c r="U125" s="416">
        <f>SUM(U35+U54+U68+U87+U107+U118)</f>
        <v>0</v>
      </c>
      <c r="V125" s="289"/>
      <c r="W125" s="75"/>
      <c r="X125" s="289"/>
      <c r="Y125" s="289"/>
      <c r="Z125" s="64" t="s">
        <v>14</v>
      </c>
      <c r="AA125" s="416">
        <f>SUM(AA35+AA54+AA68+AA87+AA107+AA118)</f>
        <v>0</v>
      </c>
      <c r="AB125" s="289"/>
      <c r="AC125" s="75"/>
      <c r="AD125" s="289"/>
      <c r="AE125" s="289"/>
      <c r="AF125" s="64" t="s">
        <v>14</v>
      </c>
      <c r="AG125" s="416">
        <f>SUM(AG35+AG54+AG68+AG87+AG107+AG118)</f>
        <v>0</v>
      </c>
      <c r="AH125" s="75"/>
      <c r="AI125" s="289"/>
      <c r="AJ125" s="289"/>
      <c r="AK125" s="289"/>
      <c r="AL125" s="64" t="s">
        <v>14</v>
      </c>
      <c r="AM125" s="416">
        <f>SUM(AM35+AM54+AM68+AM87+AM107+AM118)</f>
        <v>0</v>
      </c>
      <c r="AN125" s="75"/>
      <c r="AO125" s="289"/>
      <c r="AP125" s="289"/>
      <c r="AQ125" s="289"/>
      <c r="AR125" s="64" t="s">
        <v>14</v>
      </c>
      <c r="AS125" s="416">
        <f>SUM(AS35+AS54+AS68+AS87+AS107+AS118)</f>
        <v>0</v>
      </c>
      <c r="AT125" s="75"/>
      <c r="AU125" s="289"/>
      <c r="AV125" s="289"/>
      <c r="AW125" s="75"/>
      <c r="AX125" s="64" t="s">
        <v>14</v>
      </c>
      <c r="AY125" s="416">
        <f>SUM(AY35+AY54+AY68+AY87+AY107+AY118)</f>
        <v>0</v>
      </c>
      <c r="AZ125" s="75"/>
      <c r="BA125" s="289"/>
      <c r="BB125" s="289"/>
      <c r="BC125" s="75"/>
      <c r="BD125" s="64" t="s">
        <v>14</v>
      </c>
      <c r="BE125" s="416">
        <f>SUM(BE35+BE54+BE68+BE87+BE107+BE118)</f>
        <v>0</v>
      </c>
      <c r="BF125" s="75"/>
      <c r="BG125" s="75"/>
      <c r="BH125" s="75"/>
      <c r="BI125" s="141"/>
    </row>
    <row r="126" spans="1:61" x14ac:dyDescent="0.25">
      <c r="A126" s="27"/>
      <c r="B126" s="181"/>
      <c r="C126" s="38"/>
      <c r="D126" s="49"/>
      <c r="E126" s="49"/>
      <c r="F126" s="66"/>
      <c r="G126" s="67"/>
      <c r="H126" s="68"/>
      <c r="I126" s="68"/>
      <c r="J126" s="66"/>
      <c r="K126" s="67"/>
      <c r="L126" s="290"/>
      <c r="M126" s="67"/>
      <c r="N126" s="61"/>
      <c r="O126" s="67"/>
      <c r="P126" s="290"/>
      <c r="Q126" s="290"/>
      <c r="R126" s="290"/>
      <c r="S126" s="67"/>
      <c r="T126" s="61"/>
      <c r="U126" s="67"/>
      <c r="V126" s="290"/>
      <c r="W126" s="67"/>
      <c r="X126" s="290"/>
      <c r="Y126" s="290"/>
      <c r="Z126" s="61"/>
      <c r="AA126" s="67"/>
      <c r="AB126" s="290"/>
      <c r="AC126" s="67"/>
      <c r="AD126" s="290"/>
      <c r="AE126" s="290"/>
      <c r="AF126" s="61"/>
      <c r="AG126" s="67"/>
      <c r="AH126" s="67"/>
      <c r="AI126" s="290"/>
      <c r="AJ126" s="290"/>
      <c r="AK126" s="290"/>
      <c r="AL126" s="61"/>
      <c r="AM126" s="67"/>
      <c r="AN126" s="67"/>
      <c r="AO126" s="290"/>
      <c r="AP126" s="290"/>
      <c r="AQ126" s="290"/>
      <c r="AR126" s="61"/>
      <c r="AS126" s="67"/>
      <c r="AT126" s="67"/>
      <c r="AU126" s="290"/>
      <c r="AV126" s="290"/>
      <c r="AW126" s="67"/>
      <c r="AX126" s="61"/>
      <c r="AY126" s="67"/>
      <c r="AZ126" s="67"/>
      <c r="BA126" s="290"/>
      <c r="BB126" s="290"/>
      <c r="BC126" s="67"/>
      <c r="BD126" s="61"/>
      <c r="BE126" s="67"/>
      <c r="BF126" s="67"/>
      <c r="BG126" s="67"/>
      <c r="BH126" s="67"/>
      <c r="BI126" s="142"/>
    </row>
    <row r="127" spans="1:61" x14ac:dyDescent="0.25">
      <c r="A127" s="27"/>
      <c r="B127" s="181"/>
      <c r="C127" s="38"/>
      <c r="D127" s="49"/>
      <c r="E127" s="49"/>
      <c r="F127" s="66"/>
      <c r="G127" s="67"/>
      <c r="H127" s="68"/>
      <c r="I127" s="68"/>
      <c r="J127" s="66"/>
      <c r="K127" s="67"/>
      <c r="L127" s="290"/>
      <c r="M127" s="67"/>
      <c r="N127" s="61"/>
      <c r="O127" s="67"/>
      <c r="P127" s="290"/>
      <c r="Q127" s="290"/>
      <c r="R127" s="290"/>
      <c r="S127" s="67"/>
      <c r="T127" s="61"/>
      <c r="U127" s="67"/>
      <c r="V127" s="290"/>
      <c r="W127" s="67"/>
      <c r="X127" s="290"/>
      <c r="Y127" s="290"/>
      <c r="Z127" s="61"/>
      <c r="AA127" s="67"/>
      <c r="AB127" s="290"/>
      <c r="AC127" s="67"/>
      <c r="AD127" s="290"/>
      <c r="AE127" s="290"/>
      <c r="AF127" s="61"/>
      <c r="AG127" s="67"/>
      <c r="AH127" s="67"/>
      <c r="AI127" s="290"/>
      <c r="AJ127" s="290"/>
      <c r="AK127" s="290"/>
      <c r="AL127" s="61"/>
      <c r="AM127" s="67"/>
      <c r="AN127" s="67"/>
      <c r="AO127" s="290"/>
      <c r="AP127" s="290"/>
      <c r="AQ127" s="290"/>
      <c r="AR127" s="61"/>
      <c r="AS127" s="67"/>
      <c r="AT127" s="67"/>
      <c r="AU127" s="290"/>
      <c r="AV127" s="290"/>
      <c r="AW127" s="67"/>
      <c r="AX127" s="61"/>
      <c r="AY127" s="67"/>
      <c r="AZ127" s="67"/>
      <c r="BA127" s="290"/>
      <c r="BB127" s="290"/>
      <c r="BC127" s="67"/>
      <c r="BD127" s="61"/>
      <c r="BE127" s="67"/>
      <c r="BF127" s="67"/>
      <c r="BG127" s="67"/>
      <c r="BH127" s="67"/>
      <c r="BI127" s="142"/>
    </row>
    <row r="128" spans="1:61" x14ac:dyDescent="0.25">
      <c r="A128" s="27"/>
      <c r="B128" s="183"/>
      <c r="C128" s="38"/>
      <c r="D128" s="49"/>
      <c r="E128" s="49"/>
      <c r="F128" s="66"/>
      <c r="G128" s="67" t="s">
        <v>29</v>
      </c>
      <c r="H128" s="68"/>
      <c r="I128" s="68"/>
      <c r="J128" s="66"/>
      <c r="K128" s="67" t="s">
        <v>29</v>
      </c>
      <c r="L128" s="290"/>
      <c r="M128" s="67"/>
      <c r="N128" s="61"/>
      <c r="O128" s="67" t="s">
        <v>29</v>
      </c>
      <c r="P128" s="290"/>
      <c r="Q128" s="290"/>
      <c r="R128" s="290"/>
      <c r="S128" s="67"/>
      <c r="T128" s="61"/>
      <c r="U128" s="67" t="s">
        <v>29</v>
      </c>
      <c r="V128" s="290"/>
      <c r="W128" s="67"/>
      <c r="X128" s="290"/>
      <c r="Y128" s="290"/>
      <c r="Z128" s="61"/>
      <c r="AA128" s="67" t="s">
        <v>29</v>
      </c>
      <c r="AB128" s="290"/>
      <c r="AC128" s="67"/>
      <c r="AD128" s="290"/>
      <c r="AE128" s="290"/>
      <c r="AF128" s="61"/>
      <c r="AG128" s="67" t="s">
        <v>29</v>
      </c>
      <c r="AH128" s="67"/>
      <c r="AI128" s="290"/>
      <c r="AJ128" s="290"/>
      <c r="AK128" s="290"/>
      <c r="AL128" s="61"/>
      <c r="AM128" s="67" t="s">
        <v>29</v>
      </c>
      <c r="AN128" s="67"/>
      <c r="AO128" s="290"/>
      <c r="AP128" s="290"/>
      <c r="AQ128" s="290"/>
      <c r="AR128" s="61"/>
      <c r="AS128" s="67" t="s">
        <v>29</v>
      </c>
      <c r="AT128" s="67"/>
      <c r="AU128" s="290"/>
      <c r="AV128" s="290"/>
      <c r="AW128" s="67"/>
      <c r="AX128" s="61"/>
      <c r="AY128" s="67" t="s">
        <v>29</v>
      </c>
      <c r="AZ128" s="67"/>
      <c r="BA128" s="290"/>
      <c r="BB128" s="290"/>
      <c r="BC128" s="67"/>
      <c r="BD128" s="61"/>
      <c r="BE128" s="67" t="s">
        <v>29</v>
      </c>
      <c r="BF128" s="67"/>
      <c r="BG128" s="67"/>
      <c r="BH128" s="67"/>
      <c r="BI128" s="142"/>
    </row>
    <row r="129" spans="1:61" x14ac:dyDescent="0.25">
      <c r="A129" s="27"/>
      <c r="B129" s="184" t="s">
        <v>30</v>
      </c>
      <c r="C129" s="69"/>
      <c r="D129" s="69"/>
      <c r="E129" s="69"/>
      <c r="F129" s="69"/>
      <c r="G129" s="70">
        <f>IF(OR($C$4="",$C$5=""),0,(100%))</f>
        <v>1</v>
      </c>
      <c r="H129" s="63"/>
      <c r="I129" s="63"/>
      <c r="J129" s="69"/>
      <c r="K129" s="235">
        <f>IF(50%+'Basisgegevens aanvraag'!I15&gt;80%,80%,50%+'Basisgegevens aanvraag'!I15)</f>
        <v>0.5</v>
      </c>
      <c r="L129" s="291"/>
      <c r="M129" s="358"/>
      <c r="N129" s="64"/>
      <c r="O129" s="70">
        <f>25%+'Basisgegevens aanvraag'!$I$15</f>
        <v>0.25</v>
      </c>
      <c r="P129" s="312"/>
      <c r="Q129" s="312"/>
      <c r="R129" s="312"/>
      <c r="S129" s="63"/>
      <c r="T129" s="64"/>
      <c r="U129" s="70">
        <f>50%+'Basisgegevens aanvraag'!$G$15</f>
        <v>0.5</v>
      </c>
      <c r="V129" s="312"/>
      <c r="W129" s="73"/>
      <c r="X129" s="312"/>
      <c r="Y129" s="312"/>
      <c r="Z129" s="64"/>
      <c r="AA129" s="419">
        <v>0</v>
      </c>
      <c r="AB129" s="312"/>
      <c r="AC129" s="73"/>
      <c r="AD129" s="312"/>
      <c r="AE129" s="312"/>
      <c r="AF129" s="64"/>
      <c r="AG129" s="419">
        <v>0</v>
      </c>
      <c r="AH129" s="73"/>
      <c r="AI129" s="312"/>
      <c r="AJ129" s="312"/>
      <c r="AK129" s="312"/>
      <c r="AL129" s="64"/>
      <c r="AM129" s="419">
        <v>0</v>
      </c>
      <c r="AN129" s="73"/>
      <c r="AO129" s="312"/>
      <c r="AP129" s="312"/>
      <c r="AQ129" s="312"/>
      <c r="AR129" s="64"/>
      <c r="AS129" s="417" cm="1">
        <f t="array" ref="AS129">_xlfn.IFS($C$4="Kleine onderneming",50%,$C$4="Middelgrote onderneming",50%,$C$4="Grote onderneming",15%,$C$4="Onderzoeksorganisatie - niet economische activiteiten",0,$C$4="Onderzoeksorganisatie - economische activiteiten",0,$C$4=0,0)</f>
        <v>0</v>
      </c>
      <c r="AT129" s="73"/>
      <c r="AU129" s="312"/>
      <c r="AV129" s="312"/>
      <c r="AW129" s="73"/>
      <c r="AX129" s="64"/>
      <c r="AY129" s="419">
        <v>0</v>
      </c>
      <c r="AZ129" s="73"/>
      <c r="BA129" s="312"/>
      <c r="BB129" s="312"/>
      <c r="BC129" s="73"/>
      <c r="BD129" s="64"/>
      <c r="BE129" s="417">
        <f>IF(C4="Onderzoeksorganisatie - niet economische activiteiten",100%,0)</f>
        <v>0</v>
      </c>
      <c r="BF129" s="73"/>
      <c r="BG129" s="73"/>
      <c r="BH129" s="73"/>
      <c r="BI129" s="141"/>
    </row>
    <row r="130" spans="1:61" x14ac:dyDescent="0.25">
      <c r="A130" s="27"/>
      <c r="B130" s="183"/>
      <c r="C130" s="46"/>
      <c r="D130" s="46"/>
      <c r="E130" s="46"/>
      <c r="F130" s="46"/>
      <c r="G130" s="71"/>
      <c r="H130" s="68"/>
      <c r="I130" s="68"/>
      <c r="J130" s="46"/>
      <c r="K130" s="71"/>
      <c r="L130" s="292"/>
      <c r="M130" s="71"/>
      <c r="N130" s="61"/>
      <c r="O130" s="71"/>
      <c r="P130" s="292"/>
      <c r="Q130" s="292"/>
      <c r="R130" s="292"/>
      <c r="S130" s="71"/>
      <c r="T130" s="61"/>
      <c r="U130" s="71"/>
      <c r="V130" s="292"/>
      <c r="W130" s="71"/>
      <c r="X130" s="292"/>
      <c r="Y130" s="292"/>
      <c r="Z130" s="61"/>
      <c r="AA130" s="71"/>
      <c r="AB130" s="292"/>
      <c r="AC130" s="71"/>
      <c r="AD130" s="292"/>
      <c r="AE130" s="292"/>
      <c r="AF130" s="61"/>
      <c r="AG130" s="71"/>
      <c r="AH130" s="71"/>
      <c r="AI130" s="292"/>
      <c r="AJ130" s="292"/>
      <c r="AK130" s="292"/>
      <c r="AL130" s="61"/>
      <c r="AM130" s="71"/>
      <c r="AN130" s="71"/>
      <c r="AO130" s="292"/>
      <c r="AP130" s="292"/>
      <c r="AQ130" s="292"/>
      <c r="AR130" s="61"/>
      <c r="AS130" s="71"/>
      <c r="AT130" s="71"/>
      <c r="AU130" s="292"/>
      <c r="AV130" s="292"/>
      <c r="AW130" s="71"/>
      <c r="AX130" s="61"/>
      <c r="AY130" s="71"/>
      <c r="AZ130" s="71"/>
      <c r="BA130" s="292"/>
      <c r="BB130" s="292"/>
      <c r="BC130" s="71"/>
      <c r="BD130" s="61"/>
      <c r="BE130" s="71"/>
      <c r="BF130" s="71"/>
      <c r="BG130" s="71"/>
      <c r="BH130" s="71"/>
      <c r="BI130" s="142"/>
    </row>
    <row r="131" spans="1:61" x14ac:dyDescent="0.25">
      <c r="A131" s="27"/>
      <c r="B131" s="183"/>
      <c r="C131" s="46"/>
      <c r="D131" s="46"/>
      <c r="E131" s="46"/>
      <c r="F131" s="46"/>
      <c r="G131" s="71"/>
      <c r="H131" s="68"/>
      <c r="I131" s="68"/>
      <c r="J131" s="46"/>
      <c r="K131" s="71"/>
      <c r="L131" s="292"/>
      <c r="M131" s="71"/>
      <c r="N131" s="61"/>
      <c r="O131" s="71"/>
      <c r="P131" s="292"/>
      <c r="Q131" s="292"/>
      <c r="R131" s="292"/>
      <c r="S131" s="71"/>
      <c r="T131" s="61"/>
      <c r="U131" s="71"/>
      <c r="V131" s="292"/>
      <c r="W131" s="71"/>
      <c r="X131" s="292"/>
      <c r="Y131" s="292"/>
      <c r="Z131" s="61"/>
      <c r="AA131" s="71"/>
      <c r="AB131" s="292"/>
      <c r="AC131" s="71"/>
      <c r="AD131" s="292"/>
      <c r="AE131" s="292"/>
      <c r="AF131" s="61"/>
      <c r="AG131" s="71"/>
      <c r="AH131" s="71"/>
      <c r="AI131" s="292"/>
      <c r="AJ131" s="292"/>
      <c r="AK131" s="292"/>
      <c r="AL131" s="61"/>
      <c r="AM131" s="71"/>
      <c r="AN131" s="71"/>
      <c r="AO131" s="292"/>
      <c r="AP131" s="292"/>
      <c r="AQ131" s="292"/>
      <c r="AR131" s="61"/>
      <c r="AS131" s="71"/>
      <c r="AT131" s="71"/>
      <c r="AU131" s="292"/>
      <c r="AV131" s="292"/>
      <c r="AW131" s="71"/>
      <c r="AX131" s="61"/>
      <c r="AY131" s="71"/>
      <c r="AZ131" s="71"/>
      <c r="BA131" s="292"/>
      <c r="BB131" s="292"/>
      <c r="BC131" s="71"/>
      <c r="BD131" s="61"/>
      <c r="BE131" s="71"/>
      <c r="BF131" s="71"/>
      <c r="BG131" s="71"/>
      <c r="BH131" s="71"/>
      <c r="BI131" s="142"/>
    </row>
    <row r="132" spans="1:61" x14ac:dyDescent="0.25">
      <c r="A132" s="27"/>
      <c r="B132" s="181"/>
      <c r="C132" s="38"/>
      <c r="D132" s="49"/>
      <c r="E132" s="72"/>
      <c r="F132" s="61"/>
      <c r="G132" s="67" t="s">
        <v>31</v>
      </c>
      <c r="H132" s="72"/>
      <c r="I132" s="72"/>
      <c r="J132" s="61"/>
      <c r="K132" s="67" t="s">
        <v>31</v>
      </c>
      <c r="L132" s="290"/>
      <c r="M132" s="67"/>
      <c r="N132" s="61"/>
      <c r="O132" s="67" t="s">
        <v>31</v>
      </c>
      <c r="P132" s="290"/>
      <c r="Q132" s="290"/>
      <c r="R132" s="290"/>
      <c r="S132" s="67"/>
      <c r="T132" s="61"/>
      <c r="U132" s="67" t="s">
        <v>31</v>
      </c>
      <c r="V132" s="290"/>
      <c r="W132" s="67"/>
      <c r="X132" s="290"/>
      <c r="Y132" s="290"/>
      <c r="Z132" s="61"/>
      <c r="AA132" s="67" t="s">
        <v>31</v>
      </c>
      <c r="AB132" s="290"/>
      <c r="AC132" s="67"/>
      <c r="AD132" s="290"/>
      <c r="AE132" s="290"/>
      <c r="AF132" s="61"/>
      <c r="AG132" s="67" t="s">
        <v>31</v>
      </c>
      <c r="AH132" s="67"/>
      <c r="AI132" s="290"/>
      <c r="AJ132" s="290"/>
      <c r="AK132" s="290"/>
      <c r="AL132" s="61"/>
      <c r="AM132" s="67" t="s">
        <v>31</v>
      </c>
      <c r="AN132" s="67"/>
      <c r="AO132" s="290"/>
      <c r="AP132" s="290"/>
      <c r="AQ132" s="290"/>
      <c r="AR132" s="61"/>
      <c r="AS132" s="67" t="s">
        <v>31</v>
      </c>
      <c r="AT132" s="67"/>
      <c r="AU132" s="290"/>
      <c r="AV132" s="290"/>
      <c r="AW132" s="67"/>
      <c r="AX132" s="61"/>
      <c r="AY132" s="67" t="s">
        <v>31</v>
      </c>
      <c r="AZ132" s="67"/>
      <c r="BA132" s="290"/>
      <c r="BB132" s="290"/>
      <c r="BC132" s="67"/>
      <c r="BD132" s="61"/>
      <c r="BE132" s="67" t="s">
        <v>31</v>
      </c>
      <c r="BF132" s="67"/>
      <c r="BG132" s="67"/>
      <c r="BH132" s="67"/>
      <c r="BI132" s="143"/>
    </row>
    <row r="133" spans="1:61" x14ac:dyDescent="0.25">
      <c r="A133" s="27"/>
      <c r="B133" s="182" t="s">
        <v>188</v>
      </c>
      <c r="C133" s="62"/>
      <c r="D133" s="63"/>
      <c r="E133" s="69"/>
      <c r="F133" s="64" t="s">
        <v>14</v>
      </c>
      <c r="G133" s="416" cm="2">
        <f t="array" ref="G133">_xlfn.IFS($C4="Onderzoeksorganisatie - niet economische activiteiten",G125*0%,G125*G129&gt;=40000000,40000000,G125*G129&lt;=40000000,G125*G129)</f>
        <v>0</v>
      </c>
      <c r="H133" s="73"/>
      <c r="I133" s="73"/>
      <c r="J133" s="64" t="s">
        <v>14</v>
      </c>
      <c r="K133" s="416" cm="2">
        <f t="array" ref="K133">_xlfn.IFS($C4="Onderzoeksorganisatie - niet economische activiteiten",K125*0%,K125*K129&gt;=20000000,20000000,K125*K129&lt;=20000000,K125*K129)</f>
        <v>0</v>
      </c>
      <c r="L133" s="289"/>
      <c r="M133" s="75"/>
      <c r="N133" s="64" t="s">
        <v>14</v>
      </c>
      <c r="O133" s="416" cm="2">
        <f t="array" ref="O133">_xlfn.IFS($C4="Onderzoeksorganisatie - niet economische activiteiten",O125*0%,O125*O129&gt;=15000000,15000000,O125*O129&lt;=15000000,O125*O129)</f>
        <v>0</v>
      </c>
      <c r="P133" s="289"/>
      <c r="Q133" s="289"/>
      <c r="R133" s="289"/>
      <c r="S133" s="63"/>
      <c r="T133" s="64" t="s">
        <v>14</v>
      </c>
      <c r="U133" s="416" cm="2">
        <f t="array" ref="U133">_xlfn.IFS($C4="Onderzoeksorganisatie - niet economische activiteiten",U125*0%,U125*U129&gt;=7500000,7500000,U125*U129&lt;=7500000,U125*U129)</f>
        <v>0</v>
      </c>
      <c r="V133" s="289"/>
      <c r="W133" s="75"/>
      <c r="X133" s="289"/>
      <c r="Y133" s="289"/>
      <c r="Z133" s="64" t="s">
        <v>14</v>
      </c>
      <c r="AA133" s="416" cm="1">
        <f t="array" ref="AA133">_xlfn.IFS(AA125*AA129&gt;20000000,20000000,C4="Onderzoeksorganisatie - niet economische activiteiten",0,AA129&gt;50%,AA125*50%,AA129&lt;50%,AA125*AA129,AA129=50%,AA125*AA129,AA125*AA129&lt;20000000,AA125*AA129)</f>
        <v>0</v>
      </c>
      <c r="AB133" s="289"/>
      <c r="AC133" s="75"/>
      <c r="AD133" s="289"/>
      <c r="AE133" s="289"/>
      <c r="AF133" s="64" t="s">
        <v>14</v>
      </c>
      <c r="AG133" s="416" cm="1">
        <f t="array" ref="AG133">_xlfn.IFS(AG125*AG129&gt;7500000,7500000,C4="Onderzoeksorganisatie - niet economische activiteiten",0,AG129&gt;50%,AG125*50%,AG129&lt;50%,AG125*AG129,AG125*AG129&lt;7500000,AG125*AG129)</f>
        <v>0</v>
      </c>
      <c r="AH133" s="75"/>
      <c r="AI133" s="289"/>
      <c r="AJ133" s="289"/>
      <c r="AK133" s="289"/>
      <c r="AL133" s="64" t="s">
        <v>14</v>
      </c>
      <c r="AM133" s="65" cm="1">
        <f t="array" ref="AM133">_xlfn.IFS(AM125*AM129&gt;5000000,5000000,C4="Onderzoeksorganisatie - niet economische activiteiten",0,AM129&lt;50%,AM125*AM129,AM129&gt;50%,AM125*50%,AM125*AM129&lt;5000000,AM125*AM129)</f>
        <v>0</v>
      </c>
      <c r="AN133" s="75"/>
      <c r="AO133" s="289"/>
      <c r="AP133" s="289"/>
      <c r="AQ133" s="289"/>
      <c r="AR133" s="64" t="s">
        <v>14</v>
      </c>
      <c r="AS133" s="416">
        <f>IF(AS125*AS129&gt;7500000,7500000,AS125*AS129)</f>
        <v>0</v>
      </c>
      <c r="AT133" s="75"/>
      <c r="AU133" s="289"/>
      <c r="AV133" s="289"/>
      <c r="AW133" s="75"/>
      <c r="AX133" s="64" t="s">
        <v>14</v>
      </c>
      <c r="AY133" s="65" cm="2">
        <f t="array" ref="AY133">_xlfn.IFS(AND(C7="Niet van toepassing",C8="Ja"),AY125*100%,C8="Ja",AY125*100%,AND(C7="Nee",AY129&gt;=50%),+AY125*50%,AND(C7="Ja",C4="Grote onderneming",AY129&gt;=50%),+AY125*60%,AND(C7="Ja",C4="Onderzoeksorganisatie - economische activiteiten",AY129&gt;=50%),+AY125*60%,AND(C7="Nee",AY129&lt;50%),AY125*AY129,AND(C7="Ja",C4="Kleine onderneming",(+AY129+'Basisgegevens aanvraag'!K15+'Basisgegevens aanvraag'!L15)&lt;=70%),(+AY129+'Basisgegevens aanvraag'!K15+'Basisgegevens aanvraag'!L15)*AY125,AND(C7="Niet van toepassing",AY129&gt;=50%),50%*AY125,AND(C7="Niet van toepassing",AY129&lt;50%),AY129*AY125,AND(C7="Niet van toepassing",AY129&gt;=50%),50%*AY125,AND(C7="Ja",C4="Onderzoeksorganisatie - niet economische activiteiten"),AY125*0%,AND(C7="Ja",(+AY129+'Basisgegevens aanvraag'!K15+'Basisgegevens aanvraag'!L15)&gt;70%),70%*AY125,AND(C7="",C4="Onderzoeksorganisatie - niet economische activiteiten"),+AY125*0%,(AND(C7="",C8="Niet van toepassing")),+AY125*50%,(AND(C7="",C8="Nee")),+AY125*50%,AND(C7="Ja",C4="Middelgrote onderneming",(+AY129+'Basisgegevens aanvraag'!K15+'Basisgegevens aanvraag'!L15)&lt;=70%),(+AY129+'Basisgegevens aanvraag'!K15+'Basisgegevens aanvraag'!L15)*AY125,AND(C7="Ja",C4="Onderzoeksorganisatie - economische activiteiten",AY129&lt;=50%),(+AY129+'Basisgegevens aanvraag'!K15+'Basisgegevens aanvraag'!L15)*AY125,AND(C7="Ja",C4="Grote onderneming",AY129&lt;=50%),(+AY129+'Basisgegevens aanvraag'!K15+'Basisgegevens aanvraag'!L15)*AY125,AND(C7="",AY129&lt;=50%),+AY125*AY129,(AND(C7="",C8="")),+AY125*50%,AY129&lt;50%,AY129*AY125)</f>
        <v>0</v>
      </c>
      <c r="AZ133" s="75"/>
      <c r="BA133" s="289"/>
      <c r="BB133" s="289"/>
      <c r="BC133" s="75"/>
      <c r="BD133" s="64" t="s">
        <v>14</v>
      </c>
      <c r="BE133" s="416">
        <f>BE125*BE129</f>
        <v>0</v>
      </c>
      <c r="BF133" s="75"/>
      <c r="BG133" s="75"/>
      <c r="BH133" s="75"/>
      <c r="BI133" s="144"/>
    </row>
    <row r="134" spans="1:61" x14ac:dyDescent="0.25">
      <c r="A134" s="27"/>
      <c r="B134" s="181"/>
      <c r="C134" s="38"/>
      <c r="D134" s="49"/>
      <c r="E134" s="49"/>
      <c r="F134" s="61"/>
      <c r="G134" s="67"/>
      <c r="H134" s="68"/>
      <c r="I134" s="68"/>
      <c r="J134" s="68"/>
      <c r="K134" s="68"/>
      <c r="L134" s="302"/>
      <c r="M134" s="68"/>
      <c r="N134" s="61"/>
      <c r="O134" s="67"/>
      <c r="P134" s="290"/>
      <c r="Q134" s="67"/>
      <c r="R134" s="290"/>
      <c r="S134" s="67"/>
      <c r="T134" s="67"/>
      <c r="U134" s="67"/>
      <c r="V134" s="290"/>
      <c r="W134" s="67"/>
      <c r="X134" s="67"/>
      <c r="Y134" s="67"/>
      <c r="Z134" s="67"/>
      <c r="AA134" s="67"/>
      <c r="AB134" s="290"/>
      <c r="AC134" s="67"/>
      <c r="AD134" s="67"/>
      <c r="AE134" s="290"/>
      <c r="AF134" s="67"/>
      <c r="AG134" s="67"/>
      <c r="AH134" s="67"/>
      <c r="AI134" s="290"/>
      <c r="AJ134" s="67"/>
      <c r="AK134" s="290"/>
      <c r="AL134" s="67"/>
      <c r="AM134" s="67"/>
      <c r="AN134" s="67"/>
      <c r="AO134" s="290"/>
      <c r="AP134" s="67"/>
      <c r="AQ134" s="290"/>
      <c r="AR134" s="67"/>
      <c r="AS134" s="213"/>
      <c r="AT134" s="67"/>
      <c r="AU134" s="290"/>
      <c r="AV134" s="67"/>
      <c r="AW134" s="67"/>
      <c r="AX134" s="67"/>
      <c r="AY134" s="213"/>
      <c r="AZ134" s="67"/>
      <c r="BA134" s="290"/>
      <c r="BB134" s="290"/>
      <c r="BC134" s="67"/>
      <c r="BD134" s="67"/>
      <c r="BE134" s="67"/>
      <c r="BF134" s="67"/>
      <c r="BG134" s="290"/>
      <c r="BH134" s="67"/>
      <c r="BI134" s="142"/>
    </row>
    <row r="135" spans="1:61" x14ac:dyDescent="0.25">
      <c r="A135" s="27"/>
      <c r="B135" s="182"/>
      <c r="C135" s="62"/>
      <c r="D135" s="63"/>
      <c r="E135" s="63"/>
      <c r="F135" s="74"/>
      <c r="G135" s="75"/>
      <c r="H135" s="76"/>
      <c r="I135" s="76"/>
      <c r="J135" s="76"/>
      <c r="K135" s="76"/>
      <c r="L135" s="318"/>
      <c r="M135" s="76"/>
      <c r="N135" s="74"/>
      <c r="O135" s="75"/>
      <c r="P135" s="289"/>
      <c r="Q135" s="75"/>
      <c r="R135" s="75"/>
      <c r="S135" s="75"/>
      <c r="T135" s="75"/>
      <c r="U135" s="75"/>
      <c r="V135" s="75"/>
      <c r="W135" s="75"/>
      <c r="X135" s="75"/>
      <c r="Y135" s="75"/>
      <c r="Z135" s="75"/>
      <c r="AA135" s="253"/>
      <c r="AB135" s="324"/>
      <c r="AC135" s="253"/>
      <c r="AD135" s="253"/>
      <c r="AE135" s="289"/>
      <c r="AF135" s="75"/>
      <c r="AG135" s="253"/>
      <c r="AH135" s="253"/>
      <c r="AI135" s="324"/>
      <c r="AJ135" s="253"/>
      <c r="AK135" s="324"/>
      <c r="AL135" s="75"/>
      <c r="AM135" s="253"/>
      <c r="AN135" s="253"/>
      <c r="AO135" s="324"/>
      <c r="AP135" s="253"/>
      <c r="AQ135" s="289"/>
      <c r="AR135" s="75"/>
      <c r="AS135" s="253"/>
      <c r="AT135" s="253"/>
      <c r="AU135" s="324"/>
      <c r="AV135" s="253"/>
      <c r="AW135" s="75"/>
      <c r="AX135" s="75"/>
      <c r="AY135" s="253"/>
      <c r="AZ135" s="253"/>
      <c r="BA135" s="324"/>
      <c r="BB135" s="324"/>
      <c r="BC135" s="75"/>
      <c r="BD135" s="75"/>
      <c r="BE135" s="75"/>
      <c r="BF135" s="75"/>
      <c r="BG135" s="289"/>
      <c r="BH135" s="75"/>
      <c r="BI135" s="145"/>
    </row>
    <row r="136" spans="1:61" x14ac:dyDescent="0.25">
      <c r="A136" s="27"/>
      <c r="B136" s="181" t="str">
        <f>_xlfn.CONCAT("Totale kosten  ",C3,": ")</f>
        <v xml:space="preserve">Totale kosten  0: </v>
      </c>
      <c r="C136" s="46"/>
      <c r="D136" s="77">
        <f>SUM(G125,K125,O125,U125,AA125,AG125,AM125,AS125,AY125,BE125)</f>
        <v>0</v>
      </c>
      <c r="E136" s="49"/>
      <c r="F136" s="61"/>
      <c r="G136" s="67"/>
      <c r="H136" s="68"/>
      <c r="I136" s="68"/>
      <c r="J136" s="68"/>
      <c r="K136" s="68"/>
      <c r="L136" s="302"/>
      <c r="M136" s="68"/>
      <c r="N136" s="61"/>
      <c r="O136" s="67"/>
      <c r="P136" s="290"/>
      <c r="Q136" s="67"/>
      <c r="R136" s="67"/>
      <c r="S136" s="67"/>
      <c r="T136" s="67"/>
      <c r="U136" s="67"/>
      <c r="V136" s="67"/>
      <c r="W136" s="67"/>
      <c r="X136" s="67"/>
      <c r="Y136" s="67"/>
      <c r="Z136" s="67"/>
      <c r="AA136" s="67"/>
      <c r="AB136" s="290"/>
      <c r="AC136" s="67"/>
      <c r="AD136" s="67"/>
      <c r="AE136" s="290"/>
      <c r="AF136" s="67"/>
      <c r="AG136" s="67"/>
      <c r="AH136" s="67"/>
      <c r="AI136" s="290"/>
      <c r="AJ136" s="67"/>
      <c r="AK136" s="290"/>
      <c r="AL136" s="67"/>
      <c r="AM136" s="67"/>
      <c r="AN136" s="67"/>
      <c r="AO136" s="290"/>
      <c r="AP136" s="67"/>
      <c r="AQ136" s="290"/>
      <c r="AR136" s="67"/>
      <c r="AS136" s="67"/>
      <c r="AT136" s="67"/>
      <c r="AU136" s="290"/>
      <c r="AV136" s="67"/>
      <c r="AW136" s="67"/>
      <c r="AX136" s="67"/>
      <c r="AY136" s="67"/>
      <c r="AZ136" s="67"/>
      <c r="BA136" s="290"/>
      <c r="BB136" s="290"/>
      <c r="BC136" s="67"/>
      <c r="BD136" s="67"/>
      <c r="BE136" s="67"/>
      <c r="BF136" s="67"/>
      <c r="BG136" s="290"/>
      <c r="BH136" s="67"/>
      <c r="BI136" s="142"/>
    </row>
    <row r="137" spans="1:61" x14ac:dyDescent="0.25">
      <c r="A137" s="27"/>
      <c r="B137" s="182" t="str">
        <f>_xlfn.CONCAT("Totale gevraagde subsidie  ",C3,": ")</f>
        <v xml:space="preserve">Totale gevraagde subsidie  0: </v>
      </c>
      <c r="C137" s="62"/>
      <c r="D137" s="65">
        <f>SUM(G133,K133,O133,U133,AA133,AG133,AM133,AS133,AY133,BE133)</f>
        <v>0</v>
      </c>
      <c r="E137" s="63"/>
      <c r="F137" s="74"/>
      <c r="G137" s="75"/>
      <c r="H137" s="76"/>
      <c r="I137" s="76"/>
      <c r="J137" s="76"/>
      <c r="K137" s="76"/>
      <c r="L137" s="318"/>
      <c r="M137" s="76"/>
      <c r="N137" s="74"/>
      <c r="O137" s="75"/>
      <c r="P137" s="289"/>
      <c r="Q137" s="75"/>
      <c r="R137" s="75"/>
      <c r="S137" s="75"/>
      <c r="T137" s="75"/>
      <c r="U137" s="75"/>
      <c r="V137" s="75"/>
      <c r="W137" s="75"/>
      <c r="X137" s="75"/>
      <c r="Y137" s="75"/>
      <c r="Z137" s="75"/>
      <c r="AA137" s="75"/>
      <c r="AB137" s="289"/>
      <c r="AC137" s="75"/>
      <c r="AD137" s="75"/>
      <c r="AE137" s="289"/>
      <c r="AF137" s="75"/>
      <c r="AG137" s="75"/>
      <c r="AH137" s="75"/>
      <c r="AI137" s="289"/>
      <c r="AJ137" s="75"/>
      <c r="AK137" s="289"/>
      <c r="AL137" s="75"/>
      <c r="AM137" s="75"/>
      <c r="AN137" s="75"/>
      <c r="AO137" s="289"/>
      <c r="AP137" s="75"/>
      <c r="AQ137" s="289"/>
      <c r="AR137" s="75"/>
      <c r="AS137" s="75"/>
      <c r="AT137" s="75"/>
      <c r="AU137" s="289"/>
      <c r="AV137" s="75"/>
      <c r="AW137" s="75"/>
      <c r="AX137" s="75"/>
      <c r="AY137" s="75"/>
      <c r="AZ137" s="75"/>
      <c r="BA137" s="289"/>
      <c r="BB137" s="289"/>
      <c r="BC137" s="75"/>
      <c r="BD137" s="75"/>
      <c r="BE137" s="75"/>
      <c r="BF137" s="75"/>
      <c r="BG137" s="289"/>
      <c r="BH137" s="75"/>
      <c r="BI137" s="145"/>
    </row>
    <row r="138" spans="1:61" ht="15.75" thickBot="1" x14ac:dyDescent="0.3">
      <c r="A138" s="27"/>
      <c r="B138" s="185"/>
      <c r="C138" s="78"/>
      <c r="D138" s="78"/>
      <c r="E138" s="43"/>
      <c r="F138" s="47"/>
      <c r="G138" s="79"/>
      <c r="H138" s="80"/>
      <c r="I138" s="80"/>
      <c r="J138" s="80"/>
      <c r="K138" s="80"/>
      <c r="L138" s="319"/>
      <c r="M138" s="80"/>
      <c r="N138" s="47"/>
      <c r="O138" s="79"/>
      <c r="P138" s="293"/>
      <c r="Q138" s="79"/>
      <c r="R138" s="79"/>
      <c r="S138" s="79"/>
      <c r="T138" s="79"/>
      <c r="U138" s="79"/>
      <c r="V138" s="79"/>
      <c r="W138" s="79"/>
      <c r="X138" s="79"/>
      <c r="Y138" s="79"/>
      <c r="Z138" s="79"/>
      <c r="AA138" s="79"/>
      <c r="AB138" s="293"/>
      <c r="AC138" s="79"/>
      <c r="AD138" s="79"/>
      <c r="AE138" s="293"/>
      <c r="AF138" s="79"/>
      <c r="AG138" s="79"/>
      <c r="AH138" s="79"/>
      <c r="AI138" s="293"/>
      <c r="AJ138" s="79"/>
      <c r="AK138" s="293"/>
      <c r="AL138" s="79"/>
      <c r="AM138" s="79"/>
      <c r="AN138" s="79"/>
      <c r="AO138" s="293"/>
      <c r="AP138" s="79"/>
      <c r="AQ138" s="293"/>
      <c r="AR138" s="79"/>
      <c r="AS138" s="79"/>
      <c r="AT138" s="79"/>
      <c r="AU138" s="293"/>
      <c r="AV138" s="79"/>
      <c r="AW138" s="79"/>
      <c r="AX138" s="79"/>
      <c r="AY138" s="79"/>
      <c r="AZ138" s="79"/>
      <c r="BA138" s="293"/>
      <c r="BB138" s="293"/>
      <c r="BC138" s="79"/>
      <c r="BD138" s="79"/>
      <c r="BE138" s="79"/>
      <c r="BF138" s="79"/>
      <c r="BG138" s="293"/>
      <c r="BH138" s="79"/>
      <c r="BI138" s="146"/>
    </row>
    <row r="139" spans="1:61" x14ac:dyDescent="0.25">
      <c r="A139" s="7"/>
      <c r="B139" s="11"/>
      <c r="C139" s="11"/>
      <c r="D139" s="13"/>
      <c r="E139" s="13"/>
      <c r="F139" s="15"/>
      <c r="G139" s="16"/>
      <c r="H139" s="17"/>
      <c r="I139" s="17"/>
      <c r="J139" s="17"/>
      <c r="K139" s="17"/>
      <c r="L139" s="316"/>
      <c r="M139" s="17"/>
      <c r="N139" s="15"/>
      <c r="O139" s="16"/>
      <c r="P139" s="325"/>
      <c r="Q139" s="16"/>
      <c r="R139" s="16"/>
      <c r="S139" s="16"/>
      <c r="T139" s="16"/>
      <c r="U139" s="16"/>
      <c r="V139" s="16"/>
      <c r="W139" s="16"/>
      <c r="X139" s="16"/>
      <c r="Y139" s="16"/>
      <c r="Z139" s="16"/>
      <c r="AA139" s="16"/>
      <c r="AB139" s="325"/>
      <c r="AC139" s="16"/>
      <c r="AD139" s="16"/>
      <c r="AE139" s="325"/>
      <c r="AF139" s="16"/>
      <c r="AG139" s="16"/>
      <c r="AH139" s="16"/>
      <c r="AI139" s="325"/>
      <c r="AJ139" s="16"/>
      <c r="AK139" s="325"/>
      <c r="AL139" s="16"/>
      <c r="AM139" s="16"/>
      <c r="AN139" s="16"/>
      <c r="AO139" s="325"/>
      <c r="AP139" s="16"/>
      <c r="AQ139" s="325"/>
      <c r="AR139" s="16"/>
      <c r="AS139" s="16"/>
      <c r="AT139" s="16"/>
      <c r="AU139" s="325"/>
      <c r="AV139" s="16"/>
      <c r="AW139" s="16"/>
      <c r="AX139" s="16"/>
      <c r="AY139" s="16"/>
      <c r="AZ139" s="16"/>
      <c r="BA139" s="325"/>
      <c r="BB139" s="325"/>
      <c r="BC139" s="16"/>
      <c r="BD139" s="16"/>
      <c r="BE139" s="16"/>
      <c r="BF139" s="16"/>
      <c r="BG139" s="325"/>
      <c r="BH139" s="16"/>
      <c r="BI139" s="17"/>
    </row>
    <row r="140" spans="1:61" ht="15.75" thickBot="1" x14ac:dyDescent="0.3">
      <c r="A140" s="380"/>
      <c r="B140" s="10"/>
      <c r="C140" s="10"/>
      <c r="D140" s="14"/>
      <c r="E140" s="14"/>
      <c r="F140" s="14"/>
      <c r="G140" s="14"/>
      <c r="H140" s="14"/>
      <c r="I140" s="14"/>
      <c r="J140" s="14"/>
      <c r="K140" s="14"/>
      <c r="L140" s="317"/>
      <c r="M140" s="14"/>
      <c r="N140" s="14"/>
      <c r="O140" s="14"/>
      <c r="P140" s="317"/>
      <c r="Q140" s="14"/>
      <c r="R140" s="14"/>
      <c r="S140" s="14"/>
      <c r="T140" s="14"/>
      <c r="U140" s="14"/>
      <c r="V140" s="14"/>
      <c r="W140" s="14"/>
      <c r="X140" s="14"/>
      <c r="Y140" s="14"/>
      <c r="Z140" s="14"/>
      <c r="AA140" s="14"/>
      <c r="AB140" s="317"/>
      <c r="AC140" s="14"/>
      <c r="AD140" s="14"/>
      <c r="AE140" s="317"/>
      <c r="AF140" s="14"/>
      <c r="AG140" s="14"/>
      <c r="AH140" s="14"/>
      <c r="AI140" s="317"/>
      <c r="AJ140" s="14"/>
      <c r="AK140" s="317"/>
      <c r="AL140" s="14"/>
      <c r="AM140" s="14"/>
      <c r="AN140" s="14"/>
      <c r="AO140" s="317"/>
      <c r="AP140" s="14"/>
      <c r="AQ140" s="317"/>
      <c r="AR140" s="14"/>
      <c r="AS140" s="14"/>
      <c r="AT140" s="14"/>
      <c r="AU140" s="317"/>
      <c r="AV140" s="14"/>
      <c r="AW140" s="14"/>
      <c r="AX140" s="14"/>
      <c r="AY140" s="14"/>
      <c r="AZ140" s="14"/>
      <c r="BA140" s="317"/>
      <c r="BB140" s="317"/>
      <c r="BC140" s="14"/>
      <c r="BD140" s="14"/>
      <c r="BE140" s="14"/>
      <c r="BF140" s="14"/>
      <c r="BG140" s="317"/>
      <c r="BH140" s="14"/>
      <c r="BI140" s="14"/>
    </row>
    <row r="141" spans="1:61" x14ac:dyDescent="0.25">
      <c r="A141" s="380"/>
      <c r="B141" s="172" t="s">
        <v>32</v>
      </c>
      <c r="C141" s="173"/>
      <c r="D141" s="173"/>
      <c r="E141" s="173"/>
      <c r="F141" s="173"/>
      <c r="G141" s="173"/>
      <c r="H141" s="173"/>
      <c r="I141" s="173"/>
      <c r="J141" s="173"/>
      <c r="K141" s="173"/>
      <c r="L141" s="320"/>
      <c r="M141" s="173"/>
      <c r="N141" s="173"/>
      <c r="O141" s="173"/>
      <c r="P141" s="320"/>
      <c r="Q141" s="173"/>
      <c r="R141" s="173"/>
      <c r="S141" s="173"/>
      <c r="T141" s="173"/>
      <c r="U141" s="173"/>
      <c r="V141" s="173"/>
      <c r="W141" s="173"/>
      <c r="X141" s="173"/>
      <c r="Y141" s="173"/>
      <c r="Z141" s="173"/>
      <c r="AA141" s="173"/>
      <c r="AB141" s="320"/>
      <c r="AC141" s="173"/>
      <c r="AD141" s="173"/>
      <c r="AE141" s="320"/>
      <c r="AF141" s="173"/>
      <c r="AG141" s="173"/>
      <c r="AH141" s="173"/>
      <c r="AI141" s="320"/>
      <c r="AJ141" s="173"/>
      <c r="AK141" s="320"/>
      <c r="AL141" s="173"/>
      <c r="AM141" s="173"/>
      <c r="AN141" s="173"/>
      <c r="AO141" s="320"/>
      <c r="AP141" s="173"/>
      <c r="AQ141" s="320"/>
      <c r="AR141" s="173"/>
      <c r="AS141" s="173"/>
      <c r="AT141" s="173"/>
      <c r="AU141" s="320"/>
      <c r="AV141" s="173"/>
      <c r="AW141" s="173"/>
      <c r="AX141" s="173"/>
      <c r="AY141" s="173"/>
      <c r="AZ141" s="173"/>
      <c r="BA141" s="320"/>
      <c r="BB141" s="320"/>
      <c r="BC141" s="173"/>
      <c r="BD141" s="173"/>
      <c r="BE141" s="173"/>
      <c r="BF141" s="173"/>
      <c r="BG141" s="320"/>
      <c r="BH141" s="173"/>
      <c r="BI141" s="174"/>
    </row>
    <row r="142" spans="1:61" x14ac:dyDescent="0.25">
      <c r="A142" s="380"/>
      <c r="B142" s="49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2"/>
    </row>
    <row r="143" spans="1:61" x14ac:dyDescent="0.25">
      <c r="A143" s="380"/>
      <c r="B143" s="49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2"/>
    </row>
    <row r="144" spans="1:61" x14ac:dyDescent="0.25">
      <c r="A144" s="380"/>
      <c r="B144" s="49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2"/>
    </row>
    <row r="145" spans="1:61" x14ac:dyDescent="0.25">
      <c r="A145" s="380"/>
      <c r="B145" s="49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2"/>
    </row>
    <row r="146" spans="1:61" x14ac:dyDescent="0.25">
      <c r="A146" s="380"/>
      <c r="B146" s="49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2"/>
    </row>
    <row r="147" spans="1:61" x14ac:dyDescent="0.25">
      <c r="A147" s="380"/>
      <c r="B147" s="49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2"/>
    </row>
    <row r="148" spans="1:61" x14ac:dyDescent="0.25">
      <c r="A148" s="380"/>
      <c r="B148" s="49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2"/>
    </row>
    <row r="149" spans="1:61" x14ac:dyDescent="0.25">
      <c r="A149" s="380"/>
      <c r="B149" s="49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2"/>
    </row>
    <row r="150" spans="1:61" x14ac:dyDescent="0.25">
      <c r="A150" s="380"/>
      <c r="B150" s="49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2"/>
    </row>
    <row r="151" spans="1:61" x14ac:dyDescent="0.25">
      <c r="A151" s="380"/>
      <c r="B151" s="49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2"/>
    </row>
    <row r="152" spans="1:61" x14ac:dyDescent="0.25">
      <c r="B152" s="49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2"/>
    </row>
    <row r="153" spans="1:61" ht="15.75" thickBot="1" x14ac:dyDescent="0.3">
      <c r="B153" s="499"/>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500"/>
      <c r="AQ153" s="500"/>
      <c r="AR153" s="500"/>
      <c r="AS153" s="500"/>
      <c r="AT153" s="500"/>
      <c r="AU153" s="500"/>
      <c r="AV153" s="500"/>
      <c r="AW153" s="500"/>
      <c r="AX153" s="500"/>
      <c r="AY153" s="500"/>
      <c r="AZ153" s="500"/>
      <c r="BA153" s="500"/>
      <c r="BB153" s="500"/>
      <c r="BC153" s="500"/>
      <c r="BD153" s="500"/>
      <c r="BE153" s="500"/>
      <c r="BF153" s="500"/>
      <c r="BG153" s="500"/>
      <c r="BH153" s="500"/>
      <c r="BI153" s="501"/>
    </row>
    <row r="154" spans="1:61" x14ac:dyDescent="0.25">
      <c r="B154" s="25"/>
      <c r="C154" s="25"/>
      <c r="D154" s="26"/>
      <c r="E154" s="26"/>
      <c r="F154" s="26"/>
      <c r="G154" s="26"/>
      <c r="H154" s="26"/>
      <c r="I154" s="26"/>
      <c r="J154" s="26"/>
      <c r="K154" s="26"/>
      <c r="M154" s="26"/>
      <c r="N154" s="26"/>
      <c r="O154" s="26"/>
      <c r="Q154" s="26"/>
      <c r="R154" s="26"/>
      <c r="S154" s="26"/>
      <c r="T154" s="26"/>
      <c r="U154" s="26"/>
      <c r="V154" s="26"/>
      <c r="W154" s="26"/>
      <c r="X154" s="26"/>
      <c r="Y154" s="26"/>
      <c r="Z154" s="26"/>
      <c r="AA154" s="26"/>
      <c r="AC154" s="26"/>
      <c r="AD154" s="26"/>
      <c r="AF154" s="26"/>
      <c r="AG154" s="26"/>
      <c r="AH154" s="26"/>
      <c r="AJ154" s="26"/>
      <c r="AL154" s="26"/>
      <c r="AM154" s="26"/>
      <c r="AN154" s="26"/>
      <c r="AP154" s="26"/>
      <c r="AR154" s="26"/>
      <c r="AS154" s="26"/>
      <c r="AT154" s="26"/>
      <c r="AV154" s="26"/>
      <c r="AW154" s="26"/>
      <c r="AX154" s="26"/>
      <c r="AY154" s="26"/>
      <c r="AZ154" s="26"/>
      <c r="BC154" s="26"/>
      <c r="BD154" s="26"/>
      <c r="BE154" s="26"/>
      <c r="BF154" s="26"/>
      <c r="BH154" s="26"/>
      <c r="BI154" s="26"/>
    </row>
    <row r="155" spans="1:61" ht="18" x14ac:dyDescent="0.25">
      <c r="F155" s="336"/>
      <c r="G155" s="336"/>
      <c r="H155" s="336"/>
      <c r="I155" s="336"/>
      <c r="J155" s="336"/>
      <c r="K155" s="336"/>
      <c r="L155" s="336"/>
      <c r="M155" s="336"/>
      <c r="N155" s="336"/>
      <c r="O155" s="336"/>
      <c r="P155" s="361"/>
      <c r="Q155" s="336"/>
      <c r="R155" s="336"/>
      <c r="S155" s="336"/>
      <c r="T155" s="336"/>
      <c r="U155" s="336"/>
      <c r="V155" s="336"/>
      <c r="W155" s="336"/>
      <c r="X155" s="336"/>
      <c r="Y155" s="336"/>
      <c r="Z155" s="336"/>
      <c r="AA155" s="26"/>
      <c r="AC155" s="26"/>
      <c r="AD155" s="26"/>
      <c r="AF155" s="26"/>
      <c r="AG155" s="26"/>
      <c r="AH155" s="26"/>
      <c r="AJ155" s="26"/>
      <c r="AL155" s="26"/>
      <c r="AM155" s="26"/>
      <c r="AN155" s="26"/>
      <c r="AP155" s="26"/>
      <c r="AR155" s="26"/>
      <c r="AS155" s="26"/>
      <c r="AT155" s="26"/>
      <c r="AV155" s="26"/>
      <c r="AW155" s="26"/>
      <c r="AX155" s="26"/>
      <c r="AY155" s="26"/>
      <c r="AZ155" s="26"/>
      <c r="BC155" s="26"/>
      <c r="BD155" s="26"/>
      <c r="BE155" s="26"/>
      <c r="BF155" s="26"/>
      <c r="BH155" s="26"/>
      <c r="BI155" s="26"/>
    </row>
    <row r="156" spans="1:61" x14ac:dyDescent="0.25">
      <c r="V156" s="26"/>
      <c r="W156" s="26"/>
      <c r="X156" s="26"/>
      <c r="Y156" s="26"/>
      <c r="Z156" s="26"/>
      <c r="AA156" s="26"/>
      <c r="AC156" s="26"/>
      <c r="AD156" s="26"/>
      <c r="AF156" s="26"/>
      <c r="AG156" s="26"/>
      <c r="AH156" s="26"/>
      <c r="AJ156" s="26"/>
      <c r="AL156" s="26"/>
      <c r="AM156" s="313"/>
      <c r="AN156" s="313"/>
      <c r="AP156" s="313"/>
      <c r="AR156" s="26"/>
      <c r="AS156" s="26"/>
      <c r="AT156" s="26"/>
      <c r="AV156" s="26"/>
      <c r="AW156" s="26"/>
      <c r="AX156" s="26"/>
      <c r="AY156" s="26"/>
      <c r="AZ156" s="26"/>
      <c r="BC156" s="26"/>
      <c r="BD156" s="26"/>
      <c r="BE156" s="26"/>
      <c r="BF156" s="26"/>
      <c r="BH156" s="26"/>
      <c r="BI156" s="26"/>
    </row>
    <row r="157" spans="1:61" ht="18" x14ac:dyDescent="0.25">
      <c r="G157" s="564" t="s">
        <v>218</v>
      </c>
      <c r="H157" s="565"/>
      <c r="I157" s="565"/>
      <c r="J157" s="565"/>
      <c r="K157" s="565"/>
      <c r="L157" s="565"/>
      <c r="M157" s="565"/>
      <c r="N157" s="565"/>
      <c r="O157" s="565"/>
      <c r="P157" s="565"/>
      <c r="Q157" s="565"/>
      <c r="R157" s="565"/>
      <c r="S157" s="565"/>
      <c r="T157" s="565"/>
      <c r="U157" s="565"/>
      <c r="V157" s="565"/>
      <c r="W157" s="565"/>
      <c r="X157" s="565"/>
      <c r="Y157" s="565"/>
      <c r="Z157" s="565"/>
      <c r="AA157" s="565"/>
      <c r="AB157" s="566"/>
      <c r="AC157" s="26"/>
      <c r="AD157" s="26"/>
      <c r="AF157" s="26"/>
      <c r="AG157" s="26"/>
      <c r="AH157" s="26"/>
      <c r="AJ157" s="26"/>
      <c r="AL157" s="26"/>
      <c r="AM157" s="313"/>
      <c r="AN157" s="313"/>
      <c r="AP157" s="313"/>
      <c r="AR157" s="26"/>
      <c r="AS157" s="26"/>
      <c r="AT157" s="26"/>
      <c r="AV157" s="26"/>
      <c r="AW157" s="26"/>
      <c r="AX157" s="26"/>
      <c r="AY157" s="26"/>
      <c r="AZ157" s="26"/>
      <c r="BC157" s="26"/>
      <c r="BD157" s="26"/>
      <c r="BE157" s="26"/>
      <c r="BF157" s="26"/>
      <c r="BH157" s="26"/>
      <c r="BI157" s="26"/>
    </row>
    <row r="158" spans="1:61" x14ac:dyDescent="0.25">
      <c r="G158" s="560"/>
      <c r="H158" s="561"/>
      <c r="I158" s="366"/>
      <c r="J158" s="484" t="s">
        <v>80</v>
      </c>
      <c r="K158" s="484" t="s">
        <v>81</v>
      </c>
      <c r="L158" s="484" t="s">
        <v>82</v>
      </c>
      <c r="M158" s="495"/>
      <c r="N158" s="484" t="s">
        <v>83</v>
      </c>
      <c r="O158" s="484" t="s">
        <v>84</v>
      </c>
      <c r="P158" s="496"/>
      <c r="Q158" s="484" t="s">
        <v>85</v>
      </c>
      <c r="R158" s="484" t="s">
        <v>86</v>
      </c>
      <c r="S158" s="484" t="s">
        <v>87</v>
      </c>
      <c r="T158" s="484" t="s">
        <v>88</v>
      </c>
      <c r="U158" s="484" t="s">
        <v>89</v>
      </c>
      <c r="V158" s="484" t="s">
        <v>208</v>
      </c>
      <c r="W158" s="347"/>
      <c r="X158" s="484" t="s">
        <v>209</v>
      </c>
      <c r="Y158" s="484" t="s">
        <v>210</v>
      </c>
      <c r="Z158" s="484" t="s">
        <v>211</v>
      </c>
      <c r="AA158" s="484" t="s">
        <v>212</v>
      </c>
      <c r="AB158" s="367" t="s">
        <v>44</v>
      </c>
      <c r="AD158" s="313"/>
      <c r="AE158" s="20"/>
      <c r="AH158" s="313"/>
      <c r="AI158" s="20"/>
      <c r="AJ158" s="313"/>
      <c r="AK158" s="20"/>
      <c r="AN158" s="313"/>
      <c r="AO158" s="20"/>
      <c r="AP158" s="313"/>
      <c r="AQ158" s="20"/>
      <c r="BI158" s="21"/>
    </row>
    <row r="159" spans="1:61" ht="14.45" customHeight="1" x14ac:dyDescent="0.25">
      <c r="G159" s="562" t="s">
        <v>129</v>
      </c>
      <c r="H159" s="563"/>
      <c r="I159" s="332"/>
      <c r="J159" s="333">
        <v>0</v>
      </c>
      <c r="K159" s="333">
        <v>0</v>
      </c>
      <c r="L159" s="333">
        <v>0</v>
      </c>
      <c r="M159" s="340">
        <v>0</v>
      </c>
      <c r="N159" s="333">
        <v>0</v>
      </c>
      <c r="O159" s="333">
        <v>0</v>
      </c>
      <c r="Q159" s="333">
        <v>0</v>
      </c>
      <c r="R159" s="333">
        <v>0</v>
      </c>
      <c r="S159" s="333">
        <v>0</v>
      </c>
      <c r="T159" s="333">
        <v>0</v>
      </c>
      <c r="U159" s="333">
        <v>0</v>
      </c>
      <c r="V159" s="333">
        <v>0</v>
      </c>
      <c r="W159" s="21"/>
      <c r="X159" s="333">
        <v>0</v>
      </c>
      <c r="Y159" s="333">
        <v>0</v>
      </c>
      <c r="Z159" s="333">
        <v>0</v>
      </c>
      <c r="AA159" s="333">
        <v>0</v>
      </c>
      <c r="AB159" s="370">
        <f>SUM(J159:AA159)</f>
        <v>0</v>
      </c>
      <c r="AC159" s="21"/>
      <c r="AD159" s="418" t="str">
        <f>IF(AB159-$D$136=0,"","Let op, de kosten zijn niet correct verdeeld ")</f>
        <v/>
      </c>
      <c r="AE159" s="20"/>
      <c r="AH159" s="313"/>
      <c r="AI159" s="20"/>
      <c r="AJ159" s="313"/>
      <c r="AK159" s="20"/>
      <c r="AN159" s="313"/>
      <c r="AO159" s="20"/>
      <c r="AP159" s="313"/>
      <c r="AQ159" s="20"/>
      <c r="BI159" s="21"/>
    </row>
    <row r="160" spans="1:61" ht="14.45" customHeight="1" x14ac:dyDescent="0.25">
      <c r="G160" s="560" t="s">
        <v>97</v>
      </c>
      <c r="H160" s="561"/>
      <c r="I160" s="330"/>
      <c r="J160" s="331">
        <v>0</v>
      </c>
      <c r="K160" s="331">
        <v>0</v>
      </c>
      <c r="L160" s="331">
        <v>0</v>
      </c>
      <c r="M160" s="341">
        <v>0</v>
      </c>
      <c r="N160" s="331">
        <v>0</v>
      </c>
      <c r="O160" s="331">
        <v>0</v>
      </c>
      <c r="Q160" s="331">
        <v>0</v>
      </c>
      <c r="R160" s="331">
        <v>0</v>
      </c>
      <c r="S160" s="331">
        <v>0</v>
      </c>
      <c r="T160" s="331">
        <v>0</v>
      </c>
      <c r="U160" s="331">
        <v>0</v>
      </c>
      <c r="V160" s="331">
        <v>0</v>
      </c>
      <c r="X160" s="331">
        <v>0</v>
      </c>
      <c r="Y160" s="331">
        <v>0</v>
      </c>
      <c r="Z160" s="331">
        <v>0</v>
      </c>
      <c r="AA160" s="331">
        <v>0</v>
      </c>
      <c r="AB160" s="443">
        <f>SUM(J160:AA160)</f>
        <v>0</v>
      </c>
      <c r="AD160" s="313"/>
      <c r="AE160" s="20"/>
      <c r="AH160" s="313"/>
      <c r="AI160" s="20"/>
      <c r="AJ160" s="313"/>
      <c r="AK160" s="20"/>
      <c r="AN160" s="313"/>
      <c r="AO160" s="20"/>
      <c r="AP160" s="313"/>
      <c r="AQ160" s="20"/>
      <c r="BI160" s="21"/>
    </row>
    <row r="161" spans="2:61" ht="14.45" customHeight="1" x14ac:dyDescent="0.25">
      <c r="AB161" s="20"/>
    </row>
    <row r="162" spans="2:61" ht="14.45" customHeight="1" x14ac:dyDescent="0.25">
      <c r="AB162" s="20"/>
    </row>
    <row r="163" spans="2:61" ht="14.45" customHeight="1" x14ac:dyDescent="0.25">
      <c r="AB163" s="20"/>
    </row>
    <row r="164" spans="2:61" ht="18" customHeight="1" x14ac:dyDescent="0.25">
      <c r="B164" s="571" t="s">
        <v>234</v>
      </c>
      <c r="C164" s="572"/>
      <c r="D164" s="572"/>
      <c r="E164" s="573"/>
      <c r="G164" s="564" t="s">
        <v>234</v>
      </c>
      <c r="H164" s="565"/>
      <c r="I164" s="565"/>
      <c r="J164" s="565"/>
      <c r="K164" s="565"/>
      <c r="L164" s="565"/>
      <c r="M164" s="565"/>
      <c r="N164" s="565"/>
      <c r="O164" s="565"/>
      <c r="P164" s="565"/>
      <c r="Q164" s="565"/>
      <c r="R164" s="565"/>
      <c r="S164" s="565"/>
      <c r="T164" s="565"/>
      <c r="U164" s="565"/>
      <c r="V164" s="565"/>
      <c r="W164" s="565"/>
      <c r="X164" s="565"/>
      <c r="Y164" s="565"/>
      <c r="Z164" s="565"/>
      <c r="AA164" s="565"/>
      <c r="AB164" s="566"/>
    </row>
    <row r="165" spans="2:61" ht="14.45" customHeight="1" x14ac:dyDescent="0.25">
      <c r="B165" s="567" t="s">
        <v>235</v>
      </c>
      <c r="C165" s="568"/>
      <c r="D165" s="568"/>
      <c r="E165" s="569"/>
      <c r="G165" s="560"/>
      <c r="H165" s="561"/>
      <c r="I165" s="366"/>
      <c r="J165" s="374" t="s">
        <v>131</v>
      </c>
      <c r="K165" s="269" t="s">
        <v>132</v>
      </c>
      <c r="L165" s="269" t="s">
        <v>133</v>
      </c>
      <c r="M165" s="337"/>
      <c r="N165" s="269" t="s">
        <v>134</v>
      </c>
      <c r="O165" s="269" t="s">
        <v>135</v>
      </c>
      <c r="Q165" s="269" t="s">
        <v>149</v>
      </c>
      <c r="R165" s="269" t="s">
        <v>136</v>
      </c>
      <c r="S165" s="269" t="s">
        <v>137</v>
      </c>
      <c r="T165" s="269" t="s">
        <v>138</v>
      </c>
      <c r="U165" s="269" t="s">
        <v>139</v>
      </c>
      <c r="V165" s="269" t="s">
        <v>213</v>
      </c>
      <c r="X165" s="269" t="s">
        <v>214</v>
      </c>
      <c r="Y165" s="269" t="s">
        <v>215</v>
      </c>
      <c r="Z165" s="269" t="s">
        <v>216</v>
      </c>
      <c r="AA165" s="269" t="s">
        <v>217</v>
      </c>
      <c r="AB165" s="367" t="s">
        <v>44</v>
      </c>
    </row>
    <row r="166" spans="2:61" x14ac:dyDescent="0.25">
      <c r="B166" s="531"/>
      <c r="C166" s="532"/>
      <c r="D166" s="533"/>
      <c r="E166" s="534"/>
      <c r="G166" s="562" t="s">
        <v>140</v>
      </c>
      <c r="H166" s="563"/>
      <c r="I166" s="329"/>
      <c r="J166" s="375"/>
      <c r="K166" s="334"/>
      <c r="L166" s="334"/>
      <c r="M166" s="339"/>
      <c r="N166" s="334"/>
      <c r="O166" s="334"/>
      <c r="Q166" s="334"/>
      <c r="R166" s="334"/>
      <c r="S166" s="334"/>
      <c r="T166" s="334"/>
      <c r="U166" s="334"/>
      <c r="V166" s="334"/>
      <c r="X166" s="334"/>
      <c r="Y166" s="334"/>
      <c r="Z166" s="334"/>
      <c r="AA166" s="334"/>
      <c r="AB166" s="379"/>
    </row>
    <row r="167" spans="2:61" ht="15.75" thickBot="1" x14ac:dyDescent="0.3">
      <c r="B167" s="276" t="s">
        <v>236</v>
      </c>
      <c r="C167" s="622" t="str">
        <f>+'Basisgegevens aanvraag'!C9</f>
        <v>[maak keuze]</v>
      </c>
      <c r="E167" s="270"/>
      <c r="G167" s="562" t="s">
        <v>141</v>
      </c>
      <c r="H167" s="563"/>
      <c r="I167" s="347"/>
      <c r="J167" s="526" t="str">
        <f>+'Aanvrager 1'!J167</f>
        <v>Vul datum in</v>
      </c>
      <c r="K167" s="526" t="str">
        <f>+'Aanvrager 1'!K167</f>
        <v>Vul datum in</v>
      </c>
      <c r="L167" s="526" t="str">
        <f>+'Aanvrager 1'!L167</f>
        <v>Vul datum in</v>
      </c>
      <c r="M167" s="526">
        <f>+'Aanvrager 1'!M167</f>
        <v>0</v>
      </c>
      <c r="N167" s="526" t="str">
        <f>+'Aanvrager 1'!N167</f>
        <v>Vul datum in</v>
      </c>
      <c r="O167" s="526" t="str">
        <f>+'Aanvrager 1'!O167</f>
        <v>Vul datum in</v>
      </c>
      <c r="P167" s="526">
        <f>+'Aanvrager 1'!P167</f>
        <v>0</v>
      </c>
      <c r="Q167" s="526" t="str">
        <f>+'Aanvrager 1'!Q167</f>
        <v>Vul datum in</v>
      </c>
      <c r="R167" s="526" t="str">
        <f>+'Aanvrager 1'!R167</f>
        <v>Vul datum in</v>
      </c>
      <c r="S167" s="526" t="str">
        <f>+'Aanvrager 1'!S167</f>
        <v>Vul datum in</v>
      </c>
      <c r="T167" s="526" t="str">
        <f>+'Aanvrager 1'!T167</f>
        <v>Vul datum in</v>
      </c>
      <c r="U167" s="526" t="str">
        <f>+'Aanvrager 1'!U167</f>
        <v>Vul datum in</v>
      </c>
      <c r="V167" s="526" t="str">
        <f>+'Aanvrager 1'!V167</f>
        <v>Vul datum in</v>
      </c>
      <c r="W167" s="527">
        <f>+'Aanvrager 1'!W167</f>
        <v>0</v>
      </c>
      <c r="X167" s="526" t="str">
        <f>+'Aanvrager 1'!X167</f>
        <v>Vul datum in</v>
      </c>
      <c r="Y167" s="526" t="str">
        <f>+'Aanvrager 1'!Y167</f>
        <v>Vul datum in</v>
      </c>
      <c r="Z167" s="526" t="str">
        <f>+'Aanvrager 1'!Z167</f>
        <v>Vul datum in</v>
      </c>
      <c r="AA167" s="526" t="str">
        <f>+'Aanvrager 1'!AA167</f>
        <v>Vul datum in</v>
      </c>
      <c r="AB167" s="435"/>
    </row>
    <row r="168" spans="2:61" x14ac:dyDescent="0.25">
      <c r="B168" s="276"/>
      <c r="C168" s="570" t="str" cm="2">
        <f t="array" ref="C168">_xlfn.IFS(C167=Werkblad!A22,"Let op !! Het invullen van de mijlpalen bevoorschotting is niet van toepassing ",C167=Werkblad!A23,"Let op !! De mijlpalen bevoorschotting dient ingevuld te worden",C167=Werkblad!A21,"Let op !! Vul de bevoorschotting soort in")</f>
        <v>Let op !! Vul de bevoorschotting soort in</v>
      </c>
      <c r="D168" s="570"/>
      <c r="E168" s="525"/>
      <c r="G168" s="562" t="s">
        <v>143</v>
      </c>
      <c r="H168" s="563"/>
      <c r="I168" s="347"/>
      <c r="J168" s="528" t="str">
        <f>+'Aanvrager 1'!J168</f>
        <v>Vul datum in</v>
      </c>
      <c r="K168" s="528" t="str">
        <f>+'Aanvrager 1'!K168</f>
        <v>Vul datum in</v>
      </c>
      <c r="L168" s="528" t="str">
        <f>+'Aanvrager 1'!L168</f>
        <v>Vul datum in</v>
      </c>
      <c r="M168" s="528">
        <f>+'Aanvrager 1'!M168</f>
        <v>0</v>
      </c>
      <c r="N168" s="528" t="str">
        <f>+'Aanvrager 1'!N168</f>
        <v>Vul datum in</v>
      </c>
      <c r="O168" s="528" t="str">
        <f>+'Aanvrager 1'!O168</f>
        <v>Vul datum in</v>
      </c>
      <c r="P168" s="528">
        <f>+'Aanvrager 1'!P168</f>
        <v>0</v>
      </c>
      <c r="Q168" s="528" t="str">
        <f>+'Aanvrager 1'!Q168</f>
        <v>Vul datum in</v>
      </c>
      <c r="R168" s="528" t="str">
        <f>+'Aanvrager 1'!R168</f>
        <v>Vul datum in</v>
      </c>
      <c r="S168" s="528" t="str">
        <f>+'Aanvrager 1'!S168</f>
        <v>Vul datum in</v>
      </c>
      <c r="T168" s="528" t="str">
        <f>+'Aanvrager 1'!T168</f>
        <v>Vul datum in</v>
      </c>
      <c r="U168" s="529" t="str">
        <f>+'Aanvrager 1'!U168</f>
        <v>Vul datum in</v>
      </c>
      <c r="V168" s="528" t="str">
        <f>+'Aanvrager 1'!V168</f>
        <v>Vul datum in</v>
      </c>
      <c r="W168" s="530">
        <f>+'Aanvrager 1'!W168</f>
        <v>0</v>
      </c>
      <c r="X168" s="528" t="str">
        <f>+'Aanvrager 1'!X168</f>
        <v>Vul datum in</v>
      </c>
      <c r="Y168" s="528" t="str">
        <f>+'Aanvrager 1'!Y168</f>
        <v>Vul datum in</v>
      </c>
      <c r="Z168" s="528" t="str">
        <f>+'Aanvrager 1'!Z168</f>
        <v>Vul datum in</v>
      </c>
      <c r="AA168" s="528" t="str">
        <f>+'Aanvrager 1'!AA168</f>
        <v>Vul datum in</v>
      </c>
      <c r="AB168" s="435"/>
    </row>
    <row r="169" spans="2:61" x14ac:dyDescent="0.25">
      <c r="B169" s="273"/>
      <c r="C169" s="274"/>
      <c r="D169" s="271"/>
      <c r="E169" s="272"/>
      <c r="G169" s="560" t="s">
        <v>23</v>
      </c>
      <c r="H169" s="561"/>
      <c r="I169" s="350"/>
      <c r="J169" s="333">
        <v>0</v>
      </c>
      <c r="K169" s="333">
        <v>0</v>
      </c>
      <c r="L169" s="333">
        <v>0</v>
      </c>
      <c r="M169" s="333">
        <v>0</v>
      </c>
      <c r="N169" s="333">
        <v>0</v>
      </c>
      <c r="O169" s="333">
        <v>0</v>
      </c>
      <c r="P169" s="333">
        <v>0</v>
      </c>
      <c r="Q169" s="333">
        <v>0</v>
      </c>
      <c r="R169" s="333">
        <v>0</v>
      </c>
      <c r="S169" s="333">
        <v>0</v>
      </c>
      <c r="T169" s="333">
        <v>0</v>
      </c>
      <c r="U169" s="333">
        <v>0</v>
      </c>
      <c r="V169" s="333">
        <v>0</v>
      </c>
      <c r="W169" s="21"/>
      <c r="X169" s="333">
        <v>0</v>
      </c>
      <c r="Y169" s="333">
        <v>0</v>
      </c>
      <c r="Z169" s="333">
        <v>0</v>
      </c>
      <c r="AA169" s="333">
        <v>0</v>
      </c>
      <c r="AB169" s="229">
        <f>SUM(J169:AA169)</f>
        <v>0</v>
      </c>
      <c r="AC169" s="21"/>
      <c r="AD169" s="418" t="str">
        <f>IF(AB169-$D$136=0,"","Let op, de kosten zijn niet correct verdeeld ")</f>
        <v/>
      </c>
    </row>
    <row r="170" spans="2:61" x14ac:dyDescent="0.25">
      <c r="V170" s="287"/>
      <c r="W170" s="21"/>
      <c r="X170" s="275"/>
      <c r="Y170" s="21"/>
      <c r="Z170" s="21"/>
      <c r="AA170" s="21"/>
      <c r="AB170" s="321"/>
      <c r="AC170" s="21"/>
      <c r="AD170" s="21"/>
      <c r="AE170" s="321"/>
      <c r="AF170" s="21"/>
      <c r="AG170" s="21"/>
      <c r="AH170" s="21"/>
      <c r="AI170" s="321"/>
      <c r="AJ170" s="21"/>
      <c r="AK170" s="321"/>
      <c r="AL170" s="21"/>
      <c r="AM170" s="21"/>
      <c r="AN170" s="21"/>
      <c r="AO170" s="321"/>
      <c r="AP170" s="21"/>
      <c r="AQ170" s="321"/>
      <c r="AR170" s="21"/>
      <c r="AS170" s="21"/>
      <c r="AT170" s="21"/>
      <c r="AU170" s="321"/>
      <c r="AV170" s="21"/>
      <c r="AW170" s="21"/>
      <c r="AX170" s="21"/>
      <c r="AY170" s="21"/>
      <c r="AZ170" s="21"/>
      <c r="BA170" s="321"/>
      <c r="BB170" s="321"/>
      <c r="BC170" s="21"/>
      <c r="BD170" s="21"/>
      <c r="BE170" s="21"/>
      <c r="BF170" s="21"/>
      <c r="BG170" s="321"/>
      <c r="BH170" s="21"/>
      <c r="BI170" s="21"/>
    </row>
    <row r="171" spans="2:61" x14ac:dyDescent="0.25">
      <c r="L171" s="20"/>
      <c r="V171" s="313"/>
      <c r="W171" s="21"/>
      <c r="X171" s="275"/>
      <c r="Y171" s="21"/>
      <c r="Z171" s="21"/>
      <c r="AA171" s="21"/>
      <c r="AB171" s="321"/>
      <c r="AC171" s="21"/>
      <c r="AD171" s="21"/>
      <c r="AE171" s="321"/>
      <c r="AF171" s="21"/>
      <c r="AG171" s="21"/>
      <c r="AH171" s="21"/>
      <c r="AI171" s="321"/>
      <c r="AJ171" s="21"/>
      <c r="AK171" s="321"/>
      <c r="AL171" s="21"/>
      <c r="AM171" s="21"/>
      <c r="AN171" s="21"/>
      <c r="AO171" s="321"/>
      <c r="AP171" s="21"/>
      <c r="AQ171" s="321"/>
      <c r="AR171" s="21"/>
      <c r="AS171" s="21"/>
      <c r="AT171" s="21"/>
      <c r="AU171" s="321"/>
      <c r="AV171" s="21"/>
      <c r="AW171" s="21"/>
      <c r="AX171" s="21"/>
      <c r="AY171" s="21"/>
      <c r="AZ171" s="21"/>
      <c r="BA171" s="321"/>
      <c r="BB171" s="321"/>
      <c r="BC171" s="21"/>
      <c r="BD171" s="21"/>
      <c r="BE171" s="21"/>
      <c r="BF171" s="21"/>
      <c r="BG171" s="321"/>
      <c r="BH171" s="21"/>
      <c r="BI171" s="21"/>
    </row>
    <row r="172" spans="2:61" x14ac:dyDescent="0.25">
      <c r="L172" s="20"/>
      <c r="V172" s="313"/>
      <c r="W172" s="21"/>
      <c r="X172" s="275"/>
      <c r="Y172" s="21"/>
      <c r="Z172" s="21"/>
      <c r="AA172" s="21"/>
      <c r="AB172" s="321"/>
      <c r="AC172" s="21"/>
      <c r="AD172" s="21"/>
      <c r="AE172" s="321"/>
      <c r="AF172" s="21"/>
      <c r="AG172" s="21"/>
      <c r="AH172" s="21"/>
      <c r="AI172" s="321"/>
      <c r="AJ172" s="21"/>
      <c r="AK172" s="321"/>
      <c r="AL172" s="21"/>
      <c r="AM172" s="21"/>
      <c r="AN172" s="21"/>
      <c r="AO172" s="321"/>
      <c r="AP172" s="21"/>
      <c r="AQ172" s="321"/>
      <c r="AR172" s="21"/>
      <c r="AS172" s="21"/>
      <c r="AT172" s="21"/>
      <c r="AU172" s="321"/>
      <c r="AV172" s="21"/>
      <c r="AW172" s="21"/>
      <c r="AX172" s="21"/>
      <c r="AY172" s="21"/>
      <c r="AZ172" s="21"/>
      <c r="BA172" s="321"/>
      <c r="BB172" s="321"/>
      <c r="BC172" s="21"/>
      <c r="BD172" s="21"/>
      <c r="BE172" s="21"/>
      <c r="BF172" s="21"/>
      <c r="BG172" s="321"/>
      <c r="BH172" s="21"/>
      <c r="BI172" s="21"/>
    </row>
    <row r="173" spans="2:61" ht="18" x14ac:dyDescent="0.25">
      <c r="E173" s="564" t="s">
        <v>115</v>
      </c>
      <c r="F173" s="565"/>
      <c r="G173" s="565"/>
      <c r="H173" s="565"/>
      <c r="I173" s="565"/>
      <c r="J173" s="565"/>
      <c r="K173" s="565"/>
      <c r="L173" s="565"/>
      <c r="M173" s="565"/>
      <c r="N173" s="565"/>
      <c r="O173" s="565"/>
      <c r="P173" s="565"/>
      <c r="Q173" s="565"/>
      <c r="R173" s="565"/>
      <c r="S173" s="565"/>
      <c r="T173" s="565"/>
      <c r="U173" s="565"/>
      <c r="V173" s="566"/>
      <c r="W173" s="336"/>
      <c r="X173" s="336"/>
      <c r="Y173" s="21"/>
      <c r="Z173" s="21"/>
      <c r="AA173" s="21"/>
      <c r="AB173" s="321"/>
      <c r="AC173" s="21"/>
      <c r="AD173" s="21"/>
      <c r="AE173" s="321"/>
      <c r="AF173" s="21"/>
      <c r="AG173" s="21"/>
      <c r="AH173" s="21"/>
      <c r="AI173" s="321"/>
      <c r="AJ173" s="21"/>
      <c r="AK173" s="321"/>
      <c r="AL173" s="21"/>
      <c r="AM173" s="21"/>
      <c r="AN173" s="21"/>
      <c r="AO173" s="321"/>
      <c r="AP173" s="21"/>
      <c r="AQ173" s="321"/>
      <c r="AR173" s="21"/>
      <c r="AS173" s="21"/>
      <c r="AT173" s="21"/>
      <c r="AU173" s="321"/>
      <c r="AV173" s="21"/>
      <c r="AW173" s="21"/>
      <c r="AX173" s="21"/>
      <c r="AY173" s="21"/>
      <c r="AZ173" s="21"/>
      <c r="BA173" s="321"/>
      <c r="BB173" s="321"/>
      <c r="BC173" s="21"/>
      <c r="BD173" s="21"/>
      <c r="BE173" s="21"/>
      <c r="BF173" s="21"/>
      <c r="BG173" s="321"/>
      <c r="BH173" s="21"/>
      <c r="BI173" s="21"/>
    </row>
    <row r="174" spans="2:61" x14ac:dyDescent="0.25">
      <c r="E174" s="483"/>
      <c r="F174" s="334"/>
      <c r="G174" s="334" t="s">
        <v>110</v>
      </c>
      <c r="H174" s="334" t="s">
        <v>111</v>
      </c>
      <c r="I174" s="339"/>
      <c r="J174" s="334" t="s">
        <v>112</v>
      </c>
      <c r="K174" s="334" t="s">
        <v>113</v>
      </c>
      <c r="L174" s="334" t="s">
        <v>123</v>
      </c>
      <c r="M174" s="339"/>
      <c r="N174" s="334" t="s">
        <v>124</v>
      </c>
      <c r="O174" s="334" t="s">
        <v>125</v>
      </c>
      <c r="P174" s="339"/>
      <c r="Q174" s="334" t="s">
        <v>126</v>
      </c>
      <c r="R174" s="334" t="s">
        <v>127</v>
      </c>
      <c r="S174" s="334" t="s">
        <v>128</v>
      </c>
      <c r="T174" s="334" t="s">
        <v>44</v>
      </c>
      <c r="U174" s="558" t="s">
        <v>114</v>
      </c>
      <c r="V174" s="559"/>
      <c r="W174" s="368"/>
      <c r="X174" s="275"/>
      <c r="Y174" s="21"/>
      <c r="Z174" s="21"/>
      <c r="AA174" s="321"/>
      <c r="AB174" s="21"/>
      <c r="AC174" s="21"/>
      <c r="AD174" s="321"/>
      <c r="AE174" s="21"/>
      <c r="AF174" s="21"/>
      <c r="AG174" s="21"/>
      <c r="AH174" s="321"/>
      <c r="AI174" s="21"/>
      <c r="AJ174" s="321"/>
      <c r="AK174" s="21"/>
      <c r="AL174" s="21"/>
      <c r="AM174" s="21"/>
      <c r="AN174" s="321"/>
      <c r="AO174" s="21"/>
      <c r="AP174" s="321"/>
      <c r="AQ174" s="21"/>
      <c r="AR174" s="21"/>
      <c r="AS174" s="21"/>
      <c r="AT174" s="21"/>
      <c r="AU174" s="321"/>
      <c r="AV174" s="21"/>
      <c r="AW174" s="21"/>
      <c r="AX174" s="21"/>
      <c r="AY174" s="21"/>
      <c r="AZ174" s="21"/>
      <c r="BA174" s="321"/>
      <c r="BB174" s="321"/>
      <c r="BC174" s="21"/>
      <c r="BD174" s="21"/>
      <c r="BE174" s="21"/>
      <c r="BF174" s="21"/>
      <c r="BG174" s="321"/>
      <c r="BH174" s="21"/>
      <c r="BI174" s="21"/>
    </row>
    <row r="175" spans="2:61" x14ac:dyDescent="0.25">
      <c r="E175" s="560" t="s">
        <v>130</v>
      </c>
      <c r="F175" s="561"/>
      <c r="G175" s="490">
        <f>SUMIFS(I15:I116,R15:R116,"KO")</f>
        <v>0</v>
      </c>
      <c r="H175" s="491">
        <f>SUMIFS(M15:M116,R15:R116,Werkblad!A31)</f>
        <v>0</v>
      </c>
      <c r="I175" s="491"/>
      <c r="J175" s="491">
        <f>SUMIFS(P15:P116,R15:R116,Werkblad!A31)</f>
        <v>0</v>
      </c>
      <c r="K175" s="491">
        <f>SUMIFS(W15:W116,X15:X116,Werkblad!A31)</f>
        <v>0</v>
      </c>
      <c r="L175" s="491">
        <f>SUMIFS(AC15:AC116,AD15:AD116,Werkblad!A31)</f>
        <v>0</v>
      </c>
      <c r="M175" s="491"/>
      <c r="N175" s="491">
        <f>SUMIFS(AH15:AH116,AJ15:AJ116,Werkblad!A31)</f>
        <v>0</v>
      </c>
      <c r="O175" s="491">
        <f>SUMIFS(AN15:AN116,AP15:AP116,"KO")</f>
        <v>0</v>
      </c>
      <c r="P175" s="491"/>
      <c r="Q175" s="491">
        <f>SUMIFS(AT15:AT116,AV15:AV116,"KO")</f>
        <v>0</v>
      </c>
      <c r="R175" s="491">
        <f>SUMIFS(AZ15:AZ116,BB15:BB116,"KO")</f>
        <v>0</v>
      </c>
      <c r="S175" s="491">
        <f>SUMIFS(BF15:BF116,BH15:BH116,"KO")</f>
        <v>0</v>
      </c>
      <c r="T175" s="492">
        <f>SUM(G175:S175)</f>
        <v>0</v>
      </c>
      <c r="U175" s="583">
        <f>IFERROR(T175/$T$177,0)</f>
        <v>0</v>
      </c>
      <c r="V175" s="584"/>
      <c r="W175" s="369"/>
      <c r="X175" s="275"/>
      <c r="Y175" s="21"/>
      <c r="Z175" s="21"/>
      <c r="AA175" s="321"/>
      <c r="AB175" s="21"/>
      <c r="AC175" s="21"/>
      <c r="AD175" s="321"/>
      <c r="AE175" s="21"/>
      <c r="AF175" s="21"/>
      <c r="AG175" s="21"/>
      <c r="AH175" s="321"/>
      <c r="AI175" s="21"/>
      <c r="AJ175" s="321"/>
      <c r="AK175" s="21"/>
      <c r="AL175" s="21"/>
      <c r="AM175" s="21"/>
      <c r="AN175" s="321"/>
      <c r="AO175" s="21"/>
      <c r="AP175" s="321"/>
      <c r="AQ175" s="21"/>
      <c r="AR175" s="21"/>
      <c r="AS175" s="21"/>
      <c r="AT175" s="21"/>
      <c r="AU175" s="321"/>
      <c r="AV175" s="21"/>
      <c r="AW175" s="21"/>
      <c r="AX175" s="21"/>
      <c r="AY175" s="21"/>
      <c r="AZ175" s="21"/>
      <c r="BA175" s="321"/>
      <c r="BB175" s="321"/>
      <c r="BC175" s="21"/>
      <c r="BD175" s="21"/>
      <c r="BE175" s="21"/>
      <c r="BF175" s="21"/>
      <c r="BG175" s="321"/>
      <c r="BH175" s="21"/>
      <c r="BI175" s="21"/>
    </row>
    <row r="176" spans="2:61" x14ac:dyDescent="0.25">
      <c r="E176" s="589" t="s">
        <v>107</v>
      </c>
      <c r="F176" s="589"/>
      <c r="G176" s="474">
        <f>SUMIFS(I15:I116,R15:R116,Werkblad!A32)</f>
        <v>0</v>
      </c>
      <c r="H176" s="200">
        <f>SUMIFS(M15:M116,R15:R116,Werkblad!A32)</f>
        <v>0</v>
      </c>
      <c r="I176" s="200"/>
      <c r="J176" s="200">
        <f>SUMIFS(P15:P116,R15:R116,Werkblad!A32)</f>
        <v>0</v>
      </c>
      <c r="K176" s="200">
        <f>SUMIFS(W15:W116,X15:X116,Werkblad!A32)</f>
        <v>0</v>
      </c>
      <c r="L176" s="200">
        <f>SUMIFS(AC15:AC116,AD15:AD116,Werkblad!A32)</f>
        <v>0</v>
      </c>
      <c r="M176" s="200"/>
      <c r="N176" s="200">
        <f>SUMIFS(AH15:AH116,AJ15:AJ116,Werkblad!A32)</f>
        <v>0</v>
      </c>
      <c r="O176" s="200">
        <f>SUMIFS(AN15:AN116,AP15:AP116,"O&amp;O&amp;I")</f>
        <v>0</v>
      </c>
      <c r="P176" s="200"/>
      <c r="Q176" s="200">
        <f>SUMIFS(AT15:AT116,AV15:AV116,"O&amp;O&amp;I")</f>
        <v>0</v>
      </c>
      <c r="R176" s="200">
        <f>SUMIFS(AZ15:AZ116,BB15:BB116,"O&amp;O&amp;I")</f>
        <v>0</v>
      </c>
      <c r="S176" s="200">
        <f>SUMIFS(BF15:BF116,BH15:BH116,"O&amp;O*I")</f>
        <v>0</v>
      </c>
      <c r="T176" s="477">
        <f>SUM(G176:S176)</f>
        <v>0</v>
      </c>
      <c r="U176" s="585">
        <f>IFERROR(T176/$T$177,0)</f>
        <v>0</v>
      </c>
      <c r="V176" s="586"/>
      <c r="W176" s="369"/>
      <c r="X176" s="275"/>
      <c r="Y176" s="21"/>
      <c r="Z176" s="21"/>
      <c r="AA176" s="321"/>
      <c r="AB176" s="21"/>
      <c r="AC176" s="21"/>
      <c r="AD176" s="321"/>
      <c r="AE176" s="21"/>
      <c r="AF176" s="21"/>
      <c r="AG176" s="21"/>
      <c r="AH176" s="321"/>
      <c r="AI176" s="21"/>
      <c r="AJ176" s="321"/>
      <c r="AK176" s="21"/>
      <c r="AL176" s="21"/>
      <c r="AM176" s="21"/>
      <c r="AN176" s="321"/>
      <c r="AO176" s="21"/>
      <c r="AP176" s="321"/>
      <c r="AQ176" s="21"/>
      <c r="AR176" s="21"/>
      <c r="AS176" s="21"/>
      <c r="AT176" s="21"/>
      <c r="AU176" s="321"/>
      <c r="AV176" s="21"/>
      <c r="AW176" s="21"/>
      <c r="AX176" s="21"/>
      <c r="AY176" s="21"/>
      <c r="AZ176" s="21"/>
      <c r="BA176" s="321"/>
      <c r="BB176" s="321"/>
      <c r="BC176" s="21"/>
      <c r="BD176" s="21"/>
      <c r="BE176" s="21"/>
      <c r="BF176" s="21"/>
      <c r="BG176" s="321"/>
      <c r="BH176" s="21"/>
      <c r="BI176" s="21"/>
    </row>
    <row r="177" spans="5:61" x14ac:dyDescent="0.25">
      <c r="E177" s="343"/>
      <c r="F177" s="342"/>
      <c r="G177" s="335">
        <f>G175+G176</f>
        <v>0</v>
      </c>
      <c r="H177" s="330">
        <f>H175+H176</f>
        <v>0</v>
      </c>
      <c r="I177" s="338"/>
      <c r="J177" s="330">
        <f>J175+J176</f>
        <v>0</v>
      </c>
      <c r="K177" s="330">
        <f>K175+K176</f>
        <v>0</v>
      </c>
      <c r="L177" s="330">
        <f>L175+L176</f>
        <v>0</v>
      </c>
      <c r="M177" s="338"/>
      <c r="N177" s="330">
        <f>N175+N176</f>
        <v>0</v>
      </c>
      <c r="O177" s="330">
        <f>O175+O176</f>
        <v>0</v>
      </c>
      <c r="P177" s="338"/>
      <c r="Q177" s="330">
        <f>Q175+Q176</f>
        <v>0</v>
      </c>
      <c r="R177" s="330">
        <f>R175+R176</f>
        <v>0</v>
      </c>
      <c r="S177" s="330">
        <f>S175+S176</f>
        <v>0</v>
      </c>
      <c r="T177" s="330">
        <f>SUM(G177:S177)</f>
        <v>0</v>
      </c>
      <c r="U177" s="581">
        <f>SUM(U175:U176)</f>
        <v>0</v>
      </c>
      <c r="V177" s="582"/>
      <c r="W177" s="372" t="str">
        <f>IF(T177-$D$136=0,"","Let op, de kosten zijn niet correct verdeeld ")</f>
        <v/>
      </c>
      <c r="X177" s="514" t="str">
        <f>IF(T177=$D$136,"","Let op, de kosten van de terreinen zijn niet correct verdeeld ")</f>
        <v/>
      </c>
      <c r="AA177" s="313"/>
      <c r="AB177" s="20"/>
      <c r="AD177" s="313"/>
      <c r="AE177" s="20"/>
      <c r="AH177" s="313"/>
      <c r="AI177" s="20"/>
      <c r="AJ177" s="313"/>
      <c r="AK177" s="20"/>
      <c r="AN177" s="313"/>
      <c r="AO177" s="20"/>
      <c r="AP177" s="313"/>
      <c r="AQ177" s="20"/>
      <c r="BI177" s="21"/>
    </row>
    <row r="178" spans="5:61" x14ac:dyDescent="0.25">
      <c r="K178" s="444"/>
    </row>
    <row r="179" spans="5:61" x14ac:dyDescent="0.25">
      <c r="T179" s="371"/>
    </row>
  </sheetData>
  <sheetProtection algorithmName="SHA-512" hashValue="mzS49Tt4RnsKi2b5i92ZmRCO+jP0Ny9ISBq3TTOmh7NMis7m+/UAKm57Kk/SJwe6/+AKgsjYtnQSE6tRMOZpyQ==" saltValue="Kx7eKN5nDj/RTPEbMpt1jg==" spinCount="100000" sheet="1" objects="1" scenarios="1" formatColumns="0"/>
  <customSheetViews>
    <customSheetView guid="{83BCCC09-8AC8-4304-9213-3ECE2DC16AD8}" showGridLines="0" hiddenColumns="1">
      <pane xSplit="1" ySplit="10" topLeftCell="N118"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DA38D98D-64BF-48A9-B1C9-BECCDCD9C7D7}" showGridLines="0" hiddenColumns="1">
      <pane xSplit="1" ySplit="10" topLeftCell="N118"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 guid="{0FB312B1-C847-4AEE-B520-9119A74AA10E}" showGridLines="0" hiddenColumns="1">
      <pane xSplit="1" ySplit="10" topLeftCell="N118" activePane="bottomRight" state="frozen"/>
      <selection pane="bottomRight" activeCell="AY130" sqref="AY130"/>
      <pageMargins left="0.7" right="0.7" top="0.75" bottom="0.75" header="0.3" footer="0.3"/>
      <headerFooter>
        <oddHeader>&amp;L&amp;"Calibri"&amp;10&amp;K000000 Intern gebruik&amp;1#_x000D_</oddHeader>
        <oddFooter>&amp;L_x000D_&amp;1#&amp;"Calibri"&amp;10&amp;K000000 Intern gebruik</oddFooter>
      </headerFooter>
    </customSheetView>
  </customSheetViews>
  <mergeCells count="127">
    <mergeCell ref="AF123:AG123"/>
    <mergeCell ref="AL123:AM123"/>
    <mergeCell ref="AR123:AS123"/>
    <mergeCell ref="B66:D66"/>
    <mergeCell ref="B10:C10"/>
    <mergeCell ref="D10:E10"/>
    <mergeCell ref="B12:BI12"/>
    <mergeCell ref="Z13:AA13"/>
    <mergeCell ref="AF13:AG13"/>
    <mergeCell ref="AL13:AM13"/>
    <mergeCell ref="AR13:AS13"/>
    <mergeCell ref="AX13:AY13"/>
    <mergeCell ref="BD13:BE13"/>
    <mergeCell ref="B59:D59"/>
    <mergeCell ref="B44:C44"/>
    <mergeCell ref="B45:C45"/>
    <mergeCell ref="B46:C46"/>
    <mergeCell ref="B47:C47"/>
    <mergeCell ref="B48:C48"/>
    <mergeCell ref="B49:C49"/>
    <mergeCell ref="Z38:AA38"/>
    <mergeCell ref="AF38:AG38"/>
    <mergeCell ref="AL38:AM38"/>
    <mergeCell ref="AR38:AS38"/>
    <mergeCell ref="F2:G5"/>
    <mergeCell ref="B62:D62"/>
    <mergeCell ref="B63:D63"/>
    <mergeCell ref="B64:D64"/>
    <mergeCell ref="B65:D65"/>
    <mergeCell ref="B60:D60"/>
    <mergeCell ref="B61:D61"/>
    <mergeCell ref="B50:C50"/>
    <mergeCell ref="B51:C51"/>
    <mergeCell ref="B40:C40"/>
    <mergeCell ref="B41:C41"/>
    <mergeCell ref="B42:C42"/>
    <mergeCell ref="B43:C43"/>
    <mergeCell ref="AX38:AY38"/>
    <mergeCell ref="BD38:BE38"/>
    <mergeCell ref="B52:C52"/>
    <mergeCell ref="N57:O57"/>
    <mergeCell ref="T57:U57"/>
    <mergeCell ref="Z57:AA57"/>
    <mergeCell ref="AF57:AG57"/>
    <mergeCell ref="AL57:AM57"/>
    <mergeCell ref="AR57:AS57"/>
    <mergeCell ref="AX57:AY57"/>
    <mergeCell ref="BD57:BE57"/>
    <mergeCell ref="AF71:AG71"/>
    <mergeCell ref="AL71:AM71"/>
    <mergeCell ref="AR71:AS71"/>
    <mergeCell ref="AX71:AY71"/>
    <mergeCell ref="BD71:BE71"/>
    <mergeCell ref="AF90:AG90"/>
    <mergeCell ref="AL90:AM90"/>
    <mergeCell ref="AR90:AS90"/>
    <mergeCell ref="AX90:AY90"/>
    <mergeCell ref="BD90:BE90"/>
    <mergeCell ref="N71:O71"/>
    <mergeCell ref="T71:U71"/>
    <mergeCell ref="Z71:AA71"/>
    <mergeCell ref="B76:D76"/>
    <mergeCell ref="B83:D83"/>
    <mergeCell ref="B84:D84"/>
    <mergeCell ref="B85:D85"/>
    <mergeCell ref="B78:D78"/>
    <mergeCell ref="B79:D79"/>
    <mergeCell ref="B80:D80"/>
    <mergeCell ref="B75:D75"/>
    <mergeCell ref="B77:D77"/>
    <mergeCell ref="B81:D81"/>
    <mergeCell ref="B82:D82"/>
    <mergeCell ref="B73:D73"/>
    <mergeCell ref="B74:D74"/>
    <mergeCell ref="N110:O110"/>
    <mergeCell ref="T110:U110"/>
    <mergeCell ref="Z110:AA110"/>
    <mergeCell ref="AF110:AG110"/>
    <mergeCell ref="AL110:AM110"/>
    <mergeCell ref="B114:D114"/>
    <mergeCell ref="AX123:AY123"/>
    <mergeCell ref="BD123:BE123"/>
    <mergeCell ref="N90:O90"/>
    <mergeCell ref="T90:U90"/>
    <mergeCell ref="Z90:AA90"/>
    <mergeCell ref="B95:D95"/>
    <mergeCell ref="B98:D98"/>
    <mergeCell ref="B99:D99"/>
    <mergeCell ref="B100:D100"/>
    <mergeCell ref="B93:D93"/>
    <mergeCell ref="B94:D94"/>
    <mergeCell ref="B92:D92"/>
    <mergeCell ref="AR110:AS110"/>
    <mergeCell ref="AX110:AY110"/>
    <mergeCell ref="BD110:BE110"/>
    <mergeCell ref="N123:O123"/>
    <mergeCell ref="T123:U123"/>
    <mergeCell ref="Z123:AA123"/>
    <mergeCell ref="B104:D104"/>
    <mergeCell ref="B101:D101"/>
    <mergeCell ref="B102:D102"/>
    <mergeCell ref="B103:D103"/>
    <mergeCell ref="B112:D112"/>
    <mergeCell ref="B113:D113"/>
    <mergeCell ref="B115:D115"/>
    <mergeCell ref="B116:D116"/>
    <mergeCell ref="B105:D105"/>
    <mergeCell ref="G157:AB157"/>
    <mergeCell ref="G164:AB164"/>
    <mergeCell ref="B164:E164"/>
    <mergeCell ref="C168:D168"/>
    <mergeCell ref="U177:V177"/>
    <mergeCell ref="G158:H158"/>
    <mergeCell ref="G159:H159"/>
    <mergeCell ref="G160:H160"/>
    <mergeCell ref="G165:H165"/>
    <mergeCell ref="G166:H166"/>
    <mergeCell ref="G167:H167"/>
    <mergeCell ref="G168:H168"/>
    <mergeCell ref="B165:E165"/>
    <mergeCell ref="G169:H169"/>
    <mergeCell ref="E173:V173"/>
    <mergeCell ref="U174:V174"/>
    <mergeCell ref="E175:F175"/>
    <mergeCell ref="U175:V175"/>
    <mergeCell ref="E176:F176"/>
    <mergeCell ref="U176:V176"/>
  </mergeCells>
  <conditionalFormatting sqref="AZ129:BB129">
    <cfRule type="cellIs" dxfId="959" priority="34" operator="greaterThan">
      <formula>0.5</formula>
    </cfRule>
    <cfRule type="cellIs" priority="35" operator="between">
      <formula>0</formula>
      <formula>0.5</formula>
    </cfRule>
  </conditionalFormatting>
  <conditionalFormatting sqref="B12">
    <cfRule type="cellIs" dxfId="958" priority="59" stopIfTrue="1" operator="equal">
      <formula>"Kies eerst uw systematiek voor de berekening van de subsidiabele kosten"</formula>
    </cfRule>
  </conditionalFormatting>
  <conditionalFormatting sqref="F34">
    <cfRule type="cellIs" dxfId="957" priority="58" stopIfTrue="1" operator="equal">
      <formula>"Opslag algemene kosten (50%)"</formula>
    </cfRule>
  </conditionalFormatting>
  <conditionalFormatting sqref="AB107">
    <cfRule type="cellIs" dxfId="956" priority="55" operator="greaterThan">
      <formula>40000000</formula>
    </cfRule>
  </conditionalFormatting>
  <conditionalFormatting sqref="AQ133">
    <cfRule type="cellIs" dxfId="955" priority="50" operator="greaterThan">
      <formula>20000000</formula>
    </cfRule>
  </conditionalFormatting>
  <conditionalFormatting sqref="AN129:AQ129">
    <cfRule type="cellIs" dxfId="954" priority="51" operator="greaterThan">
      <formula>0.5</formula>
    </cfRule>
    <cfRule type="cellIs" priority="52" operator="between">
      <formula>0</formula>
      <formula>0.5</formula>
    </cfRule>
  </conditionalFormatting>
  <conditionalFormatting sqref="AS133:AV133">
    <cfRule type="cellIs" dxfId="953" priority="49" operator="greaterThan">
      <formula>20000000</formula>
    </cfRule>
  </conditionalFormatting>
  <conditionalFormatting sqref="BC133">
    <cfRule type="cellIs" dxfId="952" priority="48" operator="greaterThan">
      <formula>20000000</formula>
    </cfRule>
  </conditionalFormatting>
  <conditionalFormatting sqref="AR34">
    <cfRule type="cellIs" dxfId="951" priority="41" stopIfTrue="1" operator="equal">
      <formula>"Opslag algemene kosten (50%)"</formula>
    </cfRule>
  </conditionalFormatting>
  <conditionalFormatting sqref="T34">
    <cfRule type="cellIs" dxfId="950" priority="45" stopIfTrue="1" operator="equal">
      <formula>"Opslag algemene kosten (50%)"</formula>
    </cfRule>
  </conditionalFormatting>
  <conditionalFormatting sqref="J34">
    <cfRule type="cellIs" dxfId="949" priority="47" stopIfTrue="1" operator="equal">
      <formula>"Opslag algemene kosten (50%)"</formula>
    </cfRule>
  </conditionalFormatting>
  <conditionalFormatting sqref="N34">
    <cfRule type="cellIs" dxfId="948" priority="46" stopIfTrue="1" operator="equal">
      <formula>"Opslag algemene kosten (50%)"</formula>
    </cfRule>
  </conditionalFormatting>
  <conditionalFormatting sqref="Z34">
    <cfRule type="cellIs" dxfId="947" priority="44" stopIfTrue="1" operator="equal">
      <formula>"Opslag algemene kosten (50%)"</formula>
    </cfRule>
  </conditionalFormatting>
  <conditionalFormatting sqref="AF34">
    <cfRule type="cellIs" dxfId="946" priority="43" stopIfTrue="1" operator="equal">
      <formula>"Opslag algemene kosten (50%)"</formula>
    </cfRule>
  </conditionalFormatting>
  <conditionalFormatting sqref="AL34">
    <cfRule type="cellIs" dxfId="945" priority="42" stopIfTrue="1" operator="equal">
      <formula>"Opslag algemene kosten (50%)"</formula>
    </cfRule>
  </conditionalFormatting>
  <conditionalFormatting sqref="AX34">
    <cfRule type="cellIs" dxfId="944" priority="40" stopIfTrue="1" operator="equal">
      <formula>"Opslag algemene kosten (50%)"</formula>
    </cfRule>
  </conditionalFormatting>
  <conditionalFormatting sqref="AM133:AP133">
    <cfRule type="cellIs" dxfId="943" priority="39" operator="greaterThan">
      <formula>20000000</formula>
    </cfRule>
  </conditionalFormatting>
  <conditionalFormatting sqref="AG133:AK133">
    <cfRule type="cellIs" dxfId="942" priority="38" operator="greaterThan">
      <formula>20000000</formula>
    </cfRule>
  </conditionalFormatting>
  <conditionalFormatting sqref="AA133:AD133">
    <cfRule type="cellIs" dxfId="941" priority="37" operator="greaterThan">
      <formula>20000000</formula>
    </cfRule>
  </conditionalFormatting>
  <conditionalFormatting sqref="BD34">
    <cfRule type="cellIs" dxfId="940" priority="36" stopIfTrue="1" operator="equal">
      <formula>"Opslag algemene kosten (50%)"</formula>
    </cfRule>
  </conditionalFormatting>
  <conditionalFormatting sqref="AZ133:BB133">
    <cfRule type="cellIs" dxfId="939" priority="33" operator="greaterThan">
      <formula>20000000</formula>
    </cfRule>
  </conditionalFormatting>
  <conditionalFormatting sqref="AY133">
    <cfRule type="cellIs" dxfId="938" priority="4" operator="greaterThan">
      <formula>2000000</formula>
    </cfRule>
  </conditionalFormatting>
  <conditionalFormatting sqref="AY129">
    <cfRule type="cellIs" dxfId="937" priority="16" operator="greaterThan">
      <formula>0.5</formula>
    </cfRule>
    <cfRule type="cellIs" priority="17" operator="between">
      <formula>0</formula>
      <formula>0.5</formula>
    </cfRule>
  </conditionalFormatting>
  <conditionalFormatting sqref="AA129:AD129">
    <cfRule type="cellIs" dxfId="936" priority="12" operator="greaterThan">
      <formula>0.5</formula>
    </cfRule>
    <cfRule type="cellIs" priority="13" operator="between">
      <formula>0</formula>
      <formula>0.5</formula>
    </cfRule>
  </conditionalFormatting>
  <conditionalFormatting sqref="AG129:AK129">
    <cfRule type="cellIs" dxfId="935" priority="10" operator="greaterThan">
      <formula>0.5</formula>
    </cfRule>
    <cfRule type="cellIs" priority="11" operator="between">
      <formula>0</formula>
      <formula>0.5</formula>
    </cfRule>
  </conditionalFormatting>
  <conditionalFormatting sqref="AM129">
    <cfRule type="cellIs" dxfId="934" priority="8" operator="greaterThan">
      <formula>0.5</formula>
    </cfRule>
    <cfRule type="cellIs" priority="9" operator="between">
      <formula>0</formula>
      <formula>0.5</formula>
    </cfRule>
  </conditionalFormatting>
  <conditionalFormatting sqref="X177">
    <cfRule type="expression" dxfId="933" priority="6" stopIfTrue="1">
      <formula>IF(T177-D136=0,"","Let op ")</formula>
    </cfRule>
    <cfRule type="expression" dxfId="932" priority="7" stopIfTrue="1">
      <formula>IF(T177-D136=0,"","Let op ")</formula>
    </cfRule>
  </conditionalFormatting>
  <conditionalFormatting sqref="C168">
    <cfRule type="containsText" dxfId="0" priority="1" operator="containsText" text="Let op !! Het invullen van de mijlpalen bevoorschotting is niet van toepassing">
      <formula>NOT(ISERROR(SEARCH("Let op !! Het invullen van de mijlpalen bevoorschotting is niet van toepassing",C168)))</formula>
    </cfRule>
  </conditionalFormatting>
  <dataValidations xWindow="653" yWindow="699" count="1">
    <dataValidation allowBlank="1" showInputMessage="1" showErrorMessage="1" promptTitle="Invoerverplichting" prompt="Als u projectspecifieke kosten voor gebruik van apparatuur opvoert, dient u deze kosten en de afschrijvingsmethodiek nader te specificeren in het werkblad Specificatie apparatuur'." sqref="B59:D66" xr:uid="{7D14945B-9524-4DA2-8E04-96CABB1AB010}"/>
  </dataValidations>
  <pageMargins left="0.7" right="0.7" top="0.75" bottom="0.75" header="0.3" footer="0.3"/>
  <headerFooter>
    <oddHeader>&amp;L&amp;"Calibri"&amp;10&amp;K000000 Intern gebruik&amp;1#_x000D_</oddHeader>
    <oddFooter>&amp;L_x000D_&amp;1#&amp;"Calibri"&amp;10&amp;K000000 Intern gebruik</oddFooter>
  </headerFooter>
  <ignoredErrors>
    <ignoredError sqref="S106:W106 S92:W105 S87:W88 S112:W116 AW106:BA111 AE113:AI116 AE106:AI111 AE89:AI91 AB93:AC105 AK112:AO116 AE112:AF112 AH112:AI112 S108:W111 S107:W107 AB107:AC107 AB92:AC92 AE92:AI92 AE93:AI105 Y106:AC106 Y92:Z105 Y87:AC88 Y112:AC116 Y108:AC111 Y107:Z107 AE87:AI88 AK106:AO111 AK89:AO91 AK92:AO92 AK93:AO105 AK87:AO88 AQ112:AU116 AQ106:AU111 AQ89:AU91 AQ92:AU92 AQ93:AU105 AQ87:AU88 AW112:BA116 AW92:BA92 AW93:BA105 AW87:BA88 BC106:BC111 BC112:BC116 BC92 BC93:BC105 AW86:BA86 AQ86:AU86 AK86:AO86 AE86:AI86 Y86:AC86 BC29:BG31 BC34 AW74:BA85 AW27:AY27 AW25:AY25 AW26:AY26 AW21:BA24 AW59:BA66 AW73:AX73 AW40:AX52 AQ74:AU85 AQ28:AU28 AQ27:AU27 AQ25:AU25 AQ26:AU26 AQ21:AU24 AQ59:AU66 AQ29:AU34 AQ35:AU39 AQ53:AU58 AQ67:AU72 AQ73:AU73 AQ40:AR52 AQ15:AU15 AK74:AO85 AK28:AO28 AK27:AO27 AK25:AO25 AK26:AO26 AK21:AO24 AK59:AO66 AK73:AL73 AK40:AL52 AK29:AO34 AK35:AO39 AK53:AO58 AK67:AO72 AE74:AI85 AE28:AI28 AE27:AI27 AE25:AI25 AE26:AI26 AE21:AI24 AE59:AI66 AE40:AF52 AE73:AI73 Y74:AC85 Y28:AC28 Y27:AC27 Y25:AC25 Y26:AC26 Y21:AC24 Y73:Z73 Y68:AC68 Y69:AC72 Y40:Z52 Y59:AC66 Y67:AC67 Y53:AC58 Y29:AC31 Y15:AC18 Y19:AC20 S74:W85 S16:S18 BC26:BG26 BC21:BG24 BC18 BC19:BG20 BC16:BC17 S28:W28 S27:W27 S25:W25 S26:W26 AZ73:BA73 AZ26:BA26 S21:W24 AN73:AO73 V73:W73 V68:W68 S68:T68 S69:W72 AZ40:BA52 AT40:AU52 AN40:AO52 AH40:AI52 AB40:AC52 V40:W52 AL15:AO15 AL16:AO17 AE15:AI20 S59:W66 AB73:AC73 AE29:AI34 AE35:AI39 AE53:AI58 AE67:AI72 AK15:AK17 AK18:AO20 AQ16:AU20 AW67:BA72 AW53:BA58 S40:T52 BC15 AY15:BA15 AW29:BA31 AW18:BA18 AW19:BA20 AW15:AW17 S86:W86 S67:W67 S73:T73 AW34:BA34 S53:W58 S29:W31 BE15:BG18 AY16:BA17 U15:W18 S15 S19:W20 B16:R18 B25:R25 B19:R20 X19:X20 B15:R15 T15 X18 X15 X16:X17 BB16:BB17 BH18:BL18 BH15:BL15 BH16:BL17 B32:AD33 B29:R31 X29:X31 B59:R66 B53:R58 X53:X58 B35:AD39 B34:AD34 BB34 B74:R85 B73:R73 U73 B68:R68 B67:R67 X67 B86:R86 X86 AX15 AX16:AX17 BB19:BB20 BB18 BB29:BB31 BB15 BD15 B40:R52 U40:U52 BB53:BL58 BB68:BL72 BB67:BL67 AV19:AV20 AV18 AV16:AV17 AP19:AP20 AP18 AP15 AP16:AP17 AJ68:AJ72 AJ67 AJ53:AJ58 AJ35:AJ39 AJ32:AJ33 AJ29:AJ31 AJ34 AD73 X59:X66 AJ19:AJ20 AJ18 AJ15 AJ16:AJ17 X40:X52 AD40:AD52 AJ40:AJ52 AP40:AP52 AV40:AV52 BB40:BL52 B69:R72 X69:X72 U68 X68 X73 AP73 B21:R24 X21:X24 B28:R28 B26:R26 BB26 BB73:BL73 X26 X25 B27:R27 X27 X28 BD16:BD17 BH19:BL20 BD18 BH21:BL24 BH26:BL26 T16:T18 X74:X85 AD19:AD20 AD18 AD15 AD16:AD17 AD29:AD31 AD53:AD58 AD67 AD59:AD66 AA40:AA52 AD69:AD72 AD68 AA73 AD21:AD24 AD26 AD25 AD27 AD28 AD74:AD85 AJ73 AG40:AG52 AJ59:AJ66 AJ21:AJ24 AJ26 AJ25 AJ27 AJ28 AJ74:AJ85 AP68:AP72 AP67 AP53:AP58 AP35:AP39 AP32:AP33 AP29:AP31 AP34 AM40:AM52 AM73 AP59:AP66 AP21:AP24 AP26 AP25 AP27 AP28 AP74:AP85 AV15 AS40:AS52 AV73 AV68:AV72 AV67 AV53:AV58 AV35:BL39 AV32:BL33 AV29:AV31 AV34 AV59:AV66 AV21:AV24 AV26 AV25 AV27 AV28:BL28 AV74:AV85 AY40:AY52 AY73 BB59:BL66 BB21:BB24 AZ25:BL25 AZ27:BL27 BB74:BL85 BD34:BL34 BH29:BL31 AD86 AJ86 AP86 AV86 BB86:BL86 AD92:AD105 BH92:BH116 AJ112:AJ116 C167:D167 X177 C168" unlockedFormula="1"/>
  </ignoredErrors>
  <legacyDrawing r:id="rId1"/>
  <extLst>
    <ext xmlns:x14="http://schemas.microsoft.com/office/spreadsheetml/2009/9/main" uri="{CCE6A557-97BC-4b89-ADB6-D9C93CAAB3DF}">
      <x14:dataValidations xmlns:xm="http://schemas.microsoft.com/office/excel/2006/main" xWindow="653" yWindow="699" count="4">
        <x14:dataValidation type="list" allowBlank="1" showErrorMessage="1" errorTitle="Onjuiste invoer" error="Maak een keuze tussen de integrale kostensystematiek, de loonkosten plus vaste opslag-systematiek of de vaste uurtarief-systematiek." xr:uid="{6C78D027-D864-4081-9872-FA28D7F6F6B2}">
          <x14:formula1>
            <xm:f>Werkblad!$A$1:$A$4</xm:f>
          </x14:formula1>
          <xm:sqref>D10:E10</xm:sqref>
        </x14:dataValidation>
        <x14:dataValidation type="list" allowBlank="1" showInputMessage="1" showErrorMessage="1" xr:uid="{55EF2C28-CFBB-4A10-B354-86A6B32EBE9D}">
          <x14:formula1>
            <xm:f>Werkblad!$A$14:$A$16</xm:f>
          </x14:formula1>
          <xm:sqref>C7:C8</xm:sqref>
        </x14:dataValidation>
        <x14:dataValidation type="list" allowBlank="1" showInputMessage="1" showErrorMessage="1" xr:uid="{65ECD61D-DC63-4D2A-9D04-22E742DF545A}">
          <x14:formula1>
            <xm:f>Werkblad!$A$26:$A$28</xm:f>
          </x14:formula1>
          <xm:sqref>C6</xm:sqref>
        </x14:dataValidation>
        <x14:dataValidation type="list" allowBlank="1" showInputMessage="1" showErrorMessage="1" xr:uid="{FCDD0773-6FB4-41DA-8BE0-CA28E7BBFA7B}">
          <x14:formula1>
            <xm:f>Werkblad!$A$31:$A$34</xm:f>
          </x14:formula1>
          <xm:sqref>BB112:BB116 AD112:AD116 BH112:BH116 AP112:AP116 AV112:AV116 R112:R116 X112:X116 R34 R40:R52 R59:R66 R73:R85 R15:R31 R92:R105 X34 X40:X52 X59:X66 X73:X85 X15:X31 X92:X105 AD34 AD40:AD52 AD59:AD66 AD73:AD85 AD15:AD31 BH92:BH105 AJ34 AJ40:AJ52 AJ59:AJ66 AJ73:AJ85 AJ15:AJ31 AJ92:AJ105 AP34 AP40:AP52 AP59:AP66 AP73:AP85 AP15:AP31 AD92:AD105 AV34 AV40:AV52 AV59:AV66 AV73:AV85 AV15:AV31 AV92:AV105 BB34 BB40:BB52 BB59:BB66 BB73:BB85 BB15:BB31 BB92:BB105 BH34 BH40:BH52 BH59:BH66 BH73:BH85 BH15:BH31 AP92:AP105 AJ112:AJ116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37</vt:i4>
      </vt:variant>
      <vt:variant>
        <vt:lpstr>Benoemde bereiken</vt:lpstr>
      </vt:variant>
      <vt:variant>
        <vt:i4>2</vt:i4>
      </vt:variant>
    </vt:vector>
  </HeadingPairs>
  <TitlesOfParts>
    <vt:vector size="39" baseType="lpstr">
      <vt:lpstr>Voorblad</vt:lpstr>
      <vt:lpstr>Invulwijzer begroting</vt:lpstr>
      <vt:lpstr>Toelichting kostenposten</vt:lpstr>
      <vt:lpstr>Basisgegevens aanvraag</vt:lpstr>
      <vt:lpstr>Overzicht projectbegroting</vt:lpstr>
      <vt:lpstr>Werkblad</vt:lpstr>
      <vt:lpstr>Aanvrager 1</vt:lpstr>
      <vt:lpstr>Deelnemer 2</vt:lpstr>
      <vt:lpstr>Deelnemer 3</vt:lpstr>
      <vt:lpstr>Deelnemer 4</vt:lpstr>
      <vt:lpstr>Deelnemer 5</vt:lpstr>
      <vt:lpstr>Deelnemer 6</vt:lpstr>
      <vt:lpstr>Deelnemer 7</vt:lpstr>
      <vt:lpstr>Deelnemer 8</vt:lpstr>
      <vt:lpstr>Deelnemer 9</vt:lpstr>
      <vt:lpstr>Deelnemer 10</vt:lpstr>
      <vt:lpstr>Deelnemer 11</vt:lpstr>
      <vt:lpstr>Deelnemer 12</vt:lpstr>
      <vt:lpstr>Deelnemer 13</vt:lpstr>
      <vt:lpstr>Deelnemer 14</vt:lpstr>
      <vt:lpstr>Deelnemer 15</vt:lpstr>
      <vt:lpstr>Deelnemer 16</vt:lpstr>
      <vt:lpstr>Deelnemer 17</vt:lpstr>
      <vt:lpstr>Deelnemer 18</vt:lpstr>
      <vt:lpstr>Deelnemer 19</vt:lpstr>
      <vt:lpstr>Deelnemer 20</vt:lpstr>
      <vt:lpstr>Deelnemer 21</vt:lpstr>
      <vt:lpstr>Deelnemer 22</vt:lpstr>
      <vt:lpstr>Deelnemer 23</vt:lpstr>
      <vt:lpstr>Deelnemer 24</vt:lpstr>
      <vt:lpstr>Deelnemer 25</vt:lpstr>
      <vt:lpstr>Deelnemer 26</vt:lpstr>
      <vt:lpstr>Deelnemer 27</vt:lpstr>
      <vt:lpstr>Deelnemer 28</vt:lpstr>
      <vt:lpstr>Deelnemer 29</vt:lpstr>
      <vt:lpstr>Deelnemer 30</vt:lpstr>
      <vt:lpstr>Specificatie Machines en app.</vt:lpstr>
      <vt:lpstr>'Invulwijzer begroting'!OLE_LINK1</vt:lpstr>
      <vt:lpstr>'Invulwijzer begroting'!OLE_LINK2</vt:lpstr>
    </vt:vector>
  </TitlesOfParts>
  <Company>Ministerie van Economische Zaken en Klimaat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Netten,  H. (Hans)</dc:creator>
  <cp:lastModifiedBy>Raghoebarsing, V.A. (Vyrin)</cp:lastModifiedBy>
  <dcterms:created xsi:type="dcterms:W3CDTF">2021-04-16T12:53:33Z</dcterms:created>
  <dcterms:modified xsi:type="dcterms:W3CDTF">2022-12-01T10:06:41Z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d88dc2-102c-473d-aa45-6161565a3617_Enabled">
    <vt:lpwstr>true</vt:lpwstr>
  </property>
  <property fmtid="{D5CDD505-2E9C-101B-9397-08002B2CF9AE}" pid="3" name="MSIP_Label_acd88dc2-102c-473d-aa45-6161565a3617_SetDate">
    <vt:lpwstr>2022-08-25T10:32:35Z</vt:lpwstr>
  </property>
  <property fmtid="{D5CDD505-2E9C-101B-9397-08002B2CF9AE}" pid="4" name="MSIP_Label_acd88dc2-102c-473d-aa45-6161565a3617_Method">
    <vt:lpwstr>Privileged</vt:lpwstr>
  </property>
  <property fmtid="{D5CDD505-2E9C-101B-9397-08002B2CF9AE}" pid="5" name="MSIP_Label_acd88dc2-102c-473d-aa45-6161565a3617_Name">
    <vt:lpwstr>Sublabel-Interngebruik-onversleuteld</vt:lpwstr>
  </property>
  <property fmtid="{D5CDD505-2E9C-101B-9397-08002B2CF9AE}" pid="6" name="MSIP_Label_acd88dc2-102c-473d-aa45-6161565a3617_SiteId">
    <vt:lpwstr>1321633e-f6b9-44e2-a44f-59b9d264ecb7</vt:lpwstr>
  </property>
  <property fmtid="{D5CDD505-2E9C-101B-9397-08002B2CF9AE}" pid="7" name="MSIP_Label_acd88dc2-102c-473d-aa45-6161565a3617_ActionId">
    <vt:lpwstr>24ea0ec0-b03b-4ac4-8bc5-6d58f625d495</vt:lpwstr>
  </property>
  <property fmtid="{D5CDD505-2E9C-101B-9397-08002B2CF9AE}" pid="8" name="MSIP_Label_acd88dc2-102c-473d-aa45-6161565a3617_ContentBits">
    <vt:lpwstr>3</vt:lpwstr>
  </property>
</Properties>
</file>