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en Natuur\Stikstof Erika\OVK Ongedekte Vaste Kosten\Openstelling oktober 2021 (OVK Q3)\mijn.rvo.nl\Vaststelling\Rekentool\"/>
    </mc:Choice>
  </mc:AlternateContent>
  <xr:revisionPtr revIDLastSave="0" documentId="8_{04330141-8D32-43FE-B0FE-544075B14D68}" xr6:coauthVersionLast="46" xr6:coauthVersionMax="46" xr10:uidLastSave="{00000000-0000-0000-0000-000000000000}"/>
  <workbookProtection workbookAlgorithmName="SHA-512" workbookHashValue="n6OZtdPcMYmn1C+BfVBf9Ty1BScob+E0s6amggpX+bHbNJoyOIyeaofDlLvLas+3c0DO1jeHjkxgw3yFkF95xA==" workbookSaltValue="mweMnGtZDqvAXVuLRsrh/g==" workbookSpinCount="100000" lockStructure="1"/>
  <bookViews>
    <workbookView xWindow="7200" yWindow="195" windowWidth="13080" windowHeight="15360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7" i="1"/>
  <c r="C21" i="1"/>
  <c r="F18" i="1" l="1"/>
  <c r="F19" i="1" l="1"/>
  <c r="F20" i="1" s="1"/>
  <c r="C27" i="1" l="1"/>
  <c r="C29" i="1" s="1"/>
  <c r="C30" i="1"/>
  <c r="C32" i="1" l="1"/>
  <c r="C38" i="1" s="1"/>
</calcChain>
</file>

<file path=xl/sharedStrings.xml><?xml version="1.0" encoding="utf-8"?>
<sst xmlns="http://schemas.openxmlformats.org/spreadsheetml/2006/main" count="24" uniqueCount="23">
  <si>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</si>
  <si>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</si>
  <si>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</si>
  <si>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</si>
  <si>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</si>
  <si>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</si>
  <si>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</si>
  <si>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</si>
  <si>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</si>
  <si>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r>
      <t>Uw vaste kosten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</si>
  <si>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winstbijdrage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</si>
  <si>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Andere ontvangen steun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</si>
  <si>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ongedekte vaste kosten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</si>
  <si>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Maximum OVK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</si>
  <si>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Bereken uw definitieve OVK</t>
  </si>
  <si>
    <t>Totaal vastgestelde TVL</t>
  </si>
  <si>
    <r>
      <t>Berekening definitieve OVK 3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</si>
  <si>
    <r>
      <t>Door u aan te vragen definitieve OVK 3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</si>
  <si>
    <t>Vastgestelde TVL</t>
  </si>
  <si>
    <r>
      <t>Vastgestelde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</si>
  <si>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Vastgestelde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</si>
  <si>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r>
      <t>Vastgestelde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</si>
  <si>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Vastgestelde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</si>
</sst>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42" fontId="11" fillId="6" borderId="7" xfId="0" applyNumberFormat="1" applyFont="1" applyFill="1" applyBorder="1"/>
  </cellXfs>
  <cellStyles count="1">
    <cellStyle name="Standaard" xfId="0" builtinId="0"/>
  </cellStyles>
  <dxfs count="3"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38"/>
  <sheetViews>
    <sheetView tabSelected="1" zoomScaleNormal="100" workbookViewId="0">
      <selection activeCell="C13" sqref="C13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8" t="s">
        <v>14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29" t="s">
        <v>8</v>
      </c>
      <c r="C13" s="19"/>
      <c r="D13" s="5"/>
      <c r="F13">
        <f>IF(C13="Nee",params!B3,params!B2)</f>
        <v>550000</v>
      </c>
    </row>
    <row r="14" spans="1:6" x14ac:dyDescent="0.25">
      <c r="A14" s="4"/>
      <c r="B14" s="30"/>
      <c r="C14" s="20"/>
      <c r="D14" s="5"/>
    </row>
    <row r="15" spans="1:6" x14ac:dyDescent="0.25">
      <c r="A15" s="4"/>
      <c r="B15" s="31"/>
      <c r="C15" s="17"/>
      <c r="D15" s="5"/>
    </row>
    <row r="16" spans="1:6" x14ac:dyDescent="0.25">
      <c r="A16" s="4"/>
      <c r="B16" s="27" t="s">
        <v>18</v>
      </c>
      <c r="C16" s="25"/>
      <c r="D16" s="5"/>
    </row>
    <row r="17" spans="1:6" x14ac:dyDescent="0.25">
      <c r="A17" s="4"/>
      <c r="B17" s="29" t="s">
        <v>20</v>
      </c>
      <c r="C17" s="21"/>
      <c r="D17" s="5"/>
      <c r="F17">
        <f>IF(C17&gt;params!B6,params!B6,'TVL-OVK'!C17)</f>
        <v>0</v>
      </c>
    </row>
    <row r="18" spans="1:6" x14ac:dyDescent="0.25">
      <c r="A18" s="4"/>
      <c r="B18" s="29" t="s">
        <v>21</v>
      </c>
      <c r="C18" s="22"/>
      <c r="D18" s="5"/>
      <c r="F18">
        <f>IF(F17+C18&gt;params!B6,params!B6-'TVL-OVK'!F17,'TVL-OVK'!C18)</f>
        <v>0</v>
      </c>
    </row>
    <row r="19" spans="1:6" x14ac:dyDescent="0.25">
      <c r="A19" s="4"/>
      <c r="B19" s="29" t="s">
        <v>22</v>
      </c>
      <c r="C19" s="22"/>
      <c r="D19" s="5"/>
      <c r="F19">
        <f>IF(F17+F18+C19&gt;params!B6,params!B6-F17-F18,C19)</f>
        <v>0</v>
      </c>
    </row>
    <row r="20" spans="1:6" x14ac:dyDescent="0.25">
      <c r="A20" s="4"/>
      <c r="B20" s="29" t="s">
        <v>19</v>
      </c>
      <c r="C20" s="22"/>
      <c r="D20" s="5"/>
      <c r="F20">
        <f>IF(F17+F18+F19+C20&gt;params!B6,params!B6-F17-F18-F19,C20)</f>
        <v>0</v>
      </c>
    </row>
    <row r="21" spans="1:6" x14ac:dyDescent="0.25">
      <c r="A21" s="4"/>
      <c r="B21" s="32" t="s">
        <v>15</v>
      </c>
      <c r="C21" s="23">
        <f>IF(SUM(C17:C20)&gt;params!B6,params!B6,SUM(C17:C20))</f>
        <v>0</v>
      </c>
      <c r="D21" s="5"/>
    </row>
    <row r="22" spans="1:6" x14ac:dyDescent="0.25">
      <c r="A22" s="4"/>
      <c r="B22" s="29"/>
      <c r="C22" s="16"/>
      <c r="D22" s="5"/>
    </row>
    <row r="23" spans="1:6" x14ac:dyDescent="0.25">
      <c r="A23" s="4"/>
      <c r="B23" s="29"/>
      <c r="C23" s="16"/>
      <c r="D23" s="5"/>
    </row>
    <row r="24" spans="1:6" x14ac:dyDescent="0.25">
      <c r="A24" s="4"/>
      <c r="B24" s="27" t="s">
        <v>16</v>
      </c>
      <c r="C24" s="25"/>
      <c r="D24" s="5"/>
    </row>
    <row r="25" spans="1:6" x14ac:dyDescent="0.25">
      <c r="A25" s="4"/>
      <c r="B25" s="29" t="s">
        <v>9</v>
      </c>
      <c r="C25" s="21"/>
      <c r="D25" s="5"/>
    </row>
    <row r="26" spans="1:6" x14ac:dyDescent="0.25">
      <c r="A26" s="4"/>
      <c r="B26" s="29" t="s">
        <v>10</v>
      </c>
      <c r="C26" s="22"/>
      <c r="D26" s="5"/>
    </row>
    <row r="27" spans="1:6" x14ac:dyDescent="0.25">
      <c r="A27" s="4"/>
      <c r="B27" s="29" t="s">
        <v>19</v>
      </c>
      <c r="C27" s="24">
        <f>F20</f>
        <v>0</v>
      </c>
      <c r="D27" s="5"/>
    </row>
    <row r="28" spans="1:6" x14ac:dyDescent="0.25">
      <c r="A28" s="4"/>
      <c r="B28" s="33" t="s">
        <v>11</v>
      </c>
      <c r="C28" s="22">
        <v>0</v>
      </c>
      <c r="D28" s="5"/>
    </row>
    <row r="29" spans="1:6" x14ac:dyDescent="0.25">
      <c r="A29" s="4"/>
      <c r="B29" s="29" t="s">
        <v>12</v>
      </c>
      <c r="C29" s="24">
        <f>IF(C25-C26-C27-C28&lt;0,0,C25-C26-C27-C28)</f>
        <v>0</v>
      </c>
      <c r="D29" s="5"/>
    </row>
    <row r="30" spans="1:6" x14ac:dyDescent="0.25">
      <c r="A30" s="4"/>
      <c r="B30" s="29" t="s">
        <v>13</v>
      </c>
      <c r="C30" s="24">
        <f>IF(C21&lt;params!B6,0,'TVL-OVK'!F13-'TVL-OVK'!F20)</f>
        <v>0</v>
      </c>
      <c r="D30" s="5"/>
    </row>
    <row r="31" spans="1:6" x14ac:dyDescent="0.25">
      <c r="A31" s="4"/>
      <c r="B31" s="29"/>
      <c r="C31" s="16"/>
      <c r="D31" s="5"/>
    </row>
    <row r="32" spans="1:6" x14ac:dyDescent="0.25">
      <c r="A32" s="4"/>
      <c r="B32" s="26" t="s">
        <v>17</v>
      </c>
      <c r="C32" s="38">
        <f>IF(params!B8*'TVL-OVK'!C29&gt;'TVL-OVK'!C30,'TVL-OVK'!C30,params!B8*'TVL-OVK'!C29)</f>
        <v>0</v>
      </c>
      <c r="D32" s="5"/>
    </row>
    <row r="33" spans="1:4" ht="14.25" x14ac:dyDescent="0.25">
      <c r="A33" s="4"/>
      <c r="B33" s="15"/>
      <c r="C33" s="15"/>
      <c r="D33" s="5"/>
    </row>
    <row r="34" spans="1:4" ht="14.25" x14ac:dyDescent="0.25">
      <c r="A34" s="15"/>
      <c r="B34" s="35"/>
      <c r="C34" s="36"/>
      <c r="D34" s="5"/>
    </row>
    <row r="35" spans="1:4" ht="14.25" hidden="1" x14ac:dyDescent="0.25">
      <c r="D35" s="7"/>
    </row>
    <row r="36" spans="1:4" ht="14.25" hidden="1" x14ac:dyDescent="0.25">
      <c r="D36" s="7"/>
    </row>
    <row r="37" spans="1:4" ht="14.25" hidden="1" x14ac:dyDescent="0.25">
      <c r="D37" s="7"/>
    </row>
    <row r="38" spans="1:4" ht="14.25" x14ac:dyDescent="0.25">
      <c r="A38" s="37" t="s">
        <v>7</v>
      </c>
      <c r="B38" s="37"/>
      <c r="C38" s="34" t="str">
        <f>DEC2HEX(SUM(C17:C32),10)</f>
        <v>0000000000</v>
      </c>
      <c r="D38" s="9"/>
    </row>
  </sheetData>
  <sheetProtection algorithmName="SHA-512" hashValue="XfQzF7AtBKGfyfECBicMvUHyNCxzczP+/9exxFEd7piMa319B6mbpyjMlwdVLBBLN/YJQZ2S6F4+4MgR3DreVQ==" saltValue="65MKD+8FLr+ePjldCjOy4w==" spinCount="100000" sheet="1" selectLockedCells="1"/>
  <mergeCells count="1">
    <mergeCell ref="A38:B38"/>
  </mergeCells>
  <dataValidations count="2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sqref="C25:C26 C28" xr:uid="{71DB12E8-2FA3-4D41-88AE-002D6E5AF0BA}">
      <formula1>0</formula1>
      <formula2>10000000000</formula2>
    </dataValidation>
  </dataValidations>
  <pageMargins left="0.7" right="0.7" top="0.75" bottom="0.75" header="0.3" footer="0.3"/>
  <pageSetup paperSize="9" scale="77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D8E753A-0288-447A-9454-0E112AD891BE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8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1" id="{3628E1B7-200C-41CE-9615-2FCC89E54955}">
            <xm:f>IF($C$18+$C$17+$C$19&gt;params!$B$6,TRUE,FALSE)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C19:C20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Title="Foute invoer" error="Vul een geldig getal in. Het maximum bedrag voor q4 2020 + q1 2021 mag niet groter zijn dan  €225.000" xr:uid="{6E46B9E1-B503-4BE4-8E46-1BB41726E512}">
          <x14:formula1>
            <xm:f>0</xm:f>
          </x14:formula1>
          <x14:formula2>
            <xm:f>params!B16-C17</xm:f>
          </x14:formula2>
          <xm:sqref>C18</xm:sqref>
        </x14:dataValidation>
        <x14:dataValidation type="whole" allowBlank="1" showInputMessage="1" showErrorMessage="1" errorTitle="Foute invoer" error="Vul een geldig getal in. Het maximum bedrag voor q4 2020 + q1 2021 + q2 2021 mag niet groter zijn dan  €225.000" xr:uid="{18215EF2-848A-42AD-B93C-C127F704AD70}">
          <x14:formula1>
            <xm:f>0</xm:f>
          </x14:formula1>
          <x14:formula2>
            <xm:f>params!B16-C18-C17</xm:f>
          </x14:formula2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8"/>
  <sheetViews>
    <sheetView workbookViewId="0">
      <selection activeCell="D10" sqref="D10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8" t="s">
        <v>4</v>
      </c>
      <c r="B6" s="9">
        <v>225000</v>
      </c>
    </row>
    <row r="7" spans="1:2" x14ac:dyDescent="0.25">
      <c r="A7" s="12" t="s">
        <v>6</v>
      </c>
      <c r="B7" s="13"/>
    </row>
    <row r="8" spans="1:2" x14ac:dyDescent="0.25">
      <c r="B8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2022-01-20T13:08:25Z</dcterms:modified>
</cp:coreProperties>
</file>