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SSEB\"/>
    </mc:Choice>
  </mc:AlternateContent>
  <xr:revisionPtr revIDLastSave="0" documentId="8_{75645AC8-E808-4E09-AB56-5C17F2DD4434}" xr6:coauthVersionLast="47" xr6:coauthVersionMax="47" xr10:uidLastSave="{00000000-0000-0000-0000-000000000000}"/>
  <workbookProtection workbookAlgorithmName="SHA-512" workbookHashValue="sthrdhGfY4fvAuXQGsry2z6ebzifOXyisHSullVgLgHS9gFXzWtx7dahKjTmcQ6U7W5YCE6EnbDFchb1Jqs2gw==" workbookSaltValue="zqI+yCDmuTYSONjnFPe9sw==" workbookSpinCount="100000" lockStructure="1"/>
  <bookViews>
    <workbookView xWindow="-120" yWindow="-120" windowWidth="21840" windowHeight="13140" xr2:uid="{A236979A-5261-4D55-B5D0-E2B8211229F9}"/>
  </bookViews>
  <sheets>
    <sheet name="Toelichting" sheetId="10" r:id="rId1"/>
    <sheet name="Bouwmachine motorverm. &lt;100kW" sheetId="7" r:id="rId2"/>
    <sheet name="Bouwmachine motorverm. &gt;100kW" sheetId="8" r:id="rId3"/>
    <sheet name="Mobiel Batterijpakket (A 2.7)" sheetId="9" r:id="rId4"/>
    <sheet name="Blad2" sheetId="6" state="hidden" r:id="rId5"/>
  </sheets>
  <definedNames>
    <definedName name="_xlnm.Print_Area" localSheetId="1">'Bouwmachine motorverm. &lt;100kW'!$A$1:$M$39</definedName>
    <definedName name="_xlnm.Print_Area" localSheetId="2">'Bouwmachine motorverm. &gt;100kW'!$A$1:$O$38</definedName>
    <definedName name="_xlnm.Print_Area" localSheetId="3">'Mobiel Batterijpakket (A 2.7)'!$A$1:$L$33</definedName>
    <definedName name="_xlnm.Print_Area" localSheetId="0">Toelichting!$A$1:$Q$27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  <c r="G8" i="9"/>
  <c r="F13" i="9"/>
  <c r="F16" i="7"/>
  <c r="G16" i="8"/>
  <c r="H9" i="6" l="1"/>
  <c r="F9" i="6"/>
  <c r="J11" i="9" s="1"/>
  <c r="D9" i="6"/>
  <c r="F17" i="6"/>
  <c r="J17" i="6"/>
  <c r="C15" i="9"/>
  <c r="J15" i="9" s="1"/>
  <c r="D18" i="8"/>
  <c r="K18" i="8" s="1"/>
  <c r="K14" i="8"/>
  <c r="K14" i="7"/>
  <c r="K16" i="7"/>
  <c r="D18" i="7"/>
  <c r="K18" i="7" s="1"/>
  <c r="D17" i="6"/>
  <c r="H17" i="6"/>
  <c r="L17" i="6"/>
  <c r="F20" i="7" l="1"/>
  <c r="K16" i="8"/>
  <c r="G20" i="8" s="1"/>
  <c r="J13" i="9"/>
  <c r="F17" i="9" s="1"/>
  <c r="J17" i="9"/>
  <c r="K20" i="8"/>
  <c r="K20" i="7"/>
</calcChain>
</file>

<file path=xl/sharedStrings.xml><?xml version="1.0" encoding="utf-8"?>
<sst xmlns="http://schemas.openxmlformats.org/spreadsheetml/2006/main" count="52" uniqueCount="34">
  <si>
    <t xml:space="preserve">M: </t>
  </si>
  <si>
    <t>O:</t>
  </si>
  <si>
    <t>x</t>
  </si>
  <si>
    <t>+</t>
  </si>
  <si>
    <t xml:space="preserve">x </t>
  </si>
  <si>
    <t>(klein 50%, groot 40%)</t>
  </si>
  <si>
    <t>A:</t>
  </si>
  <si>
    <t>-</t>
  </si>
  <si>
    <t>B:</t>
  </si>
  <si>
    <t>P:</t>
  </si>
  <si>
    <t>Berekende meerkosten</t>
  </si>
  <si>
    <t>Percentage meerkosten klein- of grootbedrijf</t>
  </si>
  <si>
    <t>Bouwmachines met uitsluitend accupakket als energiedrager met een elektrisch motorvermogen &lt; 100 kW</t>
  </si>
  <si>
    <t>Continue elektrisch vermogen groter of gelijk aan 100 kW</t>
  </si>
  <si>
    <t xml:space="preserve">Bouwmachines met uitsluitend accupakket als energiedrager met een elektrisch motorvermogen  ≥100 kW </t>
  </si>
  <si>
    <t>Berekende meerkosten formule</t>
  </si>
  <si>
    <t>Of voor overige emissieloze bouwmachines (netspanning, waterstof etc).</t>
  </si>
  <si>
    <t xml:space="preserve">Indicatief Subsidiebedrag SSEB </t>
  </si>
  <si>
    <t xml:space="preserve">Indicatief subsidiebedrag SSEB </t>
  </si>
  <si>
    <t>Indicatief subsidiebedrag SSEB</t>
  </si>
  <si>
    <t>Kleinbedrijf</t>
  </si>
  <si>
    <t>Aan de berekening van dit indicatieve subsidiebedrag kunnen geen rechten ontleend worden</t>
  </si>
  <si>
    <t>Accucapaciteit in kWh: *¹</t>
  </si>
  <si>
    <t>Mobiel Batterijpakket voor off-grid stroomvoorziening vanaf 50 kWh  (A 2.7)</t>
  </si>
  <si>
    <t>Continu elektrisch vermogen kleiner dan 100 kW</t>
  </si>
  <si>
    <t>Continu vermogen in kW:*²</t>
  </si>
  <si>
    <t>Klein- of grootbedrijf? *²</t>
  </si>
  <si>
    <t xml:space="preserve">Klein- of groot bedrijf? *³ </t>
  </si>
  <si>
    <t xml:space="preserve">Aanschafprijs: </t>
  </si>
  <si>
    <t>MIA aftrek:</t>
  </si>
  <si>
    <t xml:space="preserve">Aanschafprijs: *¹ </t>
  </si>
  <si>
    <t>Aanschafprijs referentiemachine (diesel): *²</t>
  </si>
  <si>
    <t>Klein- of grootbedrijf? *³</t>
  </si>
  <si>
    <r>
      <t>Accucapaciteit in kWh:</t>
    </r>
    <r>
      <rPr>
        <b/>
        <sz val="11"/>
        <color theme="1"/>
        <rFont val="Calibri"/>
        <family val="2"/>
        <scheme val="minor"/>
      </rPr>
      <t xml:space="preserve"> *¹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</si>
</sst>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164" formatCode="#,##0_ ;[Red]\-#,##0\ "/>
    <numFmt numFmtId="165" formatCode="&quot;€&quot;\ #,##0.00"/>
    <numFmt numFmtId="166" formatCode="&quot;€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/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2" fillId="0" borderId="0" xfId="0" applyFont="1"/>
    <xf numFmtId="6" fontId="0" fillId="0" borderId="0" xfId="0" applyNumberFormat="1" applyFill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2" fillId="4" borderId="0" xfId="0" applyFont="1" applyFill="1"/>
    <xf numFmtId="0" fontId="0" fillId="4" borderId="10" xfId="0" applyFill="1" applyBorder="1"/>
    <xf numFmtId="0" fontId="0" fillId="4" borderId="11" xfId="0" applyFill="1" applyBorder="1"/>
    <xf numFmtId="164" fontId="0" fillId="4" borderId="0" xfId="0" applyNumberFormat="1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0" xfId="0" applyFill="1" applyBorder="1"/>
    <xf numFmtId="0" fontId="3" fillId="4" borderId="0" xfId="0" applyFont="1" applyFill="1" applyBorder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/>
    <xf numFmtId="0" fontId="0" fillId="4" borderId="0" xfId="0" applyNumberFormat="1" applyFont="1" applyFill="1" applyBorder="1"/>
    <xf numFmtId="164" fontId="1" fillId="4" borderId="0" xfId="0" applyNumberFormat="1" applyFont="1" applyFill="1" applyBorder="1"/>
    <xf numFmtId="0" fontId="1" fillId="4" borderId="0" xfId="0" applyFont="1" applyFill="1"/>
    <xf numFmtId="0" fontId="4" fillId="4" borderId="0" xfId="0" applyFont="1" applyFill="1"/>
    <xf numFmtId="0" fontId="5" fillId="0" borderId="0" xfId="1" applyAlignment="1">
      <alignment vertical="center"/>
    </xf>
    <xf numFmtId="164" fontId="3" fillId="4" borderId="0" xfId="0" applyNumberFormat="1" applyFont="1" applyFill="1" applyBorder="1" applyProtection="1"/>
    <xf numFmtId="164" fontId="2" fillId="4" borderId="0" xfId="0" applyNumberFormat="1" applyFont="1" applyFill="1" applyBorder="1" applyProtection="1"/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5" fillId="0" borderId="0" xfId="1" applyBorder="1" applyAlignment="1">
      <alignment vertical="center"/>
    </xf>
    <xf numFmtId="0" fontId="0" fillId="0" borderId="0" xfId="0" applyBorder="1"/>
    <xf numFmtId="0" fontId="0" fillId="4" borderId="0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>
      <alignment horizontal="center"/>
    </xf>
    <xf numFmtId="164" fontId="0" fillId="4" borderId="0" xfId="0" applyNumberFormat="1" applyFont="1" applyFill="1" applyBorder="1" applyAlignment="1" applyProtection="1">
      <alignment horizontal="center"/>
    </xf>
    <xf numFmtId="164" fontId="0" fillId="4" borderId="0" xfId="0" applyNumberFormat="1" applyFont="1" applyFill="1" applyBorder="1" applyProtection="1"/>
    <xf numFmtId="0" fontId="11" fillId="4" borderId="0" xfId="0" applyFont="1" applyFill="1" applyBorder="1" applyAlignment="1" applyProtection="1">
      <alignment horizontal="left"/>
    </xf>
    <xf numFmtId="164" fontId="1" fillId="4" borderId="0" xfId="0" applyNumberFormat="1" applyFont="1" applyFill="1" applyBorder="1" applyAlignment="1" applyProtection="1">
      <alignment horizontal="center"/>
    </xf>
    <xf numFmtId="164" fontId="1" fillId="4" borderId="0" xfId="0" applyNumberFormat="1" applyFont="1" applyFill="1" applyBorder="1" applyProtection="1"/>
    <xf numFmtId="6" fontId="0" fillId="4" borderId="0" xfId="0" applyNumberFormat="1" applyFont="1" applyFill="1" applyBorder="1" applyAlignment="1" applyProtection="1">
      <alignment horizontal="center"/>
    </xf>
    <xf numFmtId="164" fontId="12" fillId="4" borderId="0" xfId="0" applyNumberFormat="1" applyFont="1" applyFill="1" applyBorder="1" applyProtection="1"/>
    <xf numFmtId="0" fontId="0" fillId="0" borderId="0" xfId="0" applyFont="1"/>
    <xf numFmtId="164" fontId="13" fillId="4" borderId="0" xfId="0" applyNumberFormat="1" applyFont="1" applyFill="1" applyBorder="1"/>
    <xf numFmtId="0" fontId="0" fillId="0" borderId="0" xfId="0" applyFont="1" applyProtection="1"/>
    <xf numFmtId="164" fontId="8" fillId="4" borderId="0" xfId="0" applyNumberFormat="1" applyFont="1" applyFill="1" applyBorder="1" applyAlignment="1" applyProtection="1">
      <alignment horizontal="left"/>
    </xf>
    <xf numFmtId="0" fontId="0" fillId="4" borderId="0" xfId="0" applyFont="1" applyFill="1" applyBorder="1" applyProtection="1"/>
    <xf numFmtId="166" fontId="1" fillId="4" borderId="1" xfId="0" applyNumberFormat="1" applyFont="1" applyFill="1" applyBorder="1" applyAlignment="1" applyProtection="1"/>
    <xf numFmtId="166" fontId="0" fillId="4" borderId="0" xfId="0" applyNumberFormat="1" applyFont="1" applyFill="1" applyBorder="1" applyAlignment="1" applyProtection="1"/>
    <xf numFmtId="0" fontId="0" fillId="0" borderId="0" xfId="0" applyFont="1" applyAlignment="1" applyProtection="1">
      <alignment horizontal="center"/>
    </xf>
    <xf numFmtId="9" fontId="1" fillId="4" borderId="0" xfId="0" applyNumberFormat="1" applyFont="1" applyFill="1" applyBorder="1" applyAlignment="1" applyProtection="1">
      <alignment horizontal="center"/>
    </xf>
    <xf numFmtId="6" fontId="0" fillId="4" borderId="0" xfId="0" applyNumberFormat="1" applyFont="1" applyFill="1" applyBorder="1" applyAlignment="1" applyProtection="1">
      <alignment horizontal="left"/>
    </xf>
    <xf numFmtId="10" fontId="0" fillId="4" borderId="0" xfId="0" applyNumberFormat="1" applyFont="1" applyFill="1" applyBorder="1" applyAlignment="1" applyProtection="1">
      <alignment horizontal="center"/>
    </xf>
    <xf numFmtId="9" fontId="0" fillId="4" borderId="0" xfId="0" applyNumberFormat="1" applyFont="1" applyFill="1" applyBorder="1" applyAlignment="1" applyProtection="1">
      <alignment horizontal="center"/>
    </xf>
    <xf numFmtId="166" fontId="0" fillId="4" borderId="7" xfId="0" applyNumberFormat="1" applyFont="1" applyFill="1" applyBorder="1" applyAlignment="1" applyProtection="1"/>
    <xf numFmtId="0" fontId="0" fillId="0" borderId="0" xfId="0" applyFont="1" applyAlignment="1">
      <alignment horizontal="center"/>
    </xf>
    <xf numFmtId="0" fontId="2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166" fontId="2" fillId="3" borderId="6" xfId="0" applyNumberFormat="1" applyFont="1" applyFill="1" applyBorder="1" applyAlignment="1" applyProtection="1"/>
    <xf numFmtId="0" fontId="0" fillId="4" borderId="8" xfId="0" applyFont="1" applyFill="1" applyBorder="1" applyAlignment="1" applyProtection="1">
      <alignment horizontal="left"/>
    </xf>
    <xf numFmtId="0" fontId="0" fillId="4" borderId="8" xfId="0" applyFont="1" applyFill="1" applyBorder="1" applyAlignment="1" applyProtection="1">
      <alignment horizontal="center"/>
    </xf>
    <xf numFmtId="0" fontId="0" fillId="0" borderId="8" xfId="0" applyFont="1" applyBorder="1" applyAlignment="1">
      <alignment horizontal="center"/>
    </xf>
    <xf numFmtId="164" fontId="0" fillId="4" borderId="8" xfId="0" applyNumberFormat="1" applyFont="1" applyFill="1" applyBorder="1" applyProtection="1"/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0" fillId="4" borderId="0" xfId="0" applyNumberFormat="1" applyFont="1" applyFill="1" applyBorder="1"/>
    <xf numFmtId="0" fontId="0" fillId="4" borderId="0" xfId="0" applyFont="1" applyFill="1" applyBorder="1"/>
    <xf numFmtId="0" fontId="11" fillId="4" borderId="0" xfId="0" applyFont="1" applyFill="1" applyBorder="1" applyAlignment="1">
      <alignment horizontal="left"/>
    </xf>
    <xf numFmtId="164" fontId="1" fillId="4" borderId="0" xfId="0" applyNumberFormat="1" applyFont="1" applyFill="1" applyBorder="1" applyAlignment="1">
      <alignment horizontal="center"/>
    </xf>
    <xf numFmtId="164" fontId="14" fillId="4" borderId="0" xfId="0" applyNumberFormat="1" applyFont="1" applyFill="1" applyBorder="1"/>
    <xf numFmtId="6" fontId="0" fillId="4" borderId="0" xfId="0" applyNumberFormat="1" applyFont="1" applyFill="1" applyBorder="1" applyAlignment="1">
      <alignment horizontal="center"/>
    </xf>
    <xf numFmtId="164" fontId="8" fillId="4" borderId="0" xfId="0" applyNumberFormat="1" applyFont="1" applyFill="1" applyBorder="1" applyAlignment="1">
      <alignment horizontal="left"/>
    </xf>
    <xf numFmtId="9" fontId="0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right"/>
    </xf>
    <xf numFmtId="166" fontId="0" fillId="4" borderId="0" xfId="0" applyNumberFormat="1" applyFont="1" applyFill="1" applyBorder="1" applyAlignment="1">
      <alignment horizontal="right"/>
    </xf>
    <xf numFmtId="6" fontId="0" fillId="4" borderId="0" xfId="0" applyNumberFormat="1" applyFont="1" applyFill="1" applyBorder="1" applyAlignment="1">
      <alignment horizontal="left"/>
    </xf>
    <xf numFmtId="10" fontId="0" fillId="4" borderId="0" xfId="0" applyNumberFormat="1" applyFont="1" applyFill="1" applyBorder="1" applyAlignment="1">
      <alignment horizontal="center"/>
    </xf>
    <xf numFmtId="166" fontId="0" fillId="4" borderId="7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164" fontId="12" fillId="4" borderId="0" xfId="0" applyNumberFormat="1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/>
    <xf numFmtId="166" fontId="2" fillId="3" borderId="6" xfId="0" applyNumberFormat="1" applyFont="1" applyFill="1" applyBorder="1" applyAlignment="1">
      <alignment horizontal="right"/>
    </xf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center"/>
    </xf>
    <xf numFmtId="164" fontId="0" fillId="4" borderId="8" xfId="0" applyNumberFormat="1" applyFont="1" applyFill="1" applyBorder="1" applyAlignment="1">
      <alignment horizontal="center"/>
    </xf>
    <xf numFmtId="164" fontId="0" fillId="4" borderId="8" xfId="0" applyNumberFormat="1" applyFont="1" applyFill="1" applyBorder="1"/>
    <xf numFmtId="0" fontId="0" fillId="4" borderId="8" xfId="0" applyFont="1" applyFill="1" applyBorder="1"/>
    <xf numFmtId="0" fontId="0" fillId="4" borderId="0" xfId="0" applyFont="1" applyFill="1"/>
    <xf numFmtId="9" fontId="1" fillId="4" borderId="0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164" fontId="12" fillId="4" borderId="8" xfId="0" applyNumberFormat="1" applyFont="1" applyFill="1" applyBorder="1"/>
    <xf numFmtId="164" fontId="2" fillId="4" borderId="8" xfId="0" applyNumberFormat="1" applyFont="1" applyFill="1" applyBorder="1"/>
    <xf numFmtId="0" fontId="2" fillId="4" borderId="8" xfId="0" applyFont="1" applyFill="1" applyBorder="1"/>
    <xf numFmtId="0" fontId="0" fillId="4" borderId="9" xfId="0" applyFill="1" applyBorder="1"/>
    <xf numFmtId="164" fontId="3" fillId="4" borderId="0" xfId="0" applyNumberFormat="1" applyFont="1" applyFill="1" applyBorder="1"/>
    <xf numFmtId="165" fontId="2" fillId="4" borderId="8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0" fillId="4" borderId="12" xfId="0" applyFont="1" applyFill="1" applyBorder="1"/>
    <xf numFmtId="164" fontId="0" fillId="4" borderId="13" xfId="0" applyNumberFormat="1" applyFont="1" applyFill="1" applyBorder="1" applyProtection="1"/>
    <xf numFmtId="164" fontId="2" fillId="4" borderId="13" xfId="0" applyNumberFormat="1" applyFont="1" applyFill="1" applyBorder="1" applyProtection="1"/>
    <xf numFmtId="164" fontId="0" fillId="4" borderId="15" xfId="0" applyNumberFormat="1" applyFont="1" applyFill="1" applyBorder="1" applyProtection="1"/>
    <xf numFmtId="0" fontId="0" fillId="4" borderId="12" xfId="0" applyFont="1" applyFill="1" applyBorder="1" applyProtection="1"/>
    <xf numFmtId="0" fontId="0" fillId="4" borderId="0" xfId="0" applyFill="1" applyBorder="1" applyProtection="1"/>
    <xf numFmtId="164" fontId="0" fillId="4" borderId="12" xfId="0" applyNumberFormat="1" applyFont="1" applyFill="1" applyBorder="1" applyProtection="1"/>
    <xf numFmtId="164" fontId="3" fillId="4" borderId="12" xfId="0" applyNumberFormat="1" applyFont="1" applyFill="1" applyBorder="1" applyProtection="1"/>
    <xf numFmtId="164" fontId="2" fillId="4" borderId="12" xfId="0" applyNumberFormat="1" applyFont="1" applyFill="1" applyBorder="1" applyProtection="1"/>
    <xf numFmtId="0" fontId="2" fillId="4" borderId="12" xfId="0" applyFont="1" applyFill="1" applyBorder="1" applyAlignment="1">
      <alignment horizontal="left" indent="1"/>
    </xf>
    <xf numFmtId="0" fontId="15" fillId="4" borderId="12" xfId="0" applyFont="1" applyFill="1" applyBorder="1" applyAlignment="1">
      <alignment horizontal="left" indent="1"/>
    </xf>
    <xf numFmtId="0" fontId="0" fillId="4" borderId="12" xfId="0" applyFont="1" applyFill="1" applyBorder="1" applyAlignment="1">
      <alignment horizontal="left" indent="1"/>
    </xf>
    <xf numFmtId="0" fontId="1" fillId="4" borderId="12" xfId="0" applyFont="1" applyFill="1" applyBorder="1" applyAlignment="1">
      <alignment horizontal="left" indent="1"/>
    </xf>
    <xf numFmtId="0" fontId="0" fillId="4" borderId="14" xfId="0" applyFont="1" applyFill="1" applyBorder="1" applyAlignment="1">
      <alignment horizontal="left" indent="1"/>
    </xf>
    <xf numFmtId="0" fontId="0" fillId="4" borderId="9" xfId="0" applyFill="1" applyBorder="1" applyAlignment="1">
      <alignment horizontal="left" indent="1"/>
    </xf>
    <xf numFmtId="0" fontId="10" fillId="4" borderId="12" xfId="0" applyFont="1" applyFill="1" applyBorder="1" applyAlignment="1">
      <alignment horizontal="left" indent="1"/>
    </xf>
    <xf numFmtId="0" fontId="2" fillId="4" borderId="14" xfId="0" applyFont="1" applyFill="1" applyBorder="1" applyAlignment="1">
      <alignment horizontal="left" indent="1"/>
    </xf>
    <xf numFmtId="0" fontId="0" fillId="4" borderId="12" xfId="0" applyFont="1" applyFill="1" applyBorder="1" applyAlignment="1" applyProtection="1">
      <alignment horizontal="left" indent="1"/>
    </xf>
    <xf numFmtId="0" fontId="15" fillId="4" borderId="12" xfId="0" applyFont="1" applyFill="1" applyBorder="1" applyAlignment="1" applyProtection="1">
      <alignment horizontal="left" indent="1"/>
    </xf>
    <xf numFmtId="0" fontId="7" fillId="4" borderId="12" xfId="0" applyFont="1" applyFill="1" applyBorder="1" applyAlignment="1" applyProtection="1">
      <alignment horizontal="left" indent="1"/>
    </xf>
    <xf numFmtId="0" fontId="1" fillId="4" borderId="12" xfId="0" applyFont="1" applyFill="1" applyBorder="1" applyAlignment="1" applyProtection="1">
      <alignment horizontal="left" indent="1"/>
    </xf>
    <xf numFmtId="0" fontId="2" fillId="4" borderId="12" xfId="0" applyFont="1" applyFill="1" applyBorder="1" applyAlignment="1" applyProtection="1">
      <alignment horizontal="left" indent="1"/>
    </xf>
    <xf numFmtId="0" fontId="0" fillId="4" borderId="14" xfId="0" applyFont="1" applyFill="1" applyBorder="1" applyAlignment="1" applyProtection="1">
      <alignment horizontal="left" indent="1"/>
    </xf>
    <xf numFmtId="0" fontId="10" fillId="4" borderId="12" xfId="0" applyFont="1" applyFill="1" applyBorder="1" applyAlignment="1" applyProtection="1">
      <alignment horizontal="left" indent="1"/>
    </xf>
    <xf numFmtId="0" fontId="3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Protection="1"/>
    <xf numFmtId="0" fontId="0" fillId="4" borderId="13" xfId="0" applyFont="1" applyFill="1" applyBorder="1" applyProtection="1"/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166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9" fontId="1" fillId="2" borderId="16" xfId="0" applyNumberFormat="1" applyFont="1" applyFill="1" applyBorder="1" applyAlignment="1" applyProtection="1">
      <alignment horizontal="center"/>
      <protection locked="0"/>
    </xf>
    <xf numFmtId="166" fontId="1" fillId="2" borderId="17" xfId="0" applyNumberFormat="1" applyFon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/>
      <protection locked="0"/>
    </xf>
    <xf numFmtId="9" fontId="1" fillId="2" borderId="19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9" fontId="1" fillId="4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C3D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vo.nl/onderwerpen/subsidiespelregels/ezk/mkb-toet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8</xdr:row>
      <xdr:rowOff>161925</xdr:rowOff>
    </xdr:from>
    <xdr:to>
      <xdr:col>15</xdr:col>
      <xdr:colOff>561976</xdr:colOff>
      <xdr:row>26</xdr:row>
      <xdr:rowOff>28575</xdr:rowOff>
    </xdr:to>
    <xdr:sp macro="" textlink="">
      <xdr:nvSpPr>
        <xdr:cNvPr id="3" name="Tekstva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9513E6-C950-E6AB-220B-25AB5B3FF828}"/>
            </a:ext>
          </a:extLst>
        </xdr:cNvPr>
        <xdr:cNvSpPr txBox="1"/>
      </xdr:nvSpPr>
      <xdr:spPr>
        <a:xfrm>
          <a:off x="476250" y="1762125"/>
          <a:ext cx="9229726" cy="3295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6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6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Toelichting op indicatieve berekening SSEB Aanschaf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</a:p>
        <a:p>
          <a:endParaRPr lang="nl-NL"/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 de 3 tabbladen kunt u een berekening maken voor: 	1. Bouwmachines met een motorvermogen tot 100 kW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2.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ouwmachines met een motorvermogen groter of gelijk aan 100 kW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3. Mobiele batterijpakketten vanaf 50 kWh.   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</a:p>
        <a:p>
          <a:endParaRPr lang="nl-NL"/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Door het invullen van het investeringsbedrag, het continu vermogen van de motor en de accucapaciteit wordt een indicatie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berekent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van het subsidiebedrag.</a:t>
          </a:r>
        </a:p>
        <a:p>
          <a:endParaRPr lang="nl-NL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zult u een keuze moeten maken voor groot- of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kleinbedrijf, meer informatie over of uw onderneming een groot of klein bedrijf is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vindt u op: </a:t>
          </a:r>
          <a:r>
            <a:rPr lang="nl-NL"/>
            <a:t> </a:t>
          </a:r>
          <a:r>
            <a:rPr lang="nl-NL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nl-N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Aan de berekening van dit indicatieve subsidiebedrag kunnen geen rechten ontleend worden!</a:t>
          </a:r>
          <a:r>
            <a:rPr lang="nl-NL"/>
            <a:t> </a:t>
          </a: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</xdr:txBody>
    </xdr:sp>
    <xdr:clientData/>
  </xdr:twoCellAnchor>
  <xdr:twoCellAnchor editAs="oneCell">
    <xdr:from>
      <xdr:col>3</xdr:col>
      <xdr:colOff>387350</xdr:colOff>
      <xdr:row>0</xdr:row>
      <xdr:rowOff>19050</xdr:rowOff>
    </xdr:from>
    <xdr:to>
      <xdr:col>12</xdr:col>
      <xdr:colOff>307605</xdr:colOff>
      <xdr:row>9</xdr:row>
      <xdr:rowOff>102112</xdr:rowOff>
    </xdr:to>
    <xdr:pic>
      <xdr:nvPicPr>
        <xdr:cNvPr id="5" name="Afbeelding 4" descr="Logo Rijksdienst voor Ondenemend Nederland">
          <a:extLst>
            <a:ext uri="{FF2B5EF4-FFF2-40B4-BE49-F238E27FC236}">
              <a16:creationId xmlns:a16="http://schemas.microsoft.com/office/drawing/2014/main" id="{222A9269-B3D8-0152-025E-1B25F1632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150" y="19050"/>
          <a:ext cx="5406655" cy="1873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21</xdr:row>
      <xdr:rowOff>166687</xdr:rowOff>
    </xdr:from>
    <xdr:to>
      <xdr:col>12</xdr:col>
      <xdr:colOff>0</xdr:colOff>
      <xdr:row>37</xdr:row>
      <xdr:rowOff>158750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BB8517FE-7845-E28B-1BC9-A962E32E0362}"/>
            </a:ext>
          </a:extLst>
        </xdr:cNvPr>
        <xdr:cNvSpPr txBox="1"/>
      </xdr:nvSpPr>
      <xdr:spPr>
        <a:xfrm>
          <a:off x="619124" y="3976687"/>
          <a:ext cx="8601076" cy="30400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*¹ Als een emissieloos bouwwerktuig gebruik maakt van verwisselbare accupakketten, dan mag de accucapaciteit van maximaal één extra 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verwisselbaar accupakket opgeteld worden bij de accucapaciteit van de verwisselbare accu('s) waarmee de machine is uitgerust.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Bijvoorbeeld: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Aanschaf van machine uitgerust met een verwisselbaar accupakket van 80 kWh en van één extra verwisselbaar accupakket van 80 kWh, dan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geeft u het totaal van 160 kWh op. (N+1)</a:t>
          </a:r>
          <a:r>
            <a:rPr lang="nl-NL" b="0">
              <a:latin typeface="+mn-lt"/>
            </a:rPr>
            <a:t> </a:t>
          </a:r>
        </a:p>
        <a:p>
          <a:endParaRPr lang="nl-NL" sz="1100" b="0" i="0" u="none" strike="noStrike">
            <a:solidFill>
              <a:schemeClr val="dk1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*² Vul hier het continu elektrisch motorvermogen in kilowatt in van de in totaal op de bouwmachine beschikbare elektromotoren (vermogen  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 aandrijfmotor + eventuele vermogen motor hydraulische aandrijving).</a:t>
          </a:r>
          <a:r>
            <a:rPr lang="nl-NL" b="0">
              <a:latin typeface="+mn-lt"/>
            </a:rPr>
            <a:t> </a:t>
          </a:r>
        </a:p>
        <a:p>
          <a:endParaRPr lang="nl-NL" b="0"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*³ Klik met uw muis in het groen gearceerde veld waarin staat Kleinbedrijf. Selecteer via de lookup die zichtbaar wordt of u een klein of groot 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 bedrijf bent. Het subsidiepercentage wat van toepassing is wordt dan automatisch gevuld. 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</a:p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Weet u niet of u een klein of groot bedrijf bent? Doe dan de MKB toets via: </a:t>
          </a:r>
          <a:endParaRPr lang="nl-NL" b="0">
            <a:latin typeface="+mn-lt"/>
          </a:endParaRPr>
        </a:p>
        <a:p>
          <a:r>
            <a:rPr lang="nl-NL" sz="1100" b="0" i="0" u="sng" strike="noStrike">
              <a:solidFill>
                <a:srgbClr val="0563C1"/>
              </a:solidFill>
              <a:effectLst/>
              <a:latin typeface="+mn-lt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</a:p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Aan de berekening van dit indicatieve subsidiebedrag kunnen geen rechten ontleend worden.</a:t>
          </a:r>
          <a:r>
            <a:rPr lang="nl-NL" b="0">
              <a:latin typeface="+mn-lt"/>
            </a:rPr>
            <a:t> </a:t>
          </a:r>
          <a:endParaRPr lang="nl-NL" sz="1100" b="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23811</xdr:rowOff>
    </xdr:from>
    <xdr:to>
      <xdr:col>13</xdr:col>
      <xdr:colOff>57150</xdr:colOff>
      <xdr:row>36</xdr:row>
      <xdr:rowOff>35718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D09C53E-CEEC-16CA-8D0A-961CFE4F071B}"/>
            </a:ext>
          </a:extLst>
        </xdr:cNvPr>
        <xdr:cNvSpPr txBox="1"/>
      </xdr:nvSpPr>
      <xdr:spPr>
        <a:xfrm>
          <a:off x="607219" y="4464842"/>
          <a:ext cx="8582025" cy="26789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*¹ Als een emissieloos bouwwerktuig gebruik maakt van verwisselbare accupakketten, dan mogen de kosten van maximaal één extra verwisselbaar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accupakket meegenomen worden in de opgave van de aanschafprijs.</a:t>
          </a:r>
          <a:r>
            <a:rPr lang="nl-NL" b="0">
              <a:latin typeface="+mn-lt"/>
            </a:rPr>
            <a:t> </a:t>
          </a:r>
        </a:p>
        <a:p>
          <a:endParaRPr lang="nl-NL" b="0"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*² Stuur bij uw aanvraag een offerte mee van een vergelijkbare diesel-variant (van maximaal 3 maanden oud) waaruit de aanschafprijs van de 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 referentiemachine blijkt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</a:rPr>
            <a:t>.</a:t>
          </a:r>
          <a:endParaRPr lang="nl-NL" b="0">
            <a:latin typeface="+mn-lt"/>
          </a:endParaRPr>
        </a:p>
        <a:p>
          <a:endParaRPr lang="nl-NL" b="0"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*³ Klik met uw muis in het groen gearceerde veld waarin staat Kleinbedrijf. Selecteer via de lookup die zichtbaar wordt of u een klein of 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 groot bedrijf bent. Het subsidiepercentage wat van toepassing is wordt dan automatisch gevuld. 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FF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</a:p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Weet u niet of u een klein of groot bedrijf bent? Doe dan de MKB toets via:</a:t>
          </a:r>
          <a:r>
            <a:rPr lang="nl-NL" b="0">
              <a:latin typeface="+mn-lt"/>
            </a:rPr>
            <a:t> </a:t>
          </a:r>
        </a:p>
        <a:p>
          <a:r>
            <a:rPr lang="nl-NL" sz="1100" b="0" i="0" u="sng" strike="noStrike">
              <a:solidFill>
                <a:srgbClr val="0563C1"/>
              </a:solidFill>
              <a:effectLst/>
              <a:latin typeface="+mn-lt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</a:p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Aan de berekening van dit indicatieve subsidiebedrag kunnen geen rechten ontleend worden.</a:t>
          </a:r>
          <a:r>
            <a:rPr lang="nl-NL" b="0">
              <a:latin typeface="+mn-lt"/>
            </a:rPr>
            <a:t> </a:t>
          </a:r>
          <a:endParaRPr lang="nl-NL" sz="1100" b="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119062</xdr:rowOff>
    </xdr:from>
    <xdr:to>
      <xdr:col>11</xdr:col>
      <xdr:colOff>0</xdr:colOff>
      <xdr:row>30</xdr:row>
      <xdr:rowOff>76200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7EEA7BD9-0F9B-9870-7D35-9849C918C2B2}"/>
            </a:ext>
          </a:extLst>
        </xdr:cNvPr>
        <xdr:cNvSpPr txBox="1"/>
      </xdr:nvSpPr>
      <xdr:spPr>
        <a:xfrm>
          <a:off x="590551" y="3929062"/>
          <a:ext cx="7877174" cy="205263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*¹ Vul hier de accucapaciteit van het mobiele batterijpakket in. </a:t>
          </a:r>
          <a:r>
            <a:rPr lang="nl-NL" b="0">
              <a:latin typeface="+mn-lt"/>
            </a:rPr>
            <a:t> </a:t>
          </a:r>
        </a:p>
        <a:p>
          <a:endParaRPr lang="nl-NL" b="0"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*² Klik met uw muis in het groen gearceerde veld waarin staat Kleinbedrijf. Selecteer via de lookup die zichtbaar wordt of u een   </a:t>
          </a: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     klein of groot bedrijf bent. Het subsidiepercentage wat van toepassing is wordt dan automatisch gevuld. </a:t>
          </a:r>
          <a:r>
            <a:rPr lang="nl-NL" b="0">
              <a:latin typeface="+mn-lt"/>
            </a:rPr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 </a:t>
          </a:r>
          <a:r>
            <a:rPr lang="nl-NL" b="0">
              <a:latin typeface="+mn-lt"/>
            </a:rPr>
            <a:t> </a:t>
          </a:r>
        </a:p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Weet u niet of u een klein of groot bedrijf bent? Doe dan de MKB toets via:</a:t>
          </a:r>
          <a:r>
            <a:rPr lang="nl-NL" b="0">
              <a:latin typeface="+mn-lt"/>
            </a:rPr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+mn-lt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 b="0">
              <a:latin typeface="+mn-lt"/>
            </a:rPr>
            <a:t> </a:t>
          </a:r>
        </a:p>
        <a:p>
          <a:endParaRPr lang="nl-NL" sz="1100" b="0" i="0" u="none" strike="noStrike">
            <a:solidFill>
              <a:srgbClr val="000000"/>
            </a:solidFill>
            <a:effectLst/>
            <a:latin typeface="+mn-lt"/>
          </a:endParaRPr>
        </a:p>
        <a:p>
          <a:r>
            <a:rPr lang="nl-NL" sz="1100" b="0" i="0" u="none" strike="noStrike">
              <a:solidFill>
                <a:srgbClr val="000000"/>
              </a:solidFill>
              <a:effectLst/>
              <a:latin typeface="+mn-lt"/>
            </a:rPr>
            <a:t>Aan de berekening van dit indicatieve subsidiebedrag kunnen geen rechten ontleend worden</a:t>
          </a:r>
          <a:r>
            <a:rPr lang="nl-NL" b="0">
              <a:latin typeface="+mn-lt"/>
            </a:rPr>
            <a:t>.</a:t>
          </a:r>
          <a:endParaRPr lang="nl-NL" sz="1100" b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ECE4-C9AB-42F2-8B61-7B681CD9BF08}">
  <sheetPr codeName="Blad1">
    <tabColor rgb="FF92D050"/>
    <pageSetUpPr fitToPage="1"/>
  </sheetPr>
  <dimension ref="A1:CG616"/>
  <sheetViews>
    <sheetView showGridLines="0" showRowColHeaders="0" tabSelected="1" topLeftCell="A4" zoomScaleNormal="100" workbookViewId="0">
      <selection activeCell="Q25" sqref="Q25"/>
    </sheetView>
  </sheetViews>
  <sheetFormatPr defaultRowHeight="15" x14ac:dyDescent="0.25"/>
  <sheetData>
    <row r="1" spans="1:8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</row>
    <row r="2" spans="1:8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</row>
    <row r="3" spans="1:8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</row>
    <row r="4" spans="1:8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</row>
    <row r="5" spans="1:8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</row>
    <row r="6" spans="1:85" ht="21" x14ac:dyDescent="0.35">
      <c r="A6" s="15"/>
      <c r="B6" s="3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</row>
    <row r="7" spans="1:8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</row>
    <row r="8" spans="1:85" x14ac:dyDescent="0.25">
      <c r="A8" s="15"/>
      <c r="B8" s="4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</row>
    <row r="9" spans="1:8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</row>
    <row r="10" spans="1:85" x14ac:dyDescent="0.25">
      <c r="A10" s="15"/>
      <c r="B10" s="4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</row>
    <row r="11" spans="1:85" x14ac:dyDescent="0.25">
      <c r="A11" s="15"/>
      <c r="B11" s="4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</row>
    <row r="12" spans="1:85" x14ac:dyDescent="0.25">
      <c r="A12" s="15"/>
      <c r="B12" s="4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</row>
    <row r="13" spans="1:85" x14ac:dyDescent="0.25">
      <c r="A13" s="15"/>
      <c r="B13" s="4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</row>
    <row r="14" spans="1:85" x14ac:dyDescent="0.25">
      <c r="A14" s="15"/>
      <c r="B14" s="3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</row>
    <row r="15" spans="1:8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</row>
    <row r="16" spans="1:8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</row>
    <row r="17" spans="1:8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8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8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8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8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8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</row>
    <row r="23" spans="1:8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</row>
    <row r="24" spans="1:8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</row>
    <row r="25" spans="1:8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</row>
    <row r="26" spans="1:8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</row>
    <row r="27" spans="1:8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</row>
    <row r="28" spans="1:8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</row>
    <row r="29" spans="1:8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</row>
    <row r="30" spans="1:8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</row>
    <row r="31" spans="1:8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</row>
    <row r="32" spans="1:8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</row>
    <row r="33" spans="1:8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</row>
    <row r="34" spans="1:8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</row>
    <row r="35" spans="1:8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</row>
    <row r="36" spans="1:8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</row>
    <row r="37" spans="1:8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</row>
    <row r="38" spans="1:8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</row>
    <row r="39" spans="1:8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</row>
    <row r="40" spans="1:8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</row>
    <row r="41" spans="1:8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</row>
    <row r="42" spans="1:8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</row>
    <row r="43" spans="1:8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</row>
    <row r="44" spans="1:8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</row>
    <row r="45" spans="1:8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</row>
    <row r="46" spans="1:8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</row>
    <row r="47" spans="1:8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</row>
    <row r="48" spans="1:8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</row>
    <row r="49" spans="1:8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</row>
    <row r="50" spans="1:8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</row>
    <row r="51" spans="1:8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</row>
    <row r="52" spans="1:8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</row>
    <row r="53" spans="1:8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</row>
    <row r="54" spans="1:8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</row>
    <row r="55" spans="1:8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</row>
    <row r="56" spans="1:8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</row>
    <row r="57" spans="1:8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</row>
    <row r="58" spans="1:8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</row>
    <row r="59" spans="1:8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</row>
    <row r="60" spans="1:8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</row>
    <row r="61" spans="1:8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</row>
    <row r="62" spans="1:8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</row>
    <row r="63" spans="1:8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</row>
    <row r="64" spans="1:8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</row>
    <row r="65" spans="1:8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</row>
    <row r="66" spans="1:8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</row>
    <row r="67" spans="1:8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</row>
    <row r="68" spans="1:8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</row>
    <row r="69" spans="1:8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</row>
    <row r="70" spans="1:8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</row>
    <row r="71" spans="1:8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</row>
    <row r="72" spans="1:8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</row>
    <row r="73" spans="1:8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</row>
    <row r="74" spans="1:8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</row>
    <row r="75" spans="1:8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</row>
    <row r="76" spans="1:8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</row>
    <row r="77" spans="1:8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</row>
    <row r="78" spans="1:8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</row>
    <row r="79" spans="1:8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</row>
    <row r="80" spans="1:8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</row>
    <row r="81" spans="1:8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</row>
    <row r="82" spans="1:8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</row>
    <row r="83" spans="1:8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</row>
    <row r="84" spans="1:8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</row>
    <row r="85" spans="1:8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</row>
    <row r="86" spans="1:8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</row>
    <row r="87" spans="1:8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</row>
    <row r="88" spans="1:8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</row>
    <row r="89" spans="1:8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</row>
    <row r="90" spans="1:8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</row>
    <row r="91" spans="1:8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</row>
    <row r="92" spans="1:8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</row>
    <row r="93" spans="1:8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</row>
    <row r="94" spans="1:8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</row>
    <row r="95" spans="1:8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</row>
    <row r="96" spans="1:8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</row>
    <row r="97" spans="1:8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</row>
    <row r="98" spans="1:8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</row>
    <row r="99" spans="1:8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</row>
    <row r="100" spans="1:8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</row>
    <row r="101" spans="1:8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</row>
    <row r="102" spans="1:8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</row>
    <row r="103" spans="1:8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</row>
    <row r="104" spans="1:8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</row>
    <row r="105" spans="1:8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</row>
    <row r="106" spans="1:8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</row>
    <row r="107" spans="1:8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</row>
    <row r="108" spans="1:8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</row>
    <row r="109" spans="1:8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</row>
    <row r="110" spans="1:8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</row>
    <row r="111" spans="1:8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</row>
    <row r="112" spans="1:8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</row>
    <row r="113" spans="1:8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</row>
    <row r="114" spans="1:8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</row>
    <row r="115" spans="1:8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</row>
    <row r="116" spans="1:8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</row>
    <row r="117" spans="1:8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</row>
    <row r="118" spans="1:8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</row>
    <row r="119" spans="1:8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</row>
    <row r="120" spans="1:8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</row>
    <row r="121" spans="1:8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</row>
    <row r="122" spans="1:8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</row>
    <row r="123" spans="1:8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</row>
    <row r="124" spans="1:8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</row>
    <row r="125" spans="1:8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</row>
    <row r="126" spans="1:8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</row>
    <row r="127" spans="1:8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</row>
    <row r="128" spans="1:8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</row>
    <row r="129" spans="1:8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</row>
    <row r="130" spans="1:8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</row>
    <row r="131" spans="1:8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</row>
    <row r="132" spans="1:8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</row>
    <row r="133" spans="1:8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</row>
    <row r="134" spans="1:8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</row>
    <row r="135" spans="1:8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</row>
    <row r="136" spans="1:8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</row>
    <row r="137" spans="1:8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</row>
    <row r="138" spans="1:8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</row>
    <row r="139" spans="1:8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</row>
    <row r="140" spans="1:8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</row>
    <row r="141" spans="1:8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</row>
    <row r="142" spans="1:8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</row>
    <row r="143" spans="1:8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</row>
    <row r="144" spans="1:8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</row>
    <row r="145" spans="1:8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</row>
    <row r="146" spans="1:8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</row>
    <row r="147" spans="1:8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</row>
    <row r="148" spans="1:8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</row>
    <row r="149" spans="1:8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</row>
    <row r="150" spans="1:8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</row>
    <row r="151" spans="1:8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</row>
    <row r="152" spans="1:8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</row>
    <row r="153" spans="1:8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</row>
    <row r="154" spans="1:8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</row>
    <row r="155" spans="1:8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</row>
    <row r="156" spans="1:8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</row>
    <row r="157" spans="1:8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</row>
    <row r="158" spans="1:8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</row>
    <row r="159" spans="1:8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</row>
    <row r="160" spans="1:8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</row>
    <row r="161" spans="1:8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</row>
    <row r="162" spans="1:8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</row>
    <row r="163" spans="1:8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</row>
    <row r="164" spans="1:8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</row>
    <row r="165" spans="1:8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</row>
    <row r="166" spans="1:8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</row>
    <row r="167" spans="1:8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</row>
    <row r="168" spans="1:8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</row>
    <row r="169" spans="1:8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</row>
    <row r="170" spans="1:8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</row>
    <row r="171" spans="1:8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</row>
    <row r="172" spans="1:8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</row>
    <row r="173" spans="1:8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</row>
    <row r="174" spans="1:8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</row>
    <row r="175" spans="1:8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</row>
    <row r="176" spans="1:8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</row>
    <row r="177" spans="1:8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</row>
    <row r="178" spans="1:8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</row>
    <row r="179" spans="1:8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</row>
    <row r="180" spans="1:8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</row>
    <row r="181" spans="1:8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</row>
    <row r="182" spans="1:8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</row>
    <row r="183" spans="1:8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</row>
    <row r="184" spans="1:8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</row>
    <row r="185" spans="1:8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</row>
    <row r="186" spans="1:8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</row>
    <row r="187" spans="1:8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</row>
    <row r="188" spans="1:8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</row>
    <row r="189" spans="1:8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</row>
    <row r="190" spans="1:8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</row>
    <row r="191" spans="1:8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</row>
    <row r="192" spans="1:8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</row>
    <row r="193" spans="1:8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</row>
    <row r="194" spans="1:8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</row>
    <row r="195" spans="1:8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</row>
    <row r="196" spans="1:8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</row>
    <row r="197" spans="1:85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</row>
    <row r="198" spans="1:8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</row>
    <row r="199" spans="1:85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</row>
    <row r="200" spans="1:85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</row>
    <row r="201" spans="1:85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</row>
    <row r="202" spans="1:85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</row>
    <row r="203" spans="1:85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</row>
    <row r="204" spans="1:85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</row>
    <row r="205" spans="1:85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</row>
    <row r="206" spans="1:85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</row>
    <row r="207" spans="1:85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</row>
    <row r="208" spans="1:85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</row>
    <row r="209" spans="1:85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</row>
    <row r="210" spans="1:85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</row>
    <row r="211" spans="1:85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</row>
    <row r="212" spans="1:85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</row>
    <row r="213" spans="1:85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</row>
    <row r="214" spans="1:85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</row>
    <row r="215" spans="1:85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</row>
    <row r="216" spans="1:85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</row>
    <row r="217" spans="1:85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</row>
    <row r="218" spans="1:85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</row>
    <row r="219" spans="1:85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</row>
    <row r="220" spans="1:85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</row>
    <row r="221" spans="1:85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</row>
    <row r="222" spans="1:85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</row>
    <row r="223" spans="1:85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</row>
    <row r="224" spans="1:85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</row>
    <row r="225" spans="1:85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</row>
    <row r="226" spans="1:85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</row>
    <row r="227" spans="1:85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</row>
    <row r="228" spans="1:85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</row>
    <row r="229" spans="1:85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</row>
    <row r="230" spans="1:85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</row>
    <row r="231" spans="1:85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</row>
    <row r="232" spans="1:85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</row>
    <row r="233" spans="1:85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</row>
    <row r="234" spans="1:85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</row>
    <row r="235" spans="1:85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</row>
    <row r="236" spans="1:85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</row>
    <row r="237" spans="1:85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</row>
    <row r="238" spans="1:85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</row>
    <row r="239" spans="1:85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</row>
    <row r="240" spans="1:85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</row>
    <row r="241" spans="1:85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</row>
    <row r="242" spans="1:85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</row>
    <row r="243" spans="1:85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</row>
    <row r="244" spans="1:85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</row>
    <row r="245" spans="1:85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</row>
    <row r="246" spans="1:85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</row>
    <row r="247" spans="1:85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</row>
    <row r="248" spans="1:85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</row>
    <row r="249" spans="1:85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</row>
    <row r="250" spans="1:85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</row>
    <row r="251" spans="1:85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</row>
    <row r="252" spans="1:85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</row>
    <row r="253" spans="1:8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</row>
    <row r="254" spans="1:85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</row>
    <row r="255" spans="1:85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</row>
    <row r="256" spans="1:85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</row>
    <row r="257" spans="1:85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</row>
    <row r="258" spans="1:85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</row>
    <row r="259" spans="1:85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</row>
    <row r="260" spans="1:85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</row>
    <row r="261" spans="1:85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</row>
    <row r="262" spans="1:85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</row>
    <row r="263" spans="1:85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</row>
    <row r="264" spans="1:85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</row>
    <row r="265" spans="1:85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</row>
    <row r="266" spans="1:85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</row>
    <row r="267" spans="1:85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</row>
    <row r="268" spans="1:85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</row>
    <row r="269" spans="1:85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</row>
    <row r="270" spans="1:85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</row>
    <row r="271" spans="1:85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</row>
    <row r="272" spans="1:85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</row>
    <row r="273" spans="1:85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</row>
    <row r="274" spans="1:85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</row>
    <row r="275" spans="1:85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</row>
    <row r="276" spans="1:85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</row>
    <row r="277" spans="1:85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</row>
    <row r="278" spans="1:85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</row>
    <row r="279" spans="1:85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</row>
    <row r="280" spans="1:85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</row>
    <row r="281" spans="1:85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</row>
    <row r="282" spans="1:85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</row>
    <row r="283" spans="1:85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</row>
    <row r="284" spans="1:85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</row>
    <row r="285" spans="1:8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</row>
    <row r="286" spans="1:85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</row>
    <row r="287" spans="1:85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</row>
    <row r="288" spans="1:85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</row>
    <row r="289" spans="1:85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</row>
    <row r="290" spans="1:85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</row>
    <row r="291" spans="1:8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</row>
    <row r="292" spans="1:85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</row>
    <row r="293" spans="1:85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</row>
    <row r="294" spans="1:85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</row>
    <row r="295" spans="1:8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</row>
    <row r="296" spans="1:85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</row>
    <row r="297" spans="1:85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</row>
    <row r="298" spans="1:85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</row>
    <row r="299" spans="1:85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</row>
    <row r="300" spans="1:85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</row>
    <row r="301" spans="1:85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</row>
    <row r="302" spans="1:85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</row>
    <row r="303" spans="1:85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</row>
    <row r="304" spans="1:85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</row>
    <row r="305" spans="1:85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</row>
    <row r="306" spans="1:85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</row>
    <row r="307" spans="1:85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</row>
    <row r="308" spans="1:85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</row>
    <row r="309" spans="1:85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</row>
    <row r="310" spans="1:85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</row>
    <row r="311" spans="1:85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</row>
    <row r="312" spans="1:85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</row>
    <row r="313" spans="1:85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</row>
    <row r="314" spans="1:85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</row>
    <row r="315" spans="1:85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</row>
    <row r="316" spans="1:85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</row>
    <row r="317" spans="1:85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</row>
    <row r="318" spans="1:85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</row>
    <row r="319" spans="1:85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</row>
    <row r="320" spans="1:85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</row>
    <row r="321" spans="1:85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</row>
    <row r="322" spans="1:85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</row>
    <row r="323" spans="1:85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</row>
    <row r="324" spans="1:85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</row>
    <row r="325" spans="1:85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</row>
    <row r="326" spans="1:8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</row>
    <row r="327" spans="1:8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</row>
    <row r="328" spans="1:8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</row>
    <row r="329" spans="1:8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</row>
    <row r="330" spans="1:8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</row>
    <row r="331" spans="1:8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</row>
    <row r="332" spans="1:8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</row>
    <row r="333" spans="1:8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</row>
    <row r="334" spans="1:8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</row>
    <row r="335" spans="1:8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</row>
    <row r="336" spans="1:85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</row>
    <row r="337" spans="1:85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</row>
    <row r="338" spans="1:85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</row>
    <row r="339" spans="1:85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</row>
    <row r="340" spans="1:85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</row>
    <row r="341" spans="1:85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</row>
    <row r="342" spans="1:85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</row>
    <row r="343" spans="1:8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</row>
    <row r="344" spans="1:85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</row>
    <row r="345" spans="1:85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</row>
    <row r="346" spans="1:85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</row>
    <row r="347" spans="1:85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</row>
    <row r="348" spans="1:85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</row>
    <row r="349" spans="1:85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</row>
    <row r="350" spans="1:85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</row>
    <row r="351" spans="1:85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</row>
    <row r="352" spans="1:85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</row>
    <row r="353" spans="1:85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</row>
    <row r="354" spans="1:85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</row>
    <row r="355" spans="1:85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</row>
    <row r="356" spans="1:85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</row>
    <row r="357" spans="1:85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</row>
    <row r="358" spans="1:85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</row>
    <row r="359" spans="1:85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</row>
    <row r="360" spans="1:85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</row>
    <row r="361" spans="1:85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</row>
    <row r="362" spans="1:85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</row>
    <row r="363" spans="1:85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</row>
    <row r="364" spans="1:85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</row>
    <row r="365" spans="1:85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</row>
    <row r="366" spans="1:85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</row>
    <row r="367" spans="1:85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</row>
    <row r="368" spans="1:85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</row>
    <row r="369" spans="1:85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</row>
    <row r="370" spans="1:85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</row>
    <row r="371" spans="1:85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</row>
    <row r="372" spans="1:85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</row>
    <row r="373" spans="1:85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</row>
    <row r="374" spans="1:85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</row>
    <row r="375" spans="1:85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</row>
    <row r="376" spans="1:85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</row>
    <row r="377" spans="1:85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</row>
    <row r="378" spans="1:85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</row>
    <row r="379" spans="1:85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</row>
    <row r="380" spans="1:85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</row>
    <row r="381" spans="1:85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</row>
    <row r="382" spans="1:85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</row>
    <row r="383" spans="1:85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</row>
    <row r="384" spans="1:85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</row>
    <row r="385" spans="1:85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</row>
    <row r="386" spans="1:85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</row>
    <row r="387" spans="1:85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</row>
    <row r="388" spans="1:85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</row>
    <row r="389" spans="1:85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</row>
    <row r="390" spans="1:85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</row>
    <row r="391" spans="1:85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</row>
    <row r="392" spans="1:85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</row>
    <row r="393" spans="1:85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</row>
    <row r="394" spans="1:85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</row>
    <row r="395" spans="1:85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</row>
    <row r="396" spans="1:85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</row>
    <row r="397" spans="1:85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</row>
    <row r="398" spans="1:85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</row>
    <row r="399" spans="1:85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</row>
    <row r="400" spans="1:85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</row>
    <row r="401" spans="1:85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</row>
    <row r="402" spans="1:85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</row>
    <row r="403" spans="1:85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</row>
    <row r="404" spans="1:85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</row>
    <row r="405" spans="1:85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</row>
    <row r="406" spans="1:85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</row>
    <row r="407" spans="1:85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</row>
    <row r="408" spans="1:85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</row>
    <row r="409" spans="1:85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</row>
    <row r="410" spans="1:85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</row>
    <row r="411" spans="1:85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</row>
    <row r="412" spans="1:85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</row>
    <row r="413" spans="1:85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</row>
    <row r="414" spans="1:85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</row>
    <row r="415" spans="1:85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</row>
    <row r="416" spans="1:85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</row>
    <row r="417" spans="1:85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</row>
    <row r="418" spans="1:85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</row>
    <row r="419" spans="1:85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</row>
    <row r="420" spans="1:85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</row>
    <row r="421" spans="1:85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</row>
    <row r="422" spans="1:85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</row>
    <row r="423" spans="1:85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</row>
    <row r="424" spans="1:85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</row>
    <row r="425" spans="1:85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</row>
    <row r="426" spans="1:85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</row>
    <row r="427" spans="1:85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</row>
    <row r="428" spans="1:85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</row>
    <row r="429" spans="1:85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</row>
    <row r="430" spans="1:85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</row>
    <row r="431" spans="1:85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</row>
    <row r="432" spans="1:85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</row>
    <row r="433" spans="1:85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</row>
    <row r="434" spans="1:85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</row>
    <row r="435" spans="1:85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</row>
    <row r="436" spans="1:85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</row>
    <row r="437" spans="1:85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</row>
    <row r="438" spans="1:85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</row>
    <row r="439" spans="1:85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</row>
    <row r="440" spans="1:85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</row>
    <row r="441" spans="1:85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</row>
    <row r="442" spans="1:85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</row>
    <row r="443" spans="1:85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</row>
    <row r="444" spans="1:85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</row>
    <row r="445" spans="1:85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</row>
    <row r="446" spans="1:85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</row>
    <row r="447" spans="1:85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</row>
    <row r="448" spans="1:85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</row>
    <row r="449" spans="1:85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</row>
    <row r="450" spans="1:85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</row>
    <row r="451" spans="1:85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</row>
    <row r="452" spans="1:85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</row>
    <row r="453" spans="1:85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</row>
    <row r="454" spans="1:85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</row>
    <row r="455" spans="1:85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</row>
    <row r="456" spans="1:85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</row>
    <row r="457" spans="1:85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</row>
    <row r="458" spans="1:85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</row>
    <row r="459" spans="1:85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</row>
    <row r="460" spans="1:85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</row>
    <row r="461" spans="1:85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</row>
    <row r="462" spans="1:85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</row>
    <row r="463" spans="1:85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</row>
    <row r="464" spans="1:85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</row>
    <row r="465" spans="1:85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</row>
    <row r="466" spans="1:85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</row>
    <row r="467" spans="1:85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</row>
    <row r="468" spans="1:85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</row>
    <row r="469" spans="1:85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</row>
    <row r="470" spans="1:85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</row>
    <row r="471" spans="1:85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</row>
    <row r="472" spans="1:85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</row>
    <row r="473" spans="1:85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</row>
    <row r="474" spans="1:85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</row>
    <row r="475" spans="1:85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</row>
    <row r="476" spans="1:85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</row>
    <row r="477" spans="1:85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</row>
    <row r="478" spans="1:85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</row>
    <row r="479" spans="1:85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</row>
    <row r="480" spans="1:85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</row>
    <row r="481" spans="1:85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</row>
    <row r="482" spans="1:85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</row>
    <row r="483" spans="1:85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</row>
    <row r="484" spans="1:85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</row>
    <row r="485" spans="1:85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</row>
    <row r="486" spans="1:85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</row>
    <row r="487" spans="1:85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</row>
    <row r="488" spans="1:85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</row>
    <row r="489" spans="1:85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</row>
    <row r="490" spans="1:85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</row>
    <row r="491" spans="1:85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</row>
    <row r="492" spans="1:85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</row>
    <row r="493" spans="1:85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</row>
    <row r="494" spans="1:85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</row>
    <row r="495" spans="1:85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</row>
    <row r="496" spans="1:85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</row>
    <row r="497" spans="1:85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</row>
    <row r="498" spans="1:85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</row>
    <row r="499" spans="1:85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</row>
    <row r="500" spans="1:85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</row>
    <row r="501" spans="1:85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</row>
    <row r="502" spans="1:85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</row>
    <row r="503" spans="1:85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</row>
    <row r="504" spans="1:85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</row>
    <row r="505" spans="1:85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</row>
    <row r="506" spans="1:85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</row>
    <row r="507" spans="1:85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</row>
    <row r="508" spans="1:85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</row>
    <row r="509" spans="1:85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</row>
    <row r="510" spans="1:85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</row>
    <row r="511" spans="1:85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</row>
    <row r="512" spans="1:85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</row>
    <row r="513" spans="1:85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</row>
    <row r="514" spans="1:85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</row>
    <row r="515" spans="1:85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</row>
    <row r="516" spans="1:85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</row>
    <row r="517" spans="1:85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</row>
    <row r="518" spans="1:85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</row>
    <row r="519" spans="1:85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</row>
    <row r="520" spans="1:85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</row>
    <row r="521" spans="1:85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</row>
    <row r="522" spans="1:85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</row>
    <row r="523" spans="1:85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</row>
    <row r="524" spans="1:85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</row>
    <row r="525" spans="1:85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</row>
    <row r="526" spans="1:85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</row>
    <row r="527" spans="1:85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</row>
    <row r="528" spans="1:85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</row>
    <row r="529" spans="1:85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</row>
    <row r="530" spans="1:85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</row>
    <row r="531" spans="1:85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</row>
    <row r="532" spans="1:85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</row>
    <row r="533" spans="1:85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</row>
    <row r="534" spans="1:85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</row>
    <row r="535" spans="1:85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</row>
    <row r="536" spans="1:85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</row>
    <row r="537" spans="1:85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</row>
    <row r="538" spans="1:85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</row>
    <row r="539" spans="1:85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</row>
    <row r="540" spans="1:85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</row>
    <row r="541" spans="1:85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</row>
    <row r="542" spans="1:85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</row>
    <row r="543" spans="1:85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</row>
    <row r="544" spans="1:85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</row>
    <row r="545" spans="1:85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</row>
    <row r="546" spans="1:85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</row>
    <row r="547" spans="1:85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</row>
    <row r="548" spans="1:85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</row>
    <row r="549" spans="1:85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</row>
    <row r="550" spans="1:85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</row>
    <row r="551" spans="1:85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</row>
    <row r="552" spans="1:85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</row>
    <row r="553" spans="1:85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</row>
    <row r="554" spans="1:85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</row>
    <row r="555" spans="1:85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</row>
    <row r="556" spans="1:85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</row>
    <row r="557" spans="1:85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</row>
    <row r="558" spans="1:85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</row>
    <row r="559" spans="1:85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</row>
    <row r="560" spans="1:85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</row>
    <row r="561" spans="1:85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</row>
    <row r="562" spans="1:85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</row>
    <row r="563" spans="1:85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</row>
    <row r="564" spans="1:85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</row>
    <row r="565" spans="1:85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</row>
    <row r="566" spans="1:85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</row>
    <row r="567" spans="1:85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</row>
    <row r="568" spans="1:85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</row>
    <row r="569" spans="1:85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</row>
    <row r="570" spans="1:85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</row>
    <row r="571" spans="1:85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</row>
    <row r="572" spans="1:85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</row>
    <row r="573" spans="1:85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</row>
    <row r="574" spans="1:85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</row>
    <row r="575" spans="1:85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</row>
    <row r="576" spans="1:85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</row>
    <row r="577" spans="1:85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</row>
    <row r="578" spans="1:85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</row>
    <row r="579" spans="1:85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</row>
    <row r="580" spans="1:85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</row>
    <row r="581" spans="1:85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</row>
    <row r="582" spans="1:85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</row>
    <row r="583" spans="1:85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</row>
    <row r="584" spans="1:85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</row>
    <row r="585" spans="1:85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</row>
    <row r="586" spans="1:85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</row>
    <row r="587" spans="1:85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</row>
    <row r="588" spans="1:85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</row>
    <row r="589" spans="1:85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</row>
    <row r="590" spans="1:85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</row>
    <row r="591" spans="1:85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</row>
    <row r="592" spans="1:85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</row>
    <row r="593" spans="1:85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</row>
    <row r="594" spans="1:85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</row>
    <row r="595" spans="1:85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</row>
    <row r="596" spans="1:85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</row>
    <row r="597" spans="1:85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</row>
    <row r="598" spans="1:85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</row>
    <row r="599" spans="1:85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</row>
    <row r="600" spans="1:85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</row>
    <row r="601" spans="1:85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</row>
    <row r="602" spans="1:85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</row>
    <row r="603" spans="1:85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</row>
    <row r="604" spans="1:85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</row>
    <row r="605" spans="1:85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</row>
    <row r="606" spans="1:85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</row>
    <row r="607" spans="1:85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</row>
    <row r="608" spans="1:85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</row>
    <row r="609" spans="1:85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</row>
    <row r="610" spans="1:85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</row>
    <row r="611" spans="1:85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</row>
    <row r="612" spans="1:85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</row>
    <row r="613" spans="1:85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</row>
    <row r="614" spans="1:85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</row>
    <row r="615" spans="1:85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</row>
    <row r="616" spans="1:85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</row>
  </sheetData>
  <sheetProtection sheet="1" objects="1" scenarios="1"/>
  <pageMargins left="0.70866141732283472" right="0.70866141732283472" top="0.19685039370078741" bottom="0.59055118110236227" header="0" footer="0.19685039370078741"/>
  <pageSetup paperSize="9" scale="84" orientation="landscape" r:id="rId1"/>
  <headerFooter>
    <oddFooter>&amp;LVersie: 28-02-2023 &amp;CIndicatieve berekening SSEB Aanschaf       &amp;R&amp;P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757C-3ABA-4474-B184-169165BCE95E}">
  <sheetPr codeName="Blad2">
    <tabColor rgb="FF92D050"/>
  </sheetPr>
  <dimension ref="A1:AD41"/>
  <sheetViews>
    <sheetView showGridLines="0" showRowColHeaders="0" topLeftCell="A3" zoomScaleNormal="100" workbookViewId="0">
      <selection activeCell="B5" sqref="B5"/>
    </sheetView>
  </sheetViews>
  <sheetFormatPr defaultRowHeight="15" x14ac:dyDescent="0.25"/>
  <cols>
    <col min="2" max="2" width="10.5703125" style="2" customWidth="1"/>
    <col min="3" max="3" width="4.85546875" style="2" customWidth="1"/>
    <col min="4" max="4" width="27.42578125" style="2" customWidth="1"/>
    <col min="5" max="5" width="9.28515625" style="1" bestFit="1" customWidth="1"/>
    <col min="6" max="6" width="17.85546875" style="1" customWidth="1"/>
    <col min="7" max="7" width="9.28515625" customWidth="1"/>
    <col min="9" max="9" width="4.28515625" customWidth="1"/>
    <col min="11" max="11" width="18.140625" customWidth="1"/>
    <col min="13" max="13" width="5" customWidth="1"/>
  </cols>
  <sheetData>
    <row r="1" spans="1:30" hidden="1" x14ac:dyDescent="0.25">
      <c r="A1" s="15"/>
      <c r="B1" s="16"/>
      <c r="C1" s="16"/>
      <c r="D1" s="16"/>
      <c r="E1" s="17"/>
      <c r="F1" s="17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idden="1" x14ac:dyDescent="0.25">
      <c r="A2" s="15"/>
      <c r="B2" s="16"/>
      <c r="C2" s="16"/>
      <c r="D2" s="16"/>
      <c r="E2" s="17"/>
      <c r="F2" s="17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15"/>
      <c r="B3" s="16"/>
      <c r="C3" s="16"/>
      <c r="D3" s="16"/>
      <c r="E3" s="17"/>
      <c r="F3" s="17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x14ac:dyDescent="0.25">
      <c r="A4" s="15"/>
      <c r="B4" s="147"/>
      <c r="C4" s="148"/>
      <c r="D4" s="148"/>
      <c r="E4" s="149"/>
      <c r="F4" s="149"/>
      <c r="G4" s="21"/>
      <c r="H4" s="21"/>
      <c r="I4" s="21"/>
      <c r="J4" s="21"/>
      <c r="K4" s="21"/>
      <c r="L4" s="2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8.75" x14ac:dyDescent="0.3">
      <c r="A5" s="15"/>
      <c r="B5" s="142" t="s">
        <v>12</v>
      </c>
      <c r="C5" s="143"/>
      <c r="D5" s="143"/>
      <c r="E5" s="144"/>
      <c r="F5" s="144"/>
      <c r="G5" s="145"/>
      <c r="H5" s="145"/>
      <c r="I5" s="145"/>
      <c r="J5" s="60"/>
      <c r="K5" s="60"/>
      <c r="L5" s="146"/>
      <c r="M5" s="123"/>
      <c r="N5" s="60"/>
      <c r="O5" s="12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25">
      <c r="A6" s="15"/>
      <c r="B6" s="136"/>
      <c r="C6" s="47"/>
      <c r="D6" s="47"/>
      <c r="E6" s="48"/>
      <c r="F6" s="49"/>
      <c r="G6" s="50"/>
      <c r="H6" s="50"/>
      <c r="I6" s="50"/>
      <c r="J6" s="50"/>
      <c r="K6" s="50"/>
      <c r="L6" s="120"/>
      <c r="M6" s="125"/>
      <c r="N6" s="50"/>
      <c r="O6" s="12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5">
      <c r="A7" s="15"/>
      <c r="B7" s="137" t="s">
        <v>24</v>
      </c>
      <c r="C7" s="51"/>
      <c r="D7" s="51"/>
      <c r="E7" s="48"/>
      <c r="F7" s="52"/>
      <c r="G7" s="53"/>
      <c r="H7" s="53"/>
      <c r="I7" s="53"/>
      <c r="J7" s="53"/>
      <c r="K7" s="50"/>
      <c r="L7" s="120"/>
      <c r="M7" s="125"/>
      <c r="N7" s="50"/>
      <c r="O7" s="12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5">
      <c r="A8" s="15"/>
      <c r="B8" s="138"/>
      <c r="C8" s="51"/>
      <c r="D8" s="51"/>
      <c r="E8" s="48"/>
      <c r="F8" s="52"/>
      <c r="G8" s="53"/>
      <c r="H8" s="53"/>
      <c r="I8" s="53"/>
      <c r="J8" s="53"/>
      <c r="K8" s="50"/>
      <c r="L8" s="120"/>
      <c r="M8" s="125"/>
      <c r="N8" s="50"/>
      <c r="O8" s="12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5">
      <c r="A9" s="15"/>
      <c r="B9" s="136" t="s">
        <v>28</v>
      </c>
      <c r="C9" s="47"/>
      <c r="D9" s="47"/>
      <c r="E9" s="48"/>
      <c r="F9" s="150">
        <v>250000</v>
      </c>
      <c r="G9" s="50"/>
      <c r="H9" s="50"/>
      <c r="I9" s="50"/>
      <c r="J9" s="50"/>
      <c r="K9" s="50"/>
      <c r="L9" s="120"/>
      <c r="M9" s="125"/>
      <c r="N9" s="50"/>
      <c r="O9" s="12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8.75" x14ac:dyDescent="0.3">
      <c r="A10" s="15"/>
      <c r="B10" s="136" t="s">
        <v>33</v>
      </c>
      <c r="C10" s="47"/>
      <c r="D10" s="47"/>
      <c r="E10" s="54"/>
      <c r="F10" s="156">
        <v>160</v>
      </c>
      <c r="G10" s="55"/>
      <c r="H10" s="50"/>
      <c r="I10" s="56"/>
      <c r="J10" s="50"/>
      <c r="K10" s="50"/>
      <c r="L10" s="120"/>
      <c r="M10" s="125"/>
      <c r="N10" s="50"/>
      <c r="O10" s="12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5" customHeight="1" x14ac:dyDescent="0.25">
      <c r="A11" s="15"/>
      <c r="B11" s="136" t="s">
        <v>25</v>
      </c>
      <c r="C11" s="47"/>
      <c r="D11" s="47"/>
      <c r="E11" s="54"/>
      <c r="F11" s="156">
        <v>60</v>
      </c>
      <c r="G11" s="57" t="str">
        <f>IF((F11)&gt;99," continue vermogen te hoog, gebruik referentiemethode ","")</f>
        <v/>
      </c>
      <c r="H11" s="50"/>
      <c r="I11" s="50"/>
      <c r="J11" s="50"/>
      <c r="K11" s="50"/>
      <c r="L11" s="120"/>
      <c r="M11" s="125"/>
      <c r="N11" s="50"/>
      <c r="O11" s="12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5">
      <c r="A12" s="15"/>
      <c r="B12" s="136" t="s">
        <v>32</v>
      </c>
      <c r="C12" s="47"/>
      <c r="D12" s="47"/>
      <c r="E12" s="48"/>
      <c r="F12" s="152" t="s">
        <v>20</v>
      </c>
      <c r="G12" s="58"/>
      <c r="H12" s="59" t="s">
        <v>5</v>
      </c>
      <c r="I12" s="50"/>
      <c r="J12" s="50"/>
      <c r="K12" s="37"/>
      <c r="L12" s="120"/>
      <c r="M12" s="125"/>
      <c r="N12" s="50"/>
      <c r="O12" s="12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5">
      <c r="A13" s="15"/>
      <c r="B13" s="136"/>
      <c r="C13" s="47"/>
      <c r="D13" s="47"/>
      <c r="E13" s="48"/>
      <c r="F13" s="48"/>
      <c r="G13" s="50"/>
      <c r="H13" s="50"/>
      <c r="I13" s="50"/>
      <c r="J13" s="50"/>
      <c r="K13" s="60"/>
      <c r="L13" s="120"/>
      <c r="M13" s="125"/>
      <c r="N13" s="50"/>
      <c r="O13" s="12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5.75" thickBot="1" x14ac:dyDescent="0.3">
      <c r="A14" s="15"/>
      <c r="B14" s="139" t="s">
        <v>15</v>
      </c>
      <c r="C14" s="47"/>
      <c r="D14" s="47"/>
      <c r="E14" s="48"/>
      <c r="F14" s="49"/>
      <c r="G14" s="50"/>
      <c r="H14" s="50"/>
      <c r="I14" s="50"/>
      <c r="J14" s="50"/>
      <c r="K14" s="61">
        <f>(700*$F$10)+(300*$F$11)+7000</f>
        <v>137000</v>
      </c>
      <c r="L14" s="120"/>
      <c r="M14" s="125"/>
      <c r="N14" s="50"/>
      <c r="O14" s="12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5.75" thickTop="1" x14ac:dyDescent="0.25">
      <c r="A15" s="15"/>
      <c r="B15" s="136"/>
      <c r="C15" s="47"/>
      <c r="D15" s="47"/>
      <c r="E15" s="48"/>
      <c r="F15" s="49"/>
      <c r="G15" s="50"/>
      <c r="H15" s="50"/>
      <c r="I15" s="50"/>
      <c r="J15" s="50"/>
      <c r="K15" s="62"/>
      <c r="L15" s="120"/>
      <c r="M15" s="125"/>
      <c r="N15" s="50"/>
      <c r="O15" s="12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25">
      <c r="A16" s="15"/>
      <c r="B16" s="136" t="s">
        <v>11</v>
      </c>
      <c r="C16" s="47"/>
      <c r="D16" s="47"/>
      <c r="E16" s="63"/>
      <c r="F16" s="64">
        <f>IF(F12="Kleinbedrijf",0.5,0.4)</f>
        <v>0.5</v>
      </c>
      <c r="G16" s="60"/>
      <c r="H16" s="60"/>
      <c r="I16" s="60"/>
      <c r="J16" s="60"/>
      <c r="K16" s="62">
        <f>K14*F16</f>
        <v>68500</v>
      </c>
      <c r="L16" s="120"/>
      <c r="M16" s="125"/>
      <c r="N16" s="50"/>
      <c r="O16" s="12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25">
      <c r="A17" s="15"/>
      <c r="B17" s="136"/>
      <c r="C17" s="47"/>
      <c r="D17" s="47"/>
      <c r="E17" s="48"/>
      <c r="F17" s="49"/>
      <c r="G17" s="50"/>
      <c r="H17" s="50"/>
      <c r="I17" s="50"/>
      <c r="J17" s="50"/>
      <c r="K17" s="62"/>
      <c r="L17" s="120"/>
      <c r="M17" s="125"/>
      <c r="N17" s="50"/>
      <c r="O17" s="12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5.75" thickBot="1" x14ac:dyDescent="0.3">
      <c r="A18" s="15"/>
      <c r="B18" s="136" t="s">
        <v>29</v>
      </c>
      <c r="C18" s="47"/>
      <c r="D18" s="65">
        <f>F9</f>
        <v>250000</v>
      </c>
      <c r="E18" s="48" t="s">
        <v>4</v>
      </c>
      <c r="F18" s="66">
        <v>0.1125</v>
      </c>
      <c r="G18" s="49"/>
      <c r="H18" s="67"/>
      <c r="I18" s="50"/>
      <c r="J18" s="60"/>
      <c r="K18" s="68">
        <f>D18*F18</f>
        <v>28125</v>
      </c>
      <c r="L18" s="120" t="s">
        <v>7</v>
      </c>
      <c r="M18" s="126"/>
      <c r="N18" s="50"/>
      <c r="O18" s="12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5.75" thickBot="1" x14ac:dyDescent="0.3">
      <c r="A19" s="15"/>
      <c r="B19" s="136"/>
      <c r="C19" s="47"/>
      <c r="D19" s="47"/>
      <c r="E19" s="48"/>
      <c r="F19" s="69"/>
      <c r="G19" s="50"/>
      <c r="H19" s="50"/>
      <c r="I19" s="50"/>
      <c r="J19" s="50"/>
      <c r="K19" s="62"/>
      <c r="L19" s="120"/>
      <c r="M19" s="125"/>
      <c r="N19" s="50"/>
      <c r="O19" s="12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10" customFormat="1" ht="19.5" thickBot="1" x14ac:dyDescent="0.35">
      <c r="A20" s="20"/>
      <c r="B20" s="140" t="s">
        <v>17</v>
      </c>
      <c r="C20" s="70"/>
      <c r="D20" s="70"/>
      <c r="E20" s="71"/>
      <c r="F20" s="55" t="str">
        <f>IF((K16-K18)&lt;0,"  helaas geen subsidie  ","")</f>
        <v/>
      </c>
      <c r="G20" s="38"/>
      <c r="H20" s="72"/>
      <c r="I20" s="38"/>
      <c r="J20" s="38"/>
      <c r="K20" s="73">
        <f>IF((K16-K18)&lt;0,0,K16-K18)</f>
        <v>40375</v>
      </c>
      <c r="L20" s="121"/>
      <c r="M20" s="127"/>
      <c r="N20" s="38"/>
      <c r="O20" s="7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25">
      <c r="A21" s="15"/>
      <c r="B21" s="141"/>
      <c r="C21" s="74"/>
      <c r="D21" s="74"/>
      <c r="E21" s="75"/>
      <c r="F21" s="76"/>
      <c r="G21" s="77"/>
      <c r="H21" s="77"/>
      <c r="I21" s="77"/>
      <c r="J21" s="77"/>
      <c r="K21" s="77"/>
      <c r="L21" s="122"/>
      <c r="M21" s="125"/>
      <c r="N21" s="50"/>
      <c r="O21" s="12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5">
      <c r="A22" s="15"/>
      <c r="B22" s="16"/>
      <c r="C22" s="16"/>
      <c r="D22" s="16"/>
      <c r="E22" s="17"/>
      <c r="F22" s="18"/>
      <c r="G22" s="19"/>
      <c r="H22" s="19"/>
      <c r="I22" s="19"/>
      <c r="J22" s="23"/>
      <c r="K22" s="19"/>
      <c r="L22" s="19"/>
      <c r="M22" s="19"/>
      <c r="N22" s="19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30" x14ac:dyDescent="0.25">
      <c r="A23" s="15"/>
      <c r="B23" s="40"/>
      <c r="C23" s="16"/>
      <c r="D23" s="16"/>
      <c r="E23" s="17"/>
      <c r="F23" s="18"/>
      <c r="G23" s="19"/>
      <c r="H23" s="19"/>
      <c r="I23" s="19"/>
      <c r="J23" s="19"/>
      <c r="K23" s="19"/>
      <c r="L23" s="19"/>
      <c r="M23" s="19"/>
      <c r="N23" s="1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30" x14ac:dyDescent="0.25">
      <c r="A24" s="15"/>
      <c r="B24" s="40"/>
      <c r="C24" s="16"/>
      <c r="D24" s="16"/>
      <c r="E24" s="17"/>
      <c r="F24" s="18"/>
      <c r="G24" s="19"/>
      <c r="H24" s="19"/>
      <c r="I24" s="19"/>
      <c r="J24" s="19"/>
      <c r="K24" s="19"/>
      <c r="L24" s="19"/>
      <c r="M24" s="19"/>
      <c r="N24" s="19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30" s="4" customFormat="1" x14ac:dyDescent="0.25">
      <c r="A25" s="34"/>
      <c r="B25" s="40"/>
      <c r="C25" s="28"/>
      <c r="D25" s="28"/>
      <c r="E25" s="29"/>
      <c r="F25" s="30"/>
      <c r="G25" s="31"/>
      <c r="H25" s="31"/>
      <c r="I25" s="31"/>
      <c r="J25" s="31"/>
      <c r="K25" s="33"/>
      <c r="L25" s="31"/>
      <c r="M25" s="31"/>
      <c r="N25" s="31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30" x14ac:dyDescent="0.25">
      <c r="A26" s="15"/>
      <c r="B26" s="28"/>
      <c r="C26" s="16"/>
      <c r="D26" s="16"/>
      <c r="E26" s="17"/>
      <c r="F26" s="18"/>
      <c r="G26" s="19"/>
      <c r="H26" s="19"/>
      <c r="I26" s="19"/>
      <c r="J26" s="19"/>
      <c r="K26" s="19"/>
      <c r="L26" s="19"/>
      <c r="M26" s="19"/>
      <c r="N26" s="19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30" x14ac:dyDescent="0.25">
      <c r="A27" s="15"/>
      <c r="B27" s="28"/>
      <c r="C27" s="16"/>
      <c r="D27" s="16"/>
      <c r="E27" s="17"/>
      <c r="F27" s="18"/>
      <c r="G27" s="19"/>
      <c r="H27" s="19"/>
      <c r="I27" s="19"/>
      <c r="J27" s="19"/>
      <c r="K27" s="19"/>
      <c r="L27" s="19"/>
      <c r="M27" s="19"/>
      <c r="N27" s="19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30" x14ac:dyDescent="0.25">
      <c r="A28" s="15"/>
      <c r="B28" s="28"/>
      <c r="C28" s="16"/>
      <c r="D28" s="16"/>
      <c r="E28" s="17"/>
      <c r="F28" s="18"/>
      <c r="G28" s="19"/>
      <c r="H28" s="19"/>
      <c r="I28" s="19"/>
      <c r="J28" s="19"/>
      <c r="K28" s="19"/>
      <c r="L28" s="19"/>
      <c r="M28" s="19"/>
      <c r="N28" s="19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30" x14ac:dyDescent="0.25">
      <c r="A29" s="15"/>
      <c r="B29" s="36"/>
      <c r="C29" s="16"/>
      <c r="D29" s="16"/>
      <c r="E29" s="17"/>
      <c r="F29" s="18"/>
      <c r="G29" s="19"/>
      <c r="H29" s="19"/>
      <c r="I29" s="19"/>
      <c r="J29" s="19"/>
      <c r="K29" s="19"/>
      <c r="L29" s="19"/>
      <c r="M29" s="19"/>
      <c r="N29" s="19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30" x14ac:dyDescent="0.25">
      <c r="A30" s="15"/>
      <c r="B30" s="36"/>
      <c r="C30" s="16"/>
      <c r="D30" s="16"/>
      <c r="E30" s="17"/>
      <c r="F30" s="18"/>
      <c r="G30" s="19"/>
      <c r="H30" s="19"/>
      <c r="I30" s="19"/>
      <c r="J30" s="19"/>
      <c r="K30" s="19"/>
      <c r="L30" s="19"/>
      <c r="M30" s="19"/>
      <c r="N30" s="19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30" x14ac:dyDescent="0.25">
      <c r="A31" s="15"/>
      <c r="B31" s="28"/>
      <c r="C31" s="16"/>
      <c r="D31" s="16"/>
      <c r="E31" s="17"/>
      <c r="F31" s="18"/>
      <c r="G31" s="18"/>
      <c r="H31" s="19"/>
      <c r="I31" s="19"/>
      <c r="J31" s="19"/>
      <c r="K31" s="31"/>
      <c r="L31" s="19"/>
      <c r="M31" s="19"/>
      <c r="N31" s="19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30" x14ac:dyDescent="0.25">
      <c r="A32" s="15"/>
      <c r="B32" s="16"/>
      <c r="C32" s="16"/>
      <c r="D32" s="16"/>
      <c r="E32" s="17"/>
      <c r="F32" s="18"/>
      <c r="G32" s="18"/>
      <c r="H32" s="19"/>
      <c r="I32" s="19"/>
      <c r="J32" s="19"/>
      <c r="K32" s="31"/>
      <c r="L32" s="19"/>
      <c r="M32" s="19"/>
      <c r="N32" s="19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x14ac:dyDescent="0.25">
      <c r="A33" s="15"/>
      <c r="B33" s="16"/>
      <c r="C33" s="16"/>
      <c r="D33" s="16"/>
      <c r="E33" s="17"/>
      <c r="F33" s="18"/>
      <c r="G33" s="18"/>
      <c r="H33" s="19"/>
      <c r="I33" s="19"/>
      <c r="J33" s="19"/>
      <c r="K33" s="19"/>
      <c r="L33" s="19"/>
      <c r="M33" s="19"/>
      <c r="N33" s="19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x14ac:dyDescent="0.25">
      <c r="A34" s="15"/>
      <c r="B34" s="16"/>
      <c r="C34" s="16"/>
      <c r="D34" s="16"/>
      <c r="E34" s="17"/>
      <c r="F34" s="18"/>
      <c r="G34" s="19"/>
      <c r="H34" s="19"/>
      <c r="I34" s="19"/>
      <c r="J34" s="19"/>
      <c r="K34" s="19"/>
      <c r="L34" s="19"/>
      <c r="M34" s="19"/>
      <c r="N34" s="19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x14ac:dyDescent="0.25">
      <c r="A35" s="15"/>
      <c r="B35" s="16"/>
      <c r="C35" s="16"/>
      <c r="D35" s="16"/>
      <c r="E35" s="17"/>
      <c r="F35" s="1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x14ac:dyDescent="0.25">
      <c r="A36" s="15"/>
      <c r="B36" s="16"/>
      <c r="C36" s="16"/>
      <c r="D36" s="16"/>
      <c r="E36" s="17"/>
      <c r="F36" s="1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x14ac:dyDescent="0.25">
      <c r="A37" s="15"/>
      <c r="B37" s="16"/>
      <c r="C37" s="16"/>
      <c r="D37" s="16"/>
      <c r="E37" s="17"/>
      <c r="F37" s="1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x14ac:dyDescent="0.25">
      <c r="A38" s="15"/>
      <c r="B38" s="16"/>
      <c r="C38" s="16"/>
      <c r="D38" s="16"/>
      <c r="E38" s="17"/>
      <c r="F38" s="1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x14ac:dyDescent="0.25">
      <c r="A39" s="15"/>
      <c r="B39" s="16"/>
      <c r="C39" s="16"/>
      <c r="D39" s="16"/>
      <c r="E39" s="17"/>
      <c r="F39" s="17"/>
      <c r="G39" s="15"/>
      <c r="H39" s="15"/>
      <c r="I39" s="15"/>
      <c r="J39" s="15"/>
      <c r="K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8" x14ac:dyDescent="0.25">
      <c r="A40" s="15"/>
      <c r="B40" s="16"/>
      <c r="C40" s="16"/>
      <c r="D40" s="16"/>
      <c r="E40" s="17"/>
      <c r="F40" s="17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8" x14ac:dyDescent="0.25">
      <c r="A41" s="15"/>
      <c r="B41" s="16"/>
      <c r="C41" s="16"/>
      <c r="D41" s="16"/>
      <c r="E41" s="17"/>
      <c r="F41" s="1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</sheetData>
  <sheetProtection algorithmName="SHA-512" hashValue="OqLfjIguqOpxVeCch2x8dt5UF5kJDp5uBDyNinJUsi1JPw5CTlW3JDLh2kQyP1mZ7lMdj0y+AVIR1CM7fn7u5A==" saltValue="qMhSppfRmC9tFRMO9jpQMw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F12" xr:uid="{CAB2600F-1508-490E-914D-4D00755C3194}">
      <formula1>"Kleinbedrijf,Grootbedrijf"</formula1>
    </dataValidation>
  </dataValidations>
  <pageMargins left="0.70866141732283472" right="0.70866141732283472" top="0.19685039370078741" bottom="0.59055118110236227" header="0" footer="0.19685039370078741"/>
  <pageSetup paperSize="9" scale="80" orientation="landscape" r:id="rId1"/>
  <headerFooter>
    <oddFooter>&amp;LVersie: 28-02-2023 &amp;CIndicatieve berekening SSEB Aanschaf       &amp;R&amp;P van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884A-DF8A-420D-926A-110E19E6C2DD}">
  <sheetPr codeName="Blad3">
    <tabColor rgb="FF92D050"/>
    <pageSetUpPr fitToPage="1"/>
  </sheetPr>
  <dimension ref="A1:AC41"/>
  <sheetViews>
    <sheetView showGridLines="0" showRowColHeaders="0" topLeftCell="A3" zoomScaleNormal="100" workbookViewId="0">
      <selection activeCell="G49" sqref="G49"/>
    </sheetView>
  </sheetViews>
  <sheetFormatPr defaultRowHeight="15" x14ac:dyDescent="0.25"/>
  <cols>
    <col min="4" max="4" width="13.140625" customWidth="1"/>
    <col min="6" max="6" width="9.28515625" bestFit="1" customWidth="1"/>
    <col min="7" max="7" width="16.85546875" customWidth="1"/>
    <col min="11" max="11" width="21.42578125" customWidth="1"/>
  </cols>
  <sheetData>
    <row r="1" spans="1:29" hidden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9" hidden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25">
      <c r="A4" s="15"/>
      <c r="B4" s="115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8.75" x14ac:dyDescent="0.3">
      <c r="A5" s="15"/>
      <c r="B5" s="134" t="s">
        <v>14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119"/>
      <c r="O5" s="8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8.75" x14ac:dyDescent="0.3">
      <c r="A6" s="15"/>
      <c r="B6" s="128" t="s">
        <v>16</v>
      </c>
      <c r="C6" s="78"/>
      <c r="D6" s="78"/>
      <c r="E6" s="79"/>
      <c r="F6" s="80"/>
      <c r="G6" s="81"/>
      <c r="H6" s="81"/>
      <c r="I6" s="81"/>
      <c r="J6" s="81"/>
      <c r="K6" s="81"/>
      <c r="L6" s="82"/>
      <c r="M6" s="82"/>
      <c r="N6" s="119"/>
      <c r="O6" s="82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8.75" x14ac:dyDescent="0.3">
      <c r="A7" s="15"/>
      <c r="B7" s="128"/>
      <c r="C7" s="78"/>
      <c r="D7" s="78"/>
      <c r="E7" s="79"/>
      <c r="F7" s="80"/>
      <c r="G7" s="81"/>
      <c r="H7" s="81"/>
      <c r="I7" s="81"/>
      <c r="J7" s="81"/>
      <c r="K7" s="81"/>
      <c r="L7" s="82"/>
      <c r="M7" s="82"/>
      <c r="N7" s="119"/>
      <c r="O7" s="82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25">
      <c r="A8" s="15"/>
      <c r="B8" s="129" t="s">
        <v>13</v>
      </c>
      <c r="C8" s="83"/>
      <c r="D8" s="83"/>
      <c r="E8" s="82"/>
      <c r="F8" s="84"/>
      <c r="G8" s="85"/>
      <c r="H8" s="33"/>
      <c r="I8" s="33"/>
      <c r="J8" s="33"/>
      <c r="K8" s="81"/>
      <c r="L8" s="82"/>
      <c r="M8" s="82"/>
      <c r="N8" s="119"/>
      <c r="O8" s="8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25">
      <c r="A9" s="15"/>
      <c r="B9" s="130"/>
      <c r="C9" s="78"/>
      <c r="D9" s="78"/>
      <c r="E9" s="79"/>
      <c r="F9" s="86"/>
      <c r="G9" s="81"/>
      <c r="H9" s="81"/>
      <c r="I9" s="81"/>
      <c r="J9" s="81"/>
      <c r="K9" s="81"/>
      <c r="L9" s="82"/>
      <c r="M9" s="82"/>
      <c r="N9" s="119"/>
      <c r="O9" s="8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x14ac:dyDescent="0.25">
      <c r="A10" s="15"/>
      <c r="B10" s="130" t="s">
        <v>30</v>
      </c>
      <c r="C10" s="78"/>
      <c r="D10" s="82"/>
      <c r="E10" s="79"/>
      <c r="F10" s="78"/>
      <c r="G10" s="153">
        <v>300000</v>
      </c>
      <c r="H10" s="81"/>
      <c r="I10" s="81"/>
      <c r="J10" s="81"/>
      <c r="K10" s="82"/>
      <c r="L10" s="82"/>
      <c r="M10" s="82"/>
      <c r="N10" s="119"/>
      <c r="O10" s="8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x14ac:dyDescent="0.25">
      <c r="A11" s="15"/>
      <c r="B11" s="130" t="s">
        <v>31</v>
      </c>
      <c r="C11" s="78"/>
      <c r="D11" s="78"/>
      <c r="E11" s="79"/>
      <c r="F11" s="80"/>
      <c r="G11" s="154">
        <v>120000</v>
      </c>
      <c r="H11" s="81"/>
      <c r="I11" s="81"/>
      <c r="J11" s="81"/>
      <c r="K11" s="82"/>
      <c r="L11" s="82"/>
      <c r="M11" s="82"/>
      <c r="N11" s="119"/>
      <c r="O11" s="82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15"/>
      <c r="B12" s="130" t="s">
        <v>27</v>
      </c>
      <c r="C12" s="78"/>
      <c r="D12" s="78"/>
      <c r="E12" s="79"/>
      <c r="F12" s="82"/>
      <c r="G12" s="155" t="s">
        <v>20</v>
      </c>
      <c r="H12" s="56"/>
      <c r="I12" s="87" t="s">
        <v>5</v>
      </c>
      <c r="J12" s="82"/>
      <c r="K12" s="27"/>
      <c r="L12" s="82"/>
      <c r="M12" s="82"/>
      <c r="N12" s="119"/>
      <c r="O12" s="8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15"/>
      <c r="B13" s="130"/>
      <c r="C13" s="78"/>
      <c r="D13" s="78"/>
      <c r="E13" s="79"/>
      <c r="F13" s="82"/>
      <c r="G13" s="88"/>
      <c r="H13" s="81"/>
      <c r="I13" s="89"/>
      <c r="J13" s="82"/>
      <c r="K13" s="82"/>
      <c r="L13" s="82"/>
      <c r="M13" s="82"/>
      <c r="N13" s="119"/>
      <c r="O13" s="8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5.75" thickBot="1" x14ac:dyDescent="0.3">
      <c r="A14" s="15"/>
      <c r="B14" s="131" t="s">
        <v>10</v>
      </c>
      <c r="C14" s="90"/>
      <c r="D14" s="90"/>
      <c r="E14" s="91"/>
      <c r="F14" s="84"/>
      <c r="G14" s="33"/>
      <c r="H14" s="33"/>
      <c r="I14" s="33"/>
      <c r="J14" s="33"/>
      <c r="K14" s="92">
        <f>G10-G11</f>
        <v>180000</v>
      </c>
      <c r="L14" s="82"/>
      <c r="M14" s="82"/>
      <c r="N14" s="119"/>
      <c r="O14" s="82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5.75" thickTop="1" x14ac:dyDescent="0.25">
      <c r="A15" s="15"/>
      <c r="B15" s="130"/>
      <c r="C15" s="78"/>
      <c r="D15" s="78"/>
      <c r="E15" s="79"/>
      <c r="F15" s="80"/>
      <c r="G15" s="81"/>
      <c r="H15" s="81"/>
      <c r="I15" s="81"/>
      <c r="J15" s="81"/>
      <c r="K15" s="93"/>
      <c r="L15" s="82"/>
      <c r="M15" s="82"/>
      <c r="N15" s="119"/>
      <c r="O15" s="82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25">
      <c r="A16" s="15"/>
      <c r="B16" s="130" t="s">
        <v>11</v>
      </c>
      <c r="C16" s="82"/>
      <c r="D16" s="82"/>
      <c r="E16" s="82"/>
      <c r="F16" s="82"/>
      <c r="G16" s="157">
        <f>IF(G12="Kleinbedrijf",0.5,0.4)</f>
        <v>0.5</v>
      </c>
      <c r="H16" s="82"/>
      <c r="I16" s="82"/>
      <c r="J16" s="82"/>
      <c r="K16" s="93">
        <f>K14*G16</f>
        <v>90000</v>
      </c>
      <c r="L16" s="82"/>
      <c r="M16" s="82"/>
      <c r="N16" s="119"/>
      <c r="O16" s="8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15"/>
      <c r="B17" s="130"/>
      <c r="C17" s="78"/>
      <c r="D17" s="78"/>
      <c r="E17" s="79"/>
      <c r="F17" s="80"/>
      <c r="G17" s="81"/>
      <c r="H17" s="81"/>
      <c r="I17" s="81"/>
      <c r="J17" s="81"/>
      <c r="K17" s="93"/>
      <c r="L17" s="82"/>
      <c r="M17" s="82"/>
      <c r="N17" s="119"/>
      <c r="O17" s="8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5.75" thickBot="1" x14ac:dyDescent="0.3">
      <c r="A18" s="15"/>
      <c r="B18" s="130" t="s">
        <v>29</v>
      </c>
      <c r="C18" s="78"/>
      <c r="D18" s="94">
        <f>G10</f>
        <v>300000</v>
      </c>
      <c r="E18" s="79" t="s">
        <v>4</v>
      </c>
      <c r="F18" s="95">
        <v>0.1125</v>
      </c>
      <c r="G18" s="80"/>
      <c r="H18" s="88"/>
      <c r="I18" s="81"/>
      <c r="J18" s="82"/>
      <c r="K18" s="96">
        <f>D18*F18</f>
        <v>33750</v>
      </c>
      <c r="L18" s="82" t="s">
        <v>7</v>
      </c>
      <c r="M18" s="27"/>
      <c r="N18" s="119"/>
      <c r="O18" s="82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15.75" thickBot="1" x14ac:dyDescent="0.3">
      <c r="A19" s="15"/>
      <c r="B19" s="130"/>
      <c r="C19" s="78"/>
      <c r="D19" s="78"/>
      <c r="E19" s="79"/>
      <c r="F19" s="80"/>
      <c r="G19" s="81"/>
      <c r="H19" s="81"/>
      <c r="I19" s="81"/>
      <c r="J19" s="81"/>
      <c r="K19" s="93"/>
      <c r="L19" s="82"/>
      <c r="M19" s="82"/>
      <c r="N19" s="119"/>
      <c r="O19" s="82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9.5" thickBot="1" x14ac:dyDescent="0.35">
      <c r="A20" s="15"/>
      <c r="B20" s="128" t="s">
        <v>18</v>
      </c>
      <c r="C20" s="97"/>
      <c r="D20" s="97"/>
      <c r="E20" s="98"/>
      <c r="F20" s="56"/>
      <c r="G20" s="99" t="str">
        <f>IF((K16-K18)&lt;0,"  helaas geen subsidie  ","")</f>
        <v/>
      </c>
      <c r="H20" s="100"/>
      <c r="I20" s="101"/>
      <c r="J20" s="101"/>
      <c r="K20" s="102">
        <f>IF((K16-K18)&lt;0,0,K16-K18)</f>
        <v>56250</v>
      </c>
      <c r="L20" s="82"/>
      <c r="M20" s="82"/>
      <c r="N20" s="119"/>
      <c r="O20" s="82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x14ac:dyDescent="0.25">
      <c r="A21" s="15"/>
      <c r="B21" s="132"/>
      <c r="C21" s="103"/>
      <c r="D21" s="103"/>
      <c r="E21" s="104"/>
      <c r="F21" s="105"/>
      <c r="G21" s="106"/>
      <c r="H21" s="106"/>
      <c r="I21" s="106"/>
      <c r="J21" s="106"/>
      <c r="K21" s="106"/>
      <c r="L21" s="107"/>
      <c r="M21" s="107"/>
      <c r="N21" s="119"/>
      <c r="O21" s="82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x14ac:dyDescent="0.25">
      <c r="A22" s="15"/>
      <c r="B22" s="42"/>
      <c r="C22" s="42"/>
      <c r="D22" s="42"/>
      <c r="E22" s="43"/>
      <c r="F22" s="44"/>
      <c r="G22" s="23"/>
      <c r="H22" s="23"/>
      <c r="I22" s="23"/>
      <c r="J22" s="23"/>
      <c r="K22" s="23"/>
      <c r="L22" s="26"/>
      <c r="M22" s="26"/>
      <c r="N22" s="26"/>
      <c r="O22" s="26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25">
      <c r="A23" s="15"/>
      <c r="B23" s="40"/>
      <c r="C23" s="16"/>
      <c r="D23" s="16"/>
      <c r="E23" s="17"/>
      <c r="F23" s="18"/>
      <c r="G23" s="19"/>
      <c r="H23" s="19"/>
      <c r="I23" s="19"/>
      <c r="J23" s="19"/>
      <c r="K23" s="1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25">
      <c r="A24" s="15"/>
      <c r="B24" s="40"/>
      <c r="C24" s="16"/>
      <c r="D24" s="16"/>
      <c r="E24" s="17"/>
      <c r="F24" s="18"/>
      <c r="G24" s="19"/>
      <c r="H24" s="19"/>
      <c r="I24" s="19"/>
      <c r="J24" s="23"/>
      <c r="K24" s="19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25">
      <c r="A25" s="15"/>
      <c r="B25" s="28"/>
      <c r="C25" s="16"/>
      <c r="D25" s="16"/>
      <c r="E25" s="17"/>
      <c r="F25" s="18"/>
      <c r="G25" s="19"/>
      <c r="H25" s="19"/>
      <c r="I25" s="19"/>
      <c r="J25" s="19"/>
      <c r="K25" s="19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25">
      <c r="A26" s="15"/>
      <c r="B26" s="39"/>
      <c r="C26" s="16"/>
      <c r="D26" s="16"/>
      <c r="E26" s="17"/>
      <c r="F26" s="18"/>
      <c r="G26" s="19"/>
      <c r="H26" s="19"/>
      <c r="I26" s="19"/>
      <c r="J26" s="19"/>
      <c r="K26" s="1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x14ac:dyDescent="0.25">
      <c r="A27" s="15"/>
      <c r="B27" s="28"/>
      <c r="C27" s="28"/>
      <c r="D27" s="28"/>
      <c r="E27" s="29"/>
      <c r="F27" s="30"/>
      <c r="G27" s="31"/>
      <c r="H27" s="31"/>
      <c r="I27" s="31"/>
      <c r="J27" s="31"/>
      <c r="K27" s="3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x14ac:dyDescent="0.25">
      <c r="A28" s="15"/>
      <c r="B28" s="36"/>
      <c r="C28" s="16"/>
      <c r="D28" s="16"/>
      <c r="E28" s="17"/>
      <c r="F28" s="18"/>
      <c r="G28" s="19"/>
      <c r="H28" s="19"/>
      <c r="I28" s="19"/>
      <c r="J28" s="19"/>
      <c r="K28" s="19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x14ac:dyDescent="0.25">
      <c r="A29" s="15"/>
      <c r="B29" s="36"/>
      <c r="C29" s="16"/>
      <c r="D29" s="16"/>
      <c r="E29" s="17"/>
      <c r="F29" s="18"/>
      <c r="G29" s="19"/>
      <c r="H29" s="19"/>
      <c r="I29" s="19"/>
      <c r="J29" s="19"/>
      <c r="K29" s="1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x14ac:dyDescent="0.25">
      <c r="A30" s="15"/>
      <c r="B30" s="28" t="s">
        <v>21</v>
      </c>
      <c r="C30" s="16"/>
      <c r="D30" s="16"/>
      <c r="E30" s="17"/>
      <c r="F30" s="18"/>
      <c r="G30" s="19"/>
      <c r="H30" s="19"/>
      <c r="I30" s="19"/>
      <c r="J30" s="19"/>
      <c r="K30" s="1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x14ac:dyDescent="0.25">
      <c r="A31" s="15"/>
      <c r="B31" s="16"/>
      <c r="C31" s="16"/>
      <c r="D31" s="16"/>
      <c r="E31" s="17"/>
      <c r="F31" s="18"/>
      <c r="G31" s="18"/>
      <c r="H31" s="19"/>
      <c r="I31" s="19"/>
      <c r="J31" s="19"/>
      <c r="K31" s="3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x14ac:dyDescent="0.25">
      <c r="A32" s="15"/>
      <c r="B32" s="16"/>
      <c r="C32" s="16"/>
      <c r="D32" s="16"/>
      <c r="E32" s="17"/>
      <c r="F32" s="18"/>
      <c r="G32" s="18"/>
      <c r="H32" s="19"/>
      <c r="I32" s="19"/>
      <c r="J32" s="19"/>
      <c r="K32" s="3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x14ac:dyDescent="0.25">
      <c r="A33" s="15"/>
      <c r="B33" s="16"/>
      <c r="C33" s="16"/>
      <c r="D33" s="16"/>
      <c r="E33" s="17"/>
      <c r="F33" s="18"/>
      <c r="G33" s="18"/>
      <c r="H33" s="19"/>
      <c r="I33" s="19"/>
      <c r="J33" s="19"/>
      <c r="K33" s="1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</sheetData>
  <sheetProtection algorithmName="SHA-512" hashValue="3avpyAi8/Zni98+G9Ak8shU+vc1sfEorfpi+2JrPPoiy2X7G+NupT8gJZI7dtSkOKE670M4w6R68CdGauEIIGw==" saltValue="BcZLz4Z4hPirFOCk2AN6HQ==" spinCount="100000" sheet="1" formatCells="0" formatColumns="0" formatRows="0" insertColumns="0" insertRows="0" insertHyperlinks="0" deleteColumns="0" deleteRows="0" sort="0" autoFilter="0" pivotTables="0"/>
  <dataValidations count="1">
    <dataValidation type="list" operator="equal" allowBlank="1" showInputMessage="1" showErrorMessage="1" sqref="G12" xr:uid="{F6211378-292D-43A1-AF06-A442D3A78636}">
      <formula1>"Kleinbedrijf,Grootbedrijf"</formula1>
    </dataValidation>
  </dataValidations>
  <pageMargins left="0.70866141732283472" right="0.70866141732283472" top="0.19685039370078741" bottom="0.59055118110236227" header="0" footer="0.19685039370078741"/>
  <pageSetup paperSize="9" scale="81" orientation="landscape" r:id="rId1"/>
  <headerFooter>
    <oddFooter>&amp;LVersie: 28-02-2023 &amp;CIndicatieve berekening SSEB Aanschaf       &amp;R&amp;P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4E6-201D-45B4-984A-CFFB7E92F889}">
  <sheetPr codeName="Blad4">
    <tabColor rgb="FF92D050"/>
    <pageSetUpPr fitToPage="1"/>
  </sheetPr>
  <dimension ref="A1:AA38"/>
  <sheetViews>
    <sheetView showGridLines="0" showRowColHeaders="0" topLeftCell="A3" zoomScaleNormal="100" workbookViewId="0">
      <selection activeCell="F52" sqref="F52"/>
    </sheetView>
  </sheetViews>
  <sheetFormatPr defaultRowHeight="15" x14ac:dyDescent="0.25"/>
  <cols>
    <col min="1" max="1" width="8.7109375" customWidth="1"/>
    <col min="2" max="2" width="23.5703125" customWidth="1"/>
    <col min="3" max="3" width="13.28515625" customWidth="1"/>
    <col min="5" max="5" width="9.28515625" bestFit="1" customWidth="1"/>
    <col min="6" max="6" width="16.28515625" customWidth="1"/>
    <col min="10" max="10" width="20.140625" bestFit="1" customWidth="1"/>
    <col min="11" max="11" width="3.5703125" customWidth="1"/>
  </cols>
  <sheetData>
    <row r="1" spans="1:27" hidden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idden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15"/>
      <c r="B4" s="133"/>
      <c r="C4" s="21"/>
      <c r="D4" s="21"/>
      <c r="E4" s="21"/>
      <c r="F4" s="21"/>
      <c r="G4" s="21"/>
      <c r="H4" s="21"/>
      <c r="I4" s="21"/>
      <c r="J4" s="21"/>
      <c r="K4" s="2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8.75" x14ac:dyDescent="0.3">
      <c r="A5" s="108"/>
      <c r="B5" s="134" t="s">
        <v>23</v>
      </c>
      <c r="C5" s="82"/>
      <c r="D5" s="82"/>
      <c r="E5" s="82"/>
      <c r="F5" s="82"/>
      <c r="G5" s="82"/>
      <c r="H5" s="82"/>
      <c r="I5" s="82"/>
      <c r="J5" s="82"/>
      <c r="K5" s="2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108"/>
      <c r="B6" s="130"/>
      <c r="C6" s="78"/>
      <c r="D6" s="78"/>
      <c r="E6" s="79"/>
      <c r="F6" s="86"/>
      <c r="G6" s="81"/>
      <c r="H6" s="81"/>
      <c r="I6" s="81"/>
      <c r="J6" s="81"/>
      <c r="K6" s="2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108"/>
      <c r="B7" s="130" t="s">
        <v>28</v>
      </c>
      <c r="C7" s="78"/>
      <c r="D7" s="82"/>
      <c r="E7" s="79"/>
      <c r="F7" s="150">
        <v>30000</v>
      </c>
      <c r="G7" s="56"/>
      <c r="H7" s="81"/>
      <c r="I7" s="81"/>
      <c r="J7" s="82"/>
      <c r="K7" s="2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5" customHeight="1" x14ac:dyDescent="0.25">
      <c r="A8" s="108"/>
      <c r="B8" s="130" t="s">
        <v>22</v>
      </c>
      <c r="C8" s="78"/>
      <c r="D8" s="78"/>
      <c r="E8" s="86"/>
      <c r="F8" s="151">
        <v>80</v>
      </c>
      <c r="G8" s="57" t="str">
        <f>IF((F8)&lt;50," accucapaciteit te laag, geen subsidie  ","")</f>
        <v/>
      </c>
      <c r="H8" s="81"/>
      <c r="I8" s="81"/>
      <c r="J8" s="82"/>
      <c r="K8" s="11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108"/>
      <c r="B9" s="130" t="s">
        <v>26</v>
      </c>
      <c r="C9" s="78"/>
      <c r="D9" s="82"/>
      <c r="E9" s="78"/>
      <c r="F9" s="152" t="s">
        <v>20</v>
      </c>
      <c r="G9" s="56"/>
      <c r="H9" s="87" t="s">
        <v>5</v>
      </c>
      <c r="I9" s="81"/>
      <c r="J9" s="116"/>
      <c r="K9" s="2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x14ac:dyDescent="0.25">
      <c r="A10" s="108"/>
      <c r="B10" s="130"/>
      <c r="C10" s="78"/>
      <c r="D10" s="82"/>
      <c r="E10" s="78"/>
      <c r="F10" s="88"/>
      <c r="G10" s="82"/>
      <c r="H10" s="89"/>
      <c r="I10" s="81"/>
      <c r="J10" s="81"/>
      <c r="K10" s="2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thickBot="1" x14ac:dyDescent="0.3">
      <c r="A11" s="108"/>
      <c r="B11" s="131" t="s">
        <v>15</v>
      </c>
      <c r="C11" s="78"/>
      <c r="D11" s="78"/>
      <c r="E11" s="79"/>
      <c r="F11" s="80"/>
      <c r="G11" s="81"/>
      <c r="H11" s="81"/>
      <c r="I11" s="81"/>
      <c r="J11" s="92">
        <f>((Blad2!D9*Blad2!F9)-Blad2!H9)</f>
        <v>16000</v>
      </c>
      <c r="K11" s="2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5.75" thickTop="1" x14ac:dyDescent="0.25">
      <c r="A12" s="108"/>
      <c r="B12" s="130"/>
      <c r="C12" s="78"/>
      <c r="D12" s="78"/>
      <c r="E12" s="79"/>
      <c r="F12" s="80"/>
      <c r="G12" s="81"/>
      <c r="H12" s="81"/>
      <c r="I12" s="81"/>
      <c r="J12" s="93"/>
      <c r="K12" s="2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108"/>
      <c r="B13" s="130" t="s">
        <v>11</v>
      </c>
      <c r="C13" s="82"/>
      <c r="D13" s="82"/>
      <c r="E13" s="56"/>
      <c r="F13" s="109">
        <f>IF(F9="Kleinbedrijf",0.5,0.4)</f>
        <v>0.5</v>
      </c>
      <c r="G13" s="82"/>
      <c r="H13" s="82"/>
      <c r="I13" s="82"/>
      <c r="J13" s="93">
        <f>J11*F13</f>
        <v>8000</v>
      </c>
      <c r="K13" s="2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A14" s="108"/>
      <c r="B14" s="130"/>
      <c r="C14" s="78"/>
      <c r="D14" s="78"/>
      <c r="E14" s="79"/>
      <c r="F14" s="80"/>
      <c r="G14" s="81"/>
      <c r="H14" s="81"/>
      <c r="I14" s="81"/>
      <c r="J14" s="93"/>
      <c r="K14" s="2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5.75" thickBot="1" x14ac:dyDescent="0.3">
      <c r="A15" s="108"/>
      <c r="B15" s="130" t="s">
        <v>29</v>
      </c>
      <c r="C15" s="94">
        <f>F7</f>
        <v>30000</v>
      </c>
      <c r="D15" s="79" t="s">
        <v>4</v>
      </c>
      <c r="E15" s="95">
        <v>0.1125</v>
      </c>
      <c r="F15" s="80"/>
      <c r="G15" s="88"/>
      <c r="H15" s="82"/>
      <c r="I15" s="81"/>
      <c r="J15" s="96">
        <f>C15*E15</f>
        <v>3375</v>
      </c>
      <c r="K15" s="24" t="s">
        <v>7</v>
      </c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5.75" thickBot="1" x14ac:dyDescent="0.3">
      <c r="A16" s="108"/>
      <c r="B16" s="130"/>
      <c r="C16" s="78"/>
      <c r="D16" s="78"/>
      <c r="E16" s="79"/>
      <c r="F16" s="56"/>
      <c r="G16" s="81"/>
      <c r="H16" s="81"/>
      <c r="I16" s="81"/>
      <c r="J16" s="93"/>
      <c r="K16" s="2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9.5" thickBot="1" x14ac:dyDescent="0.35">
      <c r="A17" s="108"/>
      <c r="B17" s="128" t="s">
        <v>19</v>
      </c>
      <c r="C17" s="97"/>
      <c r="D17" s="97"/>
      <c r="E17" s="98"/>
      <c r="F17" s="99" t="str">
        <f>IF((J13-J15)&lt;0,"  helaas geen subsidie  ","")</f>
        <v/>
      </c>
      <c r="G17" s="101"/>
      <c r="H17" s="100"/>
      <c r="I17" s="101"/>
      <c r="J17" s="102">
        <f>IF((J13-J15)&lt;0,0,J13-J15)</f>
        <v>4625</v>
      </c>
      <c r="K17" s="2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8.75" x14ac:dyDescent="0.3">
      <c r="A18" s="108"/>
      <c r="B18" s="135"/>
      <c r="C18" s="110"/>
      <c r="D18" s="110"/>
      <c r="E18" s="111"/>
      <c r="F18" s="112"/>
      <c r="G18" s="113"/>
      <c r="H18" s="114"/>
      <c r="I18" s="113"/>
      <c r="J18" s="117"/>
      <c r="K18" s="2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15"/>
      <c r="B20" s="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5">
      <c r="A21" s="15"/>
      <c r="B21" s="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15"/>
      <c r="B22" s="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5">
      <c r="A23" s="15"/>
      <c r="B23" s="3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5">
      <c r="A24" s="15"/>
      <c r="B24" s="3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/>
      <c r="B25" s="3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5">
      <c r="A26" s="15"/>
      <c r="B26" s="3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7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X38" s="15"/>
      <c r="Y38" s="15"/>
      <c r="Z38" s="15"/>
    </row>
  </sheetData>
  <sheetProtection algorithmName="SHA-512" hashValue="bMdbNY6ffhd6AOdYaNcVZplMLQ9dAiTJwMs3y6U6mWpZZsvEBZyGHRSX5bTOJvWmFIwmXEApLtEt/YCHf1QzdA==" saltValue="DJpvbWFznbREfEFji3+i1A==" spinCount="100000" sheet="1" objects="1" scenarios="1"/>
  <dataValidations count="1">
    <dataValidation type="list" allowBlank="1" showInputMessage="1" showErrorMessage="1" sqref="F9" xr:uid="{8400D88B-2038-4AD3-9530-DE8B69A38DC5}">
      <formula1>"Kleinbedrijf,Grootbedrijf"</formula1>
    </dataValidation>
  </dataValidations>
  <pageMargins left="0.70866141732283472" right="0.70866141732283472" top="0.19685039370078741" bottom="0.59055118110236227" header="0" footer="0.19685039370078741"/>
  <pageSetup paperSize="9" scale="93" orientation="landscape" r:id="rId1"/>
  <headerFooter>
    <oddFooter>&amp;LVersie: 28-02-2023 &amp;CIndicatieve berekening SSEB Aanschaf       &amp;R&amp;P van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292B-5D10-44F7-9818-7E72096C5432}">
  <sheetPr codeName="Blad5"/>
  <dimension ref="D6:L17"/>
  <sheetViews>
    <sheetView workbookViewId="0">
      <selection activeCell="J35" sqref="J35"/>
    </sheetView>
  </sheetViews>
  <sheetFormatPr defaultRowHeight="15" x14ac:dyDescent="0.25"/>
  <sheetData>
    <row r="6" spans="4:9" x14ac:dyDescent="0.25">
      <c r="D6" s="2" t="s">
        <v>8</v>
      </c>
      <c r="E6" s="2"/>
      <c r="F6" s="2"/>
      <c r="G6" s="1"/>
      <c r="H6" s="11">
        <v>275</v>
      </c>
    </row>
    <row r="7" spans="4:9" x14ac:dyDescent="0.25">
      <c r="D7" s="2" t="s">
        <v>9</v>
      </c>
      <c r="E7" s="2"/>
      <c r="F7" s="2"/>
      <c r="G7" s="1"/>
      <c r="H7" s="11">
        <v>6000</v>
      </c>
    </row>
    <row r="9" spans="4:9" x14ac:dyDescent="0.25">
      <c r="D9" s="5">
        <f>Blad2!H6</f>
        <v>275</v>
      </c>
      <c r="E9" s="6" t="s">
        <v>2</v>
      </c>
      <c r="F9" s="8">
        <f>'Mobiel Batterijpakket (A 2.7)'!F8</f>
        <v>80</v>
      </c>
      <c r="G9" s="3" t="s">
        <v>7</v>
      </c>
      <c r="H9" s="9">
        <f>Blad2!H7</f>
        <v>6000</v>
      </c>
      <c r="I9" s="13"/>
    </row>
    <row r="13" spans="4:9" x14ac:dyDescent="0.25">
      <c r="D13" s="2" t="s">
        <v>6</v>
      </c>
      <c r="E13" s="2"/>
      <c r="F13" s="2"/>
      <c r="G13" s="1"/>
      <c r="H13" s="11">
        <v>700</v>
      </c>
    </row>
    <row r="14" spans="4:9" x14ac:dyDescent="0.25">
      <c r="D14" s="2" t="s">
        <v>0</v>
      </c>
      <c r="E14" s="2"/>
      <c r="F14" s="2"/>
      <c r="G14" s="1"/>
      <c r="H14" s="11">
        <v>300</v>
      </c>
    </row>
    <row r="15" spans="4:9" x14ac:dyDescent="0.25">
      <c r="D15" s="2" t="s">
        <v>1</v>
      </c>
      <c r="E15" s="2"/>
      <c r="F15" s="2"/>
      <c r="G15" s="1"/>
      <c r="H15" s="11">
        <v>7000</v>
      </c>
    </row>
    <row r="17" spans="4:12" x14ac:dyDescent="0.25">
      <c r="D17" s="5">
        <f>Blad2!H13</f>
        <v>700</v>
      </c>
      <c r="E17" s="6" t="s">
        <v>2</v>
      </c>
      <c r="F17" s="12">
        <f>F13</f>
        <v>0</v>
      </c>
      <c r="G17" s="1" t="s">
        <v>3</v>
      </c>
      <c r="H17" s="5">
        <f>Blad2!H14</f>
        <v>300</v>
      </c>
      <c r="I17" s="7" t="s">
        <v>2</v>
      </c>
      <c r="J17" s="8">
        <f>F14</f>
        <v>0</v>
      </c>
      <c r="K17" s="3" t="s">
        <v>3</v>
      </c>
      <c r="L17" s="9">
        <f>Blad2!H15</f>
        <v>7000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0D8B0C-BABA-465C-8CA3-0AFAC153B2FC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Toelichting</vt:lpstr>
      <vt:lpstr>Bouwmachine motorverm. &lt;100kW</vt:lpstr>
      <vt:lpstr>Bouwmachine motorverm. &gt;100kW</vt:lpstr>
      <vt:lpstr>Mobiel Batterijpakket (A 2.7)</vt:lpstr>
      <vt:lpstr>Blad2</vt:lpstr>
      <vt:lpstr>'Bouwmachine motorverm. &lt;100kW'!Afdrukbereik</vt:lpstr>
      <vt:lpstr>'Bouwmachine motorverm. &gt;100kW'!Afdrukbereik</vt:lpstr>
      <vt:lpstr>'Mobiel Batterijpakket (A 2.7)'!Afdrukbereik</vt:lpstr>
      <vt:lpstr>Toelichting!Afdrukbereik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SSEB Aanschaf bereking</dc:title>
  <dc:creator>Rijksdienst voor Ondernemend Nederland</dc:creator>
  <cp:lastModifiedBy>Hooff, T. van (Ted)</cp:lastModifiedBy>
  <cp:lastPrinted>2023-03-27T19:45:29Z</cp:lastPrinted>
  <dcterms:created xsi:type="dcterms:W3CDTF">2022-08-24T06:59:34Z</dcterms:created>
  <dcterms:modified xsi:type="dcterms:W3CDTF">2023-05-02T13:24:27Z</dcterms:modified>
</cp:coreProperties>
</file>