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agnl\BAS - I-schijf op Fil08\_lopende BASprogrammas\RGO\03 - Artikel 03\Regeling huisvesting aandachtsgroepen\10. Uitvoeringsdocumenten\RHA2023\"/>
    </mc:Choice>
  </mc:AlternateContent>
  <xr:revisionPtr revIDLastSave="0" documentId="13_ncr:1_{6E05FBE5-ED06-44E7-B808-3F4CB93F67E6}" xr6:coauthVersionLast="47" xr6:coauthVersionMax="47" xr10:uidLastSave="{00000000-0000-0000-0000-000000000000}"/>
  <bookViews>
    <workbookView xWindow="-120" yWindow="-120" windowWidth="29010" windowHeight="14010" activeTab="1" xr2:uid="{00000000-000D-0000-FFFF-FFFF00000000}"/>
  </bookViews>
  <sheets>
    <sheet name="Aandachtspunten" sheetId="2" r:id="rId1"/>
    <sheet name="Projectbegroting" sheetId="1" r:id="rId2"/>
    <sheet name="Toelichting begrotingsposten" sheetId="4" r:id="rId3"/>
    <sheet name="Begroting per woonruimte"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1" l="1"/>
  <c r="C26" i="1"/>
  <c r="C25" i="1"/>
  <c r="C24" i="1"/>
  <c r="C23" i="1"/>
  <c r="C31" i="1"/>
  <c r="C9" i="1"/>
  <c r="D45" i="1"/>
  <c r="C16" i="1"/>
  <c r="C49" i="1" l="1"/>
  <c r="C51" i="1"/>
  <c r="C33" i="1" l="1"/>
  <c r="D33" i="1" s="1"/>
  <c r="C18" i="1"/>
  <c r="D18" i="1" s="1"/>
  <c r="C32" i="1"/>
  <c r="D32" i="1" s="1"/>
  <c r="C5" i="1"/>
  <c r="C14" i="1" l="1"/>
  <c r="D14" i="1" s="1"/>
  <c r="D49" i="1"/>
  <c r="D51" i="1" l="1"/>
  <c r="B27" i="1"/>
  <c r="B26" i="1"/>
  <c r="C38" i="1"/>
  <c r="D38" i="1" s="1"/>
  <c r="C37" i="1"/>
  <c r="D37" i="1" s="1"/>
  <c r="B38" i="1"/>
  <c r="B37" i="1"/>
  <c r="C36" i="1"/>
  <c r="D36" i="1" s="1"/>
  <c r="C35" i="1"/>
  <c r="D35" i="1" s="1"/>
  <c r="C34" i="1"/>
  <c r="D34" i="1" s="1"/>
  <c r="C21" i="1"/>
  <c r="D21" i="1" s="1"/>
  <c r="C20" i="1"/>
  <c r="D20" i="1" s="1"/>
  <c r="B21" i="1"/>
  <c r="B20" i="1"/>
  <c r="C19" i="1"/>
  <c r="D19" i="1" s="1"/>
  <c r="C17" i="1"/>
  <c r="D17" i="1" s="1"/>
  <c r="D16" i="1"/>
  <c r="C15" i="1"/>
  <c r="C50" i="1"/>
  <c r="C39" i="1"/>
  <c r="D27" i="1" l="1"/>
  <c r="D26" i="1"/>
  <c r="D25" i="1"/>
  <c r="D24" i="1"/>
  <c r="D23" i="1"/>
  <c r="D31" i="1"/>
  <c r="D39" i="1"/>
  <c r="C28" i="1"/>
  <c r="D15" i="1"/>
  <c r="D28" i="1"/>
  <c r="D50" i="1"/>
  <c r="D40" i="1" l="1"/>
  <c r="C48" i="1" s="1"/>
  <c r="D48" i="1" s="1"/>
</calcChain>
</file>

<file path=xl/sharedStrings.xml><?xml version="1.0" encoding="utf-8"?>
<sst xmlns="http://schemas.openxmlformats.org/spreadsheetml/2006/main" count="206" uniqueCount="172">
  <si>
    <t>Subtotaal</t>
  </si>
  <si>
    <t>Gemeente:</t>
  </si>
  <si>
    <t>Project:</t>
  </si>
  <si>
    <t xml:space="preserve">Bijdrage vanuit gemeente </t>
  </si>
  <si>
    <t>eerder ontvangen subsidie van het Rijk</t>
  </si>
  <si>
    <t xml:space="preserve">bijdrage van andere medeoverheden </t>
  </si>
  <si>
    <t xml:space="preserve">huuropbrengsten </t>
  </si>
  <si>
    <t>Dekking Financieel tekort</t>
  </si>
  <si>
    <t>bijdrage van andere partijen (niet zijnde medeoverheden)</t>
  </si>
  <si>
    <t>Opbrengsten</t>
  </si>
  <si>
    <t>bouw- en woonrijp maken (inrichting openbare ruimte)</t>
  </si>
  <si>
    <t>stichtingskosten, waarvan:</t>
  </si>
  <si>
    <t>exploitatiekosten, waarvan:</t>
  </si>
  <si>
    <t>grondkosten</t>
  </si>
  <si>
    <t>aanschafkosten vastgoed</t>
  </si>
  <si>
    <t>onderhoudskosten</t>
  </si>
  <si>
    <t>Aantal wooneenheden waarvoor bijdrage wordt gevraagd:</t>
  </si>
  <si>
    <t>beheerkosten (exclusief kosten sociaal beheer)</t>
  </si>
  <si>
    <t>kosten sociaal beheer</t>
  </si>
  <si>
    <t>projectkosten</t>
  </si>
  <si>
    <t>Kosten exclusief btw</t>
  </si>
  <si>
    <t>Kosten en opbrengsten per woonruimte</t>
  </si>
  <si>
    <t xml:space="preserve">Opbrengsten </t>
  </si>
  <si>
    <t>huuropbrengsten (per maand)</t>
  </si>
  <si>
    <t>exploitatiekosten (per maand), waarvan:</t>
  </si>
  <si>
    <t>Bedrag per woning</t>
  </si>
  <si>
    <t>Posten</t>
  </si>
  <si>
    <t>Waarde</t>
  </si>
  <si>
    <t>Projectgegevens</t>
  </si>
  <si>
    <t>Aantal wooneenheden waarvoor bijdrage wordt gevraagd (minimaal 100 woonruimten):</t>
  </si>
  <si>
    <t>Verwachte minimale exploitatietermijn voor aandachtsgroepen en/of ontheemden uit Oekraïne in jaren (minimaal 10 jaar):</t>
  </si>
  <si>
    <t>overige stichtingskosten (door u in te vullen)</t>
  </si>
  <si>
    <t>overige exploitatiekosten (door u in te vullen)</t>
  </si>
  <si>
    <t>overige opbrengsten (door u in te vullen)</t>
  </si>
  <si>
    <t>Aandachtspunten bij het opstellen van de projectbegroting</t>
  </si>
  <si>
    <t>1.3) Een substantieel resterend financieel tekort na de gevraagde Rijksbijdrage geeft reden tot twijfel inzake de haalbaarheid van uw project. Een (gedeeltelijke) dekking hiervan vanuit de gemeente zal de ingeschatte haalbaarheid versterken. U dient dit in de projectbegroting op te geven en/of toe te lichten.</t>
  </si>
  <si>
    <t>1. Algemene aandachtspunten</t>
  </si>
  <si>
    <t>Afhankelijk van de exploitatietermijn en het type woningen (permanent of flex) dient de restwaarde benaderd te worden.</t>
  </si>
  <si>
    <t>Zie aandachtspunt 1.3 onder tabblad 'Instructies'.</t>
  </si>
  <si>
    <t>Wanneer deze post niet van toepassing is op het huisvestingsproject wordt u geacht dit toe te lichten.</t>
  </si>
  <si>
    <t>1.1) De projectbegroting dient toe te zien op de kosten en opbrengsten voor het gehele huisvestingsproject. Enkel een gemeentelijke begroting is hiermee niet voldoende. Het is dus mogelijk dat u als gemeente kosten en/of opbrengsten op dient te geven die niet direct onder uw verantwoordelijkheid vallen.</t>
  </si>
  <si>
    <t>1.2) U wordt geacht de begroting volledig in te vullen. Het kan zijn dat specifieke posten niet van toepassing zijn op het huisvestingsproject. Wanneer een post op €0 blijft staan wordt u geacht dit toe te lichten.</t>
  </si>
  <si>
    <t>3.2) De automatische berekening die wordt gebruikt om naar aanleiding van de posten onder 'Kwantitatieve gegevens' de begroting in te vullen maakt voor niet-incidentele kosten en opbrengsten gebruik van een inflatiecorrectie van 2% per jaar.</t>
  </si>
  <si>
    <t>2. Aandachtspunten voor specifieke posten in de projectbegroting</t>
  </si>
  <si>
    <t>3. Aandachtspunten inzake het gebruik van tabblad 'Begroting per woonruimte'.</t>
  </si>
  <si>
    <r>
      <t xml:space="preserve">U gebruikt de onderstaande tabel wanneer u wenst te rekenen met bedragen per te realiseren woonruimte. U vult hierbij de kosten en opbrensten per woonruimte in. Bij de exploitatiekosten, evenals de huuropbrengsten, vult u het bedrag per woonruimte </t>
    </r>
    <r>
      <rPr>
        <b/>
        <sz val="11"/>
        <color theme="1"/>
        <rFont val="Calibri"/>
        <family val="2"/>
        <scheme val="minor"/>
      </rPr>
      <t xml:space="preserve">per maand </t>
    </r>
    <r>
      <rPr>
        <sz val="11"/>
        <color theme="1"/>
        <rFont val="Calibri"/>
        <family val="2"/>
        <scheme val="minor"/>
      </rPr>
      <t>in. Alle posten die u hier invult worden in het tabblad 'Projectbegroting' automatisch doorgerekend naar de totale kosten/opbrengsten. Het gebruik van deze tabel is niet verplicht.</t>
    </r>
  </si>
  <si>
    <t>3.1) Gebruik van het tabblad 'Begroting per woonruimte' is niet verplicht. Dit tabblad is bedoeld als hulpmiddel om kosten per woning en/of maandelijkse of jaarlijkse kosten om te zetten naar totale projectkosten. U kunt er ook voor kiezen om het hulptabblad voor een deel van uw posten te gebruiken.</t>
  </si>
  <si>
    <t>Zie aandachtspunten 1.4 en 1.5 onder tabblad 'Instructies'.</t>
  </si>
  <si>
    <t>Overige exploitatiekosten kunnen bijvoorbeeld zijn; energiekosten, rentelasten.</t>
  </si>
  <si>
    <t>Controlepunten</t>
  </si>
  <si>
    <t>Gevraagde bijdrage is maximaal €8.500 per woonruimte inclusief btw</t>
  </si>
  <si>
    <r>
      <t xml:space="preserve">Gevraagde bijdrage is maximaal </t>
    </r>
    <r>
      <rPr>
        <sz val="11"/>
        <rFont val="Times New Roman"/>
        <family val="1"/>
      </rPr>
      <t>€</t>
    </r>
    <r>
      <rPr>
        <sz val="9.9"/>
        <rFont val="Calibri"/>
        <family val="2"/>
      </rPr>
      <t>2.000.000</t>
    </r>
    <r>
      <rPr>
        <sz val="11"/>
        <rFont val="Calibri"/>
        <family val="2"/>
        <scheme val="minor"/>
      </rPr>
      <t xml:space="preserve"> inclusief btw</t>
    </r>
  </si>
  <si>
    <t>Gevraagde Rijksbijdrage exclusief btw</t>
  </si>
  <si>
    <t>Gevraagde bijdrage inclusief btw (maximaal 8500 euro inclusief btw per woonruimte, maximaal 2 miljoen euro inclusief btw per gemeente)</t>
  </si>
  <si>
    <t>1.</t>
  </si>
  <si>
    <t>2.</t>
  </si>
  <si>
    <t>3.</t>
  </si>
  <si>
    <t>4.</t>
  </si>
  <si>
    <t>Btw compensatie bedraagt maximaal 21% van gevraagde Rijksbijdrage exclusief btw</t>
  </si>
  <si>
    <t>Totaal BVO van het huisvestingsproject voor aandachtsgroepen, in m²:</t>
  </si>
  <si>
    <t>Totaal brutovloeroppervlakte (BVO) van het huisvestingsproject voor aandachtsgroepen, in m²:</t>
  </si>
  <si>
    <t>grondwaarde na exploitatietermijn</t>
  </si>
  <si>
    <t>marktwaarde vastgoed na exploitatietermijn</t>
  </si>
  <si>
    <t>verbouw-/renovatiekosten</t>
  </si>
  <si>
    <t>bouwkosten nieuwbouw</t>
  </si>
  <si>
    <t>Verwacht deel van de gevraagde Rijksbijdrage dat in aanmerking komt voor btw compensatie (maximaal 21% van gevraagde Rijksbijdrage exclusief btw)</t>
  </si>
  <si>
    <t>Eventuele opmerking/toelichting gemeente</t>
  </si>
  <si>
    <t>RVO keert de Rijksbijdrage exclusief btw uit.</t>
  </si>
  <si>
    <t>1.6) Decentrale overheden kunnen betaalde btw terugvragen bij het Btw-compensatiefonds. De betaalde btw moet daarvoor aan een aantal voorwaarden voldoen. Zo moet de btw betaald zijn over een niet-ondernemerstaak en mag er geen sprake zijn van verstrekking aan een individuele derde. Btw over kosten die direct in opdracht van de gemeente zijn gemaakt komen doorgaans in aanmerking voor compensatie vanuit het Btw-compensatiefonds. Meer informatie hierover is te vinden op de website van het ministerie van Financiën.</t>
  </si>
  <si>
    <t>Financieel tekort (exclusief btw)</t>
  </si>
  <si>
    <t>Gevraagde bijdrage exclusief btw is niet hoger dan financieel tekort (exclusief btw) na bijdrage gemeente</t>
  </si>
  <si>
    <t>Totaal perceeloppervlakte van het huisvestingsproject voor aandachtsgroepen, in m²:</t>
  </si>
  <si>
    <t xml:space="preserve">De controles worden automatisch uitgevoerd op basis van de ingevulde projectbegroting. </t>
  </si>
  <si>
    <t>Toelichting RVO</t>
  </si>
  <si>
    <t>eerder ontvangen of te verwachten subsidie van het Rijk</t>
  </si>
  <si>
    <t>Geef naast het bedrag ook in de toelichting aan om welke Rijksbijdrage(n) het gaat.</t>
  </si>
  <si>
    <t>Exclusief inflatiecorrectie</t>
  </si>
  <si>
    <t>Inclusief inflatiecorrectie</t>
  </si>
  <si>
    <t>2.3) In het geval dat RVO tijdens de beoordeling onduidelijkheden constateert inzake specifieke begrotingsposten kan de gemeente gevraagd worden deze middels additionele stukken toe te lichten.</t>
  </si>
  <si>
    <t>2.2) U vult de posten in het tabblad 'Projectbegroting' exclusief inflatiecorrectie op in kolom C. Over de relevante posten wordt in kolom D vervolgens automatisch gecorrigeerd voor inflatie gedurende de looptijd. De inflatiecorrectie staat gestandaardiseerd op 2%. U kunt hiervan afwijken door het percentage in cel C15 te wijzigen. De doorrekening wordt hier automatisch op gecorrigeerd. Wanneer u de inflatiecorrectie wijzigt dient u de reden van afwijking toe te lichten.</t>
  </si>
  <si>
    <t>Dient opgegeven te worden voor het totaal aantal woningen voor de gehele exploitatietermijn.</t>
  </si>
  <si>
    <t>Let op dat u dient te rekenen met huurprijzen die voldoen aan de voorwaarden van de RHA2023.</t>
  </si>
  <si>
    <t>Toegepaste inflatiecorrectie:</t>
  </si>
  <si>
    <t>Let op: U kunt enkel stichtingskosten die betrekking hebben op de realisatie opgeven; kosten zoals inrichtings- en interieurskosten vallen hier niet onder.</t>
  </si>
  <si>
    <t>1.1</t>
  </si>
  <si>
    <t>1.2</t>
  </si>
  <si>
    <t>1.3</t>
  </si>
  <si>
    <t>1.4</t>
  </si>
  <si>
    <t>1.5</t>
  </si>
  <si>
    <t>1.6</t>
  </si>
  <si>
    <t>1.7</t>
  </si>
  <si>
    <t>1.8</t>
  </si>
  <si>
    <t>2.1</t>
  </si>
  <si>
    <t>2.2</t>
  </si>
  <si>
    <t>2.3</t>
  </si>
  <si>
    <t>2.4</t>
  </si>
  <si>
    <t>2.5</t>
  </si>
  <si>
    <t>3.1</t>
  </si>
  <si>
    <t>3.2</t>
  </si>
  <si>
    <t>3.3</t>
  </si>
  <si>
    <t>3.4</t>
  </si>
  <si>
    <t>3.5</t>
  </si>
  <si>
    <t>3.6</t>
  </si>
  <si>
    <t>3.7</t>
  </si>
  <si>
    <t>3.8</t>
  </si>
  <si>
    <t>4.1</t>
  </si>
  <si>
    <t>4.2</t>
  </si>
  <si>
    <t>4.3</t>
  </si>
  <si>
    <t>4.4</t>
  </si>
  <si>
    <t>1.5) Is het financieel tekort (exclusief btw) volgend uit de projectbegroting hoger dan €1.650.000, en bent u over het gehele bedrag btw-plichtig? Dan zal de RHA-uitkering niet uw gehele tekort kunnen dekken. Rekenvoorbeeld: u realiseert 250 woningen. Daardoor is de maximale hoogte van uw aanvraag gemaximeerd op €2.000.000. Het financieel tekort (exclusief btw) volgend uit de projectbegroting bedraagt €1.750.000. U bent over dit gehele bedrag btw-plichtig en betaalt daarom €367.500 (21%) aan (compensabele) btw. De totale netto kosten zijn dus  €2.117.500. Omdat de maximale uitkering inclusief btw €2.000.000 bedraagt zal het resterend tekort van €117.500 niet door de RHA gedekt worden.</t>
  </si>
  <si>
    <r>
      <t xml:space="preserve">1.4) De maximale bijdrage vanuit de RHA bedraagt </t>
    </r>
    <r>
      <rPr>
        <sz val="11"/>
        <color theme="1"/>
        <rFont val="Times New Roman"/>
        <family val="1"/>
      </rPr>
      <t>€</t>
    </r>
    <r>
      <rPr>
        <sz val="11"/>
        <color theme="1"/>
        <rFont val="Calibri"/>
        <family val="2"/>
      </rPr>
      <t>8.500 per woonruimte, inclusief btw. U dient er als gemeente zorg voor te dragen dat de totale gevraagde uitkering maximaal €8.500 per woonruimte en maximaal €2.000.000 bedraagt, inclusief btw. Daarnaast kan de gevraagde bijdrage nooit hoger zijn dan het financieel tekort. Maakt u gebruik van het btw compensatiefonds? Zorg er dan voor dat het deel aan btw compensatie en de gevraagde Rijksbijdrage gezamenlijk niet meer bedragen dan  €8.500 per woonruimte en  €2.000.000 in totaal. Rekenvoorbeeld: u realiseert 150 woningen. Daardoor is de maximale hoogte van uw aanvraag gemaximeerd op €1.275.000. Het  financieel tekort (exclusief btw) volgend uit de projectbegroting bedraagt  €1.000.000. U bent over dit gehele bedrag btw-plichtig en betaalt daarom  €210.000 (21%) aan (compensabele) btw. De totale netto kosten zijn dus  €1.210.000. De betaalde btw wilt u compenseren middels het btw compensatiefonds. Uw gevraagde Rijksbedrage moet hiervoor gecorrigeerd worden, en bedraagt dus  €1.210.000 - €210.000 =  €1.000.000.</t>
    </r>
  </si>
  <si>
    <t>0.1</t>
  </si>
  <si>
    <t>0.2</t>
  </si>
  <si>
    <t>0.3</t>
  </si>
  <si>
    <t>0.4</t>
  </si>
  <si>
    <t>0.5</t>
  </si>
  <si>
    <t>0.6</t>
  </si>
  <si>
    <t>0.7</t>
  </si>
  <si>
    <t>De inflatiecorrectie wordt automatisch doorgerekend wanneer u de kosten exclusief inflactiecorrectie opgeeft. Inflatiecorrectie is niet van toepassing op incidentele posten (grondkosten, aanschafkosten vastgoed, markt-/grondwaarde na expoitatietermijn, bijdragen diverse partijen). Wanneer u afwijkt van de standaard 2% inflatiecorrectie wordt u geacht dit toe te lichten.</t>
  </si>
  <si>
    <t>Algemeen aandachtspunt tav specifieke onderdelen projectbegroting</t>
  </si>
  <si>
    <t xml:space="preserve">De spreadsheet houdt rekening met diverse soorten huisvestingsprojecten. Zo kan het kan gaan om zowel renovatie, nieuwbouw als om plaatsing van tijdelijke units. Dit kan betekenen dat een bepaalde kostenpost voor uw project niet van toepassing is. Als dat zo is, geef dat dan aan in de toelichting. Let op dat u geen kosten vergeet en dat u kosten niet dubbel opvoert. </t>
  </si>
  <si>
    <t>Het gaat bij deze post om kosten die niet al aan de orde komen bij de posten:</t>
  </si>
  <si>
    <r>
      <t>1.</t>
    </r>
    <r>
      <rPr>
        <sz val="7"/>
        <color theme="1"/>
        <rFont val="Times New Roman"/>
        <family val="1"/>
      </rPr>
      <t xml:space="preserve">       </t>
    </r>
    <r>
      <rPr>
        <sz val="11"/>
        <color theme="1"/>
        <rFont val="Calibri"/>
        <family val="2"/>
        <scheme val="minor"/>
      </rPr>
      <t>Aanschafkosten vastgoed; en/of</t>
    </r>
  </si>
  <si>
    <r>
      <t>2.</t>
    </r>
    <r>
      <rPr>
        <sz val="7"/>
        <color theme="1"/>
        <rFont val="Times New Roman"/>
        <family val="1"/>
      </rPr>
      <t xml:space="preserve">       </t>
    </r>
    <r>
      <rPr>
        <sz val="11"/>
        <color theme="1"/>
        <rFont val="Calibri"/>
        <family val="2"/>
        <scheme val="minor"/>
      </rPr>
      <t>Bouw- en woonrijp maken</t>
    </r>
  </si>
  <si>
    <t xml:space="preserve">Kosten die bij deze post kunnen worden opgevoerd zijn bijvoorbeeld (geen limitatieve opsomming): </t>
  </si>
  <si>
    <r>
      <t>1.</t>
    </r>
    <r>
      <rPr>
        <sz val="7"/>
        <color theme="1"/>
        <rFont val="Times New Roman"/>
        <family val="1"/>
      </rPr>
      <t xml:space="preserve">       </t>
    </r>
    <r>
      <rPr>
        <sz val="11"/>
        <color theme="1"/>
        <rFont val="Calibri"/>
        <family val="2"/>
        <scheme val="minor"/>
      </rPr>
      <t>Inbrengwaarde van gronden; en</t>
    </r>
  </si>
  <si>
    <r>
      <t>2.</t>
    </r>
    <r>
      <rPr>
        <sz val="7"/>
        <color theme="1"/>
        <rFont val="Times New Roman"/>
        <family val="1"/>
      </rPr>
      <t xml:space="preserve">       </t>
    </r>
    <r>
      <rPr>
        <sz val="11"/>
        <color theme="1"/>
        <rFont val="Calibri"/>
        <family val="2"/>
        <scheme val="minor"/>
      </rPr>
      <t>Sloopkosten van de huidige opstallen.</t>
    </r>
  </si>
  <si>
    <t xml:space="preserve">Vermeld in uw toelichting welke kostenposten u heeft opgevoerd bij grondkosten. </t>
  </si>
  <si>
    <t xml:space="preserve">Vermeld in geval van sloop het aantal m2 bruto vloeroppervlak (BVO) dat is gesloopt. </t>
  </si>
  <si>
    <t>De inbrengwaarde van gronden mag u op meer manieren bepalen, bijvoorbeeld:</t>
  </si>
  <si>
    <r>
      <t>1.</t>
    </r>
    <r>
      <rPr>
        <sz val="7"/>
        <color theme="1"/>
        <rFont val="Times New Roman"/>
        <family val="1"/>
      </rPr>
      <t xml:space="preserve">       </t>
    </r>
    <r>
      <rPr>
        <sz val="11"/>
        <color theme="1"/>
        <rFont val="Calibri"/>
        <family val="2"/>
        <scheme val="minor"/>
      </rPr>
      <t>De boekwaarde;</t>
    </r>
  </si>
  <si>
    <r>
      <t>2.</t>
    </r>
    <r>
      <rPr>
        <sz val="7"/>
        <color theme="1"/>
        <rFont val="Times New Roman"/>
        <family val="1"/>
      </rPr>
      <t xml:space="preserve">       </t>
    </r>
    <r>
      <rPr>
        <sz val="11"/>
        <color theme="1"/>
        <rFont val="Calibri"/>
        <family val="2"/>
        <scheme val="minor"/>
      </rPr>
      <t>De waarde op grond van het gemeentelijke grondprijsbeleid; of</t>
    </r>
  </si>
  <si>
    <r>
      <t>3.</t>
    </r>
    <r>
      <rPr>
        <sz val="7"/>
        <color theme="1"/>
        <rFont val="Times New Roman"/>
        <family val="1"/>
      </rPr>
      <t xml:space="preserve">       </t>
    </r>
    <r>
      <rPr>
        <sz val="11"/>
        <color theme="1"/>
        <rFont val="Calibri"/>
        <family val="2"/>
        <scheme val="minor"/>
      </rPr>
      <t xml:space="preserve">Op basis van een taxatie. </t>
    </r>
  </si>
  <si>
    <t xml:space="preserve">Vermeld in uw toelichting welke type waarde u voor de bepaling van de inbrengwaarde heeft gekozen. </t>
  </si>
  <si>
    <t>1.2 Aanschafkosten Vastgoed</t>
  </si>
  <si>
    <t xml:space="preserve">Als u vastgoed aanschaft in het kader van uw project, vermeld dan in de toelichting het aantal m2 BVO van het aan te kopen vastgoedobject. </t>
  </si>
  <si>
    <t>1.3 Kosten bouw- en woonrijp maken (inrichten openbare ruimte)</t>
  </si>
  <si>
    <t>Als uw kosten voor bouw- en woonrijp maken opvoert, geef dan in uw toelichting aan:</t>
  </si>
  <si>
    <r>
      <t>1.</t>
    </r>
    <r>
      <rPr>
        <sz val="7"/>
        <color theme="1"/>
        <rFont val="Times New Roman"/>
        <family val="1"/>
      </rPr>
      <t xml:space="preserve">       </t>
    </r>
    <r>
      <rPr>
        <sz val="11"/>
        <color theme="1"/>
        <rFont val="Calibri"/>
        <family val="2"/>
        <scheme val="minor"/>
      </rPr>
      <t>Hoeveel vierkante meters bouwrijp worden gemaakt en welk deel van de opgevoerde kosten hierop betrekking heeft; en</t>
    </r>
  </si>
  <si>
    <r>
      <t>2.</t>
    </r>
    <r>
      <rPr>
        <sz val="7"/>
        <color theme="1"/>
        <rFont val="Times New Roman"/>
        <family val="1"/>
      </rPr>
      <t xml:space="preserve">       </t>
    </r>
    <r>
      <rPr>
        <sz val="11"/>
        <color theme="1"/>
        <rFont val="Calibri"/>
        <family val="2"/>
        <scheme val="minor"/>
      </rPr>
      <t xml:space="preserve">Hoeveel vierkante meters woonrijp worden gemaakt en welk deel van de opgevoerde kosten hierop betrekking heeft. </t>
    </r>
  </si>
  <si>
    <t>1.4 Verbouw-/renovatiekosten</t>
  </si>
  <si>
    <t xml:space="preserve">Vermeld in uw toelichting het aantal m2 bruto vloeroppervlak (BVO) dat wordt gerealiseerd. </t>
  </si>
  <si>
    <t>1.5 Bouwkosten nieuwbouw</t>
  </si>
  <si>
    <t>1.6 Projectkosten</t>
  </si>
  <si>
    <t xml:space="preserve">Vul hier uw projectkosten in. De noodzakelijke projectkosten mogen maximaal 5% van het aangevraagde bedrag zijn. </t>
  </si>
  <si>
    <t>2.2 Beheerkosten</t>
  </si>
  <si>
    <t>Vul in de toelichting bij deze post in of waarop u uw beheerkosten heeft gebaseerd, bijvoorbeeld (geen limitatieve opsomming):</t>
  </si>
  <si>
    <r>
      <t>1.</t>
    </r>
    <r>
      <rPr>
        <sz val="7"/>
        <color theme="1"/>
        <rFont val="Times New Roman"/>
        <family val="1"/>
      </rPr>
      <t xml:space="preserve">       </t>
    </r>
    <r>
      <rPr>
        <sz val="11"/>
        <color theme="1"/>
        <rFont val="Calibri"/>
        <family val="2"/>
        <scheme val="minor"/>
      </rPr>
      <t xml:space="preserve">op een tarief per m2 BVO; </t>
    </r>
  </si>
  <si>
    <r>
      <t>2.</t>
    </r>
    <r>
      <rPr>
        <sz val="7"/>
        <color theme="1"/>
        <rFont val="Times New Roman"/>
        <family val="1"/>
      </rPr>
      <t xml:space="preserve">       </t>
    </r>
    <r>
      <rPr>
        <sz val="11"/>
        <color theme="1"/>
        <rFont val="Calibri"/>
        <family val="2"/>
        <scheme val="minor"/>
      </rPr>
      <t>een percentage van de huuropbrengsten; of</t>
    </r>
  </si>
  <si>
    <r>
      <t>3.</t>
    </r>
    <r>
      <rPr>
        <sz val="7"/>
        <color theme="1"/>
        <rFont val="Times New Roman"/>
        <family val="1"/>
      </rPr>
      <t xml:space="preserve">       </t>
    </r>
    <r>
      <rPr>
        <sz val="11"/>
        <color theme="1"/>
        <rFont val="Calibri"/>
        <family val="2"/>
        <scheme val="minor"/>
      </rPr>
      <t>een tarief per FTE</t>
    </r>
  </si>
  <si>
    <t>2.3 Kosten sociaal beheer</t>
  </si>
  <si>
    <r>
      <t>De opgegeven kosten sociaal beheer mogen maximaal 10% van het aangevraagde bedrag zijn. Vul</t>
    </r>
    <r>
      <rPr>
        <sz val="8"/>
        <color theme="1"/>
        <rFont val="Calibri"/>
        <family val="2"/>
        <scheme val="minor"/>
      </rPr>
      <t> </t>
    </r>
    <r>
      <rPr>
        <sz val="11"/>
        <color theme="1"/>
        <rFont val="Calibri"/>
        <family val="2"/>
        <scheme val="minor"/>
      </rPr>
      <t xml:space="preserve"> in de toelichting bij deze post in of waarop u uw beheerkosten heeft gebaseerd, bijvoorbeeld (geen limitatieve opsomming):</t>
    </r>
  </si>
  <si>
    <t>3.1 Huuropbrengsten</t>
  </si>
  <si>
    <t xml:space="preserve">Vul hier uw huuropbrengsten in. Vermeld in de toelichting voor welke termijn gaat worden verhuurd (bijvoorbeeld 10 jaar) en wat de gemiddelde huurprijs per woning gaat zijn. </t>
  </si>
  <si>
    <t>3.2 &amp; 3.3 Restwaarde</t>
  </si>
  <si>
    <t xml:space="preserve">De restwaarde is de waarde van het vastgoed na afronding van het project. </t>
  </si>
  <si>
    <r>
      <t>·</t>
    </r>
    <r>
      <rPr>
        <sz val="7"/>
        <color theme="1"/>
        <rFont val="Times New Roman"/>
        <family val="1"/>
      </rPr>
      <t xml:space="preserve">         </t>
    </r>
    <r>
      <rPr>
        <sz val="11"/>
        <color theme="1"/>
        <rFont val="Calibri"/>
        <family val="2"/>
        <scheme val="minor"/>
      </rPr>
      <t>In geval van de plaatsing van tijdelijke units die worden verwijderd na afronding van de termijn waarvoor ze aan uw aandachtsgroep(en) werden verhuurd, bestaat de restwaarde uit:</t>
    </r>
  </si>
  <si>
    <r>
      <t>o</t>
    </r>
    <r>
      <rPr>
        <sz val="7"/>
        <color theme="1"/>
        <rFont val="Times New Roman"/>
        <family val="1"/>
      </rPr>
      <t xml:space="preserve">   </t>
    </r>
    <r>
      <rPr>
        <sz val="11"/>
        <color theme="1"/>
        <rFont val="Calibri"/>
        <family val="2"/>
        <scheme val="minor"/>
      </rPr>
      <t>De waarde van de grond waar de units zich op bevonden;</t>
    </r>
  </si>
  <si>
    <r>
      <t>o</t>
    </r>
    <r>
      <rPr>
        <sz val="7"/>
        <color theme="1"/>
        <rFont val="Times New Roman"/>
        <family val="1"/>
      </rPr>
      <t xml:space="preserve">   </t>
    </r>
    <r>
      <rPr>
        <sz val="11"/>
        <color theme="1"/>
        <rFont val="Calibri"/>
        <family val="2"/>
        <scheme val="minor"/>
      </rPr>
      <t>Eventuele verkoopwaarde van de units</t>
    </r>
  </si>
  <si>
    <t>Vermeld in uw toelichting uit welke onderdelen uw restwaarde bestaat.</t>
  </si>
  <si>
    <r>
      <t>·</t>
    </r>
    <r>
      <rPr>
        <sz val="7"/>
        <color theme="1"/>
        <rFont val="Times New Roman"/>
        <family val="1"/>
      </rPr>
      <t xml:space="preserve">         </t>
    </r>
    <r>
      <rPr>
        <sz val="11"/>
        <color theme="1"/>
        <rFont val="Calibri"/>
        <family val="2"/>
        <scheme val="minor"/>
      </rPr>
      <t>In geval de realisatie van permanent vastgoed, bestaat de restwaarde na afronding van de termijn waarvoor ze aan uw aandachtsgroep(en) werden verhuurd uit de waarde van dat vastgoed op dat moment. De restwaarde op dat moment mag u op meer manieren bepalen,  bijvoorbeeld:</t>
    </r>
  </si>
  <si>
    <r>
      <t>1.</t>
    </r>
    <r>
      <rPr>
        <sz val="7"/>
        <color theme="1"/>
        <rFont val="Times New Roman"/>
        <family val="1"/>
      </rPr>
      <t xml:space="preserve">       </t>
    </r>
    <r>
      <rPr>
        <sz val="11"/>
        <color theme="1"/>
        <rFont val="Calibri"/>
        <family val="2"/>
        <scheme val="minor"/>
      </rPr>
      <t>De boekwaarde; of</t>
    </r>
  </si>
  <si>
    <r>
      <t>2.</t>
    </r>
    <r>
      <rPr>
        <sz val="7"/>
        <color theme="1"/>
        <rFont val="Times New Roman"/>
        <family val="1"/>
      </rPr>
      <t xml:space="preserve">       </t>
    </r>
    <r>
      <rPr>
        <sz val="11"/>
        <color theme="1"/>
        <rFont val="Calibri"/>
        <family val="2"/>
        <scheme val="minor"/>
      </rPr>
      <t xml:space="preserve">De marktwaarde op dat moment. </t>
    </r>
  </si>
  <si>
    <t xml:space="preserve">Vermeld in uw toelichting welke type waarde u voor de bepaling van de restwaarde heeft gekozen. </t>
  </si>
  <si>
    <t>Specifieke aandachtspunten posten in de projectbegroting</t>
  </si>
  <si>
    <t xml:space="preserve">1.1 Grondkosten </t>
  </si>
  <si>
    <t xml:space="preserve">2.1) In het tabblad 'Toelichting begrotingsposten' vindt u een gedetailleerd hulpbestand dat ingaat op de kosten/opbrengsten die u per post op kunt geven. Daarnaast wordt in het tabblad 'Projectbegroting'  bij een deel van de posten een specifieke toelichting gegeven die toeziet op wat er van u als gemeente wordt verwacht. </t>
  </si>
  <si>
    <t>Exploitatieduur voor aandachtsgroepen in jaren:</t>
  </si>
  <si>
    <t>Realisatietermijn woonheden in jaren:</t>
  </si>
  <si>
    <t>0.8</t>
  </si>
  <si>
    <t>De realisatietermijn dient overeenstemmend te zijn met de start- en einddatum die u in het aanvraagformulier opgeeft.</t>
  </si>
  <si>
    <r>
      <t>Aandachtspunten specifieke punten in de projectbegroting</t>
    </r>
    <r>
      <rPr>
        <sz val="12"/>
        <color theme="0"/>
        <rFont val="Calibri"/>
        <family val="2"/>
        <scheme val="minor"/>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</si>
</sst>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 #,##0;&quot;€&quot;\ \-#,##0"/>
    <numFmt numFmtId="44" formatCode="_ &quot;€&quot;\ * #,##0.00_ ;_ &quot;€&quot;\ * \-#,##0.00_ ;_ &quot;€&quot;\ * &quot;-&quot;??_ ;_ @_ "/>
    <numFmt numFmtId="164" formatCode="_ &quot;€&quot;\ * #,##0_ ;_ &quot;€&quot;\ * \-#,##0_ ;_ &quot;€&quot;\ * &quot;-&quot;??_ ;_ @_ "/>
    <numFmt numFmtId="165" formatCode="#,##0_ ;\-#,##0\ "/>
    <numFmt numFmtId="166" formatCode="&quot;€&quot;\ #,##0.00"/>
    <numFmt numFmtId="167" formatCode="_ [$€-2]\ * #,##0.00_ ;_ [$€-2]\ * \-#,##0.00_ ;_ [$€-2]\ * &quot;-&quot;??_ ;_ @_ "/>
  </numFmts>
  <fonts count="33" x14ac:knownFonts="1">
    <font>
      <sz val="11"/>
      <color theme="1"/>
      <name val="Calibri"/>
      <family val="2"/>
      <scheme val="minor"/>
    </font>
    <font>
      <sz val="11"/>
      <color theme="1"/>
      <name val="Calibri"/>
      <family val="2"/>
      <scheme val="minor"/>
    </font>
    <font>
      <sz val="12"/>
      <color rgb="FF000000"/>
      <name val="Calibri"/>
      <family val="2"/>
    </font>
    <font>
      <b/>
      <sz val="12"/>
      <color rgb="FF000000"/>
      <name val="Calibri"/>
      <family val="2"/>
    </font>
    <font>
      <u/>
      <sz val="12"/>
      <color rgb="FF000000"/>
      <name val="Calibri"/>
      <family val="2"/>
    </font>
    <font>
      <b/>
      <sz val="11"/>
      <color theme="0"/>
      <name val="Calibri"/>
      <family val="2"/>
      <scheme val="minor"/>
    </font>
    <font>
      <sz val="12"/>
      <color theme="1"/>
      <name val="Calibri"/>
      <family val="2"/>
    </font>
    <font>
      <i/>
      <sz val="12"/>
      <color rgb="FF000000"/>
      <name val="Calibri"/>
      <family val="2"/>
    </font>
    <font>
      <b/>
      <sz val="12"/>
      <color theme="0"/>
      <name val="Calibri"/>
      <family val="2"/>
    </font>
    <font>
      <sz val="11"/>
      <color rgb="FFFF0000"/>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i/>
      <sz val="11"/>
      <name val="Calibri"/>
      <family val="2"/>
      <scheme val="minor"/>
    </font>
    <font>
      <b/>
      <sz val="12"/>
      <color theme="1"/>
      <name val="Calibri"/>
      <family val="2"/>
      <scheme val="minor"/>
    </font>
    <font>
      <sz val="11"/>
      <color rgb="FF000000"/>
      <name val="Calibri"/>
      <family val="2"/>
    </font>
    <font>
      <sz val="11"/>
      <color theme="1"/>
      <name val="Times New Roman"/>
      <family val="1"/>
    </font>
    <font>
      <sz val="11"/>
      <color theme="1"/>
      <name val="Calibri"/>
      <family val="2"/>
    </font>
    <font>
      <sz val="11"/>
      <name val="Times New Roman"/>
      <family val="1"/>
    </font>
    <font>
      <sz val="9.9"/>
      <name val="Calibri"/>
      <family val="2"/>
    </font>
    <font>
      <sz val="10"/>
      <color theme="1"/>
      <name val="Calibri"/>
      <family val="2"/>
      <scheme val="minor"/>
    </font>
    <font>
      <sz val="12"/>
      <color theme="1"/>
      <name val="Calibri"/>
      <family val="2"/>
      <scheme val="minor"/>
    </font>
    <font>
      <b/>
      <sz val="12"/>
      <color theme="1"/>
      <name val="Calibri"/>
      <family val="2"/>
    </font>
    <font>
      <sz val="10"/>
      <name val="Calibri"/>
      <family val="2"/>
      <scheme val="minor"/>
    </font>
    <font>
      <sz val="10"/>
      <color rgb="FFFF0000"/>
      <name val="Calibri"/>
      <family val="2"/>
      <scheme val="minor"/>
    </font>
    <font>
      <sz val="8"/>
      <color theme="1"/>
      <name val="Calibri"/>
      <family val="2"/>
      <scheme val="minor"/>
    </font>
    <font>
      <sz val="7"/>
      <color theme="1"/>
      <name val="Times New Roman"/>
      <family val="1"/>
    </font>
    <font>
      <sz val="11"/>
      <color theme="1"/>
      <name val="Symbol"/>
      <family val="1"/>
      <charset val="2"/>
    </font>
    <font>
      <sz val="11"/>
      <color theme="1"/>
      <name val="Courier New"/>
      <family val="3"/>
    </font>
    <font>
      <b/>
      <sz val="12"/>
      <color theme="0"/>
      <name val="Calibri"/>
      <family val="2"/>
      <scheme val="minor"/>
    </font>
    <font>
      <b/>
      <sz val="12"/>
      <name val="Calibri"/>
      <family val="2"/>
    </font>
    <font>
      <sz val="12"/>
      <color theme="0"/>
      <name val="Calibri"/>
      <family val="2"/>
      <scheme val="minor"/>
    </font>
  </fonts>
  <fills count="15">
    <fill>
      <patternFill patternType="none"/>
    </fill>
    <fill>
      <patternFill patternType="gray125"/>
    </fill>
    <fill>
      <patternFill patternType="solid">
        <fgColor theme="8" tint="0.79998168889431442"/>
        <bgColor indexed="65"/>
      </patternFill>
    </fill>
    <fill>
      <patternFill patternType="solid">
        <fgColor rgb="FFA5A5A5"/>
      </patternFill>
    </fill>
    <fill>
      <patternFill patternType="solid">
        <fgColor theme="0"/>
        <bgColor indexed="64"/>
      </patternFill>
    </fill>
    <fill>
      <patternFill patternType="solid">
        <fgColor rgb="FF007BC7"/>
        <bgColor indexed="64"/>
      </patternFill>
    </fill>
    <fill>
      <patternFill patternType="solid">
        <fgColor rgb="FFEEF7FB"/>
        <bgColor indexed="64"/>
      </patternFill>
    </fill>
    <fill>
      <patternFill patternType="solid">
        <fgColor rgb="FFFDF3A5"/>
        <bgColor indexed="64"/>
      </patternFill>
    </fill>
    <fill>
      <patternFill patternType="solid">
        <fgColor rgb="FFFFF093"/>
        <bgColor indexed="64"/>
      </patternFill>
    </fill>
    <fill>
      <patternFill patternType="solid">
        <fgColor rgb="FFFDFDFD"/>
        <bgColor indexed="64"/>
      </patternFill>
    </fill>
    <fill>
      <patternFill patternType="solid">
        <fgColor rgb="FFFBFBFB"/>
        <bgColor indexed="64"/>
      </patternFill>
    </fill>
    <fill>
      <patternFill patternType="solid">
        <fgColor rgb="FFECECEC"/>
        <bgColor indexed="64"/>
      </patternFill>
    </fill>
    <fill>
      <patternFill patternType="solid">
        <fgColor rgb="FFECECEC"/>
        <bgColor rgb="FF000000"/>
      </patternFill>
    </fill>
    <fill>
      <patternFill patternType="solid">
        <fgColor rgb="FFFBFBFB"/>
        <bgColor rgb="FF000000"/>
      </patternFill>
    </fill>
    <fill>
      <patternFill patternType="solid">
        <fgColor rgb="FFFBFBFB"/>
        <bgColor rgb="FFFFFFFF"/>
      </patternFill>
    </fill>
  </fills>
  <borders count="16">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s>
  <cellStyleXfs count="5">
    <xf numFmtId="0" fontId="0" fillId="0" borderId="0"/>
    <xf numFmtId="44" fontId="1" fillId="0" borderId="0" applyFont="0" applyFill="0" applyBorder="0" applyAlignment="0" applyProtection="0"/>
    <xf numFmtId="0" fontId="1" fillId="2" borderId="0" applyNumberFormat="0" applyBorder="0" applyAlignment="0" applyProtection="0"/>
    <xf numFmtId="0" fontId="5" fillId="3" borderId="1" applyNumberFormat="0" applyAlignment="0" applyProtection="0"/>
    <xf numFmtId="9" fontId="1" fillId="0" borderId="0" applyFont="0" applyFill="0" applyBorder="0" applyAlignment="0" applyProtection="0"/>
  </cellStyleXfs>
  <cellXfs count="158">
    <xf numFmtId="0" fontId="0" fillId="0" borderId="0" xfId="0"/>
    <xf numFmtId="0" fontId="0" fillId="0" borderId="0" xfId="0" applyAlignment="1">
      <alignment vertical="top"/>
    </xf>
    <xf numFmtId="0" fontId="0" fillId="0" borderId="0" xfId="0" applyAlignment="1">
      <alignment vertical="top" wrapText="1"/>
    </xf>
    <xf numFmtId="0" fontId="0" fillId="0" borderId="0" xfId="0" applyFill="1" applyAlignment="1">
      <alignment vertical="top" wrapText="1"/>
    </xf>
    <xf numFmtId="0" fontId="0" fillId="0" borderId="0" xfId="0" applyFill="1" applyAlignment="1">
      <alignment horizontal="left" vertical="top" wrapText="1" indent="1"/>
    </xf>
    <xf numFmtId="0" fontId="0" fillId="0" borderId="0" xfId="0" applyAlignment="1">
      <alignment horizontal="left" vertical="top" indent="1"/>
    </xf>
    <xf numFmtId="0" fontId="0" fillId="4" borderId="0" xfId="0" applyFill="1"/>
    <xf numFmtId="167" fontId="0" fillId="4" borderId="0" xfId="0" applyNumberFormat="1" applyFill="1"/>
    <xf numFmtId="0" fontId="0" fillId="4" borderId="0" xfId="0" applyFill="1" applyBorder="1"/>
    <xf numFmtId="0" fontId="0" fillId="4" borderId="0" xfId="0" applyFill="1" applyBorder="1" applyAlignment="1">
      <alignment vertical="center"/>
    </xf>
    <xf numFmtId="0" fontId="21" fillId="4" borderId="0" xfId="0" applyFont="1" applyFill="1" applyBorder="1" applyAlignment="1">
      <alignment horizontal="center" vertical="center"/>
    </xf>
    <xf numFmtId="164" fontId="6" fillId="4" borderId="3" xfId="1" applyNumberFormat="1" applyFont="1" applyFill="1" applyBorder="1" applyProtection="1">
      <protection locked="0"/>
    </xf>
    <xf numFmtId="0" fontId="6" fillId="4" borderId="3" xfId="1" applyNumberFormat="1" applyFont="1" applyFill="1" applyBorder="1" applyProtection="1">
      <protection locked="0"/>
    </xf>
    <xf numFmtId="165" fontId="6" fillId="4" borderId="3" xfId="1" applyNumberFormat="1" applyFont="1" applyFill="1" applyBorder="1" applyProtection="1">
      <protection locked="0"/>
    </xf>
    <xf numFmtId="0" fontId="30" fillId="5" borderId="3" xfId="0" applyFont="1" applyFill="1" applyBorder="1" applyAlignment="1">
      <alignment horizontal="center" vertical="top"/>
    </xf>
    <xf numFmtId="0" fontId="0" fillId="6" borderId="3" xfId="0" applyFill="1" applyBorder="1" applyAlignment="1">
      <alignment horizontal="left" vertical="top" wrapText="1" indent="1"/>
    </xf>
    <xf numFmtId="0" fontId="0" fillId="0" borderId="3" xfId="0" applyBorder="1" applyAlignment="1">
      <alignment horizontal="left" vertical="top" wrapText="1" indent="1"/>
    </xf>
    <xf numFmtId="0" fontId="0" fillId="0" borderId="3" xfId="0" applyFill="1" applyBorder="1" applyAlignment="1">
      <alignment horizontal="left" vertical="top" wrapText="1" indent="1"/>
    </xf>
    <xf numFmtId="0" fontId="0" fillId="4" borderId="3" xfId="0" applyFill="1" applyBorder="1" applyAlignment="1">
      <alignment horizontal="left" vertical="top" wrapText="1" indent="1"/>
    </xf>
    <xf numFmtId="0" fontId="30" fillId="5" borderId="3" xfId="0" applyFont="1" applyFill="1" applyBorder="1" applyAlignment="1">
      <alignment horizontal="center" vertical="center" wrapText="1"/>
    </xf>
    <xf numFmtId="0" fontId="10" fillId="4" borderId="14" xfId="0" applyFont="1" applyFill="1" applyBorder="1" applyAlignment="1">
      <alignment horizontal="left" vertical="center" wrapText="1"/>
    </xf>
    <xf numFmtId="0" fontId="0" fillId="4" borderId="15" xfId="0" applyFill="1" applyBorder="1" applyAlignment="1">
      <alignment horizontal="left" vertical="center" wrapText="1" indent="1"/>
    </xf>
    <xf numFmtId="0" fontId="0" fillId="4" borderId="15" xfId="0" applyFill="1" applyBorder="1" applyAlignment="1">
      <alignment horizontal="left" vertical="center" wrapText="1" indent="2"/>
    </xf>
    <xf numFmtId="0" fontId="0" fillId="4" borderId="5" xfId="0" applyFill="1" applyBorder="1" applyAlignment="1">
      <alignment horizontal="left" vertical="center" wrapText="1" indent="1"/>
    </xf>
    <xf numFmtId="0" fontId="10" fillId="6" borderId="14" xfId="0" applyFont="1" applyFill="1" applyBorder="1" applyAlignment="1">
      <alignment vertical="center" wrapText="1"/>
    </xf>
    <xf numFmtId="0" fontId="0" fillId="6" borderId="5" xfId="0" applyFill="1" applyBorder="1" applyAlignment="1">
      <alignment horizontal="left" vertical="top" wrapText="1" indent="1"/>
    </xf>
    <xf numFmtId="0" fontId="10" fillId="4" borderId="14" xfId="0" applyFont="1" applyFill="1" applyBorder="1" applyAlignment="1">
      <alignment vertical="center" wrapText="1"/>
    </xf>
    <xf numFmtId="0" fontId="0" fillId="4" borderId="15" xfId="0" applyFill="1" applyBorder="1" applyAlignment="1">
      <alignment horizontal="left" vertical="top" wrapText="1" indent="2"/>
    </xf>
    <xf numFmtId="0" fontId="0" fillId="4" borderId="5" xfId="0" applyFill="1" applyBorder="1" applyAlignment="1">
      <alignment horizontal="left" vertical="center" wrapText="1" indent="2"/>
    </xf>
    <xf numFmtId="0" fontId="0" fillId="6" borderId="5" xfId="0" applyFill="1" applyBorder="1" applyAlignment="1">
      <alignment horizontal="left" vertical="center" wrapText="1" indent="1"/>
    </xf>
    <xf numFmtId="0" fontId="16" fillId="6" borderId="5" xfId="0" applyFont="1" applyFill="1" applyBorder="1" applyAlignment="1">
      <alignment horizontal="left" vertical="center" wrapText="1" indent="1"/>
    </xf>
    <xf numFmtId="0" fontId="0" fillId="4" borderId="15" xfId="0" applyFill="1" applyBorder="1" applyAlignment="1">
      <alignment horizontal="left" vertical="top" wrapText="1" indent="1"/>
    </xf>
    <xf numFmtId="0" fontId="0" fillId="6" borderId="15" xfId="0" applyFill="1" applyBorder="1" applyAlignment="1">
      <alignment horizontal="left" vertical="center" wrapText="1" indent="1"/>
    </xf>
    <xf numFmtId="0" fontId="0" fillId="6" borderId="15" xfId="0" applyFill="1" applyBorder="1" applyAlignment="1">
      <alignment horizontal="left" vertical="center" wrapText="1" indent="2"/>
    </xf>
    <xf numFmtId="0" fontId="0" fillId="6" borderId="5" xfId="0" applyFill="1" applyBorder="1" applyAlignment="1">
      <alignment horizontal="left" vertical="center" wrapText="1" indent="2"/>
    </xf>
    <xf numFmtId="0" fontId="28" fillId="6" borderId="15" xfId="0" applyFont="1" applyFill="1" applyBorder="1" applyAlignment="1">
      <alignment horizontal="left" vertical="center" wrapText="1" indent="2"/>
    </xf>
    <xf numFmtId="0" fontId="29" fillId="6" borderId="15" xfId="0" applyFont="1" applyFill="1" applyBorder="1" applyAlignment="1">
      <alignment horizontal="left" vertical="center" wrapText="1" indent="3"/>
    </xf>
    <xf numFmtId="0" fontId="0" fillId="6" borderId="15" xfId="0" applyFill="1" applyBorder="1" applyAlignment="1">
      <alignment horizontal="left" vertical="center" wrapText="1" indent="3"/>
    </xf>
    <xf numFmtId="0" fontId="0" fillId="6" borderId="4" xfId="0" applyFill="1" applyBorder="1" applyAlignment="1">
      <alignment vertical="top" wrapText="1"/>
    </xf>
    <xf numFmtId="0" fontId="0" fillId="6" borderId="7" xfId="0" applyFill="1" applyBorder="1" applyAlignment="1">
      <alignment vertical="top" wrapText="1"/>
    </xf>
    <xf numFmtId="0" fontId="11" fillId="4" borderId="0" xfId="0" applyFont="1" applyFill="1"/>
    <xf numFmtId="5" fontId="31" fillId="6" borderId="3" xfId="3" applyNumberFormat="1" applyFont="1" applyFill="1" applyBorder="1" applyProtection="1"/>
    <xf numFmtId="166" fontId="6" fillId="6" borderId="3" xfId="1" applyNumberFormat="1" applyFont="1" applyFill="1" applyBorder="1" applyProtection="1"/>
    <xf numFmtId="166" fontId="31" fillId="6" borderId="3" xfId="3" applyNumberFormat="1" applyFont="1" applyFill="1" applyBorder="1" applyProtection="1"/>
    <xf numFmtId="166" fontId="31" fillId="7" borderId="0" xfId="3" applyNumberFormat="1" applyFont="1" applyFill="1" applyBorder="1" applyProtection="1"/>
    <xf numFmtId="166" fontId="2" fillId="4" borderId="5" xfId="2" applyNumberFormat="1" applyFont="1" applyFill="1" applyBorder="1" applyProtection="1">
      <protection locked="0"/>
    </xf>
    <xf numFmtId="166" fontId="2" fillId="4" borderId="3" xfId="2" applyNumberFormat="1" applyFont="1" applyFill="1" applyBorder="1" applyProtection="1">
      <protection locked="0"/>
    </xf>
    <xf numFmtId="166" fontId="22" fillId="4" borderId="3" xfId="0" applyNumberFormat="1" applyFont="1" applyFill="1" applyBorder="1" applyProtection="1">
      <protection locked="0"/>
    </xf>
    <xf numFmtId="0" fontId="0" fillId="4" borderId="3" xfId="0" applyFill="1" applyBorder="1" applyProtection="1">
      <protection locked="0"/>
    </xf>
    <xf numFmtId="0" fontId="10" fillId="4" borderId="3" xfId="0" applyFont="1" applyFill="1" applyBorder="1" applyProtection="1">
      <protection locked="0"/>
    </xf>
    <xf numFmtId="0" fontId="0" fillId="4" borderId="7" xfId="0" applyFill="1" applyBorder="1" applyProtection="1">
      <protection locked="0"/>
    </xf>
    <xf numFmtId="0" fontId="0" fillId="4" borderId="0" xfId="0" applyFill="1" applyProtection="1"/>
    <xf numFmtId="0" fontId="0" fillId="4" borderId="0" xfId="0" applyFill="1" applyAlignment="1" applyProtection="1">
      <alignment wrapText="1"/>
    </xf>
    <xf numFmtId="164" fontId="6" fillId="4" borderId="0" xfId="1" applyNumberFormat="1" applyFont="1" applyFill="1" applyBorder="1" applyProtection="1"/>
    <xf numFmtId="0" fontId="6" fillId="4" borderId="0" xfId="1" applyNumberFormat="1" applyFont="1" applyFill="1" applyBorder="1" applyProtection="1"/>
    <xf numFmtId="165" fontId="6" fillId="4" borderId="0" xfId="1" applyNumberFormat="1" applyFont="1" applyFill="1" applyBorder="1" applyProtection="1"/>
    <xf numFmtId="9" fontId="6" fillId="4" borderId="0" xfId="4" applyFont="1" applyFill="1" applyBorder="1" applyProtection="1"/>
    <xf numFmtId="0" fontId="6" fillId="4" borderId="0" xfId="0" applyFont="1" applyFill="1" applyProtection="1"/>
    <xf numFmtId="0" fontId="0" fillId="4" borderId="0" xfId="0" applyFill="1" applyBorder="1" applyAlignment="1" applyProtection="1"/>
    <xf numFmtId="0" fontId="0" fillId="4" borderId="2" xfId="0" applyFill="1" applyBorder="1" applyAlignment="1" applyProtection="1"/>
    <xf numFmtId="166" fontId="15" fillId="8" borderId="3" xfId="1" applyNumberFormat="1" applyFont="1" applyFill="1" applyBorder="1" applyProtection="1"/>
    <xf numFmtId="0" fontId="10" fillId="4" borderId="0" xfId="0" applyFont="1" applyFill="1" applyBorder="1" applyAlignment="1" applyProtection="1">
      <alignment wrapText="1"/>
    </xf>
    <xf numFmtId="0" fontId="0" fillId="4" borderId="0" xfId="0" applyFill="1" applyBorder="1" applyProtection="1"/>
    <xf numFmtId="166" fontId="6" fillId="9" borderId="3" xfId="1" applyNumberFormat="1" applyFont="1" applyFill="1" applyBorder="1" applyProtection="1"/>
    <xf numFmtId="0" fontId="24" fillId="9" borderId="3" xfId="0" applyFont="1" applyFill="1" applyBorder="1"/>
    <xf numFmtId="0" fontId="21" fillId="9" borderId="3" xfId="0" applyFont="1" applyFill="1" applyBorder="1"/>
    <xf numFmtId="0" fontId="11" fillId="10" borderId="3" xfId="0" applyFont="1" applyFill="1" applyBorder="1" applyAlignment="1">
      <alignment horizontal="left" vertical="top" wrapText="1" indent="1"/>
    </xf>
    <xf numFmtId="0" fontId="14" fillId="10" borderId="3" xfId="0" applyFont="1" applyFill="1" applyBorder="1" applyAlignment="1">
      <alignment horizontal="left" indent="3"/>
    </xf>
    <xf numFmtId="0" fontId="12" fillId="10" borderId="3" xfId="0" applyFont="1" applyFill="1" applyBorder="1"/>
    <xf numFmtId="0" fontId="13" fillId="10" borderId="3" xfId="0" applyFont="1" applyFill="1" applyBorder="1"/>
    <xf numFmtId="0" fontId="12" fillId="10" borderId="3" xfId="0" applyFont="1" applyFill="1" applyBorder="1" applyAlignment="1">
      <alignment horizontal="left" vertical="center" indent="1"/>
    </xf>
    <xf numFmtId="0" fontId="12" fillId="10" borderId="3" xfId="0" applyFont="1" applyFill="1" applyBorder="1" applyAlignment="1">
      <alignment horizontal="left" indent="1"/>
    </xf>
    <xf numFmtId="44" fontId="14" fillId="10" borderId="3" xfId="1" applyFont="1" applyFill="1" applyBorder="1"/>
    <xf numFmtId="0" fontId="10" fillId="11" borderId="3" xfId="0" applyFont="1" applyFill="1" applyBorder="1" applyAlignment="1">
      <alignment horizontal="left" vertical="top" wrapText="1"/>
    </xf>
    <xf numFmtId="0" fontId="12" fillId="11" borderId="3" xfId="0" applyFont="1" applyFill="1" applyBorder="1"/>
    <xf numFmtId="0" fontId="13" fillId="11" borderId="3" xfId="0" applyFont="1" applyFill="1" applyBorder="1"/>
    <xf numFmtId="44" fontId="14" fillId="4" borderId="3" xfId="1" applyFont="1" applyFill="1" applyBorder="1" applyProtection="1">
      <protection locked="0"/>
    </xf>
    <xf numFmtId="44" fontId="11" fillId="4" borderId="3" xfId="1" applyFont="1" applyFill="1" applyBorder="1" applyProtection="1">
      <protection locked="0"/>
    </xf>
    <xf numFmtId="0" fontId="10" fillId="4" borderId="3" xfId="0" applyFont="1" applyFill="1" applyBorder="1" applyAlignment="1" applyProtection="1">
      <alignment horizontal="left" vertical="top" wrapText="1"/>
      <protection locked="0"/>
    </xf>
    <xf numFmtId="0" fontId="10" fillId="11" borderId="3" xfId="0" applyFont="1" applyFill="1" applyBorder="1" applyAlignment="1">
      <alignment vertical="center" wrapText="1"/>
    </xf>
    <xf numFmtId="0" fontId="0" fillId="11" borderId="3" xfId="0" applyFill="1" applyBorder="1" applyAlignment="1" applyProtection="1">
      <alignment vertical="center"/>
    </xf>
    <xf numFmtId="0" fontId="3" fillId="12" borderId="3" xfId="0" applyFont="1" applyFill="1" applyBorder="1" applyAlignment="1" applyProtection="1">
      <alignment vertical="center" wrapText="1"/>
    </xf>
    <xf numFmtId="0" fontId="23" fillId="11" borderId="3" xfId="0" applyFont="1" applyFill="1" applyBorder="1" applyAlignment="1" applyProtection="1">
      <alignment vertical="center"/>
    </xf>
    <xf numFmtId="0" fontId="0" fillId="11" borderId="3" xfId="0" applyFill="1" applyBorder="1" applyProtection="1"/>
    <xf numFmtId="0" fontId="4" fillId="12" borderId="3" xfId="0" applyFont="1" applyFill="1" applyBorder="1" applyAlignment="1" applyProtection="1">
      <alignment vertical="center" wrapText="1"/>
    </xf>
    <xf numFmtId="166" fontId="6" fillId="11" borderId="3" xfId="1" applyNumberFormat="1" applyFont="1" applyFill="1" applyBorder="1" applyProtection="1"/>
    <xf numFmtId="0" fontId="15" fillId="11" borderId="3" xfId="0" applyFont="1" applyFill="1" applyBorder="1"/>
    <xf numFmtId="0" fontId="0" fillId="11" borderId="8" xfId="0" applyFill="1" applyBorder="1"/>
    <xf numFmtId="0" fontId="0" fillId="11" borderId="9" xfId="0" applyFill="1" applyBorder="1"/>
    <xf numFmtId="0" fontId="0" fillId="11" borderId="10" xfId="0" applyFill="1" applyBorder="1"/>
    <xf numFmtId="0" fontId="0" fillId="11" borderId="11" xfId="0" applyFill="1" applyBorder="1"/>
    <xf numFmtId="0" fontId="9" fillId="11" borderId="12" xfId="0" applyFont="1" applyFill="1" applyBorder="1" applyAlignment="1"/>
    <xf numFmtId="0" fontId="9" fillId="11" borderId="13" xfId="0" applyFont="1" applyFill="1" applyBorder="1" applyAlignment="1"/>
    <xf numFmtId="0" fontId="25" fillId="11" borderId="4" xfId="0" applyFont="1" applyFill="1" applyBorder="1" applyAlignment="1"/>
    <xf numFmtId="0" fontId="9" fillId="11" borderId="7" xfId="0" applyFont="1" applyFill="1" applyBorder="1" applyAlignment="1"/>
    <xf numFmtId="0" fontId="24" fillId="11" borderId="8" xfId="0" applyFont="1" applyFill="1" applyBorder="1" applyAlignment="1"/>
    <xf numFmtId="0" fontId="12" fillId="11" borderId="9" xfId="0" applyFont="1" applyFill="1" applyBorder="1" applyAlignment="1"/>
    <xf numFmtId="0" fontId="24" fillId="11" borderId="10" xfId="0" applyFont="1" applyFill="1" applyBorder="1" applyAlignment="1"/>
    <xf numFmtId="0" fontId="12" fillId="11" borderId="11" xfId="0" applyFont="1" applyFill="1" applyBorder="1" applyAlignment="1"/>
    <xf numFmtId="0" fontId="24" fillId="11" borderId="12" xfId="0" applyFont="1" applyFill="1" applyBorder="1" applyAlignment="1"/>
    <xf numFmtId="0" fontId="12" fillId="11" borderId="13" xfId="0" applyFont="1" applyFill="1" applyBorder="1" applyAlignment="1"/>
    <xf numFmtId="0" fontId="21" fillId="11" borderId="8" xfId="0" applyFont="1" applyFill="1" applyBorder="1" applyAlignment="1"/>
    <xf numFmtId="0" fontId="0" fillId="11" borderId="9" xfId="0" applyFill="1" applyBorder="1" applyAlignment="1"/>
    <xf numFmtId="0" fontId="21" fillId="11" borderId="10" xfId="0" applyFont="1" applyFill="1" applyBorder="1" applyAlignment="1"/>
    <xf numFmtId="0" fontId="0" fillId="11" borderId="11" xfId="0" applyFill="1" applyBorder="1" applyAlignment="1"/>
    <xf numFmtId="0" fontId="21" fillId="11" borderId="12" xfId="0" applyFont="1" applyFill="1" applyBorder="1" applyAlignment="1"/>
    <xf numFmtId="0" fontId="0" fillId="11" borderId="13" xfId="0" applyFill="1" applyBorder="1" applyAlignment="1"/>
    <xf numFmtId="0" fontId="21" fillId="11" borderId="4" xfId="0" applyFont="1" applyFill="1" applyBorder="1"/>
    <xf numFmtId="0" fontId="0" fillId="11" borderId="7" xfId="0" applyFill="1" applyBorder="1"/>
    <xf numFmtId="0" fontId="0" fillId="11" borderId="4" xfId="0" applyFill="1" applyBorder="1" applyProtection="1"/>
    <xf numFmtId="0" fontId="10" fillId="11" borderId="4" xfId="0" applyFont="1" applyFill="1" applyBorder="1" applyAlignment="1" applyProtection="1">
      <alignment horizontal="right" wrapText="1"/>
    </xf>
    <xf numFmtId="0" fontId="10" fillId="11" borderId="6" xfId="0" applyFont="1" applyFill="1" applyBorder="1" applyAlignment="1" applyProtection="1">
      <alignment wrapText="1"/>
    </xf>
    <xf numFmtId="0" fontId="10" fillId="11" borderId="7" xfId="0" applyFont="1" applyFill="1" applyBorder="1" applyAlignment="1" applyProtection="1">
      <alignment wrapText="1"/>
    </xf>
    <xf numFmtId="0" fontId="3" fillId="12" borderId="4" xfId="0" applyFont="1" applyFill="1" applyBorder="1" applyAlignment="1" applyProtection="1">
      <alignment horizontal="right" vertical="center"/>
    </xf>
    <xf numFmtId="0" fontId="3" fillId="12" borderId="6" xfId="0" applyFont="1" applyFill="1" applyBorder="1" applyAlignment="1" applyProtection="1">
      <alignment horizontal="right" vertical="center"/>
    </xf>
    <xf numFmtId="0" fontId="3" fillId="12" borderId="7" xfId="0" applyFont="1" applyFill="1" applyBorder="1" applyAlignment="1" applyProtection="1">
      <alignment horizontal="center" vertical="center" wrapText="1"/>
    </xf>
    <xf numFmtId="0" fontId="0" fillId="10" borderId="3" xfId="0" applyFill="1" applyBorder="1" applyProtection="1"/>
    <xf numFmtId="0" fontId="3" fillId="13" borderId="3" xfId="0" applyFont="1" applyFill="1" applyBorder="1" applyAlignment="1" applyProtection="1">
      <alignment horizontal="left" vertical="center" wrapText="1"/>
    </xf>
    <xf numFmtId="0" fontId="16" fillId="13" borderId="3" xfId="0" applyFont="1" applyFill="1" applyBorder="1" applyAlignment="1" applyProtection="1">
      <alignment horizontal="left" vertical="center" wrapText="1"/>
    </xf>
    <xf numFmtId="0" fontId="7" fillId="14" borderId="3" xfId="2" applyFont="1" applyFill="1" applyBorder="1" applyAlignment="1" applyProtection="1">
      <alignment horizontal="left" vertical="center" wrapText="1"/>
    </xf>
    <xf numFmtId="0" fontId="2" fillId="13" borderId="3" xfId="0" applyFont="1" applyFill="1" applyBorder="1" applyAlignment="1" applyProtection="1">
      <alignment horizontal="left" vertical="center" wrapText="1"/>
    </xf>
    <xf numFmtId="0" fontId="4" fillId="13" borderId="3" xfId="0" applyFont="1" applyFill="1" applyBorder="1" applyAlignment="1" applyProtection="1">
      <alignment vertical="center" wrapText="1"/>
    </xf>
    <xf numFmtId="0" fontId="0" fillId="10" borderId="3" xfId="0" applyFont="1" applyFill="1" applyBorder="1" applyAlignment="1" applyProtection="1">
      <alignment horizontal="left" vertical="top" wrapText="1"/>
    </xf>
    <xf numFmtId="0" fontId="0" fillId="10" borderId="2" xfId="0" applyFill="1" applyBorder="1" applyProtection="1"/>
    <xf numFmtId="0" fontId="7" fillId="14" borderId="4" xfId="2" applyFont="1" applyFill="1" applyBorder="1" applyAlignment="1" applyProtection="1">
      <alignment horizontal="left" vertical="center" wrapText="1"/>
    </xf>
    <xf numFmtId="166" fontId="6" fillId="10" borderId="3" xfId="1" applyNumberFormat="1" applyFont="1" applyFill="1" applyBorder="1" applyProtection="1"/>
    <xf numFmtId="166" fontId="8" fillId="10" borderId="7" xfId="3" applyNumberFormat="1" applyFont="1" applyFill="1" applyBorder="1" applyProtection="1"/>
    <xf numFmtId="164" fontId="2" fillId="14" borderId="5" xfId="2" applyNumberFormat="1" applyFont="1" applyFill="1" applyBorder="1" applyAlignment="1" applyProtection="1">
      <alignment horizontal="left" vertical="center" wrapText="1"/>
    </xf>
    <xf numFmtId="166" fontId="2" fillId="10" borderId="5" xfId="2" applyNumberFormat="1" applyFont="1" applyFill="1" applyBorder="1" applyProtection="1"/>
    <xf numFmtId="164" fontId="2" fillId="13" borderId="3" xfId="0" applyNumberFormat="1" applyFont="1" applyFill="1" applyBorder="1" applyAlignment="1" applyProtection="1">
      <alignment horizontal="left" vertical="center" wrapText="1"/>
    </xf>
    <xf numFmtId="166" fontId="2" fillId="10" borderId="3" xfId="2" applyNumberFormat="1" applyFont="1" applyFill="1" applyBorder="1" applyProtection="1"/>
    <xf numFmtId="166" fontId="22" fillId="10" borderId="3" xfId="0" applyNumberFormat="1" applyFont="1" applyFill="1" applyBorder="1" applyProtection="1"/>
    <xf numFmtId="164" fontId="3" fillId="13" borderId="3" xfId="0" applyNumberFormat="1" applyFont="1" applyFill="1" applyBorder="1" applyAlignment="1" applyProtection="1">
      <alignment horizontal="left" vertical="center" wrapText="1"/>
    </xf>
    <xf numFmtId="0" fontId="0" fillId="10" borderId="3" xfId="0" applyFill="1" applyBorder="1" applyAlignment="1" applyProtection="1">
      <alignment horizontal="center" vertical="center"/>
    </xf>
    <xf numFmtId="0" fontId="12" fillId="10" borderId="5" xfId="0" applyFont="1" applyFill="1" applyBorder="1" applyAlignment="1" applyProtection="1">
      <alignment vertical="center" wrapText="1"/>
    </xf>
    <xf numFmtId="0" fontId="21" fillId="10" borderId="5" xfId="0" applyFont="1" applyFill="1" applyBorder="1" applyAlignment="1" applyProtection="1">
      <alignment horizontal="center" vertical="center"/>
    </xf>
    <xf numFmtId="0" fontId="12" fillId="10" borderId="3" xfId="0" applyFont="1" applyFill="1" applyBorder="1" applyAlignment="1" applyProtection="1">
      <alignment vertical="center" wrapText="1"/>
    </xf>
    <xf numFmtId="0" fontId="21" fillId="10" borderId="3" xfId="0" applyFont="1" applyFill="1" applyBorder="1" applyAlignment="1" applyProtection="1">
      <alignment horizontal="center" vertical="center"/>
    </xf>
    <xf numFmtId="0" fontId="0" fillId="10" borderId="3" xfId="0" applyFill="1" applyBorder="1" applyAlignment="1" applyProtection="1">
      <alignment wrapText="1"/>
    </xf>
    <xf numFmtId="0" fontId="21" fillId="10" borderId="3" xfId="0" applyFont="1" applyFill="1" applyBorder="1" applyAlignment="1">
      <alignment vertical="center"/>
    </xf>
    <xf numFmtId="0" fontId="24" fillId="10" borderId="3" xfId="0" applyFont="1" applyFill="1" applyBorder="1"/>
    <xf numFmtId="0" fontId="21" fillId="10" borderId="3" xfId="0" applyFont="1" applyFill="1" applyBorder="1"/>
    <xf numFmtId="0" fontId="25" fillId="10" borderId="3" xfId="0" applyFont="1" applyFill="1" applyBorder="1"/>
    <xf numFmtId="0" fontId="24" fillId="10" borderId="3" xfId="0" applyFont="1" applyFill="1" applyBorder="1" applyAlignment="1">
      <alignment horizontal="left"/>
    </xf>
    <xf numFmtId="0" fontId="0" fillId="10" borderId="3" xfId="0" applyFill="1" applyBorder="1"/>
    <xf numFmtId="0" fontId="21" fillId="10" borderId="3" xfId="0" applyFont="1" applyFill="1" applyBorder="1" applyAlignment="1">
      <alignment vertical="top" wrapText="1"/>
    </xf>
    <xf numFmtId="0" fontId="10" fillId="11" borderId="3" xfId="0" applyFont="1" applyFill="1" applyBorder="1" applyAlignment="1">
      <alignment vertical="top"/>
    </xf>
    <xf numFmtId="0" fontId="10" fillId="11" borderId="3" xfId="0" applyFont="1" applyFill="1" applyBorder="1"/>
    <xf numFmtId="166" fontId="6" fillId="9" borderId="3" xfId="1" applyNumberFormat="1" applyFont="1" applyFill="1" applyBorder="1" applyProtection="1">
      <protection locked="0"/>
    </xf>
    <xf numFmtId="166" fontId="6" fillId="10" borderId="3" xfId="1" applyNumberFormat="1" applyFont="1" applyFill="1" applyBorder="1" applyProtection="1">
      <protection locked="0"/>
    </xf>
    <xf numFmtId="9" fontId="6" fillId="4" borderId="3" xfId="4" applyFont="1" applyFill="1" applyBorder="1" applyProtection="1">
      <protection locked="0"/>
    </xf>
    <xf numFmtId="166" fontId="6" fillId="4" borderId="3" xfId="1" applyNumberFormat="1" applyFont="1" applyFill="1" applyBorder="1" applyProtection="1">
      <protection locked="0"/>
    </xf>
    <xf numFmtId="166" fontId="6" fillId="6" borderId="3" xfId="1" applyNumberFormat="1" applyFont="1" applyFill="1" applyBorder="1" applyProtection="1">
      <protection locked="0"/>
    </xf>
    <xf numFmtId="0" fontId="0" fillId="4" borderId="3" xfId="0" applyFill="1" applyBorder="1" applyAlignment="1" applyProtection="1">
      <alignment horizontal="center" vertical="center" wrapText="1"/>
      <protection locked="0"/>
    </xf>
    <xf numFmtId="0" fontId="11" fillId="4" borderId="3" xfId="0" applyFont="1" applyFill="1" applyBorder="1" applyAlignment="1" applyProtection="1">
      <alignment wrapText="1"/>
      <protection locked="0"/>
    </xf>
    <xf numFmtId="0" fontId="14" fillId="4" borderId="3" xfId="0" applyFont="1" applyFill="1" applyBorder="1" applyAlignment="1" applyProtection="1">
      <alignment horizontal="left" indent="3"/>
      <protection locked="0"/>
    </xf>
    <xf numFmtId="0" fontId="30" fillId="5" borderId="4" xfId="0" applyFont="1" applyFill="1" applyBorder="1" applyAlignment="1">
      <alignment horizontal="center"/>
    </xf>
    <xf numFmtId="0" fontId="30" fillId="5" borderId="7" xfId="0" applyFont="1" applyFill="1" applyBorder="1" applyAlignment="1">
      <alignment horizontal="center"/>
    </xf>
  </cellXfs>
  <cellStyles count="5">
    <cellStyle name="20% - Accent5" xfId="2" builtinId="46"/>
    <cellStyle name="Controlecel" xfId="3" builtinId="23"/>
    <cellStyle name="Procent" xfId="4" builtinId="5"/>
    <cellStyle name="Standaard" xfId="0" builtinId="0"/>
    <cellStyle name="Valuta" xfId="1" builtinId="4"/>
  </cellStyles>
  <dxfs count="11">
    <dxf>
      <font>
        <b val="0"/>
        <i/>
        <strike val="0"/>
        <condense val="0"/>
        <extend val="0"/>
        <outline val="0"/>
        <shadow val="0"/>
        <u val="none"/>
        <vertAlign val="baseline"/>
        <sz val="11"/>
        <color auto="1"/>
        <name val="Calibri"/>
        <family val="2"/>
        <scheme val="minor"/>
      </font>
      <fill>
        <patternFill>
          <fgColor indexed="64"/>
          <bgColor theme="0"/>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strike val="0"/>
        <condense val="0"/>
        <extend val="0"/>
        <outline val="0"/>
        <shadow val="0"/>
        <u val="none"/>
        <vertAlign val="baseline"/>
        <sz val="11"/>
        <color auto="1"/>
        <name val="Calibri"/>
        <family val="2"/>
        <scheme val="minor"/>
      </font>
      <fill>
        <patternFill patternType="solid">
          <fgColor indexed="64"/>
          <bgColor rgb="FFFBFBFB"/>
        </patternFill>
      </fill>
      <alignment horizontal="left" vertical="bottom" textRotation="0" wrapText="0" indent="3"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1"/>
        <color auto="1"/>
        <name val="Calibri"/>
        <family val="2"/>
        <scheme val="minor"/>
      </font>
      <fill>
        <patternFill>
          <fgColor indexed="64"/>
          <bgColor theme="0"/>
        </patternFill>
      </fill>
    </dxf>
    <dxf>
      <border>
        <bottom style="thin">
          <color theme="0" tint="-0.249977111117893"/>
        </bottom>
      </border>
    </dxf>
    <dxf>
      <font>
        <strike val="0"/>
        <outline val="0"/>
        <shadow val="0"/>
        <u val="none"/>
        <vertAlign val="baseline"/>
        <sz val="11"/>
        <color auto="1"/>
        <name val="Calibri"/>
        <family val="2"/>
        <scheme val="minor"/>
      </font>
      <fill>
        <patternFill patternType="solid">
          <fgColor indexed="64"/>
          <bgColor rgb="FFECECEC"/>
        </patternFill>
      </fill>
      <border diagonalUp="0" diagonalDown="0" outline="0">
        <left style="thin">
          <color theme="0" tint="-0.249977111117893"/>
        </left>
        <right style="thin">
          <color theme="0" tint="-0.249977111117893"/>
        </right>
        <top/>
        <bottom/>
      </border>
    </dxf>
    <dxf>
      <font>
        <color theme="5"/>
      </font>
      <fill>
        <patternFill>
          <fgColor rgb="FFFFC000"/>
          <bgColor theme="5" tint="0.59996337778862885"/>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CECEC"/>
      <color rgb="FFFBFBFB"/>
      <color rgb="FFFDFDFD"/>
      <color rgb="FFFAFAFA"/>
      <color rgb="FFEEF7FB"/>
      <color rgb="FFFFF093"/>
      <color rgb="FFFFEF8C"/>
      <color rgb="FFFDF3A5"/>
      <color rgb="FFFDED77"/>
      <color rgb="FFFDEC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3962400</xdr:colOff>
      <xdr:row>0</xdr:row>
      <xdr:rowOff>0</xdr:rowOff>
    </xdr:from>
    <xdr:to>
      <xdr:col>1</xdr:col>
      <xdr:colOff>4434840</xdr:colOff>
      <xdr:row>0</xdr:row>
      <xdr:rowOff>1341120</xdr:rowOff>
    </xdr:to>
    <xdr:pic>
      <xdr:nvPicPr>
        <xdr:cNvPr id="2" name="Picture 15">
          <a:extLst>
            <a:ext uri="{FF2B5EF4-FFF2-40B4-BE49-F238E27FC236}">
              <a16:creationId xmlns:a16="http://schemas.microsoft.com/office/drawing/2014/main" id="{E6D79A75-9D96-F7AD-6059-BAD5C389A0B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5300" y="0"/>
          <a:ext cx="472440" cy="1341120"/>
        </a:xfrm>
        <a:prstGeom prst="rect">
          <a:avLst/>
        </a:prstGeom>
        <a:noFill/>
      </xdr:spPr>
    </xdr:pic>
    <xdr:clientData/>
  </xdr:twoCellAnchor>
  <xdr:twoCellAnchor editAs="oneCell">
    <xdr:from>
      <xdr:col>1</xdr:col>
      <xdr:colOff>4438650</xdr:colOff>
      <xdr:row>0</xdr:row>
      <xdr:rowOff>0</xdr:rowOff>
    </xdr:from>
    <xdr:to>
      <xdr:col>1</xdr:col>
      <xdr:colOff>6791960</xdr:colOff>
      <xdr:row>0</xdr:row>
      <xdr:rowOff>1591310</xdr:rowOff>
    </xdr:to>
    <xdr:pic>
      <xdr:nvPicPr>
        <xdr:cNvPr id="3" name="Afbeelding 2">
          <a:extLst>
            <a:ext uri="{FF2B5EF4-FFF2-40B4-BE49-F238E27FC236}">
              <a16:creationId xmlns:a16="http://schemas.microsoft.com/office/drawing/2014/main" id="{098CC727-9199-D726-9B43-624444CDF24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81550" y="0"/>
          <a:ext cx="2353310" cy="159131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2762250</xdr:colOff>
      <xdr:row>0</xdr:row>
      <xdr:rowOff>0</xdr:rowOff>
    </xdr:from>
    <xdr:to>
      <xdr:col>5</xdr:col>
      <xdr:colOff>3234690</xdr:colOff>
      <xdr:row>0</xdr:row>
      <xdr:rowOff>1341120</xdr:rowOff>
    </xdr:to>
    <xdr:pic>
      <xdr:nvPicPr>
        <xdr:cNvPr id="2" name="Picture 15">
          <a:extLst>
            <a:ext uri="{FF2B5EF4-FFF2-40B4-BE49-F238E27FC236}">
              <a16:creationId xmlns:a16="http://schemas.microsoft.com/office/drawing/2014/main" id="{957991DA-37C6-17A8-692C-8628E644044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81167" y="0"/>
          <a:ext cx="472440" cy="1341120"/>
        </a:xfrm>
        <a:prstGeom prst="rect">
          <a:avLst/>
        </a:prstGeom>
        <a:noFill/>
      </xdr:spPr>
    </xdr:pic>
    <xdr:clientData/>
  </xdr:twoCellAnchor>
  <xdr:twoCellAnchor editAs="oneCell">
    <xdr:from>
      <xdr:col>5</xdr:col>
      <xdr:colOff>3217333</xdr:colOff>
      <xdr:row>0</xdr:row>
      <xdr:rowOff>0</xdr:rowOff>
    </xdr:from>
    <xdr:to>
      <xdr:col>5</xdr:col>
      <xdr:colOff>5570643</xdr:colOff>
      <xdr:row>0</xdr:row>
      <xdr:rowOff>1591310</xdr:rowOff>
    </xdr:to>
    <xdr:pic>
      <xdr:nvPicPr>
        <xdr:cNvPr id="3" name="Afbeelding 2">
          <a:extLst>
            <a:ext uri="{FF2B5EF4-FFF2-40B4-BE49-F238E27FC236}">
              <a16:creationId xmlns:a16="http://schemas.microsoft.com/office/drawing/2014/main" id="{BB570059-2CCD-DB95-8E1C-6C495A4CD6D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36250" y="0"/>
          <a:ext cx="2353310" cy="1591310"/>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632D372-6035-41D8-81C5-100CECF60FD3}" name="Tabel1" displayName="Tabel1" ref="A7:B34" totalsRowShown="0" headerRowDxfId="4" dataDxfId="2" headerRowBorderDxfId="3">
  <autoFilter ref="A7:B34" xr:uid="{8632D372-6035-41D8-81C5-100CECF60FD3}"/>
  <tableColumns count="2">
    <tableColumn id="1" xr3:uid="{3F506B7D-B556-4AB7-9908-59B7C3EBE903}" name="Posten" dataDxfId="1"/>
    <tableColumn id="2" xr3:uid="{8D3E4D9B-79B7-476E-BEBD-B9A15815FF6F}" name="Bedrag per woning" dataDxfId="0" dataCellStyle="Valuta"/>
  </tableColumns>
  <tableStyleInfo name="TableStyleLight6"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15646-3AF5-4764-B456-C81DB7C5C800}">
  <dimension ref="B1:C16"/>
  <sheetViews>
    <sheetView showGridLines="0" zoomScaleNormal="100" workbookViewId="0">
      <selection activeCell="R20" sqref="R20"/>
    </sheetView>
  </sheetViews>
  <sheetFormatPr defaultRowHeight="15" x14ac:dyDescent="0.25"/>
  <cols>
    <col min="1" max="1" width="5.140625" customWidth="1"/>
    <col min="2" max="2" width="126.85546875" customWidth="1"/>
    <col min="3" max="3" width="10.42578125" customWidth="1"/>
  </cols>
  <sheetData>
    <row r="1" spans="2:3" ht="127.5" customHeight="1" x14ac:dyDescent="0.25"/>
    <row r="2" spans="2:3" ht="15.75" x14ac:dyDescent="0.25">
      <c r="B2" s="14" t="s">
        <v>34</v>
      </c>
      <c r="C2" s="1"/>
    </row>
    <row r="3" spans="2:3" x14ac:dyDescent="0.25">
      <c r="B3" s="146" t="s">
        <v>36</v>
      </c>
      <c r="C3" s="1"/>
    </row>
    <row r="4" spans="2:3" ht="45" x14ac:dyDescent="0.25">
      <c r="B4" s="15" t="s">
        <v>40</v>
      </c>
    </row>
    <row r="5" spans="2:3" s="2" customFormat="1" ht="30" x14ac:dyDescent="0.25">
      <c r="B5" s="16" t="s">
        <v>41</v>
      </c>
    </row>
    <row r="6" spans="2:3" s="2" customFormat="1" ht="45" x14ac:dyDescent="0.25">
      <c r="B6" s="15" t="s">
        <v>35</v>
      </c>
    </row>
    <row r="7" spans="2:3" s="3" customFormat="1" ht="121.5" customHeight="1" x14ac:dyDescent="0.25">
      <c r="B7" s="17" t="s">
        <v>110</v>
      </c>
    </row>
    <row r="8" spans="2:3" s="4" customFormat="1" ht="90.75" customHeight="1" x14ac:dyDescent="0.25">
      <c r="B8" s="15" t="s">
        <v>109</v>
      </c>
    </row>
    <row r="9" spans="2:3" s="4" customFormat="1" ht="60" x14ac:dyDescent="0.25">
      <c r="B9" s="18" t="s">
        <v>68</v>
      </c>
    </row>
    <row r="10" spans="2:3" x14ac:dyDescent="0.25">
      <c r="B10" s="147" t="s">
        <v>43</v>
      </c>
    </row>
    <row r="11" spans="2:3" ht="45" x14ac:dyDescent="0.25">
      <c r="B11" s="15" t="s">
        <v>166</v>
      </c>
    </row>
    <row r="12" spans="2:3" ht="60" x14ac:dyDescent="0.25">
      <c r="B12" s="17" t="s">
        <v>79</v>
      </c>
    </row>
    <row r="13" spans="2:3" ht="30" x14ac:dyDescent="0.25">
      <c r="B13" s="15" t="s">
        <v>78</v>
      </c>
    </row>
    <row r="14" spans="2:3" ht="18" customHeight="1" x14ac:dyDescent="0.25">
      <c r="B14" s="147" t="s">
        <v>44</v>
      </c>
    </row>
    <row r="15" spans="2:3" ht="45" x14ac:dyDescent="0.25">
      <c r="B15" s="15" t="s">
        <v>46</v>
      </c>
    </row>
    <row r="16" spans="2:3" ht="30" x14ac:dyDescent="0.25">
      <c r="B16" s="16" t="s">
        <v>42</v>
      </c>
    </row>
  </sheetData>
  <sheetProtection algorithmName="SHA-512" hashValue="7a5XkromwDF1RYq1nyrUaiC4K66xAhJtTKkSwUFp9ONnTpi8kJLR2S156TdmPq4utBGLv813D5iB5COKYRT9Jw==" saltValue="wQ/Zw4LlIja63jQLbQRGyA=="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1"/>
  <sheetViews>
    <sheetView tabSelected="1" topLeftCell="A10" zoomScale="90" zoomScaleNormal="90" workbookViewId="0">
      <selection activeCell="C28" sqref="C28"/>
    </sheetView>
  </sheetViews>
  <sheetFormatPr defaultColWidth="8.85546875" defaultRowHeight="15" x14ac:dyDescent="0.25"/>
  <cols>
    <col min="1" max="1" width="4.85546875" style="51" customWidth="1"/>
    <col min="2" max="2" width="51.7109375" style="52" bestFit="1" customWidth="1"/>
    <col min="3" max="4" width="24.7109375" style="51" customWidth="1"/>
    <col min="5" max="5" width="5.140625" style="51" customWidth="1"/>
    <col min="6" max="6" width="135.140625" style="6" customWidth="1"/>
    <col min="7" max="7" width="93" style="6" customWidth="1"/>
    <col min="8" max="10" width="8.85546875" style="6"/>
    <col min="11" max="11" width="13.7109375" style="7" customWidth="1"/>
    <col min="12" max="16384" width="8.85546875" style="6"/>
  </cols>
  <sheetData>
    <row r="1" spans="1:7" ht="145.5" customHeight="1" x14ac:dyDescent="0.25"/>
    <row r="2" spans="1:7" ht="15.75" x14ac:dyDescent="0.25">
      <c r="F2" s="86" t="s">
        <v>73</v>
      </c>
      <c r="G2" s="86" t="s">
        <v>66</v>
      </c>
    </row>
    <row r="3" spans="1:7" ht="30.75" customHeight="1" x14ac:dyDescent="0.25">
      <c r="A3" s="80" t="s">
        <v>111</v>
      </c>
      <c r="B3" s="81" t="s">
        <v>1</v>
      </c>
      <c r="C3" s="11"/>
      <c r="D3" s="53"/>
      <c r="F3" s="144"/>
      <c r="G3" s="48"/>
    </row>
    <row r="4" spans="1:7" ht="30.75" customHeight="1" x14ac:dyDescent="0.25">
      <c r="A4" s="80" t="s">
        <v>112</v>
      </c>
      <c r="B4" s="81" t="s">
        <v>2</v>
      </c>
      <c r="C4" s="11"/>
      <c r="D4" s="53"/>
      <c r="F4" s="144"/>
      <c r="G4" s="48"/>
    </row>
    <row r="5" spans="1:7" ht="29.25" customHeight="1" x14ac:dyDescent="0.25">
      <c r="A5" s="80" t="s">
        <v>113</v>
      </c>
      <c r="B5" s="81" t="s">
        <v>60</v>
      </c>
      <c r="C5" s="12">
        <f>'Begroting per woonruimte'!B4*'Begroting per woonruimte'!B5</f>
        <v>0</v>
      </c>
      <c r="D5" s="54"/>
      <c r="F5" s="144"/>
      <c r="G5" s="48"/>
    </row>
    <row r="6" spans="1:7" ht="30.75" customHeight="1" x14ac:dyDescent="0.25">
      <c r="A6" s="80" t="s">
        <v>114</v>
      </c>
      <c r="B6" s="81" t="s">
        <v>71</v>
      </c>
      <c r="C6" s="12"/>
      <c r="D6" s="54"/>
      <c r="F6" s="144"/>
      <c r="G6" s="48"/>
    </row>
    <row r="7" spans="1:7" ht="30.75" customHeight="1" x14ac:dyDescent="0.25">
      <c r="A7" s="80" t="s">
        <v>115</v>
      </c>
      <c r="B7" s="81" t="s">
        <v>16</v>
      </c>
      <c r="C7" s="13">
        <v>100</v>
      </c>
      <c r="D7" s="55"/>
      <c r="F7" s="144"/>
      <c r="G7" s="48"/>
    </row>
    <row r="8" spans="1:7" ht="30.75" customHeight="1" x14ac:dyDescent="0.25">
      <c r="A8" s="80" t="s">
        <v>116</v>
      </c>
      <c r="B8" s="81" t="s">
        <v>168</v>
      </c>
      <c r="C8" s="13"/>
      <c r="D8" s="55"/>
      <c r="F8" s="145" t="s">
        <v>170</v>
      </c>
      <c r="G8" s="48"/>
    </row>
    <row r="9" spans="1:7" ht="30.75" customHeight="1" x14ac:dyDescent="0.25">
      <c r="A9" s="80" t="s">
        <v>117</v>
      </c>
      <c r="B9" s="81" t="s">
        <v>167</v>
      </c>
      <c r="C9" s="13">
        <f>'Begroting per woonruimte'!B6</f>
        <v>10</v>
      </c>
      <c r="D9" s="55"/>
      <c r="F9" s="144"/>
      <c r="G9" s="48"/>
    </row>
    <row r="10" spans="1:7" ht="50.25" customHeight="1" x14ac:dyDescent="0.25">
      <c r="A10" s="80" t="s">
        <v>169</v>
      </c>
      <c r="B10" s="82" t="s">
        <v>82</v>
      </c>
      <c r="C10" s="150">
        <v>0.02</v>
      </c>
      <c r="D10" s="56"/>
      <c r="F10" s="145" t="s">
        <v>118</v>
      </c>
      <c r="G10" s="48"/>
    </row>
    <row r="11" spans="1:7" ht="15.75" x14ac:dyDescent="0.25">
      <c r="B11" s="57"/>
      <c r="C11" s="57"/>
      <c r="D11" s="57"/>
      <c r="F11" s="87"/>
      <c r="G11" s="88"/>
    </row>
    <row r="12" spans="1:7" ht="15.75" x14ac:dyDescent="0.25">
      <c r="A12" s="83"/>
      <c r="B12" s="84" t="s">
        <v>20</v>
      </c>
      <c r="C12" s="85" t="s">
        <v>76</v>
      </c>
      <c r="D12" s="85" t="s">
        <v>77</v>
      </c>
      <c r="E12" s="58"/>
      <c r="F12" s="89"/>
      <c r="G12" s="90"/>
    </row>
    <row r="13" spans="1:7" ht="15.75" x14ac:dyDescent="0.25">
      <c r="A13" s="116"/>
      <c r="B13" s="117" t="s">
        <v>11</v>
      </c>
      <c r="C13" s="125"/>
      <c r="D13" s="125"/>
      <c r="E13" s="58"/>
      <c r="F13" s="91"/>
      <c r="G13" s="92"/>
    </row>
    <row r="14" spans="1:7" ht="15.75" x14ac:dyDescent="0.25">
      <c r="A14" s="116" t="s">
        <v>84</v>
      </c>
      <c r="B14" s="118" t="s">
        <v>13</v>
      </c>
      <c r="C14" s="151">
        <f>'Begroting per woonruimte'!B10*'Begroting per woonruimte'!B5</f>
        <v>0</v>
      </c>
      <c r="D14" s="63">
        <f>C14</f>
        <v>0</v>
      </c>
      <c r="E14" s="58"/>
      <c r="F14" s="140" t="s">
        <v>39</v>
      </c>
      <c r="G14" s="49"/>
    </row>
    <row r="15" spans="1:7" ht="15.75" x14ac:dyDescent="0.25">
      <c r="A15" s="116" t="s">
        <v>85</v>
      </c>
      <c r="B15" s="118" t="s">
        <v>14</v>
      </c>
      <c r="C15" s="151">
        <f>'Begroting per woonruimte'!B11*'Begroting per woonruimte'!B5</f>
        <v>0</v>
      </c>
      <c r="D15" s="125">
        <f>C15</f>
        <v>0</v>
      </c>
      <c r="E15" s="58"/>
      <c r="F15" s="140" t="s">
        <v>39</v>
      </c>
      <c r="G15" s="49"/>
    </row>
    <row r="16" spans="1:7" ht="15.75" x14ac:dyDescent="0.25">
      <c r="A16" s="116" t="s">
        <v>86</v>
      </c>
      <c r="B16" s="118" t="s">
        <v>10</v>
      </c>
      <c r="C16" s="151">
        <f>'Begroting per woonruimte'!B12*'Begroting per woonruimte'!B5</f>
        <v>0</v>
      </c>
      <c r="D16" s="63">
        <f>C16*(1+C10)^C8</f>
        <v>0</v>
      </c>
      <c r="E16" s="58"/>
      <c r="F16" s="140" t="s">
        <v>39</v>
      </c>
      <c r="G16" s="48"/>
    </row>
    <row r="17" spans="1:7" ht="15.75" x14ac:dyDescent="0.25">
      <c r="A17" s="116" t="s">
        <v>87</v>
      </c>
      <c r="B17" s="118" t="s">
        <v>63</v>
      </c>
      <c r="C17" s="151">
        <f>'Begroting per woonruimte'!B13*'Begroting per woonruimte'!B5</f>
        <v>0</v>
      </c>
      <c r="D17" s="63">
        <f>C17*(1+C10)^C8</f>
        <v>0</v>
      </c>
      <c r="E17" s="58"/>
      <c r="F17" s="140" t="s">
        <v>39</v>
      </c>
      <c r="G17" s="48"/>
    </row>
    <row r="18" spans="1:7" ht="15.75" x14ac:dyDescent="0.25">
      <c r="A18" s="116" t="s">
        <v>88</v>
      </c>
      <c r="B18" s="118" t="s">
        <v>64</v>
      </c>
      <c r="C18" s="151">
        <f>'Begroting per woonruimte'!B14*'Begroting per woonruimte'!B5</f>
        <v>0</v>
      </c>
      <c r="D18" s="63">
        <f>C18*(1+C10)^C8</f>
        <v>0</v>
      </c>
      <c r="E18" s="58"/>
      <c r="F18" s="140" t="s">
        <v>39</v>
      </c>
      <c r="G18" s="48"/>
    </row>
    <row r="19" spans="1:7" ht="15.75" x14ac:dyDescent="0.25">
      <c r="A19" s="116" t="s">
        <v>89</v>
      </c>
      <c r="B19" s="118" t="s">
        <v>19</v>
      </c>
      <c r="C19" s="151">
        <f>'Begroting per woonruimte'!B15*'Begroting per woonruimte'!B5</f>
        <v>0</v>
      </c>
      <c r="D19" s="63">
        <f>C19*(1+C10)^C8</f>
        <v>0</v>
      </c>
      <c r="E19" s="58"/>
      <c r="F19" s="140" t="s">
        <v>39</v>
      </c>
      <c r="G19" s="48"/>
    </row>
    <row r="20" spans="1:7" ht="15.75" x14ac:dyDescent="0.25">
      <c r="A20" s="116" t="s">
        <v>90</v>
      </c>
      <c r="B20" s="154" t="str">
        <f>'Begroting per woonruimte'!A16</f>
        <v>overige stichtingskosten (door u in te vullen)</v>
      </c>
      <c r="C20" s="151">
        <f>'Begroting per woonruimte'!B16*'Begroting per woonruimte'!B5</f>
        <v>0</v>
      </c>
      <c r="D20" s="125">
        <f>C20*(1+C10)^C8</f>
        <v>0</v>
      </c>
      <c r="E20" s="58"/>
      <c r="F20" s="143" t="s">
        <v>83</v>
      </c>
      <c r="G20" s="50"/>
    </row>
    <row r="21" spans="1:7" ht="15.75" x14ac:dyDescent="0.25">
      <c r="A21" s="116" t="s">
        <v>91</v>
      </c>
      <c r="B21" s="154" t="str">
        <f>'Begroting per woonruimte'!A17</f>
        <v>overige stichtingskosten (door u in te vullen)</v>
      </c>
      <c r="C21" s="151">
        <f>'Begroting per woonruimte'!B17*'Begroting per woonruimte'!B5</f>
        <v>0</v>
      </c>
      <c r="D21" s="125">
        <f>C21*(1+C10)^C8</f>
        <v>0</v>
      </c>
      <c r="E21" s="58"/>
      <c r="F21" s="140" t="s">
        <v>83</v>
      </c>
      <c r="G21" s="50"/>
    </row>
    <row r="22" spans="1:7" ht="15.75" x14ac:dyDescent="0.25">
      <c r="A22" s="116"/>
      <c r="B22" s="117" t="s">
        <v>12</v>
      </c>
      <c r="C22" s="149"/>
      <c r="D22" s="125"/>
      <c r="E22" s="58"/>
      <c r="F22" s="93"/>
      <c r="G22" s="94"/>
    </row>
    <row r="23" spans="1:7" ht="15.75" x14ac:dyDescent="0.25">
      <c r="A23" s="116" t="s">
        <v>92</v>
      </c>
      <c r="B23" s="118" t="s">
        <v>15</v>
      </c>
      <c r="C23" s="148">
        <f>('Begroting per woonruimte'!B20*12)*'Begroting per woonruimte'!B5*C9</f>
        <v>0</v>
      </c>
      <c r="D23" s="63">
        <f>C23*(1+C10)^C9</f>
        <v>0</v>
      </c>
      <c r="E23" s="58"/>
      <c r="F23" s="64" t="s">
        <v>80</v>
      </c>
      <c r="G23" s="48"/>
    </row>
    <row r="24" spans="1:7" ht="15.75" x14ac:dyDescent="0.25">
      <c r="A24" s="116" t="s">
        <v>93</v>
      </c>
      <c r="B24" s="118" t="s">
        <v>17</v>
      </c>
      <c r="C24" s="148">
        <f>('Begroting per woonruimte'!B21*12)*'Begroting per woonruimte'!B5*C9</f>
        <v>0</v>
      </c>
      <c r="D24" s="63">
        <f>C24*(1+C10)^C9</f>
        <v>0</v>
      </c>
      <c r="E24" s="58"/>
      <c r="F24" s="64" t="s">
        <v>80</v>
      </c>
      <c r="G24" s="48"/>
    </row>
    <row r="25" spans="1:7" ht="15.75" x14ac:dyDescent="0.25">
      <c r="A25" s="116" t="s">
        <v>94</v>
      </c>
      <c r="B25" s="118" t="s">
        <v>18</v>
      </c>
      <c r="C25" s="148">
        <f>('Begroting per woonruimte'!B22*12)*'Begroting per woonruimte'!B5*C9</f>
        <v>0</v>
      </c>
      <c r="D25" s="63">
        <f>C25*(1+C10)^C9</f>
        <v>0</v>
      </c>
      <c r="E25" s="58"/>
      <c r="F25" s="64" t="s">
        <v>80</v>
      </c>
      <c r="G25" s="48"/>
    </row>
    <row r="26" spans="1:7" ht="15.75" x14ac:dyDescent="0.25">
      <c r="A26" s="116" t="s">
        <v>95</v>
      </c>
      <c r="B26" s="154" t="str">
        <f>'Begroting per woonruimte'!A23</f>
        <v>overige exploitatiekosten (door u in te vullen)</v>
      </c>
      <c r="C26" s="151">
        <f>('Begroting per woonruimte'!B23*12)*'Begroting per woonruimte'!B5*C9</f>
        <v>0</v>
      </c>
      <c r="D26" s="125">
        <f>C26*(1+C10)^C9</f>
        <v>0</v>
      </c>
      <c r="E26" s="58"/>
      <c r="F26" s="64" t="s">
        <v>48</v>
      </c>
      <c r="G26" s="48"/>
    </row>
    <row r="27" spans="1:7" ht="15.75" x14ac:dyDescent="0.25">
      <c r="A27" s="116" t="s">
        <v>96</v>
      </c>
      <c r="B27" s="154" t="str">
        <f>'Begroting per woonruimte'!A24</f>
        <v>overige exploitatiekosten (door u in te vullen)</v>
      </c>
      <c r="C27" s="151">
        <f>('Begroting per woonruimte'!B24*12)*'Begroting per woonruimte'!B5*C9</f>
        <v>0</v>
      </c>
      <c r="D27" s="125">
        <f>C27*(1+C10)^C9</f>
        <v>0</v>
      </c>
      <c r="E27" s="58"/>
      <c r="F27" s="64" t="s">
        <v>48</v>
      </c>
      <c r="G27" s="48"/>
    </row>
    <row r="28" spans="1:7" ht="15.75" x14ac:dyDescent="0.25">
      <c r="A28" s="116"/>
      <c r="B28" s="119" t="s">
        <v>0</v>
      </c>
      <c r="C28" s="41">
        <f>SUM(C14:C27)</f>
        <v>0</v>
      </c>
      <c r="D28" s="41">
        <f>SUM(D14:D27)</f>
        <v>0</v>
      </c>
      <c r="E28" s="58"/>
      <c r="F28" s="95"/>
      <c r="G28" s="96"/>
    </row>
    <row r="29" spans="1:7" ht="15.75" x14ac:dyDescent="0.25">
      <c r="A29" s="116"/>
      <c r="B29" s="120"/>
      <c r="C29" s="120"/>
      <c r="D29" s="120"/>
      <c r="E29" s="58"/>
      <c r="F29" s="97"/>
      <c r="G29" s="98"/>
    </row>
    <row r="30" spans="1:7" ht="15.75" x14ac:dyDescent="0.25">
      <c r="A30" s="116"/>
      <c r="B30" s="121" t="s">
        <v>9</v>
      </c>
      <c r="C30" s="125"/>
      <c r="D30" s="125"/>
      <c r="E30" s="58"/>
      <c r="F30" s="99"/>
      <c r="G30" s="100"/>
    </row>
    <row r="31" spans="1:7" ht="15.75" x14ac:dyDescent="0.25">
      <c r="A31" s="116" t="s">
        <v>97</v>
      </c>
      <c r="B31" s="118" t="s">
        <v>6</v>
      </c>
      <c r="C31" s="152">
        <f>('Begroting per woonruimte'!B27*12)*'Begroting per woonruimte'!B5*C9</f>
        <v>0</v>
      </c>
      <c r="D31" s="42">
        <f>C31*(1+C10)^C9</f>
        <v>0</v>
      </c>
      <c r="E31" s="58"/>
      <c r="F31" s="140" t="s">
        <v>81</v>
      </c>
      <c r="G31" s="48"/>
    </row>
    <row r="32" spans="1:7" ht="15.75" x14ac:dyDescent="0.25">
      <c r="A32" s="116" t="s">
        <v>98</v>
      </c>
      <c r="B32" s="118" t="s">
        <v>62</v>
      </c>
      <c r="C32" s="152">
        <f>'Begroting per woonruimte'!B28*'Begroting per woonruimte'!B5</f>
        <v>0</v>
      </c>
      <c r="D32" s="42">
        <f t="shared" ref="D32:D38" si="0">C32</f>
        <v>0</v>
      </c>
      <c r="E32" s="58"/>
      <c r="F32" s="140" t="s">
        <v>37</v>
      </c>
      <c r="G32" s="50"/>
    </row>
    <row r="33" spans="1:7" ht="15.75" x14ac:dyDescent="0.25">
      <c r="A33" s="116" t="s">
        <v>99</v>
      </c>
      <c r="B33" s="118" t="s">
        <v>61</v>
      </c>
      <c r="C33" s="152">
        <f>'Begroting per woonruimte'!B29*'Begroting per woonruimte'!B5</f>
        <v>0</v>
      </c>
      <c r="D33" s="42">
        <f t="shared" si="0"/>
        <v>0</v>
      </c>
      <c r="E33" s="58"/>
      <c r="F33" s="140" t="s">
        <v>37</v>
      </c>
      <c r="G33" s="50"/>
    </row>
    <row r="34" spans="1:7" ht="15.75" customHeight="1" x14ac:dyDescent="0.25">
      <c r="A34" s="116" t="s">
        <v>100</v>
      </c>
      <c r="B34" s="118" t="s">
        <v>74</v>
      </c>
      <c r="C34" s="151">
        <f>'Begroting per woonruimte'!B30*'Begroting per woonruimte'!B5</f>
        <v>0</v>
      </c>
      <c r="D34" s="125">
        <f t="shared" si="0"/>
        <v>0</v>
      </c>
      <c r="E34" s="58"/>
      <c r="F34" s="141" t="s">
        <v>75</v>
      </c>
      <c r="G34" s="48"/>
    </row>
    <row r="35" spans="1:7" ht="15.75" x14ac:dyDescent="0.25">
      <c r="A35" s="116" t="s">
        <v>101</v>
      </c>
      <c r="B35" s="118" t="s">
        <v>5</v>
      </c>
      <c r="C35" s="151">
        <f>'Begroting per woonruimte'!B31*'Begroting per woonruimte'!B5</f>
        <v>0</v>
      </c>
      <c r="D35" s="125">
        <f t="shared" si="0"/>
        <v>0</v>
      </c>
      <c r="E35" s="58"/>
      <c r="F35" s="142"/>
      <c r="G35" s="48"/>
    </row>
    <row r="36" spans="1:7" ht="31.5" customHeight="1" x14ac:dyDescent="0.25">
      <c r="A36" s="116" t="s">
        <v>102</v>
      </c>
      <c r="B36" s="122" t="s">
        <v>8</v>
      </c>
      <c r="C36" s="151">
        <f>'Begroting per woonruimte'!B32*'Begroting per woonruimte'!B5</f>
        <v>0</v>
      </c>
      <c r="D36" s="125">
        <f t="shared" si="0"/>
        <v>0</v>
      </c>
      <c r="E36" s="58"/>
      <c r="F36" s="141"/>
      <c r="G36" s="48"/>
    </row>
    <row r="37" spans="1:7" ht="15.75" x14ac:dyDescent="0.25">
      <c r="A37" s="116" t="s">
        <v>103</v>
      </c>
      <c r="B37" s="154" t="str">
        <f>'Begroting per woonruimte'!A33</f>
        <v>overige opbrengsten (door u in te vullen)</v>
      </c>
      <c r="C37" s="151">
        <f>'Begroting per woonruimte'!B33*'Begroting per woonruimte'!B5</f>
        <v>0</v>
      </c>
      <c r="D37" s="125">
        <f t="shared" si="0"/>
        <v>0</v>
      </c>
      <c r="E37" s="58"/>
      <c r="F37" s="141"/>
      <c r="G37" s="48"/>
    </row>
    <row r="38" spans="1:7" ht="15.75" x14ac:dyDescent="0.25">
      <c r="A38" s="116" t="s">
        <v>104</v>
      </c>
      <c r="B38" s="154" t="str">
        <f>'Begroting per woonruimte'!A34</f>
        <v>overige opbrengsten (door u in te vullen)</v>
      </c>
      <c r="C38" s="151">
        <f>'Begroting per woonruimte'!B34*'Begroting per woonruimte'!B5</f>
        <v>0</v>
      </c>
      <c r="D38" s="125">
        <f t="shared" si="0"/>
        <v>0</v>
      </c>
      <c r="E38" s="58"/>
      <c r="F38" s="141"/>
      <c r="G38" s="48"/>
    </row>
    <row r="39" spans="1:7" ht="15.75" x14ac:dyDescent="0.25">
      <c r="A39" s="116"/>
      <c r="B39" s="119" t="s">
        <v>0</v>
      </c>
      <c r="C39" s="43">
        <f>SUM(C31:C38)</f>
        <v>0</v>
      </c>
      <c r="D39" s="43">
        <f>SUM(D31:D38)</f>
        <v>0</v>
      </c>
      <c r="E39" s="58"/>
      <c r="F39" s="101"/>
      <c r="G39" s="102"/>
    </row>
    <row r="40" spans="1:7" ht="15.75" x14ac:dyDescent="0.25">
      <c r="A40" s="123"/>
      <c r="B40" s="124" t="s">
        <v>69</v>
      </c>
      <c r="C40" s="126"/>
      <c r="D40" s="44">
        <f>-D28+D39</f>
        <v>0</v>
      </c>
      <c r="E40" s="59"/>
      <c r="F40" s="103"/>
      <c r="G40" s="104"/>
    </row>
    <row r="41" spans="1:7" ht="15.75" x14ac:dyDescent="0.25">
      <c r="A41" s="109"/>
      <c r="B41" s="113" t="s">
        <v>7</v>
      </c>
      <c r="C41" s="114"/>
      <c r="D41" s="115"/>
      <c r="E41" s="58"/>
      <c r="F41" s="105"/>
      <c r="G41" s="106"/>
    </row>
    <row r="42" spans="1:7" ht="30" customHeight="1" x14ac:dyDescent="0.25">
      <c r="A42" s="116" t="s">
        <v>105</v>
      </c>
      <c r="B42" s="127" t="s">
        <v>3</v>
      </c>
      <c r="C42" s="128"/>
      <c r="D42" s="45"/>
      <c r="E42" s="58"/>
      <c r="F42" s="64" t="s">
        <v>38</v>
      </c>
      <c r="G42" s="48"/>
    </row>
    <row r="43" spans="1:7" ht="47.25" x14ac:dyDescent="0.25">
      <c r="A43" s="116" t="s">
        <v>106</v>
      </c>
      <c r="B43" s="129" t="s">
        <v>65</v>
      </c>
      <c r="C43" s="130"/>
      <c r="D43" s="46"/>
      <c r="E43" s="58"/>
      <c r="F43" s="64" t="s">
        <v>47</v>
      </c>
      <c r="G43" s="48"/>
    </row>
    <row r="44" spans="1:7" ht="47.25" x14ac:dyDescent="0.25">
      <c r="A44" s="116" t="s">
        <v>107</v>
      </c>
      <c r="B44" s="129" t="s">
        <v>53</v>
      </c>
      <c r="C44" s="131"/>
      <c r="D44" s="47"/>
      <c r="E44" s="58"/>
      <c r="F44" s="65" t="s">
        <v>47</v>
      </c>
      <c r="G44" s="48"/>
    </row>
    <row r="45" spans="1:7" ht="32.25" customHeight="1" x14ac:dyDescent="0.25">
      <c r="A45" s="116" t="s">
        <v>108</v>
      </c>
      <c r="B45" s="132" t="s">
        <v>52</v>
      </c>
      <c r="C45" s="116"/>
      <c r="D45" s="60">
        <f>D44-D43</f>
        <v>0</v>
      </c>
      <c r="E45" s="58"/>
      <c r="F45" s="65" t="s">
        <v>67</v>
      </c>
      <c r="G45" s="48"/>
    </row>
    <row r="46" spans="1:7" x14ac:dyDescent="0.25">
      <c r="F46" s="107"/>
      <c r="G46" s="108"/>
    </row>
    <row r="47" spans="1:7" ht="15" customHeight="1" x14ac:dyDescent="0.25">
      <c r="A47" s="109"/>
      <c r="B47" s="110" t="s">
        <v>49</v>
      </c>
      <c r="C47" s="111"/>
      <c r="D47" s="112"/>
      <c r="E47" s="61"/>
      <c r="F47" s="139" t="s">
        <v>72</v>
      </c>
      <c r="G47" s="48"/>
    </row>
    <row r="48" spans="1:7" ht="30" x14ac:dyDescent="0.25">
      <c r="A48" s="133" t="s">
        <v>54</v>
      </c>
      <c r="B48" s="134" t="s">
        <v>70</v>
      </c>
      <c r="C48" s="135" t="str">
        <f>IF(D45&gt;-D40-D42,"nee","ja")</f>
        <v>ja</v>
      </c>
      <c r="D48" s="135">
        <f>IF(C48="ja",3,-3)</f>
        <v>3</v>
      </c>
      <c r="E48" s="62"/>
      <c r="F48" s="8"/>
    </row>
    <row r="49" spans="1:6" ht="29.25" customHeight="1" x14ac:dyDescent="0.25">
      <c r="A49" s="133" t="s">
        <v>55</v>
      </c>
      <c r="B49" s="136" t="s">
        <v>51</v>
      </c>
      <c r="C49" s="137" t="str">
        <f>IF(D44&gt;2000000,"nee","ja")</f>
        <v>ja</v>
      </c>
      <c r="D49" s="137">
        <f>IF(C49="ja",3,-3)</f>
        <v>3</v>
      </c>
      <c r="E49" s="62"/>
      <c r="F49" s="9"/>
    </row>
    <row r="50" spans="1:6" ht="30" x14ac:dyDescent="0.25">
      <c r="A50" s="133" t="s">
        <v>56</v>
      </c>
      <c r="B50" s="136" t="s">
        <v>50</v>
      </c>
      <c r="C50" s="137" t="str">
        <f>IF(D44/C7&gt;8500,"nee","ja")</f>
        <v>ja</v>
      </c>
      <c r="D50" s="137">
        <f>IF(C50="ja",3,-3)</f>
        <v>3</v>
      </c>
      <c r="E50" s="62"/>
      <c r="F50" s="10"/>
    </row>
    <row r="51" spans="1:6" ht="30" x14ac:dyDescent="0.25">
      <c r="A51" s="133" t="s">
        <v>57</v>
      </c>
      <c r="B51" s="138" t="s">
        <v>58</v>
      </c>
      <c r="C51" s="137" t="str">
        <f>IF(D43&gt;(D45*0.21),"nee","ja")</f>
        <v>ja</v>
      </c>
      <c r="D51" s="137">
        <f>IF(C51="ja",3,-3)</f>
        <v>3</v>
      </c>
      <c r="E51" s="62"/>
      <c r="F51" s="9"/>
    </row>
  </sheetData>
  <sheetProtection algorithmName="SHA-512" hashValue="zpEE6QlCHmEHhl4AEus4eE5B6VdB4jH/Fyo92OvbTDvr6iuyR2siSTowuzJfbviau5962ySaSg1eiK5wRMgPiQ==" saltValue="T7YHUnChuowfVVvd8K9KGQ==" spinCount="100000" sheet="1" objects="1" scenarios="1" insertRows="0"/>
  <conditionalFormatting sqref="C40:D40">
    <cfRule type="cellIs" dxfId="10" priority="7" operator="lessThan">
      <formula>0</formula>
    </cfRule>
  </conditionalFormatting>
  <conditionalFormatting sqref="C9">
    <cfRule type="cellIs" dxfId="9" priority="6" operator="lessThan">
      <formula>10</formula>
    </cfRule>
  </conditionalFormatting>
  <conditionalFormatting sqref="C7">
    <cfRule type="cellIs" dxfId="8" priority="5" operator="lessThan">
      <formula>100</formula>
    </cfRule>
  </conditionalFormatting>
  <conditionalFormatting sqref="C31:D33 C14:D19 C23:D25">
    <cfRule type="cellIs" dxfId="7" priority="4" operator="equal">
      <formula>0</formula>
    </cfRule>
  </conditionalFormatting>
  <conditionalFormatting sqref="C40:D40">
    <cfRule type="cellIs" dxfId="6" priority="2" operator="lessThan">
      <formula>0</formula>
    </cfRule>
    <cfRule type="cellIs" dxfId="5" priority="3" operator="greaterThan">
      <formula>0</formula>
    </cfRule>
  </conditionalFormatting>
  <conditionalFormatting sqref="D48:D51">
    <cfRule type="iconSet" priority="1">
      <iconSet iconSet="3Symbols" showValue="0">
        <cfvo type="percent" val="0"/>
        <cfvo type="num" val="0"/>
        <cfvo type="num" val="1"/>
      </iconSet>
    </cfRule>
  </conditionalFormatting>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D904A-068D-4D58-AD1A-4542B4BB3577}">
  <dimension ref="B1:B52"/>
  <sheetViews>
    <sheetView showGridLines="0" workbookViewId="0">
      <selection activeCell="Q54" sqref="Q54"/>
    </sheetView>
  </sheetViews>
  <sheetFormatPr defaultRowHeight="15" x14ac:dyDescent="0.25"/>
  <cols>
    <col min="1" max="1" width="5.140625" customWidth="1"/>
    <col min="2" max="2" width="126.85546875" customWidth="1"/>
  </cols>
  <sheetData>
    <row r="1" spans="2:2" ht="15.75" x14ac:dyDescent="0.25">
      <c r="B1" s="19" t="s">
        <v>171</v>
      </c>
    </row>
    <row r="2" spans="2:2" x14ac:dyDescent="0.25">
      <c r="B2" s="79" t="s">
        <v>119</v>
      </c>
    </row>
    <row r="3" spans="2:2" ht="45" x14ac:dyDescent="0.25">
      <c r="B3" s="15" t="s">
        <v>120</v>
      </c>
    </row>
    <row r="4" spans="2:2" x14ac:dyDescent="0.25">
      <c r="B4" s="79" t="s">
        <v>164</v>
      </c>
    </row>
    <row r="5" spans="2:2" x14ac:dyDescent="0.25">
      <c r="B5" s="20" t="s">
        <v>165</v>
      </c>
    </row>
    <row r="6" spans="2:2" x14ac:dyDescent="0.25">
      <c r="B6" s="21" t="s">
        <v>121</v>
      </c>
    </row>
    <row r="7" spans="2:2" x14ac:dyDescent="0.25">
      <c r="B7" s="22" t="s">
        <v>122</v>
      </c>
    </row>
    <row r="8" spans="2:2" x14ac:dyDescent="0.25">
      <c r="B8" s="22" t="s">
        <v>123</v>
      </c>
    </row>
    <row r="9" spans="2:2" x14ac:dyDescent="0.25">
      <c r="B9" s="21" t="s">
        <v>124</v>
      </c>
    </row>
    <row r="10" spans="2:2" x14ac:dyDescent="0.25">
      <c r="B10" s="22" t="s">
        <v>125</v>
      </c>
    </row>
    <row r="11" spans="2:2" x14ac:dyDescent="0.25">
      <c r="B11" s="22" t="s">
        <v>126</v>
      </c>
    </row>
    <row r="12" spans="2:2" x14ac:dyDescent="0.25">
      <c r="B12" s="21" t="s">
        <v>127</v>
      </c>
    </row>
    <row r="13" spans="2:2" x14ac:dyDescent="0.25">
      <c r="B13" s="21" t="s">
        <v>128</v>
      </c>
    </row>
    <row r="14" spans="2:2" x14ac:dyDescent="0.25">
      <c r="B14" s="21" t="s">
        <v>129</v>
      </c>
    </row>
    <row r="15" spans="2:2" x14ac:dyDescent="0.25">
      <c r="B15" s="22" t="s">
        <v>130</v>
      </c>
    </row>
    <row r="16" spans="2:2" x14ac:dyDescent="0.25">
      <c r="B16" s="22" t="s">
        <v>131</v>
      </c>
    </row>
    <row r="17" spans="2:2" x14ac:dyDescent="0.25">
      <c r="B17" s="22" t="s">
        <v>132</v>
      </c>
    </row>
    <row r="18" spans="2:2" x14ac:dyDescent="0.25">
      <c r="B18" s="23" t="s">
        <v>133</v>
      </c>
    </row>
    <row r="19" spans="2:2" x14ac:dyDescent="0.25">
      <c r="B19" s="24" t="s">
        <v>134</v>
      </c>
    </row>
    <row r="20" spans="2:2" ht="16.5" customHeight="1" x14ac:dyDescent="0.25">
      <c r="B20" s="25" t="s">
        <v>135</v>
      </c>
    </row>
    <row r="21" spans="2:2" x14ac:dyDescent="0.25">
      <c r="B21" s="26" t="s">
        <v>136</v>
      </c>
    </row>
    <row r="22" spans="2:2" x14ac:dyDescent="0.25">
      <c r="B22" s="21" t="s">
        <v>137</v>
      </c>
    </row>
    <row r="23" spans="2:2" x14ac:dyDescent="0.25">
      <c r="B23" s="27" t="s">
        <v>138</v>
      </c>
    </row>
    <row r="24" spans="2:2" x14ac:dyDescent="0.25">
      <c r="B24" s="28" t="s">
        <v>139</v>
      </c>
    </row>
    <row r="25" spans="2:2" x14ac:dyDescent="0.25">
      <c r="B25" s="24" t="s">
        <v>140</v>
      </c>
    </row>
    <row r="26" spans="2:2" x14ac:dyDescent="0.25">
      <c r="B26" s="29" t="s">
        <v>141</v>
      </c>
    </row>
    <row r="27" spans="2:2" x14ac:dyDescent="0.25">
      <c r="B27" s="26" t="s">
        <v>142</v>
      </c>
    </row>
    <row r="28" spans="2:2" x14ac:dyDescent="0.25">
      <c r="B28" s="23" t="s">
        <v>141</v>
      </c>
    </row>
    <row r="29" spans="2:2" x14ac:dyDescent="0.25">
      <c r="B29" s="24" t="s">
        <v>143</v>
      </c>
    </row>
    <row r="30" spans="2:2" x14ac:dyDescent="0.25">
      <c r="B30" s="30" t="s">
        <v>144</v>
      </c>
    </row>
    <row r="31" spans="2:2" x14ac:dyDescent="0.25">
      <c r="B31" s="26" t="s">
        <v>145</v>
      </c>
    </row>
    <row r="32" spans="2:2" s="5" customFormat="1" x14ac:dyDescent="0.25">
      <c r="B32" s="31" t="s">
        <v>146</v>
      </c>
    </row>
    <row r="33" spans="2:2" x14ac:dyDescent="0.25">
      <c r="B33" s="22" t="s">
        <v>147</v>
      </c>
    </row>
    <row r="34" spans="2:2" x14ac:dyDescent="0.25">
      <c r="B34" s="22" t="s">
        <v>148</v>
      </c>
    </row>
    <row r="35" spans="2:2" x14ac:dyDescent="0.25">
      <c r="B35" s="28" t="s">
        <v>149</v>
      </c>
    </row>
    <row r="36" spans="2:2" x14ac:dyDescent="0.25">
      <c r="B36" s="24" t="s">
        <v>150</v>
      </c>
    </row>
    <row r="37" spans="2:2" ht="30" x14ac:dyDescent="0.25">
      <c r="B37" s="32" t="s">
        <v>151</v>
      </c>
    </row>
    <row r="38" spans="2:2" x14ac:dyDescent="0.25">
      <c r="B38" s="33" t="s">
        <v>147</v>
      </c>
    </row>
    <row r="39" spans="2:2" x14ac:dyDescent="0.25">
      <c r="B39" s="33" t="s">
        <v>148</v>
      </c>
    </row>
    <row r="40" spans="2:2" x14ac:dyDescent="0.25">
      <c r="B40" s="34" t="s">
        <v>149</v>
      </c>
    </row>
    <row r="41" spans="2:2" x14ac:dyDescent="0.25">
      <c r="B41" s="26" t="s">
        <v>152</v>
      </c>
    </row>
    <row r="42" spans="2:2" ht="30" x14ac:dyDescent="0.25">
      <c r="B42" s="23" t="s">
        <v>153</v>
      </c>
    </row>
    <row r="43" spans="2:2" x14ac:dyDescent="0.25">
      <c r="B43" s="24" t="s">
        <v>154</v>
      </c>
    </row>
    <row r="44" spans="2:2" x14ac:dyDescent="0.25">
      <c r="B44" s="32" t="s">
        <v>155</v>
      </c>
    </row>
    <row r="45" spans="2:2" ht="30" x14ac:dyDescent="0.25">
      <c r="B45" s="35" t="s">
        <v>156</v>
      </c>
    </row>
    <row r="46" spans="2:2" x14ac:dyDescent="0.25">
      <c r="B46" s="36" t="s">
        <v>157</v>
      </c>
    </row>
    <row r="47" spans="2:2" x14ac:dyDescent="0.25">
      <c r="B47" s="36" t="s">
        <v>158</v>
      </c>
    </row>
    <row r="48" spans="2:2" x14ac:dyDescent="0.25">
      <c r="B48" s="32" t="s">
        <v>159</v>
      </c>
    </row>
    <row r="49" spans="2:2" ht="45" x14ac:dyDescent="0.25">
      <c r="B49" s="35" t="s">
        <v>160</v>
      </c>
    </row>
    <row r="50" spans="2:2" x14ac:dyDescent="0.25">
      <c r="B50" s="37" t="s">
        <v>161</v>
      </c>
    </row>
    <row r="51" spans="2:2" x14ac:dyDescent="0.25">
      <c r="B51" s="37" t="s">
        <v>162</v>
      </c>
    </row>
    <row r="52" spans="2:2" x14ac:dyDescent="0.25">
      <c r="B52" s="29" t="s">
        <v>163</v>
      </c>
    </row>
  </sheetData>
  <sheetProtection algorithmName="SHA-512" hashValue="K7jXouYd4c4WWdx+/AiKaivecUee9FPK+0y8oFgkkci/yVMOZ4u4rdvU5v8MXAMh3mSLLX+niRr8plyqnB5nxg==" saltValue="2fvQnOt2MtkPSut1SA5SpQ=="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F0D46-915A-4AB3-8F69-F4140C490843}">
  <dimension ref="A1:B34"/>
  <sheetViews>
    <sheetView topLeftCell="A10" zoomScale="110" zoomScaleNormal="110" workbookViewId="0">
      <selection activeCell="G17" sqref="G17"/>
    </sheetView>
  </sheetViews>
  <sheetFormatPr defaultRowHeight="15" x14ac:dyDescent="0.25"/>
  <cols>
    <col min="1" max="1" width="80" style="6" bestFit="1" customWidth="1"/>
    <col min="2" max="2" width="21.85546875" style="6" customWidth="1"/>
    <col min="3" max="16384" width="9.140625" style="6"/>
  </cols>
  <sheetData>
    <row r="1" spans="1:2" ht="15.75" x14ac:dyDescent="0.25">
      <c r="A1" s="156" t="s">
        <v>21</v>
      </c>
      <c r="B1" s="157"/>
    </row>
    <row r="2" spans="1:2" ht="75.75" customHeight="1" x14ac:dyDescent="0.25">
      <c r="A2" s="38" t="s">
        <v>45</v>
      </c>
      <c r="B2" s="39"/>
    </row>
    <row r="3" spans="1:2" ht="17.25" customHeight="1" x14ac:dyDescent="0.25">
      <c r="A3" s="73" t="s">
        <v>28</v>
      </c>
      <c r="B3" s="73" t="s">
        <v>27</v>
      </c>
    </row>
    <row r="4" spans="1:2" ht="24.75" customHeight="1" x14ac:dyDescent="0.25">
      <c r="A4" s="66" t="s">
        <v>59</v>
      </c>
      <c r="B4" s="78"/>
    </row>
    <row r="5" spans="1:2" ht="24.75" customHeight="1" x14ac:dyDescent="0.25">
      <c r="A5" s="66" t="s">
        <v>29</v>
      </c>
      <c r="B5" s="153">
        <v>100</v>
      </c>
    </row>
    <row r="6" spans="1:2" ht="33" customHeight="1" x14ac:dyDescent="0.25">
      <c r="A6" s="66" t="s">
        <v>30</v>
      </c>
      <c r="B6" s="153">
        <v>10</v>
      </c>
    </row>
    <row r="7" spans="1:2" x14ac:dyDescent="0.25">
      <c r="A7" s="74" t="s">
        <v>26</v>
      </c>
      <c r="B7" s="75" t="s">
        <v>25</v>
      </c>
    </row>
    <row r="8" spans="1:2" x14ac:dyDescent="0.25">
      <c r="A8" s="69" t="s">
        <v>20</v>
      </c>
      <c r="B8" s="68"/>
    </row>
    <row r="9" spans="1:2" x14ac:dyDescent="0.25">
      <c r="A9" s="70" t="s">
        <v>11</v>
      </c>
      <c r="B9" s="68"/>
    </row>
    <row r="10" spans="1:2" s="40" customFormat="1" x14ac:dyDescent="0.25">
      <c r="A10" s="67" t="s">
        <v>13</v>
      </c>
      <c r="B10" s="76">
        <v>0</v>
      </c>
    </row>
    <row r="11" spans="1:2" s="40" customFormat="1" x14ac:dyDescent="0.25">
      <c r="A11" s="67" t="s">
        <v>14</v>
      </c>
      <c r="B11" s="76">
        <v>0</v>
      </c>
    </row>
    <row r="12" spans="1:2" s="40" customFormat="1" x14ac:dyDescent="0.25">
      <c r="A12" s="67" t="s">
        <v>10</v>
      </c>
      <c r="B12" s="76">
        <v>0</v>
      </c>
    </row>
    <row r="13" spans="1:2" s="40" customFormat="1" x14ac:dyDescent="0.25">
      <c r="A13" s="67" t="s">
        <v>63</v>
      </c>
      <c r="B13" s="76">
        <v>0</v>
      </c>
    </row>
    <row r="14" spans="1:2" s="40" customFormat="1" x14ac:dyDescent="0.25">
      <c r="A14" s="67" t="s">
        <v>64</v>
      </c>
      <c r="B14" s="76">
        <v>0</v>
      </c>
    </row>
    <row r="15" spans="1:2" s="40" customFormat="1" x14ac:dyDescent="0.25">
      <c r="A15" s="67" t="s">
        <v>19</v>
      </c>
      <c r="B15" s="76">
        <v>0</v>
      </c>
    </row>
    <row r="16" spans="1:2" s="40" customFormat="1" x14ac:dyDescent="0.25">
      <c r="A16" s="155" t="s">
        <v>31</v>
      </c>
      <c r="B16" s="76">
        <v>0</v>
      </c>
    </row>
    <row r="17" spans="1:2" s="40" customFormat="1" x14ac:dyDescent="0.25">
      <c r="A17" s="155" t="s">
        <v>31</v>
      </c>
      <c r="B17" s="76">
        <v>0</v>
      </c>
    </row>
    <row r="18" spans="1:2" x14ac:dyDescent="0.25">
      <c r="A18" s="68"/>
      <c r="B18" s="68"/>
    </row>
    <row r="19" spans="1:2" x14ac:dyDescent="0.25">
      <c r="A19" s="71" t="s">
        <v>24</v>
      </c>
      <c r="B19" s="68"/>
    </row>
    <row r="20" spans="1:2" s="40" customFormat="1" x14ac:dyDescent="0.25">
      <c r="A20" s="67" t="s">
        <v>15</v>
      </c>
      <c r="B20" s="76">
        <v>0</v>
      </c>
    </row>
    <row r="21" spans="1:2" s="40" customFormat="1" x14ac:dyDescent="0.25">
      <c r="A21" s="67" t="s">
        <v>17</v>
      </c>
      <c r="B21" s="76">
        <v>0</v>
      </c>
    </row>
    <row r="22" spans="1:2" s="40" customFormat="1" x14ac:dyDescent="0.25">
      <c r="A22" s="67" t="s">
        <v>18</v>
      </c>
      <c r="B22" s="76">
        <v>0</v>
      </c>
    </row>
    <row r="23" spans="1:2" s="40" customFormat="1" x14ac:dyDescent="0.25">
      <c r="A23" s="155" t="s">
        <v>32</v>
      </c>
      <c r="B23" s="76">
        <v>0</v>
      </c>
    </row>
    <row r="24" spans="1:2" s="40" customFormat="1" x14ac:dyDescent="0.25">
      <c r="A24" s="155" t="s">
        <v>32</v>
      </c>
      <c r="B24" s="76">
        <v>0</v>
      </c>
    </row>
    <row r="25" spans="1:2" s="40" customFormat="1" x14ac:dyDescent="0.25">
      <c r="A25" s="67"/>
      <c r="B25" s="72"/>
    </row>
    <row r="26" spans="1:2" x14ac:dyDescent="0.25">
      <c r="A26" s="69" t="s">
        <v>22</v>
      </c>
      <c r="B26" s="68"/>
    </row>
    <row r="27" spans="1:2" s="40" customFormat="1" x14ac:dyDescent="0.25">
      <c r="A27" s="67" t="s">
        <v>23</v>
      </c>
      <c r="B27" s="76">
        <v>0</v>
      </c>
    </row>
    <row r="28" spans="1:2" s="40" customFormat="1" x14ac:dyDescent="0.25">
      <c r="A28" s="67" t="s">
        <v>62</v>
      </c>
      <c r="B28" s="76">
        <v>0</v>
      </c>
    </row>
    <row r="29" spans="1:2" s="40" customFormat="1" x14ac:dyDescent="0.25">
      <c r="A29" s="67" t="s">
        <v>61</v>
      </c>
      <c r="B29" s="76">
        <v>0</v>
      </c>
    </row>
    <row r="30" spans="1:2" s="40" customFormat="1" x14ac:dyDescent="0.25">
      <c r="A30" s="67" t="s">
        <v>4</v>
      </c>
      <c r="B30" s="76">
        <v>0</v>
      </c>
    </row>
    <row r="31" spans="1:2" s="40" customFormat="1" x14ac:dyDescent="0.25">
      <c r="A31" s="67" t="s">
        <v>5</v>
      </c>
      <c r="B31" s="76">
        <v>0</v>
      </c>
    </row>
    <row r="32" spans="1:2" s="40" customFormat="1" x14ac:dyDescent="0.25">
      <c r="A32" s="67" t="s">
        <v>8</v>
      </c>
      <c r="B32" s="77">
        <v>0</v>
      </c>
    </row>
    <row r="33" spans="1:2" s="40" customFormat="1" x14ac:dyDescent="0.25">
      <c r="A33" s="155" t="s">
        <v>33</v>
      </c>
      <c r="B33" s="76">
        <v>0</v>
      </c>
    </row>
    <row r="34" spans="1:2" s="40" customFormat="1" x14ac:dyDescent="0.25">
      <c r="A34" s="155" t="s">
        <v>33</v>
      </c>
      <c r="B34" s="76">
        <v>0</v>
      </c>
    </row>
  </sheetData>
  <sheetProtection algorithmName="SHA-512" hashValue="Xs/ndmv9zuG50qGamcP/AO+i64cYEYCc+Jac7+wqypp6Jwxa1nL2+TgTEYUDV+53NNs8pNhDGq66WJbLjGIZSQ==" saltValue="2yTn4JHeFnapolM2D20u8w==" spinCount="100000" sheet="1" objects="1" scenarios="1" insertRows="0" autoFilter="0"/>
  <mergeCells count="1">
    <mergeCell ref="A1:B1"/>
  </mergeCells>
  <pageMargins left="0.7" right="0.7" top="0.75" bottom="0.75" header="0.3" footer="0.3"/>
  <pageSetup paperSize="9" orientation="portrait" r:id="rId1"/>
  <tableParts count="1">
    <tablePart r:id="rId2"/>
  </tableParts>
</worksheet>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Aandachtspunten</vt:lpstr>
      <vt:lpstr>Projectbegroting</vt:lpstr>
      <vt:lpstr>Toelichting begrotingsposten</vt:lpstr>
      <vt:lpstr>Begroting per woonruimte</vt:lpstr>
    </vt:vector>
  </TitlesOfParts>
  <Company>Rijksoverheid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Rijksdienst voor Ondernemend Nederland</dc:creator>
  <cp:keywords>RHA2023 format begroting</cp:keywords>
  <cp:lastModifiedBy>Nederpelt, J. (Jordy)</cp:lastModifiedBy>
  <cp:lastPrinted>2022-06-22T14:03:09Z</cp:lastPrinted>
  <dcterms:created xsi:type="dcterms:W3CDTF">2021-10-26T18:22:40Z</dcterms:created>
  <dcterms:modified xsi:type="dcterms:W3CDTF">2023-06-05T08:59:14Z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bde8109-f994-4a60-a1d3-5c95e2ff3620_Enabled">
    <vt:lpwstr>true</vt:lpwstr>
  </property>
  <property fmtid="{D5CDD505-2E9C-101B-9397-08002B2CF9AE}" pid="3" name="MSIP_Label_4bde8109-f994-4a60-a1d3-5c95e2ff3620_SetDate">
    <vt:lpwstr>2022-09-12T12:59:42Z</vt:lpwstr>
  </property>
  <property fmtid="{D5CDD505-2E9C-101B-9397-08002B2CF9AE}" pid="4" name="MSIP_Label_4bde8109-f994-4a60-a1d3-5c95e2ff3620_Method">
    <vt:lpwstr>Privileged</vt:lpwstr>
  </property>
  <property fmtid="{D5CDD505-2E9C-101B-9397-08002B2CF9AE}" pid="5" name="MSIP_Label_4bde8109-f994-4a60-a1d3-5c95e2ff3620_Name">
    <vt:lpwstr>FLPubliek</vt:lpwstr>
  </property>
  <property fmtid="{D5CDD505-2E9C-101B-9397-08002B2CF9AE}" pid="6" name="MSIP_Label_4bde8109-f994-4a60-a1d3-5c95e2ff3620_SiteId">
    <vt:lpwstr>1321633e-f6b9-44e2-a44f-59b9d264ecb7</vt:lpwstr>
  </property>
  <property fmtid="{D5CDD505-2E9C-101B-9397-08002B2CF9AE}" pid="7" name="MSIP_Label_4bde8109-f994-4a60-a1d3-5c95e2ff3620_ActionId">
    <vt:lpwstr>d0d389bf-3570-435b-b8d2-63e691a80d09</vt:lpwstr>
  </property>
  <property fmtid="{D5CDD505-2E9C-101B-9397-08002B2CF9AE}" pid="8" name="MSIP_Label_4bde8109-f994-4a60-a1d3-5c95e2ff3620_ContentBits">
    <vt:lpwstr>0</vt:lpwstr>
  </property>
</Properties>
</file>