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Subsidie Cyberveiligheid Innovatie\"/>
    </mc:Choice>
  </mc:AlternateContent>
  <xr:revisionPtr revIDLastSave="0" documentId="8_{F4987C2A-CEFC-49B2-A041-D0DAC351EA67}" xr6:coauthVersionLast="47" xr6:coauthVersionMax="47" xr10:uidLastSave="{00000000-0000-0000-0000-000000000000}"/>
  <bookViews>
    <workbookView xWindow="-108" yWindow="-108" windowWidth="23256" windowHeight="12576" tabRatio="932" activeTab="5" xr2:uid="{3F6862ED-1FC6-412A-949B-A5E6A27C3E5D}"/>
  </bookViews>
  <sheets>
    <sheet name="Invulwijzer begroting" sheetId="41" r:id="rId1"/>
    <sheet name="Toelichting kostenposten" sheetId="42" r:id="rId2"/>
    <sheet name="Basisgegevens aanvraag" sheetId="5" r:id="rId3"/>
    <sheet name="Overzicht projectbegroting" sheetId="6" r:id="rId4"/>
    <sheet name="Werkblad" sheetId="4" state="hidden" r:id="rId5"/>
    <sheet name="Aanvrager 1" sheetId="7" r:id="rId6"/>
    <sheet name="Deelnemer 2" sheetId="8" r:id="rId7"/>
    <sheet name="Deelnemer 3" sheetId="9" r:id="rId8"/>
    <sheet name="Specificatie Machines en app." sheetId="37" r:id="rId9"/>
  </sheets>
  <externalReferences>
    <externalReference r:id="rId10"/>
  </externalReferences>
  <definedNames>
    <definedName name="_xlnm.Print_Area" localSheetId="5">'Aanvrager 1'!$A$1:$AF$121</definedName>
    <definedName name="_xlnm.Print_Area" localSheetId="6">'Deelnemer 2'!$A$1:$AF$121</definedName>
    <definedName name="_xlnm.Print_Area" localSheetId="7">'Deelnemer 3'!$A$1:$AF$121</definedName>
    <definedName name="_xlnm.Print_Area" localSheetId="0">'Invulwijzer begroting'!$A$1:$I$79</definedName>
    <definedName name="_xlnm.Print_Area" localSheetId="3">'Overzicht projectbegroting'!$A$1:$R$17</definedName>
    <definedName name="_xlnm.Print_Area" localSheetId="8">'Specificatie Machines en app.'!$A$1:$Z$211</definedName>
    <definedName name="_xlnm.Print_Area" localSheetId="1">'Toelichting kostenposten'!$A$1:$D$86</definedName>
    <definedName name="Kostensystematiek">'[1]Penvoerder-aanvrager 1'!$Q$12:$Q$17</definedName>
    <definedName name="OLE_LINK1" localSheetId="0">'Invulwijzer begroting'!$B$2</definedName>
    <definedName name="OLE_LINK2" localSheetId="0">'Invulwijzer begroting'!#REF!</definedName>
    <definedName name="Z_0FB312B1_C847_4AEE_B520_9119A74AA10E_.wvu.Cols" localSheetId="5" hidden="1">'Aanvrager 1'!#REF!,'Aanvrager 1'!#REF!,'Aanvrager 1'!#REF!,'Aanvrager 1'!#REF!,'Aanvrager 1'!#REF!,'Aanvrager 1'!#REF!,'Aanvrager 1'!#REF!,'Aanvrager 1'!#REF!</definedName>
    <definedName name="Z_0FB312B1_C847_4AEE_B520_9119A74AA10E_.wvu.Cols" localSheetId="2" hidden="1">'Basisgegevens aanvraag'!$G:$I</definedName>
    <definedName name="Z_0FB312B1_C847_4AEE_B520_9119A74AA10E_.wvu.Cols" localSheetId="6" hidden="1">'Deelnemer 2'!#REF!,'Deelnemer 2'!#REF!,'Deelnemer 2'!#REF!,'Deelnemer 2'!#REF!,'Deelnemer 2'!#REF!,'Deelnemer 2'!#REF!,'Deelnemer 2'!#REF!,'Deelnemer 2'!#REF!,'Deelnemer 2'!#REF!</definedName>
    <definedName name="Z_0FB312B1_C847_4AEE_B520_9119A74AA10E_.wvu.Cols" localSheetId="7" hidden="1">'Deelnemer 3'!#REF!,'Deelnemer 3'!#REF!,'Deelnemer 3'!#REF!,'Deelnemer 3'!#REF!,'Deelnemer 3'!#REF!,'Deelnemer 3'!#REF!,'Deelnemer 3'!#REF!,'Deelnemer 3'!#REF!,'Deelnemer 3'!#REF!</definedName>
    <definedName name="Z_83BCCC09_8AC8_4304_9213_3ECE2DC16AD8_.wvu.Cols" localSheetId="5" hidden="1">'Aanvrager 1'!#REF!,'Aanvrager 1'!#REF!,'Aanvrager 1'!#REF!,'Aanvrager 1'!#REF!,'Aanvrager 1'!#REF!,'Aanvrager 1'!#REF!,'Aanvrager 1'!#REF!,'Aanvrager 1'!#REF!</definedName>
    <definedName name="Z_83BCCC09_8AC8_4304_9213_3ECE2DC16AD8_.wvu.Cols" localSheetId="2" hidden="1">'Basisgegevens aanvraag'!$G:$I</definedName>
    <definedName name="Z_83BCCC09_8AC8_4304_9213_3ECE2DC16AD8_.wvu.Cols" localSheetId="6" hidden="1">'Deelnemer 2'!#REF!,'Deelnemer 2'!#REF!,'Deelnemer 2'!#REF!,'Deelnemer 2'!#REF!,'Deelnemer 2'!#REF!,'Deelnemer 2'!#REF!,'Deelnemer 2'!#REF!,'Deelnemer 2'!#REF!,'Deelnemer 2'!#REF!</definedName>
    <definedName name="Z_83BCCC09_8AC8_4304_9213_3ECE2DC16AD8_.wvu.Cols" localSheetId="7" hidden="1">'Deelnemer 3'!#REF!,'Deelnemer 3'!#REF!,'Deelnemer 3'!#REF!,'Deelnemer 3'!#REF!,'Deelnemer 3'!#REF!,'Deelnemer 3'!#REF!,'Deelnemer 3'!#REF!,'Deelnemer 3'!#REF!,'Deelnemer 3'!#REF!</definedName>
    <definedName name="Z_DA38D98D_64BF_48A9_B1C9_BECCDCD9C7D7_.wvu.Cols" localSheetId="5" hidden="1">'Aanvrager 1'!#REF!,'Aanvrager 1'!#REF!,'Aanvrager 1'!#REF!,'Aanvrager 1'!#REF!,'Aanvrager 1'!#REF!,'Aanvrager 1'!#REF!,'Aanvrager 1'!#REF!,'Aanvrager 1'!#REF!</definedName>
    <definedName name="Z_DA38D98D_64BF_48A9_B1C9_BECCDCD9C7D7_.wvu.Cols" localSheetId="2" hidden="1">'Basisgegevens aanvraag'!$G:$I</definedName>
    <definedName name="Z_DA38D98D_64BF_48A9_B1C9_BECCDCD9C7D7_.wvu.Cols" localSheetId="6" hidden="1">'Deelnemer 2'!#REF!,'Deelnemer 2'!#REF!,'Deelnemer 2'!#REF!,'Deelnemer 2'!#REF!,'Deelnemer 2'!#REF!,'Deelnemer 2'!#REF!,'Deelnemer 2'!#REF!,'Deelnemer 2'!#REF!,'Deelnemer 2'!#REF!</definedName>
    <definedName name="Z_DA38D98D_64BF_48A9_B1C9_BECCDCD9C7D7_.wvu.Cols" localSheetId="7" hidden="1">'Deelnemer 3'!#REF!,'Deelnemer 3'!#REF!,'Deelnemer 3'!#REF!,'Deelnemer 3'!#REF!,'Deelnemer 3'!#REF!,'Deelnemer 3'!#REF!,'Deelnemer 3'!#REF!,'Deelnemer 3'!#REF!,'Deelnemer 3'!#REF!</definedName>
  </definedNames>
  <calcPr calcId="191029"/>
  <customWorkbookViews>
    <customWorkbookView name="Rhoul, B. el (Brahim) - Persoonlijke weergave" guid="{83BCCC09-8AC8-4304-9213-3ECE2DC16AD8}" mergeInterval="0" personalView="1" maximized="1" xWindow="-8" yWindow="-8" windowWidth="2568" windowHeight="1320" tabRatio="968" activeSheetId="5"/>
    <customWorkbookView name="Raghoebarsing, V.A. (Vyrin) - Persoonlijke weergave" guid="{DA38D98D-64BF-48A9-B1C9-BECCDCD9C7D7}" mergeInterval="0" personalView="1" maximized="1" xWindow="-8" yWindow="-8" windowWidth="3456" windowHeight="1416" tabRatio="968" activeSheetId="2"/>
    <customWorkbookView name="Aalmers, ing. A. (Sandra) - Persoonlijke weergave" guid="{0FB312B1-C847-4AEE-B520-9119A74AA10E}" mergeInterval="0" personalView="1" maximized="1" xWindow="-8" yWindow="-8" windowWidth="3456" windowHeight="1416" tabRatio="96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9" l="1"/>
  <c r="E104" i="8"/>
  <c r="E103" i="9"/>
  <c r="E103" i="8"/>
  <c r="Y13" i="5" a="1"/>
  <c r="Y13" i="5"/>
  <c r="Z13" i="5"/>
  <c r="Y12" i="5" a="1"/>
  <c r="Y12" i="5"/>
  <c r="Z12" i="5"/>
  <c r="Y11" i="5" a="1"/>
  <c r="Y11" i="5"/>
  <c r="V12" i="5" a="1"/>
  <c r="V12" i="5"/>
  <c r="W12" i="5" s="1"/>
  <c r="V13" i="5" a="1"/>
  <c r="V13" i="5"/>
  <c r="V11" i="5" a="1"/>
  <c r="V11" i="5"/>
  <c r="Z11" i="5"/>
  <c r="J13" i="5" a="1"/>
  <c r="J13" i="5"/>
  <c r="H96" i="9" s="1"/>
  <c r="J12" i="5" a="1"/>
  <c r="J12" i="5"/>
  <c r="H96" i="8" s="1"/>
  <c r="J11" i="5" a="1"/>
  <c r="J11" i="5"/>
  <c r="H96" i="7" s="1"/>
  <c r="K13" i="5"/>
  <c r="K12" i="5"/>
  <c r="K11" i="5"/>
  <c r="W11" i="5"/>
  <c r="G13" i="5" a="1"/>
  <c r="G13" i="5"/>
  <c r="T13" i="5" s="1"/>
  <c r="G12" i="5" a="1"/>
  <c r="G12" i="5"/>
  <c r="T12" i="5" s="1"/>
  <c r="G11" i="5" a="1"/>
  <c r="G11" i="5"/>
  <c r="D4" i="9"/>
  <c r="D3" i="9"/>
  <c r="AA90" i="9"/>
  <c r="V90" i="9"/>
  <c r="AB84" i="9"/>
  <c r="W84" i="9"/>
  <c r="R84" i="9"/>
  <c r="M84" i="9"/>
  <c r="H84" i="9"/>
  <c r="AA68" i="9"/>
  <c r="V68" i="9"/>
  <c r="AB65" i="9"/>
  <c r="W65" i="9"/>
  <c r="R65" i="9"/>
  <c r="M65" i="9"/>
  <c r="H65" i="9"/>
  <c r="AA54" i="9"/>
  <c r="V54" i="9"/>
  <c r="AB49" i="9"/>
  <c r="W49" i="9"/>
  <c r="R49" i="9"/>
  <c r="M49" i="9"/>
  <c r="H49" i="9"/>
  <c r="AB48" i="9"/>
  <c r="W48" i="9"/>
  <c r="R48" i="9"/>
  <c r="M48" i="9"/>
  <c r="H48" i="9"/>
  <c r="AB47" i="9"/>
  <c r="W47" i="9"/>
  <c r="R47" i="9"/>
  <c r="M47" i="9"/>
  <c r="H47" i="9"/>
  <c r="AB46" i="9"/>
  <c r="W46" i="9"/>
  <c r="R46" i="9"/>
  <c r="M46" i="9"/>
  <c r="H46" i="9"/>
  <c r="AB45" i="9"/>
  <c r="W45" i="9"/>
  <c r="R45" i="9"/>
  <c r="M45" i="9"/>
  <c r="H45" i="9"/>
  <c r="AB44" i="9"/>
  <c r="W44" i="9"/>
  <c r="R44" i="9"/>
  <c r="M44" i="9"/>
  <c r="H44" i="9"/>
  <c r="AB43" i="9"/>
  <c r="W43" i="9"/>
  <c r="R43" i="9"/>
  <c r="M43" i="9"/>
  <c r="H43" i="9"/>
  <c r="AB42" i="9"/>
  <c r="W42" i="9"/>
  <c r="R42" i="9"/>
  <c r="M42" i="9"/>
  <c r="H42" i="9"/>
  <c r="AB41" i="9"/>
  <c r="W41" i="9"/>
  <c r="R41" i="9"/>
  <c r="M41" i="9"/>
  <c r="H41" i="9"/>
  <c r="AB40" i="9"/>
  <c r="W40" i="9"/>
  <c r="R40" i="9"/>
  <c r="M40" i="9"/>
  <c r="H40" i="9"/>
  <c r="AB39" i="9"/>
  <c r="W39" i="9"/>
  <c r="R39" i="9"/>
  <c r="M39" i="9"/>
  <c r="H39" i="9"/>
  <c r="AB38" i="9"/>
  <c r="W38" i="9"/>
  <c r="R38" i="9"/>
  <c r="M38" i="9"/>
  <c r="H38" i="9"/>
  <c r="AB37" i="9"/>
  <c r="AB51" i="9" s="1"/>
  <c r="W37" i="9"/>
  <c r="W51" i="9" s="1"/>
  <c r="R37" i="9"/>
  <c r="R51" i="9" s="1"/>
  <c r="M37" i="9"/>
  <c r="M51" i="9" s="1"/>
  <c r="H37" i="9"/>
  <c r="H51" i="9" s="1"/>
  <c r="AA35" i="9"/>
  <c r="AB31" i="9"/>
  <c r="AA31" i="9"/>
  <c r="W31" i="9"/>
  <c r="V31" i="9"/>
  <c r="R31" i="9"/>
  <c r="Q31" i="9"/>
  <c r="M31" i="9"/>
  <c r="L31" i="9"/>
  <c r="H31" i="9"/>
  <c r="G31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C11" i="9"/>
  <c r="C9" i="9"/>
  <c r="D2" i="9"/>
  <c r="D4" i="8"/>
  <c r="D3" i="8"/>
  <c r="AA90" i="8"/>
  <c r="V90" i="8"/>
  <c r="AB84" i="8"/>
  <c r="W84" i="8"/>
  <c r="R84" i="8"/>
  <c r="M84" i="8"/>
  <c r="H84" i="8"/>
  <c r="AA68" i="8"/>
  <c r="V68" i="8"/>
  <c r="AB65" i="8"/>
  <c r="W65" i="8"/>
  <c r="R65" i="8"/>
  <c r="M65" i="8"/>
  <c r="H65" i="8"/>
  <c r="AA54" i="8"/>
  <c r="V54" i="8"/>
  <c r="AB49" i="8"/>
  <c r="W49" i="8"/>
  <c r="R49" i="8"/>
  <c r="M49" i="8"/>
  <c r="H49" i="8"/>
  <c r="AB48" i="8"/>
  <c r="W48" i="8"/>
  <c r="R48" i="8"/>
  <c r="M48" i="8"/>
  <c r="H48" i="8"/>
  <c r="AB47" i="8"/>
  <c r="W47" i="8"/>
  <c r="R47" i="8"/>
  <c r="M47" i="8"/>
  <c r="H47" i="8"/>
  <c r="AB46" i="8"/>
  <c r="W46" i="8"/>
  <c r="R46" i="8"/>
  <c r="M46" i="8"/>
  <c r="H46" i="8"/>
  <c r="AB45" i="8"/>
  <c r="W45" i="8"/>
  <c r="R45" i="8"/>
  <c r="M45" i="8"/>
  <c r="H45" i="8"/>
  <c r="AB44" i="8"/>
  <c r="W44" i="8"/>
  <c r="R44" i="8"/>
  <c r="M44" i="8"/>
  <c r="H44" i="8"/>
  <c r="AB43" i="8"/>
  <c r="W43" i="8"/>
  <c r="R43" i="8"/>
  <c r="M43" i="8"/>
  <c r="H43" i="8"/>
  <c r="AB42" i="8"/>
  <c r="W42" i="8"/>
  <c r="R42" i="8"/>
  <c r="M42" i="8"/>
  <c r="H42" i="8"/>
  <c r="AB41" i="8"/>
  <c r="W41" i="8"/>
  <c r="R41" i="8"/>
  <c r="M41" i="8"/>
  <c r="H41" i="8"/>
  <c r="AB40" i="8"/>
  <c r="W40" i="8"/>
  <c r="R40" i="8"/>
  <c r="M40" i="8"/>
  <c r="H40" i="8"/>
  <c r="AB39" i="8"/>
  <c r="W39" i="8"/>
  <c r="R39" i="8"/>
  <c r="M39" i="8"/>
  <c r="H39" i="8"/>
  <c r="AB38" i="8"/>
  <c r="W38" i="8"/>
  <c r="R38" i="8"/>
  <c r="M38" i="8"/>
  <c r="H38" i="8"/>
  <c r="AB37" i="8"/>
  <c r="AB51" i="8" s="1"/>
  <c r="W37" i="8"/>
  <c r="W51" i="8" s="1"/>
  <c r="R37" i="8"/>
  <c r="R51" i="8" s="1"/>
  <c r="M37" i="8"/>
  <c r="M51" i="8" s="1"/>
  <c r="H37" i="8"/>
  <c r="H51" i="8" s="1"/>
  <c r="AA35" i="8"/>
  <c r="AB31" i="8"/>
  <c r="AA31" i="8"/>
  <c r="W31" i="8"/>
  <c r="V31" i="8"/>
  <c r="R31" i="8"/>
  <c r="Q31" i="8"/>
  <c r="M31" i="8"/>
  <c r="L31" i="8"/>
  <c r="H31" i="8"/>
  <c r="G31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C11" i="8"/>
  <c r="C9" i="8"/>
  <c r="D2" i="8"/>
  <c r="N4" i="37"/>
  <c r="N3" i="37"/>
  <c r="E12" i="7"/>
  <c r="H12" i="5"/>
  <c r="H13" i="5"/>
  <c r="M96" i="9" l="1" a="1"/>
  <c r="M96" i="9" s="1"/>
  <c r="R96" i="9" a="1"/>
  <c r="R96" i="9" s="1"/>
  <c r="W13" i="5"/>
  <c r="AB96" i="9" a="1"/>
  <c r="AB96" i="9" s="1"/>
  <c r="AB96" i="8" a="1"/>
  <c r="AB96" i="8" s="1"/>
  <c r="T11" i="5"/>
  <c r="W96" i="8" s="1" a="1"/>
  <c r="W96" i="8" s="1"/>
  <c r="Q13" i="5"/>
  <c r="N13" i="5"/>
  <c r="Q12" i="5"/>
  <c r="N12" i="5"/>
  <c r="H11" i="5"/>
  <c r="AB12" i="9"/>
  <c r="W12" i="9"/>
  <c r="R12" i="9"/>
  <c r="M12" i="9"/>
  <c r="H12" i="9"/>
  <c r="AB13" i="9"/>
  <c r="W13" i="9"/>
  <c r="R13" i="9"/>
  <c r="M13" i="9"/>
  <c r="H13" i="9"/>
  <c r="AB14" i="9"/>
  <c r="W14" i="9"/>
  <c r="R14" i="9"/>
  <c r="M14" i="9"/>
  <c r="H14" i="9"/>
  <c r="AB15" i="9"/>
  <c r="W15" i="9"/>
  <c r="R15" i="9"/>
  <c r="M15" i="9"/>
  <c r="H15" i="9"/>
  <c r="AB16" i="9"/>
  <c r="W16" i="9"/>
  <c r="R16" i="9"/>
  <c r="M16" i="9"/>
  <c r="H16" i="9"/>
  <c r="AB17" i="9"/>
  <c r="W17" i="9"/>
  <c r="R17" i="9"/>
  <c r="M17" i="9"/>
  <c r="H17" i="9"/>
  <c r="AB18" i="9"/>
  <c r="W18" i="9"/>
  <c r="R18" i="9"/>
  <c r="M18" i="9"/>
  <c r="H18" i="9"/>
  <c r="AB19" i="9"/>
  <c r="W19" i="9"/>
  <c r="R19" i="9"/>
  <c r="M19" i="9"/>
  <c r="H19" i="9"/>
  <c r="AB20" i="9"/>
  <c r="W20" i="9"/>
  <c r="R20" i="9"/>
  <c r="M20" i="9"/>
  <c r="H20" i="9"/>
  <c r="AB21" i="9"/>
  <c r="W21" i="9"/>
  <c r="R21" i="9"/>
  <c r="M21" i="9"/>
  <c r="H21" i="9"/>
  <c r="AB22" i="9"/>
  <c r="W22" i="9"/>
  <c r="R22" i="9"/>
  <c r="M22" i="9"/>
  <c r="H22" i="9"/>
  <c r="AB23" i="9"/>
  <c r="W23" i="9"/>
  <c r="R23" i="9"/>
  <c r="M23" i="9"/>
  <c r="H23" i="9"/>
  <c r="AB24" i="9"/>
  <c r="W24" i="9"/>
  <c r="R24" i="9"/>
  <c r="M24" i="9"/>
  <c r="H24" i="9"/>
  <c r="AB25" i="9"/>
  <c r="W25" i="9"/>
  <c r="R25" i="9"/>
  <c r="M25" i="9"/>
  <c r="H25" i="9"/>
  <c r="AB26" i="9"/>
  <c r="W26" i="9"/>
  <c r="R26" i="9"/>
  <c r="M26" i="9"/>
  <c r="H26" i="9"/>
  <c r="AB27" i="9"/>
  <c r="W27" i="9"/>
  <c r="R27" i="9"/>
  <c r="M27" i="9"/>
  <c r="H27" i="9"/>
  <c r="AB28" i="9"/>
  <c r="W28" i="9"/>
  <c r="R28" i="9"/>
  <c r="M28" i="9"/>
  <c r="H28" i="9"/>
  <c r="AB12" i="8"/>
  <c r="W12" i="8"/>
  <c r="R12" i="8"/>
  <c r="M12" i="8"/>
  <c r="H12" i="8"/>
  <c r="AB13" i="8"/>
  <c r="W13" i="8"/>
  <c r="R13" i="8"/>
  <c r="M13" i="8"/>
  <c r="H13" i="8"/>
  <c r="AB14" i="8"/>
  <c r="W14" i="8"/>
  <c r="R14" i="8"/>
  <c r="M14" i="8"/>
  <c r="H14" i="8"/>
  <c r="AB15" i="8"/>
  <c r="W15" i="8"/>
  <c r="R15" i="8"/>
  <c r="M15" i="8"/>
  <c r="H15" i="8"/>
  <c r="AB16" i="8"/>
  <c r="W16" i="8"/>
  <c r="R16" i="8"/>
  <c r="M16" i="8"/>
  <c r="H16" i="8"/>
  <c r="AB17" i="8"/>
  <c r="W17" i="8"/>
  <c r="R17" i="8"/>
  <c r="M17" i="8"/>
  <c r="H17" i="8"/>
  <c r="AB18" i="8"/>
  <c r="W18" i="8"/>
  <c r="R18" i="8"/>
  <c r="M18" i="8"/>
  <c r="H18" i="8"/>
  <c r="AB19" i="8"/>
  <c r="W19" i="8"/>
  <c r="R19" i="8"/>
  <c r="M19" i="8"/>
  <c r="H19" i="8"/>
  <c r="AB20" i="8"/>
  <c r="W20" i="8"/>
  <c r="R20" i="8"/>
  <c r="M20" i="8"/>
  <c r="H20" i="8"/>
  <c r="AB21" i="8"/>
  <c r="W21" i="8"/>
  <c r="R21" i="8"/>
  <c r="M21" i="8"/>
  <c r="H21" i="8"/>
  <c r="AB22" i="8"/>
  <c r="W22" i="8"/>
  <c r="R22" i="8"/>
  <c r="M22" i="8"/>
  <c r="H22" i="8"/>
  <c r="AB23" i="8"/>
  <c r="W23" i="8"/>
  <c r="R23" i="8"/>
  <c r="M23" i="8"/>
  <c r="H23" i="8"/>
  <c r="AB24" i="8"/>
  <c r="W24" i="8"/>
  <c r="R24" i="8"/>
  <c r="M24" i="8"/>
  <c r="H24" i="8"/>
  <c r="AB25" i="8"/>
  <c r="W25" i="8"/>
  <c r="R25" i="8"/>
  <c r="M25" i="8"/>
  <c r="H25" i="8"/>
  <c r="AB26" i="8"/>
  <c r="W26" i="8"/>
  <c r="R26" i="8"/>
  <c r="M26" i="8"/>
  <c r="H26" i="8"/>
  <c r="AB27" i="8"/>
  <c r="W27" i="8"/>
  <c r="R27" i="8"/>
  <c r="M27" i="8"/>
  <c r="H27" i="8"/>
  <c r="AB28" i="8"/>
  <c r="W28" i="8"/>
  <c r="R28" i="8"/>
  <c r="M28" i="8"/>
  <c r="H28" i="8"/>
  <c r="P11" i="37"/>
  <c r="N6" i="37"/>
  <c r="T12" i="37"/>
  <c r="M96" i="8" l="1" a="1"/>
  <c r="M96" i="8" s="1"/>
  <c r="R96" i="8" a="1"/>
  <c r="R96" i="8" s="1"/>
  <c r="W96" i="9" a="1"/>
  <c r="W96" i="9" s="1"/>
  <c r="N11" i="5"/>
  <c r="Q11" i="5"/>
  <c r="H29" i="9"/>
  <c r="H32" i="9" s="1"/>
  <c r="H92" i="9" s="1"/>
  <c r="M29" i="9"/>
  <c r="M32" i="9" s="1"/>
  <c r="M92" i="9" s="1"/>
  <c r="R29" i="9"/>
  <c r="R32" i="9" s="1"/>
  <c r="R92" i="9" s="1"/>
  <c r="W29" i="9"/>
  <c r="W32" i="9" s="1"/>
  <c r="W92" i="9" s="1"/>
  <c r="AB29" i="9"/>
  <c r="AB32" i="9" s="1"/>
  <c r="AB92" i="9" s="1"/>
  <c r="AB100" i="9" s="1"/>
  <c r="H29" i="8"/>
  <c r="H32" i="8" s="1"/>
  <c r="H92" i="8" s="1"/>
  <c r="M29" i="8"/>
  <c r="M32" i="8" s="1"/>
  <c r="M92" i="8" s="1"/>
  <c r="R29" i="8"/>
  <c r="R32" i="8" s="1"/>
  <c r="R92" i="8" s="1"/>
  <c r="W29" i="8"/>
  <c r="W32" i="8" s="1"/>
  <c r="W92" i="8" s="1"/>
  <c r="W100" i="8" s="1"/>
  <c r="AB29" i="8"/>
  <c r="AB32" i="8" s="1"/>
  <c r="AB92" i="8" s="1"/>
  <c r="AB100" i="8" s="1"/>
  <c r="N7" i="37"/>
  <c r="I12" i="6" l="1"/>
  <c r="R100" i="9"/>
  <c r="G12" i="6"/>
  <c r="M100" i="9"/>
  <c r="E12" i="6"/>
  <c r="H100" i="9"/>
  <c r="W100" i="9"/>
  <c r="E11" i="6"/>
  <c r="H100" i="8"/>
  <c r="R100" i="8"/>
  <c r="M100" i="8"/>
  <c r="M12" i="6"/>
  <c r="K12" i="6"/>
  <c r="O12" i="6"/>
  <c r="M11" i="6"/>
  <c r="K11" i="6"/>
  <c r="I11" i="6"/>
  <c r="G11" i="6"/>
  <c r="O11" i="6"/>
  <c r="T11" i="37"/>
  <c r="D2" i="7"/>
  <c r="T16" i="37" l="1"/>
  <c r="T208" i="37" l="1"/>
  <c r="T207" i="37"/>
  <c r="T206" i="37"/>
  <c r="T205" i="37"/>
  <c r="T204" i="37"/>
  <c r="T203" i="37"/>
  <c r="T202" i="37"/>
  <c r="T201" i="37"/>
  <c r="T200" i="37"/>
  <c r="T199" i="37"/>
  <c r="T198" i="37"/>
  <c r="T197" i="37"/>
  <c r="T196" i="37"/>
  <c r="T195" i="37"/>
  <c r="T194" i="37"/>
  <c r="T193" i="37"/>
  <c r="T192" i="37"/>
  <c r="T191" i="37"/>
  <c r="T190" i="37"/>
  <c r="T189" i="37"/>
  <c r="T188" i="37"/>
  <c r="T187" i="37"/>
  <c r="T186" i="37"/>
  <c r="T185" i="37"/>
  <c r="T184" i="37"/>
  <c r="T183" i="37"/>
  <c r="T182" i="37"/>
  <c r="T181" i="37"/>
  <c r="T180" i="37"/>
  <c r="T179" i="37"/>
  <c r="T178" i="37"/>
  <c r="T177" i="37"/>
  <c r="T176" i="37"/>
  <c r="T175" i="37"/>
  <c r="T174" i="37"/>
  <c r="T173" i="37"/>
  <c r="T172" i="37"/>
  <c r="T171" i="37"/>
  <c r="T170" i="37"/>
  <c r="T169" i="37"/>
  <c r="T168" i="37"/>
  <c r="T167" i="37"/>
  <c r="T166" i="37"/>
  <c r="T165" i="37"/>
  <c r="T164" i="37"/>
  <c r="T163" i="37"/>
  <c r="T162" i="37"/>
  <c r="T161" i="37"/>
  <c r="T160" i="37"/>
  <c r="T159" i="37"/>
  <c r="T158" i="37"/>
  <c r="T157" i="37"/>
  <c r="T156" i="37"/>
  <c r="T155" i="37"/>
  <c r="T154" i="37"/>
  <c r="T153" i="37"/>
  <c r="T152" i="37"/>
  <c r="T151" i="37"/>
  <c r="T150" i="37"/>
  <c r="T149" i="37"/>
  <c r="T148" i="37"/>
  <c r="T147" i="37"/>
  <c r="T146" i="37"/>
  <c r="T145" i="37"/>
  <c r="T144" i="37"/>
  <c r="T143" i="37"/>
  <c r="T142" i="37"/>
  <c r="T141" i="37"/>
  <c r="T140" i="37"/>
  <c r="T139" i="37"/>
  <c r="T138" i="37"/>
  <c r="T137" i="37"/>
  <c r="T136" i="37"/>
  <c r="T135" i="37"/>
  <c r="T134" i="37"/>
  <c r="T133" i="37"/>
  <c r="T132" i="37"/>
  <c r="T131" i="37"/>
  <c r="T130" i="37"/>
  <c r="T129" i="37"/>
  <c r="T128" i="37"/>
  <c r="T127" i="37"/>
  <c r="T126" i="37"/>
  <c r="T125" i="37"/>
  <c r="T124" i="37"/>
  <c r="T123" i="37"/>
  <c r="T122" i="37"/>
  <c r="T121" i="37"/>
  <c r="T120" i="37"/>
  <c r="T119" i="37"/>
  <c r="T118" i="37"/>
  <c r="T117" i="37"/>
  <c r="T116" i="37"/>
  <c r="T115" i="37"/>
  <c r="T114" i="37"/>
  <c r="T113" i="37"/>
  <c r="T112" i="37"/>
  <c r="T111" i="37"/>
  <c r="T110" i="37"/>
  <c r="T109" i="37"/>
  <c r="T108" i="37"/>
  <c r="T107" i="37"/>
  <c r="T106" i="37"/>
  <c r="T105" i="37"/>
  <c r="T104" i="37"/>
  <c r="T103" i="37"/>
  <c r="T102" i="37"/>
  <c r="T101" i="37"/>
  <c r="T100" i="37"/>
  <c r="T99" i="37"/>
  <c r="T98" i="37"/>
  <c r="T97" i="37"/>
  <c r="T96" i="37"/>
  <c r="T95" i="37"/>
  <c r="T94" i="37"/>
  <c r="T93" i="37"/>
  <c r="T92" i="37"/>
  <c r="T91" i="37"/>
  <c r="T90" i="37"/>
  <c r="T89" i="37"/>
  <c r="T88" i="37"/>
  <c r="T87" i="37"/>
  <c r="T86" i="37"/>
  <c r="T85" i="37"/>
  <c r="T84" i="37"/>
  <c r="T83" i="37"/>
  <c r="T82" i="37"/>
  <c r="T81" i="37"/>
  <c r="T80" i="37"/>
  <c r="T79" i="37"/>
  <c r="T78" i="37"/>
  <c r="T77" i="37"/>
  <c r="T76" i="37"/>
  <c r="T75" i="37"/>
  <c r="T74" i="37"/>
  <c r="T73" i="37"/>
  <c r="T72" i="37"/>
  <c r="T71" i="37"/>
  <c r="T70" i="37"/>
  <c r="T69" i="37"/>
  <c r="T68" i="37"/>
  <c r="T67" i="37"/>
  <c r="T66" i="37"/>
  <c r="T65" i="37"/>
  <c r="T64" i="37"/>
  <c r="T63" i="37"/>
  <c r="T62" i="37"/>
  <c r="T61" i="37"/>
  <c r="T60" i="37"/>
  <c r="T59" i="37"/>
  <c r="T58" i="37"/>
  <c r="T57" i="37"/>
  <c r="T56" i="37"/>
  <c r="T55" i="37"/>
  <c r="T54" i="37"/>
  <c r="T53" i="37"/>
  <c r="T52" i="37"/>
  <c r="T51" i="37"/>
  <c r="T50" i="37"/>
  <c r="T49" i="37"/>
  <c r="T48" i="37"/>
  <c r="T47" i="37"/>
  <c r="T46" i="37"/>
  <c r="T45" i="37"/>
  <c r="T44" i="37"/>
  <c r="T43" i="37"/>
  <c r="T42" i="37"/>
  <c r="T41" i="37"/>
  <c r="T40" i="37"/>
  <c r="T39" i="37"/>
  <c r="T38" i="37"/>
  <c r="T37" i="37"/>
  <c r="T36" i="37"/>
  <c r="T35" i="37"/>
  <c r="T34" i="37"/>
  <c r="T33" i="37"/>
  <c r="T32" i="37"/>
  <c r="T31" i="37"/>
  <c r="T30" i="37"/>
  <c r="T29" i="37"/>
  <c r="T28" i="37"/>
  <c r="T27" i="37"/>
  <c r="T26" i="37"/>
  <c r="T25" i="37"/>
  <c r="T24" i="37"/>
  <c r="T23" i="37"/>
  <c r="T22" i="37"/>
  <c r="T21" i="37"/>
  <c r="T20" i="37"/>
  <c r="T19" i="37"/>
  <c r="T18" i="37"/>
  <c r="T17" i="37"/>
  <c r="T15" i="37"/>
  <c r="T14" i="37"/>
  <c r="T13" i="37"/>
  <c r="P208" i="37"/>
  <c r="P207" i="37"/>
  <c r="P206" i="37"/>
  <c r="P205" i="37"/>
  <c r="P204" i="37"/>
  <c r="P203" i="37"/>
  <c r="P202" i="37"/>
  <c r="P201" i="37"/>
  <c r="P200" i="37"/>
  <c r="P199" i="37"/>
  <c r="P198" i="37"/>
  <c r="P197" i="37"/>
  <c r="P196" i="37"/>
  <c r="P195" i="37"/>
  <c r="P194" i="37"/>
  <c r="P193" i="37"/>
  <c r="P192" i="37"/>
  <c r="P191" i="37"/>
  <c r="P190" i="37"/>
  <c r="P189" i="37"/>
  <c r="P188" i="37"/>
  <c r="P187" i="37"/>
  <c r="P186" i="37"/>
  <c r="P185" i="37"/>
  <c r="P184" i="37"/>
  <c r="P183" i="37"/>
  <c r="P182" i="37"/>
  <c r="P181" i="37"/>
  <c r="P180" i="37"/>
  <c r="P179" i="37"/>
  <c r="P178" i="37"/>
  <c r="P177" i="37"/>
  <c r="P176" i="37"/>
  <c r="P175" i="37"/>
  <c r="P174" i="37"/>
  <c r="P173" i="37"/>
  <c r="P172" i="37"/>
  <c r="P171" i="37"/>
  <c r="P170" i="37"/>
  <c r="P169" i="37"/>
  <c r="P168" i="37"/>
  <c r="P167" i="37"/>
  <c r="P166" i="37"/>
  <c r="P165" i="37"/>
  <c r="P164" i="37"/>
  <c r="P163" i="37"/>
  <c r="P162" i="37"/>
  <c r="P161" i="37"/>
  <c r="P160" i="37"/>
  <c r="P159" i="37"/>
  <c r="P158" i="37"/>
  <c r="P157" i="37"/>
  <c r="P156" i="37"/>
  <c r="P155" i="37"/>
  <c r="P154" i="37"/>
  <c r="P153" i="37"/>
  <c r="P152" i="37"/>
  <c r="P151" i="37"/>
  <c r="P150" i="37"/>
  <c r="P149" i="37"/>
  <c r="P148" i="37"/>
  <c r="P147" i="37"/>
  <c r="P146" i="37"/>
  <c r="P145" i="37"/>
  <c r="P144" i="37"/>
  <c r="P143" i="37"/>
  <c r="P142" i="37"/>
  <c r="P141" i="37"/>
  <c r="P140" i="37"/>
  <c r="P139" i="37"/>
  <c r="P138" i="37"/>
  <c r="P137" i="37"/>
  <c r="P136" i="37"/>
  <c r="P135" i="37"/>
  <c r="P134" i="37"/>
  <c r="P133" i="37"/>
  <c r="P132" i="37"/>
  <c r="P131" i="37"/>
  <c r="P130" i="37"/>
  <c r="P129" i="37"/>
  <c r="P128" i="37"/>
  <c r="P127" i="37"/>
  <c r="P126" i="37"/>
  <c r="P125" i="37"/>
  <c r="P124" i="37"/>
  <c r="P123" i="37"/>
  <c r="P122" i="37"/>
  <c r="P121" i="37"/>
  <c r="P120" i="37"/>
  <c r="P119" i="37"/>
  <c r="P118" i="37"/>
  <c r="P117" i="37"/>
  <c r="P116" i="37"/>
  <c r="P115" i="37"/>
  <c r="P114" i="37"/>
  <c r="P113" i="37"/>
  <c r="P112" i="37"/>
  <c r="P111" i="37"/>
  <c r="P110" i="37"/>
  <c r="P109" i="37"/>
  <c r="P108" i="37"/>
  <c r="P107" i="37"/>
  <c r="P106" i="37"/>
  <c r="P105" i="37"/>
  <c r="P104" i="37"/>
  <c r="P103" i="37"/>
  <c r="P102" i="37"/>
  <c r="P101" i="37"/>
  <c r="P100" i="37"/>
  <c r="P99" i="37"/>
  <c r="P98" i="37"/>
  <c r="P97" i="37"/>
  <c r="P96" i="37"/>
  <c r="P95" i="37"/>
  <c r="P94" i="37"/>
  <c r="P93" i="37"/>
  <c r="P92" i="37"/>
  <c r="P91" i="37"/>
  <c r="P90" i="37"/>
  <c r="P89" i="37"/>
  <c r="P88" i="37"/>
  <c r="P87" i="37"/>
  <c r="P86" i="37"/>
  <c r="P85" i="37"/>
  <c r="P84" i="37"/>
  <c r="P83" i="37"/>
  <c r="P82" i="37"/>
  <c r="P81" i="37"/>
  <c r="P80" i="37"/>
  <c r="P79" i="37"/>
  <c r="P78" i="37"/>
  <c r="P77" i="37"/>
  <c r="P76" i="37"/>
  <c r="P75" i="37"/>
  <c r="P74" i="37"/>
  <c r="P73" i="37"/>
  <c r="P72" i="37"/>
  <c r="P71" i="37"/>
  <c r="P70" i="37"/>
  <c r="P69" i="37"/>
  <c r="P68" i="37"/>
  <c r="P67" i="37"/>
  <c r="P66" i="37"/>
  <c r="P65" i="37"/>
  <c r="P64" i="37"/>
  <c r="P63" i="37"/>
  <c r="P62" i="37"/>
  <c r="P61" i="37"/>
  <c r="P60" i="37"/>
  <c r="P59" i="37"/>
  <c r="P58" i="37"/>
  <c r="P57" i="37"/>
  <c r="P56" i="37"/>
  <c r="P55" i="37"/>
  <c r="P54" i="37"/>
  <c r="P53" i="37"/>
  <c r="P52" i="37"/>
  <c r="P51" i="37"/>
  <c r="P50" i="37"/>
  <c r="P49" i="37"/>
  <c r="P48" i="37"/>
  <c r="P47" i="37"/>
  <c r="P46" i="37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V11" i="37" l="1"/>
  <c r="V31" i="37"/>
  <c r="V12" i="37"/>
  <c r="R207" i="37"/>
  <c r="R205" i="37"/>
  <c r="R203" i="37"/>
  <c r="R201" i="37"/>
  <c r="R199" i="37"/>
  <c r="R197" i="37"/>
  <c r="R195" i="37"/>
  <c r="R193" i="37"/>
  <c r="R191" i="37"/>
  <c r="R189" i="37"/>
  <c r="R187" i="37"/>
  <c r="R185" i="37"/>
  <c r="R183" i="37"/>
  <c r="R181" i="37"/>
  <c r="R179" i="37"/>
  <c r="R177" i="37"/>
  <c r="R175" i="37"/>
  <c r="R173" i="37"/>
  <c r="R171" i="37"/>
  <c r="R169" i="37"/>
  <c r="R167" i="37"/>
  <c r="R165" i="37"/>
  <c r="R163" i="37"/>
  <c r="R161" i="37"/>
  <c r="R159" i="37"/>
  <c r="R157" i="37"/>
  <c r="R155" i="37"/>
  <c r="R153" i="37"/>
  <c r="R151" i="37"/>
  <c r="R149" i="37"/>
  <c r="R147" i="37"/>
  <c r="R145" i="37"/>
  <c r="R143" i="37"/>
  <c r="R141" i="37"/>
  <c r="R139" i="37"/>
  <c r="R137" i="37"/>
  <c r="R135" i="37"/>
  <c r="R133" i="37"/>
  <c r="R131" i="37"/>
  <c r="R129" i="37"/>
  <c r="R127" i="37"/>
  <c r="R125" i="37"/>
  <c r="R123" i="37"/>
  <c r="R121" i="37"/>
  <c r="R119" i="37"/>
  <c r="R117" i="37"/>
  <c r="R115" i="37"/>
  <c r="R113" i="37"/>
  <c r="R111" i="37"/>
  <c r="R109" i="37"/>
  <c r="R107" i="37"/>
  <c r="R105" i="37"/>
  <c r="R103" i="37"/>
  <c r="R101" i="37"/>
  <c r="R99" i="37"/>
  <c r="R97" i="37"/>
  <c r="R95" i="37"/>
  <c r="R93" i="37"/>
  <c r="R91" i="37"/>
  <c r="R89" i="37"/>
  <c r="R87" i="37"/>
  <c r="R85" i="37"/>
  <c r="R83" i="37"/>
  <c r="R81" i="37"/>
  <c r="R79" i="37"/>
  <c r="R77" i="37"/>
  <c r="R75" i="37"/>
  <c r="R73" i="37"/>
  <c r="R71" i="37"/>
  <c r="R69" i="37"/>
  <c r="R67" i="37"/>
  <c r="R65" i="37"/>
  <c r="R63" i="37"/>
  <c r="R61" i="37"/>
  <c r="R59" i="37"/>
  <c r="R57" i="37"/>
  <c r="R208" i="37"/>
  <c r="R206" i="37"/>
  <c r="R204" i="37"/>
  <c r="R202" i="37"/>
  <c r="R200" i="37"/>
  <c r="R198" i="37"/>
  <c r="R196" i="37"/>
  <c r="R194" i="37"/>
  <c r="R192" i="37"/>
  <c r="R190" i="37"/>
  <c r="R188" i="37"/>
  <c r="R186" i="37"/>
  <c r="R184" i="37"/>
  <c r="R182" i="37"/>
  <c r="R180" i="37"/>
  <c r="R178" i="37"/>
  <c r="R176" i="37"/>
  <c r="R174" i="37"/>
  <c r="R172" i="37"/>
  <c r="R170" i="37"/>
  <c r="R168" i="37"/>
  <c r="R166" i="37"/>
  <c r="R164" i="37"/>
  <c r="R162" i="37"/>
  <c r="R160" i="37"/>
  <c r="R158" i="37"/>
  <c r="R156" i="37"/>
  <c r="R154" i="37"/>
  <c r="R152" i="37"/>
  <c r="R150" i="37"/>
  <c r="R148" i="37"/>
  <c r="R146" i="37"/>
  <c r="R144" i="37"/>
  <c r="R142" i="37"/>
  <c r="R140" i="37"/>
  <c r="R138" i="37"/>
  <c r="R136" i="37"/>
  <c r="R134" i="37"/>
  <c r="R132" i="37"/>
  <c r="R130" i="37"/>
  <c r="R128" i="37"/>
  <c r="R126" i="37"/>
  <c r="R124" i="37"/>
  <c r="R122" i="37"/>
  <c r="R120" i="37"/>
  <c r="R118" i="37"/>
  <c r="R116" i="37"/>
  <c r="R114" i="37"/>
  <c r="R112" i="37"/>
  <c r="R110" i="37"/>
  <c r="R108" i="37"/>
  <c r="R106" i="37"/>
  <c r="R104" i="37"/>
  <c r="R102" i="37"/>
  <c r="R100" i="37"/>
  <c r="R98" i="37"/>
  <c r="R96" i="37"/>
  <c r="R94" i="37"/>
  <c r="R92" i="37"/>
  <c r="R90" i="37"/>
  <c r="R88" i="37"/>
  <c r="R86" i="37"/>
  <c r="R84" i="37"/>
  <c r="R82" i="37"/>
  <c r="R80" i="37"/>
  <c r="R78" i="37"/>
  <c r="R76" i="37"/>
  <c r="R74" i="37"/>
  <c r="R72" i="37"/>
  <c r="R70" i="37"/>
  <c r="R68" i="37"/>
  <c r="R66" i="37"/>
  <c r="R64" i="37"/>
  <c r="R62" i="37"/>
  <c r="R60" i="37"/>
  <c r="R58" i="37"/>
  <c r="R56" i="37"/>
  <c r="R54" i="37"/>
  <c r="R52" i="37"/>
  <c r="R50" i="37"/>
  <c r="R48" i="37"/>
  <c r="R46" i="37"/>
  <c r="R44" i="37"/>
  <c r="R42" i="37"/>
  <c r="R40" i="37"/>
  <c r="R53" i="37"/>
  <c r="R49" i="37"/>
  <c r="R45" i="37"/>
  <c r="R41" i="37"/>
  <c r="R38" i="37"/>
  <c r="R36" i="37"/>
  <c r="R34" i="37"/>
  <c r="R32" i="37"/>
  <c r="R30" i="37"/>
  <c r="R28" i="37"/>
  <c r="R26" i="37"/>
  <c r="R24" i="37"/>
  <c r="R22" i="37"/>
  <c r="R20" i="37"/>
  <c r="R18" i="37"/>
  <c r="R16" i="37"/>
  <c r="R14" i="37"/>
  <c r="R12" i="37"/>
  <c r="R55" i="37"/>
  <c r="R51" i="37"/>
  <c r="R47" i="37"/>
  <c r="R43" i="37"/>
  <c r="R39" i="37"/>
  <c r="R37" i="37"/>
  <c r="R35" i="37"/>
  <c r="R33" i="37"/>
  <c r="R31" i="37"/>
  <c r="R29" i="37"/>
  <c r="R27" i="37"/>
  <c r="R25" i="37"/>
  <c r="R23" i="37"/>
  <c r="R21" i="37"/>
  <c r="R19" i="37"/>
  <c r="R17" i="37"/>
  <c r="R15" i="37"/>
  <c r="R13" i="37"/>
  <c r="R11" i="37"/>
  <c r="X12" i="37"/>
  <c r="V14" i="37"/>
  <c r="V18" i="37"/>
  <c r="V20" i="37"/>
  <c r="V24" i="37"/>
  <c r="V28" i="37"/>
  <c r="V32" i="37"/>
  <c r="V34" i="37"/>
  <c r="V38" i="37"/>
  <c r="V42" i="37"/>
  <c r="X42" i="37" s="1"/>
  <c r="V46" i="37"/>
  <c r="V50" i="37"/>
  <c r="V52" i="37"/>
  <c r="V56" i="37"/>
  <c r="X56" i="37" s="1"/>
  <c r="V58" i="37"/>
  <c r="V60" i="37"/>
  <c r="V64" i="37"/>
  <c r="V68" i="37"/>
  <c r="X68" i="37" s="1"/>
  <c r="V70" i="37"/>
  <c r="V74" i="37"/>
  <c r="X74" i="37" s="1"/>
  <c r="V78" i="37"/>
  <c r="V82" i="37"/>
  <c r="X82" i="37" s="1"/>
  <c r="V86" i="37"/>
  <c r="V88" i="37"/>
  <c r="X88" i="37" s="1"/>
  <c r="V92" i="37"/>
  <c r="V94" i="37"/>
  <c r="V98" i="37"/>
  <c r="V100" i="37"/>
  <c r="V104" i="37"/>
  <c r="V106" i="37"/>
  <c r="X106" i="37" s="1"/>
  <c r="V110" i="37"/>
  <c r="V112" i="37"/>
  <c r="V116" i="37"/>
  <c r="V120" i="37"/>
  <c r="X120" i="37" s="1"/>
  <c r="V122" i="37"/>
  <c r="V126" i="37"/>
  <c r="V130" i="37"/>
  <c r="V134" i="37"/>
  <c r="V136" i="37"/>
  <c r="V140" i="37"/>
  <c r="V142" i="37"/>
  <c r="V146" i="37"/>
  <c r="X146" i="37" s="1"/>
  <c r="V150" i="37"/>
  <c r="V152" i="37"/>
  <c r="X152" i="37" s="1"/>
  <c r="V156" i="37"/>
  <c r="V160" i="37"/>
  <c r="X160" i="37" s="1"/>
  <c r="V162" i="37"/>
  <c r="V166" i="37"/>
  <c r="X166" i="37" s="1"/>
  <c r="V170" i="37"/>
  <c r="V172" i="37"/>
  <c r="V174" i="37"/>
  <c r="V178" i="37"/>
  <c r="X178" i="37" s="1"/>
  <c r="V180" i="37"/>
  <c r="V184" i="37"/>
  <c r="X184" i="37" s="1"/>
  <c r="V186" i="37"/>
  <c r="V190" i="37"/>
  <c r="X190" i="37" s="1"/>
  <c r="V192" i="37"/>
  <c r="V194" i="37"/>
  <c r="X194" i="37" s="1"/>
  <c r="V198" i="37"/>
  <c r="V200" i="37"/>
  <c r="X200" i="37" s="1"/>
  <c r="V202" i="37"/>
  <c r="V204" i="37"/>
  <c r="V206" i="37"/>
  <c r="V13" i="37"/>
  <c r="X13" i="37" s="1"/>
  <c r="V15" i="37"/>
  <c r="V17" i="37"/>
  <c r="X17" i="37" s="1"/>
  <c r="V19" i="37"/>
  <c r="V21" i="37"/>
  <c r="X21" i="37" s="1"/>
  <c r="V23" i="37"/>
  <c r="V25" i="37"/>
  <c r="X25" i="37" s="1"/>
  <c r="V27" i="37"/>
  <c r="V29" i="37"/>
  <c r="X29" i="37" s="1"/>
  <c r="V33" i="37"/>
  <c r="X33" i="37" s="1"/>
  <c r="V35" i="37"/>
  <c r="V37" i="37"/>
  <c r="X37" i="37" s="1"/>
  <c r="V39" i="37"/>
  <c r="V41" i="37"/>
  <c r="V43" i="37"/>
  <c r="X43" i="37" s="1"/>
  <c r="V45" i="37"/>
  <c r="V47" i="37"/>
  <c r="V49" i="37"/>
  <c r="V51" i="37"/>
  <c r="X51" i="37" s="1"/>
  <c r="V53" i="37"/>
  <c r="X53" i="37" s="1"/>
  <c r="V55" i="37"/>
  <c r="V57" i="37"/>
  <c r="V59" i="37"/>
  <c r="X59" i="37" s="1"/>
  <c r="V61" i="37"/>
  <c r="X61" i="37" s="1"/>
  <c r="V63" i="37"/>
  <c r="V65" i="37"/>
  <c r="V67" i="37"/>
  <c r="X67" i="37" s="1"/>
  <c r="V69" i="37"/>
  <c r="X69" i="37" s="1"/>
  <c r="V71" i="37"/>
  <c r="V73" i="37"/>
  <c r="V75" i="37"/>
  <c r="X75" i="37" s="1"/>
  <c r="V77" i="37"/>
  <c r="X77" i="37" s="1"/>
  <c r="V79" i="37"/>
  <c r="V81" i="37"/>
  <c r="V83" i="37"/>
  <c r="X83" i="37" s="1"/>
  <c r="V85" i="37"/>
  <c r="X85" i="37" s="1"/>
  <c r="V87" i="37"/>
  <c r="V89" i="37"/>
  <c r="V91" i="37"/>
  <c r="V93" i="37"/>
  <c r="X93" i="37" s="1"/>
  <c r="V95" i="37"/>
  <c r="V97" i="37"/>
  <c r="V99" i="37"/>
  <c r="V101" i="37"/>
  <c r="X101" i="37" s="1"/>
  <c r="V103" i="37"/>
  <c r="V105" i="37"/>
  <c r="V107" i="37"/>
  <c r="V109" i="37"/>
  <c r="X109" i="37" s="1"/>
  <c r="V111" i="37"/>
  <c r="V113" i="37"/>
  <c r="V115" i="37"/>
  <c r="V117" i="37"/>
  <c r="X117" i="37" s="1"/>
  <c r="V119" i="37"/>
  <c r="V121" i="37"/>
  <c r="V123" i="37"/>
  <c r="V125" i="37"/>
  <c r="X125" i="37" s="1"/>
  <c r="V127" i="37"/>
  <c r="V129" i="37"/>
  <c r="V131" i="37"/>
  <c r="V133" i="37"/>
  <c r="X133" i="37" s="1"/>
  <c r="V135" i="37"/>
  <c r="V137" i="37"/>
  <c r="V139" i="37"/>
  <c r="V141" i="37"/>
  <c r="V143" i="37"/>
  <c r="X143" i="37" s="1"/>
  <c r="V145" i="37"/>
  <c r="V147" i="37"/>
  <c r="V149" i="37"/>
  <c r="V151" i="37"/>
  <c r="X151" i="37" s="1"/>
  <c r="V153" i="37"/>
  <c r="V155" i="37"/>
  <c r="X155" i="37" s="1"/>
  <c r="V157" i="37"/>
  <c r="V159" i="37"/>
  <c r="V161" i="37"/>
  <c r="V163" i="37"/>
  <c r="X163" i="37" s="1"/>
  <c r="V165" i="37"/>
  <c r="V167" i="37"/>
  <c r="X167" i="37" s="1"/>
  <c r="V169" i="37"/>
  <c r="V171" i="37"/>
  <c r="X171" i="37" s="1"/>
  <c r="V173" i="37"/>
  <c r="V175" i="37"/>
  <c r="V177" i="37"/>
  <c r="V179" i="37"/>
  <c r="X179" i="37" s="1"/>
  <c r="V181" i="37"/>
  <c r="V183" i="37"/>
  <c r="X183" i="37" s="1"/>
  <c r="V185" i="37"/>
  <c r="V187" i="37"/>
  <c r="X187" i="37" s="1"/>
  <c r="V189" i="37"/>
  <c r="V191" i="37"/>
  <c r="V193" i="37"/>
  <c r="V195" i="37"/>
  <c r="X195" i="37" s="1"/>
  <c r="V197" i="37"/>
  <c r="V199" i="37"/>
  <c r="X199" i="37" s="1"/>
  <c r="V201" i="37"/>
  <c r="V203" i="37"/>
  <c r="X203" i="37" s="1"/>
  <c r="V205" i="37"/>
  <c r="V207" i="37"/>
  <c r="V16" i="37"/>
  <c r="V22" i="37"/>
  <c r="V26" i="37"/>
  <c r="X26" i="37" s="1"/>
  <c r="V30" i="37"/>
  <c r="V36" i="37"/>
  <c r="X36" i="37" s="1"/>
  <c r="V40" i="37"/>
  <c r="V44" i="37"/>
  <c r="X44" i="37" s="1"/>
  <c r="V48" i="37"/>
  <c r="X48" i="37" s="1"/>
  <c r="V54" i="37"/>
  <c r="V62" i="37"/>
  <c r="V66" i="37"/>
  <c r="X66" i="37" s="1"/>
  <c r="V72" i="37"/>
  <c r="V76" i="37"/>
  <c r="X76" i="37" s="1"/>
  <c r="V80" i="37"/>
  <c r="X80" i="37" s="1"/>
  <c r="V84" i="37"/>
  <c r="X84" i="37" s="1"/>
  <c r="V90" i="37"/>
  <c r="V96" i="37"/>
  <c r="X96" i="37" s="1"/>
  <c r="V102" i="37"/>
  <c r="V108" i="37"/>
  <c r="V114" i="37"/>
  <c r="V118" i="37"/>
  <c r="V124" i="37"/>
  <c r="V128" i="37"/>
  <c r="V132" i="37"/>
  <c r="V138" i="37"/>
  <c r="X138" i="37" s="1"/>
  <c r="V144" i="37"/>
  <c r="X144" i="37" s="1"/>
  <c r="V148" i="37"/>
  <c r="V154" i="37"/>
  <c r="V158" i="37"/>
  <c r="X158" i="37" s="1"/>
  <c r="V164" i="37"/>
  <c r="X164" i="37" s="1"/>
  <c r="V168" i="37"/>
  <c r="X168" i="37" s="1"/>
  <c r="V176" i="37"/>
  <c r="X176" i="37" s="1"/>
  <c r="V182" i="37"/>
  <c r="X182" i="37" s="1"/>
  <c r="V188" i="37"/>
  <c r="X188" i="37" s="1"/>
  <c r="V196" i="37"/>
  <c r="X196" i="37" s="1"/>
  <c r="V208" i="37"/>
  <c r="X208" i="37" s="1"/>
  <c r="N5" i="37"/>
  <c r="X119" i="37"/>
  <c r="X159" i="37"/>
  <c r="X175" i="37"/>
  <c r="X191" i="37"/>
  <c r="X207" i="37"/>
  <c r="X32" i="37"/>
  <c r="X116" i="37"/>
  <c r="X20" i="37"/>
  <c r="X24" i="37"/>
  <c r="X28" i="37"/>
  <c r="X40" i="37"/>
  <c r="X64" i="37"/>
  <c r="X72" i="37"/>
  <c r="X100" i="37"/>
  <c r="X104" i="37"/>
  <c r="X108" i="37"/>
  <c r="X52" i="37"/>
  <c r="X60" i="37"/>
  <c r="X92" i="37"/>
  <c r="X112" i="37"/>
  <c r="X140" i="37"/>
  <c r="X148" i="37"/>
  <c r="X156" i="37"/>
  <c r="X172" i="37"/>
  <c r="X180" i="37"/>
  <c r="X192" i="37"/>
  <c r="X204" i="37"/>
  <c r="X41" i="37"/>
  <c r="X49" i="37"/>
  <c r="X57" i="37"/>
  <c r="X65" i="37"/>
  <c r="X73" i="37"/>
  <c r="X81" i="37"/>
  <c r="X89" i="37"/>
  <c r="X97" i="37"/>
  <c r="X105" i="37"/>
  <c r="X113" i="37"/>
  <c r="X121" i="37"/>
  <c r="X129" i="37"/>
  <c r="X137" i="37"/>
  <c r="X141" i="37"/>
  <c r="X145" i="37"/>
  <c r="X149" i="37"/>
  <c r="X153" i="37"/>
  <c r="X157" i="37"/>
  <c r="X161" i="37"/>
  <c r="X165" i="37"/>
  <c r="X169" i="37"/>
  <c r="X173" i="37"/>
  <c r="X177" i="37"/>
  <c r="X181" i="37"/>
  <c r="X185" i="37"/>
  <c r="X189" i="37"/>
  <c r="X193" i="37"/>
  <c r="X197" i="37"/>
  <c r="X201" i="37"/>
  <c r="X205" i="37"/>
  <c r="X124" i="37"/>
  <c r="X128" i="37"/>
  <c r="X132" i="37"/>
  <c r="X136" i="37"/>
  <c r="X142" i="37" l="1"/>
  <c r="X150" i="37"/>
  <c r="X154" i="37"/>
  <c r="X162" i="37"/>
  <c r="X170" i="37"/>
  <c r="X174" i="37"/>
  <c r="X186" i="37"/>
  <c r="X198" i="37"/>
  <c r="X202" i="37"/>
  <c r="X206" i="37"/>
  <c r="X114" i="37"/>
  <c r="X90" i="37"/>
  <c r="X130" i="37"/>
  <c r="X122" i="37"/>
  <c r="X98" i="37"/>
  <c r="X55" i="37"/>
  <c r="X58" i="37"/>
  <c r="X27" i="37"/>
  <c r="X35" i="37"/>
  <c r="X45" i="37"/>
  <c r="X46" i="37"/>
  <c r="X50" i="37"/>
  <c r="X54" i="37"/>
  <c r="X62" i="37"/>
  <c r="X70" i="37"/>
  <c r="X78" i="37"/>
  <c r="X86" i="37"/>
  <c r="X94" i="37"/>
  <c r="X102" i="37"/>
  <c r="X110" i="37"/>
  <c r="X118" i="37"/>
  <c r="X126" i="37"/>
  <c r="X134" i="37"/>
  <c r="X34" i="37"/>
  <c r="X14" i="37"/>
  <c r="X22" i="37"/>
  <c r="X139" i="37"/>
  <c r="X127" i="37"/>
  <c r="X115" i="37"/>
  <c r="X107" i="37"/>
  <c r="X95" i="37"/>
  <c r="X87" i="37"/>
  <c r="X79" i="37"/>
  <c r="X71" i="37"/>
  <c r="X63" i="37"/>
  <c r="X19" i="37"/>
  <c r="X23" i="37"/>
  <c r="X31" i="37"/>
  <c r="X39" i="37"/>
  <c r="X47" i="37"/>
  <c r="X18" i="37"/>
  <c r="X30" i="37"/>
  <c r="X38" i="37"/>
  <c r="X91" i="37"/>
  <c r="X99" i="37"/>
  <c r="X103" i="37"/>
  <c r="X111" i="37"/>
  <c r="X123" i="37"/>
  <c r="X131" i="37"/>
  <c r="X135" i="37"/>
  <c r="X147" i="37"/>
  <c r="X15" i="37"/>
  <c r="X16" i="37"/>
  <c r="C11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H12" i="7"/>
  <c r="AB25" i="7" l="1"/>
  <c r="W25" i="7"/>
  <c r="R25" i="7"/>
  <c r="M25" i="7"/>
  <c r="H25" i="7"/>
  <c r="AB24" i="7"/>
  <c r="W24" i="7"/>
  <c r="R24" i="7"/>
  <c r="M24" i="7"/>
  <c r="H24" i="7"/>
  <c r="AB22" i="7"/>
  <c r="W22" i="7"/>
  <c r="R22" i="7"/>
  <c r="M22" i="7"/>
  <c r="H22" i="7"/>
  <c r="H49" i="7" l="1"/>
  <c r="H48" i="7"/>
  <c r="H47" i="7"/>
  <c r="H46" i="7"/>
  <c r="H45" i="7"/>
  <c r="H44" i="7"/>
  <c r="H43" i="7"/>
  <c r="H42" i="7"/>
  <c r="H41" i="7"/>
  <c r="H40" i="7"/>
  <c r="H39" i="7"/>
  <c r="H38" i="7"/>
  <c r="H37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R28" i="7" l="1"/>
  <c r="B12" i="6"/>
  <c r="B11" i="6"/>
  <c r="B10" i="6"/>
  <c r="D4" i="7" l="1"/>
  <c r="D3" i="7"/>
  <c r="W96" i="7" l="1" a="1"/>
  <c r="W96" i="7" s="1"/>
  <c r="M96" i="7" a="1"/>
  <c r="M96" i="7" s="1"/>
  <c r="R96" i="7" a="1"/>
  <c r="R96" i="7" s="1"/>
  <c r="AB96" i="7" a="1"/>
  <c r="AB96" i="7" s="1"/>
  <c r="X11" i="37" l="1"/>
  <c r="AA31" i="7" l="1"/>
  <c r="V31" i="7"/>
  <c r="Q31" i="7"/>
  <c r="L31" i="7"/>
  <c r="AA90" i="7" l="1"/>
  <c r="AB84" i="7"/>
  <c r="AA68" i="7"/>
  <c r="AB65" i="7"/>
  <c r="AA54" i="7"/>
  <c r="AA35" i="7"/>
  <c r="AB28" i="7"/>
  <c r="AB27" i="7"/>
  <c r="AB26" i="7"/>
  <c r="AB23" i="7"/>
  <c r="AB21" i="7"/>
  <c r="AB20" i="7"/>
  <c r="AB19" i="7"/>
  <c r="AB18" i="7"/>
  <c r="AB17" i="7"/>
  <c r="AB16" i="7"/>
  <c r="AB15" i="7"/>
  <c r="AB14" i="7"/>
  <c r="AB13" i="7"/>
  <c r="AB12" i="7"/>
  <c r="AB29" i="7" l="1"/>
  <c r="AB31" i="7" s="1"/>
  <c r="AB32" i="7" l="1"/>
  <c r="V90" i="7"/>
  <c r="V68" i="7"/>
  <c r="V54" i="7"/>
  <c r="W84" i="7"/>
  <c r="W65" i="7"/>
  <c r="W28" i="7"/>
  <c r="W27" i="7"/>
  <c r="W26" i="7"/>
  <c r="W23" i="7"/>
  <c r="W21" i="7"/>
  <c r="W20" i="7"/>
  <c r="W19" i="7"/>
  <c r="W18" i="7"/>
  <c r="W17" i="7"/>
  <c r="W16" i="7"/>
  <c r="W15" i="7"/>
  <c r="W14" i="7"/>
  <c r="W13" i="7"/>
  <c r="W12" i="7"/>
  <c r="W29" i="7" l="1"/>
  <c r="M84" i="7"/>
  <c r="M65" i="7"/>
  <c r="M28" i="7"/>
  <c r="M27" i="7"/>
  <c r="M26" i="7"/>
  <c r="M23" i="7"/>
  <c r="M21" i="7"/>
  <c r="M20" i="7"/>
  <c r="M19" i="7"/>
  <c r="M18" i="7"/>
  <c r="M17" i="7"/>
  <c r="M16" i="7"/>
  <c r="M15" i="7"/>
  <c r="M14" i="7"/>
  <c r="M13" i="7"/>
  <c r="M12" i="7"/>
  <c r="Q12" i="6" l="1"/>
  <c r="Q11" i="6"/>
  <c r="W31" i="7"/>
  <c r="M29" i="7"/>
  <c r="W32" i="7" l="1"/>
  <c r="M31" i="7"/>
  <c r="M32" i="7" l="1"/>
  <c r="X210" i="37"/>
  <c r="R84" i="7"/>
  <c r="R65" i="7"/>
  <c r="H84" i="7"/>
  <c r="H65" i="7"/>
  <c r="R41" i="7"/>
  <c r="R40" i="7"/>
  <c r="R39" i="7"/>
  <c r="R38" i="7"/>
  <c r="R37" i="7"/>
  <c r="R21" i="7"/>
  <c r="H21" i="7"/>
  <c r="R20" i="7"/>
  <c r="H20" i="7"/>
  <c r="R19" i="7"/>
  <c r="H19" i="7"/>
  <c r="R18" i="7"/>
  <c r="H18" i="7"/>
  <c r="R17" i="7"/>
  <c r="H17" i="7"/>
  <c r="R16" i="7"/>
  <c r="H16" i="7"/>
  <c r="R15" i="7"/>
  <c r="H15" i="7"/>
  <c r="R14" i="7"/>
  <c r="H14" i="7"/>
  <c r="R13" i="7"/>
  <c r="H13" i="7"/>
  <c r="R12" i="7"/>
  <c r="C9" i="7" l="1"/>
  <c r="C3" i="37" l="1"/>
  <c r="C11" i="6" l="1"/>
  <c r="C12" i="6"/>
  <c r="C10" i="6"/>
  <c r="C5" i="6"/>
  <c r="H23" i="7" l="1"/>
  <c r="R49" i="7"/>
  <c r="R48" i="7"/>
  <c r="R47" i="7"/>
  <c r="R46" i="7"/>
  <c r="R45" i="7"/>
  <c r="R44" i="7"/>
  <c r="R43" i="7"/>
  <c r="R42" i="7"/>
  <c r="G31" i="7"/>
  <c r="H28" i="7"/>
  <c r="R27" i="7"/>
  <c r="H27" i="7"/>
  <c r="R26" i="7"/>
  <c r="H26" i="7"/>
  <c r="R23" i="7"/>
  <c r="R29" i="7" l="1"/>
  <c r="R51" i="7"/>
  <c r="H51" i="7"/>
  <c r="H29" i="7"/>
  <c r="H31" i="7" s="1"/>
  <c r="R31" i="7" l="1"/>
  <c r="R32" i="7" s="1"/>
  <c r="R92" i="7" s="1"/>
  <c r="R100" i="7" s="1"/>
  <c r="H32" i="7"/>
  <c r="H92" i="7" s="1"/>
  <c r="M51" i="7"/>
  <c r="M92" i="7" s="1"/>
  <c r="M100" i="7" s="1"/>
  <c r="W51" i="7"/>
  <c r="W92" i="7" s="1"/>
  <c r="W100" i="7" s="1"/>
  <c r="H100" i="7" l="1"/>
  <c r="I10" i="6"/>
  <c r="I15" i="6" s="1"/>
  <c r="E10" i="6"/>
  <c r="E15" i="6" s="1"/>
  <c r="K10" i="6" l="1"/>
  <c r="K15" i="6" s="1"/>
  <c r="AB51" i="7"/>
  <c r="AB92" i="7" s="1"/>
  <c r="G10" i="6"/>
  <c r="G15" i="6" s="1"/>
  <c r="AB100" i="7" l="1"/>
  <c r="E104" i="7" s="1"/>
  <c r="E103" i="7"/>
  <c r="Q10" i="6"/>
  <c r="M10" i="6"/>
  <c r="M15" i="6" s="1"/>
  <c r="O10" i="6" l="1"/>
  <c r="O15" i="6" l="1"/>
  <c r="Q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Rhoul, B. el (Brahim)</author>
  </authors>
  <commentList>
    <comment ref="J11" authorId="0" shapeId="0" xr:uid="{64492DAC-1470-4D16-B57A-56048A2904D4}">
      <text>
        <r>
          <rPr>
            <sz val="9"/>
            <color indexed="81"/>
            <rFont val="Tahoma"/>
            <charset val="1"/>
          </rPr>
          <t>Vul hier de activiteit in waar de kosten betrekking op hebben.</t>
        </r>
      </text>
    </comment>
    <comment ref="O11" authorId="0" shapeId="0" xr:uid="{97B76ED6-27A7-414D-BC37-46256741CDCF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11" authorId="0" shapeId="0" xr:uid="{D920009E-F209-47BB-A3A4-6724BC9F43A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11" authorId="0" shapeId="0" xr:uid="{F5A996B7-EC35-4CEA-B4DD-C0CA09984125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11" authorId="0" shapeId="0" xr:uid="{3F2094F0-63F9-4CBA-AFD3-9FCC9AD4F7B5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36" authorId="0" shapeId="0" xr:uid="{B38D1259-A09B-4D57-9AD6-B4E8919BDEE7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36" authorId="0" shapeId="0" xr:uid="{E927C738-004D-42D3-B96E-8772F8FE94F9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36" authorId="0" shapeId="0" xr:uid="{3111C447-6DD8-4BAC-B1E7-73958DBF52AC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36" authorId="0" shapeId="0" xr:uid="{DE456797-0D84-49A4-9B7F-9F0EBEEC544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36" authorId="0" shapeId="0" xr:uid="{1FE0052E-B176-46C2-8DB3-72A4AF7C2C60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55" authorId="0" shapeId="0" xr:uid="{17EB7B29-5198-41B1-9048-468F6E93B514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55" authorId="0" shapeId="0" xr:uid="{0EA4341C-D5D7-43FF-A586-01AC9E130537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55" authorId="0" shapeId="0" xr:uid="{FDDA3168-220D-4F81-9788-306369F90726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55" authorId="0" shapeId="0" xr:uid="{54809FCE-FCA8-434C-B7E2-37B9669D724C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55" authorId="0" shapeId="0" xr:uid="{EA28F816-E2E3-484B-B197-2870137A1BC3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69" authorId="0" shapeId="0" xr:uid="{1F85422E-EED0-49DC-BB88-C3B02B5B887A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69" authorId="0" shapeId="0" xr:uid="{EBEEBD40-E569-4B46-B3BB-70B9B138D5B3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69" authorId="0" shapeId="0" xr:uid="{9BDAEE5C-CBF8-45F3-882F-39BF5EC4E141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69" authorId="0" shapeId="0" xr:uid="{C16BBB45-E955-4EC8-9DD8-6DBD37BFA39C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69" authorId="0" shapeId="0" xr:uid="{9EB862D6-3536-4960-9718-0120601064DA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Rhoul, B. el (Brahim)</author>
  </authors>
  <commentList>
    <comment ref="J11" authorId="0" shapeId="0" xr:uid="{6988C65A-05D4-4FF8-AB1D-7F9E1BCE5DF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11" authorId="0" shapeId="0" xr:uid="{41A1E492-63C2-4598-A299-E238B933B60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11" authorId="0" shapeId="0" xr:uid="{C15EA8FE-B0AE-4824-8A28-335B9C066CE1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11" authorId="0" shapeId="0" xr:uid="{D841DF79-75C4-4030-BA44-C0D2C620469C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11" authorId="0" shapeId="0" xr:uid="{4BFA552E-8997-4703-911D-FB8550FC52B7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36" authorId="0" shapeId="0" xr:uid="{D22D63D2-0F59-4A27-84DD-6FDB6A11FAC4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36" authorId="0" shapeId="0" xr:uid="{A7581D36-E36B-4CF9-AC57-C0EF506DD3C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36" authorId="0" shapeId="0" xr:uid="{6AE7DC4A-C062-4A65-A815-3735F7F8B310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36" authorId="0" shapeId="0" xr:uid="{191A92DA-E6E5-4CC7-8BD0-D6B9901CAEEE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36" authorId="0" shapeId="0" xr:uid="{DBC60CD6-5132-4A5F-8B23-1F12E20798A7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55" authorId="0" shapeId="0" xr:uid="{4A27778F-F4A2-4B5B-966B-1EA33ABD0448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55" authorId="0" shapeId="0" xr:uid="{E2348FB3-9FB6-481B-A044-3296D6A29DDF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55" authorId="0" shapeId="0" xr:uid="{3781CFEC-3709-49AA-837E-9DF3E0C681E2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55" authorId="0" shapeId="0" xr:uid="{33B69DED-D69B-4274-9F7B-4176FE02FEAA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55" authorId="0" shapeId="0" xr:uid="{BB1D20F8-3220-4886-BE4E-1589626E430D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69" authorId="0" shapeId="0" xr:uid="{B63DA6B8-0694-49BA-A859-B126775C573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69" authorId="0" shapeId="0" xr:uid="{7A1DDB3B-3ADE-4EA6-8FF8-4AE31E548E1D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69" authorId="0" shapeId="0" xr:uid="{7C03BA7A-FEDE-495F-8405-DEDFC163D775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69" authorId="0" shapeId="0" xr:uid="{AB6E5772-2860-41CE-A1CE-C50F2576AB51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69" authorId="0" shapeId="0" xr:uid="{9831C701-D12C-469C-811C-8683DD51CDC8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Rhoul, B. el (Brahim)</author>
  </authors>
  <commentList>
    <comment ref="J11" authorId="0" shapeId="0" xr:uid="{C9F9222F-6B88-4EED-A3BA-A5C33DBAA984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11" authorId="0" shapeId="0" xr:uid="{F96271B8-A8A3-41E6-AC9F-2D1055DAE95E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11" authorId="0" shapeId="0" xr:uid="{E22B92E7-0B49-4DBA-BD7C-EDF835EBA030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11" authorId="0" shapeId="0" xr:uid="{318E8527-F50D-42AB-9999-9986936B71AE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11" authorId="0" shapeId="0" xr:uid="{6BB9B5A5-FE17-41EC-A45A-0B09A6D31C9C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36" authorId="0" shapeId="0" xr:uid="{6A5D9DA7-EF71-468B-8353-583AD55F73CD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36" authorId="0" shapeId="0" xr:uid="{56115F80-9ECC-4B6D-A544-1A524E5D1999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36" authorId="0" shapeId="0" xr:uid="{0AFD790A-70B4-4A57-BD59-8184CF60BE8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36" authorId="0" shapeId="0" xr:uid="{3FD33D14-F50F-4504-BCCB-F361C90180DE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36" authorId="0" shapeId="0" xr:uid="{9965F751-63B9-4417-A10F-26204A4A56BD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55" authorId="0" shapeId="0" xr:uid="{D66FBBB8-5F27-40A8-AC21-5EE301FE3CD3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55" authorId="0" shapeId="0" xr:uid="{7E6960EA-8C11-41DE-AE0B-1AC2F7C006CF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55" authorId="0" shapeId="0" xr:uid="{2B238B57-7F2C-4DF8-930D-E84326C3BFA0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55" authorId="0" shapeId="0" xr:uid="{71D3E0FF-A800-4B82-85DE-4A7331B5B642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55" authorId="0" shapeId="0" xr:uid="{7169DE76-8ADB-4905-804C-44678157DD1B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J69" authorId="0" shapeId="0" xr:uid="{86A32C83-9BD4-43DA-8EF3-370EFA666534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O69" authorId="0" shapeId="0" xr:uid="{5DF7E7EE-059A-476C-93A8-D0D21177CCA7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T69" authorId="0" shapeId="0" xr:uid="{FE8A10DA-4D7A-438A-A19E-FBFBB224C7EE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Y69" authorId="0" shapeId="0" xr:uid="{D7B89522-1094-4B4C-9141-00330B56D35C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  <comment ref="AD69" authorId="0" shapeId="0" xr:uid="{4FCCAE5E-E43A-4784-AD2B-7DC4C3907159}">
      <text>
        <r>
          <rPr>
            <sz val="9"/>
            <color indexed="81"/>
            <rFont val="Tahoma"/>
            <charset val="1"/>
          </rPr>
          <t xml:space="preserve">Vul hier de activiteit in waar de kosten betrekking op hebben.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Raghoebarsing, V.A. (Vyrin)</author>
  </authors>
  <commentList>
    <comment ref="Z9" authorId="0" shapeId="0" xr:uid="{CAC49564-3E24-4FE2-9950-819271D40F3B}">
      <text>
        <r>
          <rPr>
            <sz val="9"/>
            <color indexed="81"/>
            <rFont val="Tahoma"/>
            <family val="2"/>
          </rPr>
          <t xml:space="preserve">Indien er bijzonderheden zijn over de investeringen of afschrijvingskosten, dan kan dit hier toegelicht worden.
</t>
        </r>
      </text>
    </comment>
    <comment ref="N10" authorId="0" shapeId="0" xr:uid="{88584167-1769-48C7-B064-DEF7ACA6B0FD}">
      <text>
        <r>
          <rPr>
            <sz val="9"/>
            <color indexed="81"/>
            <rFont val="Tahoma"/>
            <family val="2"/>
          </rPr>
          <t xml:space="preserve">Afschrijvingstermijn is minimaal 5 jaar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<sst xmlns="http://schemas.openxmlformats.org/spreadsheetml/2006/main" count="696" uniqueCount="265">
  <si>
    <t>Projecttitel:</t>
  </si>
  <si>
    <t>Penvoerder/aanvrager 1:</t>
  </si>
  <si>
    <t>Ja</t>
  </si>
  <si>
    <t>Maak een keuze tussen de integrale kostensystematiek, de loonkosten plus vaste opslag-systematiek of de vaste uurtarief-systematiek:</t>
  </si>
  <si>
    <t>Directe loonkosten plus vaste opslag-systematiek (50%)</t>
  </si>
  <si>
    <t>1.</t>
  </si>
  <si>
    <t>Industrieel Onderzoek</t>
  </si>
  <si>
    <t>Experimentele ontwikkeling</t>
  </si>
  <si>
    <t>Functie</t>
  </si>
  <si>
    <t>Uurtarief</t>
  </si>
  <si>
    <t>Uren</t>
  </si>
  <si>
    <t>Uren x tarief</t>
  </si>
  <si>
    <t>Subtotaal:</t>
  </si>
  <si>
    <t>Totaal:</t>
  </si>
  <si>
    <t>2.</t>
  </si>
  <si>
    <t>Projectspecifieke kosten verbruikte materialen</t>
  </si>
  <si>
    <t>Omschrijving</t>
  </si>
  <si>
    <t>Prijs per hoeveelheid</t>
  </si>
  <si>
    <t>Hoeveelheid</t>
  </si>
  <si>
    <t>Hoev.x prijs</t>
  </si>
  <si>
    <t>3.</t>
  </si>
  <si>
    <t>Projectspecifieke kosten gebruik apparatuur, uitrusting, machines.</t>
  </si>
  <si>
    <t>Kosten</t>
  </si>
  <si>
    <t>4.</t>
  </si>
  <si>
    <t>Projectspecifieke aan derden verschuldigde kosten</t>
  </si>
  <si>
    <t>Overzicht projectkosten en gevraagde subsidie</t>
  </si>
  <si>
    <t>Totale projectkosten per type activiteit</t>
  </si>
  <si>
    <t>Percentage</t>
  </si>
  <si>
    <t>Subsidie percentage per type activiteit</t>
  </si>
  <si>
    <t>Subsidie</t>
  </si>
  <si>
    <t>[Ruimte voor toelichting]</t>
  </si>
  <si>
    <t>Integrale kostensystematiek</t>
  </si>
  <si>
    <t>Penvoerder - aanvrager 1</t>
  </si>
  <si>
    <t>Naam organisatie</t>
  </si>
  <si>
    <t>[maak keuze]</t>
  </si>
  <si>
    <t xml:space="preserve">Projecttitel </t>
  </si>
  <si>
    <t>Nee</t>
  </si>
  <si>
    <t>Basisgegevens begroting</t>
  </si>
  <si>
    <t>Projectgegevens</t>
  </si>
  <si>
    <t>Gegevens deelnemers</t>
  </si>
  <si>
    <t>Type organisatie:</t>
  </si>
  <si>
    <t>Totaal</t>
  </si>
  <si>
    <t>Overzicht Projectbegroting</t>
  </si>
  <si>
    <t>Gevraagde subsidie</t>
  </si>
  <si>
    <t>Naam aanvrager</t>
  </si>
  <si>
    <t>Aanschafdatum</t>
  </si>
  <si>
    <t>Aanschafwaarde</t>
  </si>
  <si>
    <t>Restwaarde</t>
  </si>
  <si>
    <t>Gebruikspercentage apparatuur</t>
  </si>
  <si>
    <t>Projectspecifieke kosten voor gebruik bestaande apparatuur (toerekening naar evenredigheid van de tijd welke deze apparatuur wordt gebruikt voor het project) en speciaal voor het project aan te schaffen apparatuur</t>
  </si>
  <si>
    <t>Kosten Industrieeel onderzoek</t>
  </si>
  <si>
    <t xml:space="preserve">Kosten totaal </t>
  </si>
  <si>
    <t>Vaste uurtarief-systematiek (vast uurtarief van € 60 )</t>
  </si>
  <si>
    <t>Fundamenteel Onderzoek</t>
  </si>
  <si>
    <t>Grote onderneming</t>
  </si>
  <si>
    <t>Top-up MKB</t>
  </si>
  <si>
    <t>Totale Top-ups</t>
  </si>
  <si>
    <t>Haalbaarheidsstudies</t>
  </si>
  <si>
    <t>Kosten Experimentele ontwikkeling</t>
  </si>
  <si>
    <t>Kosten Fundamenteel Onderzoek</t>
  </si>
  <si>
    <t>Kosten Haalbaarheidsstudies</t>
  </si>
  <si>
    <t>6.</t>
  </si>
  <si>
    <t>Proces- en organisatie innovatie</t>
  </si>
  <si>
    <t>Kosten Proces- en organisatie innovatie</t>
  </si>
  <si>
    <t>Toelichting</t>
  </si>
  <si>
    <t>Niet van toepassing</t>
  </si>
  <si>
    <t>startdatum</t>
  </si>
  <si>
    <t>einddatum</t>
  </si>
  <si>
    <t>Startdatum</t>
  </si>
  <si>
    <t>Einddatum</t>
  </si>
  <si>
    <t>Begrotingsoort</t>
  </si>
  <si>
    <t>Lineair</t>
  </si>
  <si>
    <t>Variabel</t>
  </si>
  <si>
    <t xml:space="preserve">aantal jaren </t>
  </si>
  <si>
    <t>KO</t>
  </si>
  <si>
    <t>O&amp;O&amp;I</t>
  </si>
  <si>
    <t>Terrein</t>
  </si>
  <si>
    <t>Kennisontwikkeling (KO)</t>
  </si>
  <si>
    <t>Onderzoek, Ontwikkeling en innovatie (O&amp;O&amp;I)</t>
  </si>
  <si>
    <t>KO en O&amp;O&amp;I</t>
  </si>
  <si>
    <t>Terrein afgekort</t>
  </si>
  <si>
    <t>NVT</t>
  </si>
  <si>
    <t>Vul terrein in</t>
  </si>
  <si>
    <t>Onderzoeksorganisatie - economische activiteiten</t>
  </si>
  <si>
    <t>Onderzoeksorganisatie - niet economische activiteiten</t>
  </si>
  <si>
    <t>Deelnemer 2</t>
  </si>
  <si>
    <t>Deelnemer 3</t>
  </si>
  <si>
    <t>Vul eerst alle deelnemers en het organisatietype per deelnemer in  voordat de begroting  per aanvrager/deelnemer wordt ingevuld</t>
  </si>
  <si>
    <t xml:space="preserve"> De blauwe cellen dient u zelf in te vullen.</t>
  </si>
  <si>
    <t>Mkb-definitie</t>
  </si>
  <si>
    <t xml:space="preserve"> De groene cellen bevatten formules en worden automatisch ingevuld.</t>
  </si>
  <si>
    <t>Subsidiespelregels ministerie van Economische Zaken en Klimaat (rvo.nl)</t>
  </si>
  <si>
    <t xml:space="preserve"> De blauwe cellen vult u zelf in.</t>
  </si>
  <si>
    <t>De mkb-toets vindt u door te klikken op deze link.</t>
  </si>
  <si>
    <t>Afschrijvingstermijn in jaren</t>
  </si>
  <si>
    <t>Afschrijvingskosten per jaar</t>
  </si>
  <si>
    <t>Datum start afschrijving</t>
  </si>
  <si>
    <t>Einddatum afschrijving</t>
  </si>
  <si>
    <t>Totaal afschrijvingskosten</t>
  </si>
  <si>
    <t>indieningsdatum subsidie</t>
  </si>
  <si>
    <t>startdatum subsidiabele kosten</t>
  </si>
  <si>
    <t>Specificatie Machines, Apparatuur en Overige investeringen</t>
  </si>
  <si>
    <t>Omschrijving investering</t>
  </si>
  <si>
    <t>Einddatum investering</t>
  </si>
  <si>
    <t>Is een verklaring deminimissteun ingediend en is het totale bedrag aan de-minimissteun niet meer dan het maximumbedrag</t>
  </si>
  <si>
    <t>Acitiviteit</t>
  </si>
  <si>
    <t>Totale kosten</t>
  </si>
  <si>
    <t>Totale gevraagde subsidie</t>
  </si>
  <si>
    <t>Deelnemer 2:</t>
  </si>
  <si>
    <t>Let op! Vul eerst "Basis gegevens aanvraag" in voordat de begroting per deelnemer wordt ingevuld. Aanvrager 1 is altijd de penvoerder</t>
  </si>
  <si>
    <t>Voor de projecttbegroting moeten eerst de basisgegevens en de begroting per deelnemer worden ingevuld.</t>
  </si>
  <si>
    <t>Deelnemer 3:</t>
  </si>
  <si>
    <t>Fase</t>
  </si>
  <si>
    <t>MKB</t>
  </si>
  <si>
    <t>Type organisatie 
(Grote onderneming, MKB, Onderzoeksorganisatie)</t>
  </si>
  <si>
    <t>IO</t>
  </si>
  <si>
    <t>EO</t>
  </si>
  <si>
    <t>HH</t>
  </si>
  <si>
    <t>POI MKB</t>
  </si>
  <si>
    <t>Totaal io</t>
  </si>
  <si>
    <t>Totaal EO</t>
  </si>
  <si>
    <t>HH totaal</t>
  </si>
  <si>
    <t>POI MKB tot</t>
  </si>
  <si>
    <t>Subsidie per type activiteit</t>
  </si>
  <si>
    <t>Fundamenteel Onderzoek (alleen voor onderzoeksorganisaties)</t>
  </si>
  <si>
    <t>FO</t>
  </si>
  <si>
    <t>POI Groot</t>
  </si>
  <si>
    <t>POI Groot tot</t>
  </si>
  <si>
    <t>Grootte</t>
  </si>
  <si>
    <t>Invulwijzer</t>
  </si>
  <si>
    <t>Voor het opstellen van de begroting voor een project van CIF-NL doorloopt u de volgende stappen:</t>
  </si>
  <si>
    <t>1) Basisgegevens aanvraag</t>
  </si>
  <si>
    <t xml:space="preserve">Voer de basisgegevens van het project in waaronder: projecttitel, deelnemers van het project (aanvragers), </t>
  </si>
  <si>
    <t xml:space="preserve">type organisatie (grote onderneming, onderzoeksorganisatie, midden- en kleinbedrijf), looptijd </t>
  </si>
  <si>
    <t>en of er sprake is van daadwerkelijke samenwerking (zie begrippen).</t>
  </si>
  <si>
    <t>2) Begroting per aanvrager/deelnemer</t>
  </si>
  <si>
    <t xml:space="preserve">Voer de begroting per deelnemer in op de losse werkbladen. U vult alleen de blauw gearceerde velden in, </t>
  </si>
  <si>
    <t xml:space="preserve">Als u projectspecifieke kosten voor gebruik van apparatuur opvoert, dan moet u deze kosten </t>
  </si>
  <si>
    <t xml:space="preserve">en de afschrijvingsmethodiek specificeren in het werkblad 'Specificatie apparatuur'. </t>
  </si>
  <si>
    <t>Naast de aanschaf van de activa vult u de eventuele restwaarde van de activa in.</t>
  </si>
  <si>
    <t>In dit tabblad kunt u ook per deelnemer aangeven of er een verklaring de-minimissteun wordt ingediend.</t>
  </si>
  <si>
    <t>3) Overzicht projectbegroting</t>
  </si>
  <si>
    <t xml:space="preserve">In dit werkblad ziet u een overzicht van alle ingevulde aanvragers samen met de totale kosten en gevraagde </t>
  </si>
  <si>
    <t>subsidie. Er verschijnt een foutmelding als het subsidiebedrag niet voldoet aan de voorwaarden van de regeling.</t>
  </si>
  <si>
    <t>Begrippen</t>
  </si>
  <si>
    <t>en voor proces- en organisatie-innovatie door een grote onderneming) Samenwerking tussen</t>
  </si>
  <si>
    <t xml:space="preserve">tenminste 2 onafhankelijke partijen om kennis of technologie uit te wisselen </t>
  </si>
  <si>
    <t xml:space="preserve">of om een gemeenschappelijke doelstelling op basis van een taakverdeling te bereiken, waarbij: </t>
  </si>
  <si>
    <t>- de partijen samen de omvang van het samenwerkingsproject bepalen;</t>
  </si>
  <si>
    <t xml:space="preserve">- bijdragen aan de tenuitvoerlegging ervan; </t>
  </si>
  <si>
    <t xml:space="preserve">Een of meer partijen kunnen de volledige kosten van het project dragen en zodoende de andere </t>
  </si>
  <si>
    <t>onderzoeksdiensten worden niet als vormen van samenwerking beschouwd.</t>
  </si>
  <si>
    <t xml:space="preserve">van de aan het project verbonden financiële risico's. Contractonderzoek en het verrichten van </t>
  </si>
  <si>
    <t xml:space="preserve">- en het risico en de resultaten ervan delen. </t>
  </si>
  <si>
    <r>
      <rPr>
        <b/>
        <sz val="9"/>
        <color theme="1"/>
        <rFont val="Verdana"/>
        <family val="2"/>
      </rPr>
      <t>Mkb-onderneming:</t>
    </r>
    <r>
      <rPr>
        <sz val="9"/>
        <color theme="1"/>
        <rFont val="Verdana"/>
        <family val="2"/>
      </rPr>
      <t xml:space="preserve"> is uw organisatie een mkb-onderneming of niet? Een onderneming is elke entiteit </t>
    </r>
  </si>
  <si>
    <t xml:space="preserve">(los van de manier waarop deze wordt gefinancierd) die een economische activiteit uitoefent: </t>
  </si>
  <si>
    <t xml:space="preserve">het aanbieden van goederen of diensten op een economische markt. Om te toetsen of uw organisatie </t>
  </si>
  <si>
    <t xml:space="preserve">een mkb-onderneming is, maakt u gebruik van de online mkb-toets. Wel blijft u altijd zelf verantwoordelijk </t>
  </si>
  <si>
    <t>voor het aanleveren van de juiste informatie.</t>
  </si>
  <si>
    <t>Middelgroot</t>
  </si>
  <si>
    <t>Klein</t>
  </si>
  <si>
    <t>Micro</t>
  </si>
  <si>
    <t>Aantal werknemers</t>
  </si>
  <si>
    <t>én Jaaromzet</t>
  </si>
  <si>
    <t>én/óf Jaarbalans</t>
  </si>
  <si>
    <t>minder dan 250</t>
  </si>
  <si>
    <t>minder dan 50</t>
  </si>
  <si>
    <t>minder dan 10</t>
  </si>
  <si>
    <t>hoogstens € 50 miljoen</t>
  </si>
  <si>
    <t>hoogstens € 10 miljoen</t>
  </si>
  <si>
    <t>hoogstens € 2 miljoen</t>
  </si>
  <si>
    <t>kleiner of gelijk aan € 43 miljoen</t>
  </si>
  <si>
    <t>kleiner of gelijk aan € 10 miljoen</t>
  </si>
  <si>
    <t>kleiner of gelijk aan € 2 miljoen</t>
  </si>
  <si>
    <t>Onderzoeksorganisatie</t>
  </si>
  <si>
    <t xml:space="preserve">Organisatie voor onderzoek en kennisverspreiding: dit zijn entiteiten zoals universiteiten of </t>
  </si>
  <si>
    <t xml:space="preserve">onderzoeksinstellingen, agentschappen voor technologieoverdracht, innovatie-intermediairs, entiteiten </t>
  </si>
  <si>
    <t xml:space="preserve">voor fysieke of virtuele onderzoeksgerichte samenwerking. Deze entiteit staat los van haar rechtsvorm </t>
  </si>
  <si>
    <t xml:space="preserve">(publiek- of privaatrechtelijke organisatie) of financieringswijze en houdt zich in hoofdzaak bezig </t>
  </si>
  <si>
    <t xml:space="preserve">met het onafhankelijk verrichten van fundamenteel onderzoek, industrieel onderzoek of experimentele </t>
  </si>
  <si>
    <t xml:space="preserve">ontwikkeling, met het breed verspreiden van de resultaten van die activiteiten door middel van onderwijs, </t>
  </si>
  <si>
    <t xml:space="preserve">publicaties of kennisoverdracht. Wanneer dit soort entiteiten ook economische activiteiten uitoefent, </t>
  </si>
  <si>
    <t xml:space="preserve">moet een gescheiden boekhouding worden gevoerd voor de financiering, de kosten en de inkomsten van </t>
  </si>
  <si>
    <t xml:space="preserve">die economische activiteiten. Ondernemingen die een beslissende invloed over dit soort entiteiten </t>
  </si>
  <si>
    <t xml:space="preserve">mogen geen preferente toegang hebben tot de onderzoekscapaciteit van deze entiteit of tot de door </t>
  </si>
  <si>
    <t xml:space="preserve">haar verkregen onderzoeksresultaten. Voor de onderzoeksorganisaties is er een onderscheid gemaakt </t>
  </si>
  <si>
    <t xml:space="preserve">tussen een onderzoeksorganisatie met economische activiteiten en een onderzoeksorganisatie met </t>
  </si>
  <si>
    <t xml:space="preserve">niet-economische activiteiten. Als u kiest voor een organisatietype onderzoeksorganisatie met </t>
  </si>
  <si>
    <t xml:space="preserve">niet-economische activiteiten, dan voert u alleen de kosten op in de kolom niet-economische activiteiten. </t>
  </si>
  <si>
    <t>Deze vindt u in de laatste kolom.</t>
  </si>
  <si>
    <t>Organisatie-type niet in de keuzelijst</t>
  </si>
  <si>
    <t>Als uw organisatie niet in de keuzelijst staat in dit begrotingsformat, dient u de volgende keuzes</t>
  </si>
  <si>
    <t>aan te houden:</t>
  </si>
  <si>
    <t xml:space="preserve">Grote technologische instituten: U maakt een keuze uit "onderzoeksorganisatie - economische activiteiten" </t>
  </si>
  <si>
    <t>of "onderzoeksorganisatie - niet-economische activiteiten".</t>
  </si>
  <si>
    <t>Onderwijsinstellingen met een wettelijke taak: U kiest "onderzoeksorganisatie - niet economische activiteiten".</t>
  </si>
  <si>
    <t xml:space="preserve">Projectkosten </t>
  </si>
  <si>
    <t>Alleen de kostenposten die u in deze modelbegroting opneemt, worden als projectkosten in aanmerking genomen.</t>
  </si>
  <si>
    <t xml:space="preserve">Per deelnemer levert u een deelbegroting aan. Het tabblad ‘Overzicht projectbegroting’ geeft de totale </t>
  </si>
  <si>
    <t xml:space="preserve">subsidiabele kosten per deelnemer weer. </t>
  </si>
  <si>
    <t xml:space="preserve">De kosten nemen we in aanmerking exclusief omzetbelasting, tenzij u de omzetbelasting niet aftrekt. </t>
  </si>
  <si>
    <t xml:space="preserve">Het is niet mogelijk de winstopslagen bij een transactie binnen een groep mee te nemen, </t>
  </si>
  <si>
    <t xml:space="preserve">tenzij het gebruikelijk is die winstopslagen ook bij soortgelijke transacties buiten de groep in rekening </t>
  </si>
  <si>
    <t>te brengen. Voer alleen op:</t>
  </si>
  <si>
    <t>- rechtstreeks toe te rekenen kosten aan het project;</t>
  </si>
  <si>
    <t>- kosten gemaakt ná indiening van de aanvraag en vóór het einde van het project.</t>
  </si>
  <si>
    <t>Controleer in het tabblad ‘Overzicht projectbegroting’ of:</t>
  </si>
  <si>
    <t>- elke deelnemer minimaal € 25.000 subsidie aanvraagt;</t>
  </si>
  <si>
    <t xml:space="preserve">- de maximale projectsubsidie € 75.000.000 is.  </t>
  </si>
  <si>
    <t xml:space="preserve">De projectactiviteiten waaronder kosten kunnen worden ingevuld per deelnemer in één van de volgende categorieën: </t>
  </si>
  <si>
    <t xml:space="preserve">1. fundamenteel onderzoek (alleen voor onderzoeksorganisaties), industrieel onderzoek, experimentele ontwikkeling </t>
  </si>
  <si>
    <t xml:space="preserve">of haalbaarheidsstudies; </t>
  </si>
  <si>
    <t>2. proces- en organisatie-innovatie (alleen voor ondernemingen);</t>
  </si>
  <si>
    <t>Daarbij wordt verwezen naar de artikelen van de algemene groepsvrijstellingsverordening (AGVV).</t>
  </si>
  <si>
    <t xml:space="preserve">Hieronder staat een korte samenvatting van de activiteiten en de maximale steunintensiteit. </t>
  </si>
  <si>
    <t xml:space="preserve">Voor een volledige beschrijving moet worden verwezen naar artikel 25, 26, 27, 28, 29 voor </t>
  </si>
  <si>
    <t xml:space="preserve">activiteiten in het terrein O&amp;O&amp;I </t>
  </si>
  <si>
    <t xml:space="preserve">Hieronder volgt een toelichting op de kostenposten 1 t/m 6. </t>
  </si>
  <si>
    <t>Toelichting kostenposten voor de diverse projectactiviteiten</t>
  </si>
  <si>
    <t>1. Fundamenteel onderzoek, industrieel onderzoek en/of experimentele ontwikkeling en haalbaarheidsstudies</t>
  </si>
  <si>
    <t>De in aanmerking komende kosten zijn:</t>
  </si>
  <si>
    <t xml:space="preserve">   • Loonkosten, waarbij de volgende 3 methodieken worden geaccepteerd:</t>
  </si>
  <si>
    <t xml:space="preserve">      1. integrale kostensystematiek; </t>
  </si>
  <si>
    <t xml:space="preserve">      2. Loonkosten + 50% opslagsystematiek; </t>
  </si>
  <si>
    <t xml:space="preserve">      3. vast uurtarief van € 60. </t>
  </si>
  <si>
    <t xml:space="preserve">Voor een uitgebreide uitleg over deze 3 kostensystematieken verwijzen we u naar de website: </t>
  </si>
  <si>
    <t xml:space="preserve">Afhankelijk van de gekozen systematiek voert u hier per medewerker het uurtarief en aantal uren op. </t>
  </si>
  <si>
    <t xml:space="preserve">Als u gebruik maakt van de loonkosten plus vaste-opslag-systematiek betekent dit een opslag van 50% over de totale loonkosten. </t>
  </si>
  <si>
    <t>Deze opslag is niet van toepassing als u gebruikmaakt van de integrale kostensystematiek óf de vaste-uurtarief-systematiek.</t>
  </si>
  <si>
    <t xml:space="preserve">   • Kosten van aangeschafte machines en apparatuur (let op: afschrijving en eventuele restwaarde). </t>
  </si>
  <si>
    <t xml:space="preserve">Dit betreft de afschrijvingskosten van aangeschafte apparatuur en uitrusting én het gebruik van bestaande apparatuur </t>
  </si>
  <si>
    <t xml:space="preserve">en uitrusting op basis van de technische levensduur. De afschrijvingskosten voert u op als deze niet vallen onder een integraal </t>
  </si>
  <si>
    <t xml:space="preserve">tarief van de personeelskosten (integrale kostensystematiek). </t>
  </si>
  <si>
    <t xml:space="preserve">Als u de apparatuur en uitrusting least, mag u de leasetermijnen (met uitzondering van de financieringskosten) opvoeren. </t>
  </si>
  <si>
    <t xml:space="preserve">Als u van bestaande apparatuur en uitrusting gebruikmaakt, berekent u de evenredige gebruikstijd van de bestaande apparatuur </t>
  </si>
  <si>
    <t xml:space="preserve">en uitrusting voor het project. Als het apparaat of de uitrusting alleen voor het project wordt aangeschaft, voert u de </t>
  </si>
  <si>
    <t xml:space="preserve">afschrijvingskosten of leasetermijnen op. U geeft een uitgebreidere specificatie van de betreffende apparatuur/uitrusting </t>
  </si>
  <si>
    <t>in het werkblad 'Specificatie apparatuur' voor alle voor het project gebruikte en aangeschafte apparaten en uitrusting.</t>
  </si>
  <si>
    <t xml:space="preserve">U houdt rekening met een afschrijvingstermijn van minimaal 5 jaar en voert alleen de afschrijvingstermijnen op voor </t>
  </si>
  <si>
    <t xml:space="preserve">de looptijd van het project. </t>
  </si>
  <si>
    <t xml:space="preserve">   •  Kosten van verbruikte materialen en hulpmiddelen: dit zijn de kosten van te verbruiken materialen en hulpmiddelen, </t>
  </si>
  <si>
    <t xml:space="preserve">      gebaseerd op historische aanschafprijzen. Deze kosten voert u op als deze niet zijn opgenomen in het integrale tarief </t>
  </si>
  <si>
    <t xml:space="preserve">      van de personeelskosten.</t>
  </si>
  <si>
    <t xml:space="preserve">   •  Kosten van uitbesteding (kosten derden): dit zijn kosten van de activiteiten die u uitbesteedt, zoals: kosten voor </t>
  </si>
  <si>
    <t xml:space="preserve">      contractonderzoek, het inkopen van kennis en octrooionderzoek.</t>
  </si>
  <si>
    <t>5. Proces- en organisatie-innovatie</t>
  </si>
  <si>
    <t>De volgende kosten komen in aanmerking:</t>
  </si>
  <si>
    <t xml:space="preserve">   •  Personeelskosten; met toepassing van de 3 soorten methodieken (IKS, Loonkosten + 50% opslagsystematiek </t>
  </si>
  <si>
    <t xml:space="preserve">      of vast uurtarief van € 60).</t>
  </si>
  <si>
    <t xml:space="preserve">   •  Kosten van apparatuur en uitrusting (alleen het gebruik voor het project).</t>
  </si>
  <si>
    <t xml:space="preserve">   •  Kosten van contractonderzoek, kennis en octrooien die op 'arm's length' worden verworven bij of waarvoor </t>
  </si>
  <si>
    <t xml:space="preserve">      een licentie wordt verkregen van externe bronnen.</t>
  </si>
  <si>
    <t xml:space="preserve">   •  Bijkomende algemene kosten en andere exploitatiekosten (waaronder voor materiaal, leveringen en dergelijke </t>
  </si>
  <si>
    <t xml:space="preserve">      producten) die rechtstreeks uit het project voortvloeien.</t>
  </si>
  <si>
    <t xml:space="preserve">De steunintensiteit is maximaal 15% van de kosten die in aanmerking komen voor grote ondernemingen en 50% van </t>
  </si>
  <si>
    <t xml:space="preserve">de kosten die in aanmerking komen voor middelgrote en kleine ondernemingen (mkb).  </t>
  </si>
  <si>
    <t>Berekening subsidie</t>
  </si>
  <si>
    <t xml:space="preserve">In dit format wordt altijd de maximale subsidie berekend op basis van staatssteun kaders. Het kan voorkomen dat u een </t>
  </si>
  <si>
    <t xml:space="preserve">lager subsidiebedrag wilt aanvragen dan het maximale subsidiebedrag. Indien dit het geval is, vult u in het digitale </t>
  </si>
  <si>
    <t>aanvraagformulier de gewenste subsidie in, in plaats van de maximale subsidie.</t>
  </si>
  <si>
    <r>
      <rPr>
        <b/>
        <sz val="9"/>
        <color theme="1"/>
        <rFont val="Verdana"/>
        <family val="2"/>
      </rPr>
      <t>Daadwerkelijke samenwerking:</t>
    </r>
    <r>
      <rPr>
        <sz val="9"/>
        <color theme="1"/>
        <rFont val="Verdana"/>
        <family val="2"/>
      </rPr>
      <t xml:space="preserve"> (alleen relevant voor onderzoeksorganisatie die samenwerkt met bedrijven</t>
    </r>
  </si>
  <si>
    <r>
      <rPr>
        <b/>
        <sz val="14"/>
        <color rgb="FF007BC7"/>
        <rFont val="RijksoverheidSansHeadingTT"/>
        <family val="2"/>
      </rPr>
      <t>Format begroting bij uw aanvraag van de subsidie Cybersecurity Innovation Fund (CIF-NL)</t>
    </r>
    <r>
      <rPr>
        <sz val="14"/>
        <color rgb="FF007BC7"/>
        <rFont val="RijksoverheidSansHeadingTT"/>
        <family val="2"/>
      </rPr>
      <t xml:space="preserve">
</t>
    </r>
  </si>
  <si>
    <t>In dit document vult u de projectbegroting in. U voegt dit document toe bij uw aanvraag (verplicht).</t>
  </si>
  <si>
    <t>Dit document bevat formules die die automatisch de totalen per deelnemer weergeven</t>
  </si>
  <si>
    <t xml:space="preserve">en de totale projectbegroting en het subsidiebedrag berekenen.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</si>
</sst>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_-;_-* #,##0\-;_-* &quot;-&quot;??_-;_-@_-"/>
    <numFmt numFmtId="165" formatCode="&quot;€&quot;\ #,##0.00_-"/>
    <numFmt numFmtId="166" formatCode="_ &quot;€&quot;\ * #,##0_ ;_ &quot;€&quot;\ * \-#,##0_ ;_ &quot;€&quot;\ * &quot;-&quot;??_ ;_ @_ "/>
    <numFmt numFmtId="167" formatCode="d/mm/yy;@"/>
    <numFmt numFmtId="168" formatCode="&quot;€&quot;\ #,##0_-"/>
    <numFmt numFmtId="169" formatCode="#,##0_ ;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0"/>
      <name val="Arial"/>
      <family val="2"/>
    </font>
    <font>
      <b/>
      <i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9"/>
      <color theme="1"/>
      <name val="Symbol"/>
      <family val="1"/>
      <charset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u/>
      <sz val="9"/>
      <color theme="1"/>
      <name val="Verdana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i/>
      <sz val="8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9"/>
      <color indexed="81"/>
      <name val="Tahoma"/>
      <charset val="1"/>
    </font>
    <font>
      <sz val="14"/>
      <color rgb="FF007BC7"/>
      <name val="RijksoverheidSansHeadingTT"/>
      <family val="2"/>
    </font>
    <font>
      <b/>
      <sz val="14"/>
      <color rgb="FF007BC7"/>
      <name val="RijksoverheidSansHeadingTT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E9F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9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2" fontId="4" fillId="0" borderId="0" xfId="1" applyNumberFormat="1" applyFont="1" applyFill="1" applyBorder="1" applyAlignment="1" applyProtection="1">
      <alignment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vertical="center"/>
      <protection locked="0"/>
    </xf>
    <xf numFmtId="164" fontId="8" fillId="2" borderId="0" xfId="1" applyNumberFormat="1" applyFont="1" applyFill="1" applyBorder="1" applyAlignment="1" applyProtection="1">
      <alignment horizontal="left" vertical="center"/>
    </xf>
    <xf numFmtId="164" fontId="9" fillId="2" borderId="0" xfId="1" applyNumberFormat="1" applyFont="1" applyFill="1" applyBorder="1" applyAlignment="1" applyProtection="1">
      <alignment horizontal="left" vertical="center"/>
    </xf>
    <xf numFmtId="164" fontId="5" fillId="2" borderId="0" xfId="1" applyNumberFormat="1" applyFont="1" applyFill="1" applyBorder="1" applyAlignment="1" applyProtection="1">
      <alignment horizontal="left" vertical="center"/>
      <protection locked="0"/>
    </xf>
    <xf numFmtId="165" fontId="5" fillId="2" borderId="0" xfId="1" applyNumberFormat="1" applyFont="1" applyFill="1" applyBorder="1" applyAlignment="1" applyProtection="1">
      <alignment horizontal="center" vertical="center"/>
      <protection locked="0"/>
    </xf>
    <xf numFmtId="164" fontId="4" fillId="2" borderId="0" xfId="1" applyNumberFormat="1" applyFont="1" applyFill="1" applyBorder="1" applyAlignment="1" applyProtection="1">
      <alignment horizontal="left" vertical="center"/>
      <protection locked="0"/>
    </xf>
    <xf numFmtId="164" fontId="4" fillId="2" borderId="0" xfId="1" applyNumberFormat="1" applyFont="1" applyFill="1" applyBorder="1" applyAlignment="1" applyProtection="1">
      <alignment vertical="center"/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164" fontId="4" fillId="2" borderId="5" xfId="1" applyNumberFormat="1" applyFont="1" applyFill="1" applyBorder="1" applyAlignment="1" applyProtection="1">
      <alignment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right" vertical="center"/>
      <protection locked="0"/>
    </xf>
    <xf numFmtId="166" fontId="5" fillId="0" borderId="0" xfId="2" applyNumberFormat="1" applyFont="1" applyFill="1" applyBorder="1" applyAlignment="1" applyProtection="1">
      <alignment vertical="center"/>
      <protection locked="0"/>
    </xf>
    <xf numFmtId="165" fontId="5" fillId="0" borderId="0" xfId="1" applyNumberFormat="1" applyFont="1" applyFill="1" applyBorder="1" applyAlignment="1" applyProtection="1">
      <alignment vertical="center"/>
      <protection locked="0"/>
    </xf>
    <xf numFmtId="164" fontId="3" fillId="2" borderId="0" xfId="1" applyNumberFormat="1" applyFont="1" applyFill="1" applyBorder="1" applyAlignment="1" applyProtection="1">
      <alignment horizontal="left" vertical="center"/>
      <protection locked="0"/>
    </xf>
    <xf numFmtId="164" fontId="3" fillId="0" borderId="0" xfId="1" applyNumberFormat="1" applyFont="1" applyFill="1" applyBorder="1" applyAlignment="1" applyProtection="1">
      <alignment vertical="center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165" fontId="7" fillId="2" borderId="0" xfId="1" applyNumberFormat="1" applyFont="1" applyFill="1" applyBorder="1" applyAlignment="1" applyProtection="1">
      <alignment vertical="center"/>
      <protection locked="0"/>
    </xf>
    <xf numFmtId="164" fontId="5" fillId="2" borderId="0" xfId="1" applyNumberFormat="1" applyFont="1" applyFill="1" applyBorder="1" applyAlignment="1" applyProtection="1">
      <alignment horizontal="left" vertical="center"/>
    </xf>
    <xf numFmtId="164" fontId="4" fillId="2" borderId="16" xfId="1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164" fontId="5" fillId="2" borderId="0" xfId="1" applyNumberFormat="1" applyFont="1" applyFill="1" applyBorder="1" applyAlignment="1" applyProtection="1">
      <alignment horizontal="center" vertical="center"/>
    </xf>
    <xf numFmtId="165" fontId="5" fillId="2" borderId="0" xfId="1" applyNumberFormat="1" applyFont="1" applyFill="1" applyBorder="1" applyAlignment="1" applyProtection="1">
      <alignment horizontal="center" vertical="center"/>
    </xf>
    <xf numFmtId="165" fontId="5" fillId="2" borderId="5" xfId="1" applyNumberFormat="1" applyFont="1" applyFill="1" applyBorder="1" applyAlignment="1" applyProtection="1">
      <alignment horizontal="center" vertical="center"/>
    </xf>
    <xf numFmtId="166" fontId="4" fillId="2" borderId="0" xfId="2" applyNumberFormat="1" applyFont="1" applyFill="1" applyBorder="1" applyAlignment="1" applyProtection="1">
      <alignment vertical="center"/>
    </xf>
    <xf numFmtId="164" fontId="4" fillId="2" borderId="0" xfId="1" applyNumberFormat="1" applyFont="1" applyFill="1" applyBorder="1" applyAlignment="1" applyProtection="1">
      <alignment horizontal="left" vertical="center"/>
    </xf>
    <xf numFmtId="164" fontId="4" fillId="2" borderId="0" xfId="1" applyNumberFormat="1" applyFont="1" applyFill="1" applyBorder="1" applyAlignment="1" applyProtection="1">
      <alignment vertical="center"/>
    </xf>
    <xf numFmtId="2" fontId="4" fillId="2" borderId="0" xfId="1" applyNumberFormat="1" applyFont="1" applyFill="1" applyBorder="1" applyAlignment="1" applyProtection="1">
      <alignment vertical="center"/>
    </xf>
    <xf numFmtId="3" fontId="4" fillId="2" borderId="0" xfId="1" applyNumberFormat="1" applyFont="1" applyFill="1" applyBorder="1" applyAlignment="1" applyProtection="1">
      <alignment horizontal="right" vertical="center"/>
    </xf>
    <xf numFmtId="164" fontId="5" fillId="2" borderId="0" xfId="1" applyNumberFormat="1" applyFont="1" applyFill="1" applyBorder="1" applyAlignment="1" applyProtection="1">
      <alignment vertical="center"/>
    </xf>
    <xf numFmtId="1" fontId="5" fillId="2" borderId="0" xfId="1" applyNumberFormat="1" applyFont="1" applyFill="1" applyBorder="1" applyAlignment="1" applyProtection="1">
      <alignment vertical="center"/>
    </xf>
    <xf numFmtId="3" fontId="5" fillId="2" borderId="0" xfId="1" applyNumberFormat="1" applyFont="1" applyFill="1" applyBorder="1" applyAlignment="1" applyProtection="1">
      <alignment vertical="center"/>
    </xf>
    <xf numFmtId="166" fontId="4" fillId="2" borderId="0" xfId="2" applyNumberFormat="1" applyFont="1" applyFill="1" applyBorder="1" applyAlignment="1" applyProtection="1">
      <alignment horizontal="right" vertical="center"/>
    </xf>
    <xf numFmtId="164" fontId="5" fillId="2" borderId="6" xfId="1" applyNumberFormat="1" applyFont="1" applyFill="1" applyBorder="1" applyAlignment="1" applyProtection="1">
      <alignment vertical="center"/>
    </xf>
    <xf numFmtId="165" fontId="5" fillId="2" borderId="6" xfId="1" applyNumberFormat="1" applyFont="1" applyFill="1" applyBorder="1" applyAlignment="1" applyProtection="1">
      <alignment vertical="center"/>
    </xf>
    <xf numFmtId="164" fontId="4" fillId="2" borderId="6" xfId="1" applyNumberFormat="1" applyFont="1" applyFill="1" applyBorder="1" applyAlignment="1" applyProtection="1">
      <alignment horizontal="right" vertical="center"/>
    </xf>
    <xf numFmtId="166" fontId="5" fillId="4" borderId="7" xfId="2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4" fillId="0" borderId="6" xfId="1" applyNumberFormat="1" applyFont="1" applyFill="1" applyBorder="1" applyAlignment="1" applyProtection="1">
      <alignment horizontal="right" vertical="center"/>
    </xf>
    <xf numFmtId="165" fontId="5" fillId="2" borderId="16" xfId="1" applyNumberFormat="1" applyFont="1" applyFill="1" applyBorder="1" applyAlignment="1" applyProtection="1">
      <alignment vertical="center"/>
    </xf>
    <xf numFmtId="165" fontId="5" fillId="2" borderId="0" xfId="1" applyNumberFormat="1" applyFont="1" applyFill="1" applyBorder="1" applyAlignment="1" applyProtection="1">
      <alignment vertical="center"/>
    </xf>
    <xf numFmtId="4" fontId="4" fillId="2" borderId="0" xfId="1" applyNumberFormat="1" applyFont="1" applyFill="1" applyBorder="1" applyAlignment="1" applyProtection="1">
      <alignment vertical="center"/>
    </xf>
    <xf numFmtId="3" fontId="4" fillId="2" borderId="0" xfId="1" applyNumberFormat="1" applyFont="1" applyFill="1" applyBorder="1" applyAlignment="1" applyProtection="1">
      <alignment vertical="center"/>
    </xf>
    <xf numFmtId="164" fontId="5" fillId="2" borderId="6" xfId="1" quotePrefix="1" applyNumberFormat="1" applyFont="1" applyFill="1" applyBorder="1" applyAlignment="1" applyProtection="1">
      <alignment vertical="center"/>
    </xf>
    <xf numFmtId="4" fontId="5" fillId="2" borderId="6" xfId="1" applyNumberFormat="1" applyFont="1" applyFill="1" applyBorder="1" applyAlignment="1" applyProtection="1">
      <alignment vertical="center"/>
    </xf>
    <xf numFmtId="165" fontId="4" fillId="2" borderId="0" xfId="1" applyNumberFormat="1" applyFont="1" applyFill="1" applyBorder="1" applyAlignment="1" applyProtection="1">
      <alignment vertical="center"/>
    </xf>
    <xf numFmtId="165" fontId="4" fillId="2" borderId="16" xfId="1" applyNumberFormat="1" applyFont="1" applyFill="1" applyBorder="1" applyAlignment="1" applyProtection="1">
      <alignment vertical="center"/>
    </xf>
    <xf numFmtId="3" fontId="4" fillId="2" borderId="0" xfId="1" applyNumberFormat="1" applyFont="1" applyFill="1" applyBorder="1" applyAlignment="1" applyProtection="1">
      <alignment horizontal="left" vertical="center"/>
    </xf>
    <xf numFmtId="3" fontId="4" fillId="0" borderId="0" xfId="1" applyNumberFormat="1" applyFont="1" applyFill="1" applyBorder="1" applyAlignment="1" applyProtection="1">
      <alignment vertical="center"/>
    </xf>
    <xf numFmtId="164" fontId="5" fillId="0" borderId="16" xfId="1" applyNumberFormat="1" applyFont="1" applyFill="1" applyBorder="1" applyAlignment="1" applyProtection="1">
      <alignment vertical="center"/>
    </xf>
    <xf numFmtId="165" fontId="5" fillId="0" borderId="5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5" fillId="2" borderId="9" xfId="1" applyNumberFormat="1" applyFont="1" applyFill="1" applyBorder="1" applyAlignment="1" applyProtection="1">
      <alignment vertical="center"/>
    </xf>
    <xf numFmtId="165" fontId="5" fillId="2" borderId="9" xfId="1" applyNumberFormat="1" applyFont="1" applyFill="1" applyBorder="1" applyAlignment="1" applyProtection="1">
      <alignment vertical="center"/>
    </xf>
    <xf numFmtId="164" fontId="4" fillId="2" borderId="9" xfId="1" applyNumberFormat="1" applyFont="1" applyFill="1" applyBorder="1" applyAlignment="1" applyProtection="1">
      <alignment horizontal="right" vertical="center"/>
    </xf>
    <xf numFmtId="166" fontId="5" fillId="4" borderId="9" xfId="2" applyNumberFormat="1" applyFont="1" applyFill="1" applyBorder="1" applyAlignment="1" applyProtection="1">
      <alignment vertical="center"/>
    </xf>
    <xf numFmtId="164" fontId="4" fillId="2" borderId="0" xfId="1" applyNumberFormat="1" applyFont="1" applyFill="1" applyBorder="1" applyAlignment="1" applyProtection="1">
      <alignment horizontal="right" vertical="center"/>
    </xf>
    <xf numFmtId="166" fontId="5" fillId="0" borderId="0" xfId="2" applyNumberFormat="1" applyFont="1" applyFill="1" applyBorder="1" applyAlignment="1" applyProtection="1">
      <alignment vertical="center"/>
    </xf>
    <xf numFmtId="165" fontId="5" fillId="0" borderId="0" xfId="1" applyNumberFormat="1" applyFont="1" applyFill="1" applyBorder="1" applyAlignment="1" applyProtection="1">
      <alignment vertical="center"/>
    </xf>
    <xf numFmtId="164" fontId="5" fillId="0" borderId="9" xfId="1" applyNumberFormat="1" applyFont="1" applyFill="1" applyBorder="1" applyAlignment="1" applyProtection="1">
      <alignment vertical="center"/>
    </xf>
    <xf numFmtId="9" fontId="5" fillId="4" borderId="9" xfId="3" applyFont="1" applyFill="1" applyBorder="1" applyAlignment="1" applyProtection="1">
      <alignment horizontal="center" vertical="center"/>
    </xf>
    <xf numFmtId="9" fontId="5" fillId="0" borderId="0" xfId="3" applyFont="1" applyFill="1" applyBorder="1" applyAlignment="1" applyProtection="1">
      <alignment horizontal="center" vertical="center"/>
    </xf>
    <xf numFmtId="165" fontId="5" fillId="2" borderId="0" xfId="1" applyNumberFormat="1" applyFont="1" applyFill="1" applyBorder="1" applyAlignment="1" applyProtection="1">
      <alignment horizontal="center" vertical="center" wrapText="1"/>
    </xf>
    <xf numFmtId="9" fontId="5" fillId="0" borderId="9" xfId="3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6" fontId="5" fillId="0" borderId="9" xfId="2" applyNumberFormat="1" applyFont="1" applyFill="1" applyBorder="1" applyAlignment="1" applyProtection="1">
      <alignment vertical="center"/>
    </xf>
    <xf numFmtId="165" fontId="5" fillId="0" borderId="9" xfId="1" applyNumberFormat="1" applyFont="1" applyFill="1" applyBorder="1" applyAlignment="1" applyProtection="1">
      <alignment vertical="center"/>
    </xf>
    <xf numFmtId="166" fontId="5" fillId="4" borderId="0" xfId="2" applyNumberFormat="1" applyFont="1" applyFill="1" applyBorder="1" applyAlignment="1" applyProtection="1">
      <alignment vertical="center"/>
    </xf>
    <xf numFmtId="164" fontId="5" fillId="0" borderId="6" xfId="1" applyNumberFormat="1" applyFont="1" applyFill="1" applyBorder="1" applyAlignment="1" applyProtection="1">
      <alignment vertical="center"/>
    </xf>
    <xf numFmtId="166" fontId="5" fillId="0" borderId="6" xfId="2" applyNumberFormat="1" applyFont="1" applyFill="1" applyBorder="1" applyAlignment="1" applyProtection="1">
      <alignment vertical="center"/>
    </xf>
    <xf numFmtId="165" fontId="5" fillId="0" borderId="6" xfId="1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4" fillId="2" borderId="5" xfId="1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5" fillId="0" borderId="18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 applyProtection="1">
      <alignment vertical="center"/>
    </xf>
    <xf numFmtId="164" fontId="13" fillId="2" borderId="0" xfId="1" applyNumberFormat="1" applyFont="1" applyFill="1" applyBorder="1" applyAlignment="1" applyProtection="1">
      <alignment vertical="center"/>
    </xf>
    <xf numFmtId="164" fontId="5" fillId="2" borderId="11" xfId="1" applyNumberFormat="1" applyFont="1" applyFill="1" applyBorder="1" applyAlignment="1" applyProtection="1">
      <alignment vertical="center" wrapText="1"/>
    </xf>
    <xf numFmtId="9" fontId="4" fillId="2" borderId="0" xfId="1" applyNumberFormat="1" applyFont="1" applyFill="1" applyBorder="1" applyAlignment="1" applyProtection="1">
      <alignment vertical="center"/>
    </xf>
    <xf numFmtId="168" fontId="4" fillId="2" borderId="0" xfId="1" applyNumberFormat="1" applyFont="1" applyFill="1" applyBorder="1" applyAlignment="1" applyProtection="1">
      <alignment vertical="center"/>
    </xf>
    <xf numFmtId="164" fontId="4" fillId="2" borderId="6" xfId="1" applyNumberFormat="1" applyFont="1" applyFill="1" applyBorder="1" applyAlignment="1" applyProtection="1">
      <alignment vertical="center"/>
    </xf>
    <xf numFmtId="44" fontId="4" fillId="4" borderId="19" xfId="2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 wrapText="1"/>
    </xf>
    <xf numFmtId="164" fontId="4" fillId="2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Protection="1"/>
    <xf numFmtId="0" fontId="1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9" fontId="4" fillId="2" borderId="0" xfId="1" applyNumberFormat="1" applyFont="1" applyFill="1" applyBorder="1" applyAlignment="1" applyProtection="1">
      <alignment vertical="center"/>
      <protection locked="0"/>
    </xf>
    <xf numFmtId="3" fontId="4" fillId="2" borderId="0" xfId="1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 wrapText="1"/>
    </xf>
    <xf numFmtId="2" fontId="4" fillId="0" borderId="5" xfId="1" applyNumberFormat="1" applyFont="1" applyFill="1" applyBorder="1" applyAlignment="1" applyProtection="1">
      <alignment vertical="center"/>
      <protection locked="0"/>
    </xf>
    <xf numFmtId="2" fontId="4" fillId="2" borderId="5" xfId="1" applyNumberFormat="1" applyFont="1" applyFill="1" applyBorder="1" applyAlignment="1" applyProtection="1">
      <alignment vertical="center"/>
    </xf>
    <xf numFmtId="1" fontId="5" fillId="2" borderId="5" xfId="1" applyNumberFormat="1" applyFont="1" applyFill="1" applyBorder="1" applyAlignment="1" applyProtection="1">
      <alignment vertical="center"/>
    </xf>
    <xf numFmtId="165" fontId="5" fillId="2" borderId="8" xfId="1" applyNumberFormat="1" applyFont="1" applyFill="1" applyBorder="1" applyAlignment="1" applyProtection="1">
      <alignment vertical="center"/>
    </xf>
    <xf numFmtId="165" fontId="5" fillId="2" borderId="20" xfId="1" applyNumberFormat="1" applyFont="1" applyFill="1" applyBorder="1" applyAlignment="1" applyProtection="1">
      <alignment vertical="center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" fontId="4" fillId="0" borderId="5" xfId="1" applyNumberFormat="1" applyFont="1" applyFill="1" applyBorder="1" applyAlignment="1" applyProtection="1">
      <alignment vertical="center"/>
    </xf>
    <xf numFmtId="4" fontId="5" fillId="2" borderId="8" xfId="1" applyNumberFormat="1" applyFont="1" applyFill="1" applyBorder="1" applyAlignment="1" applyProtection="1">
      <alignment vertical="center"/>
    </xf>
    <xf numFmtId="164" fontId="4" fillId="2" borderId="2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164" fontId="4" fillId="0" borderId="5" xfId="1" applyNumberFormat="1" applyFont="1" applyFill="1" applyBorder="1" applyAlignment="1" applyProtection="1">
      <alignment vertical="center"/>
      <protection locked="0"/>
    </xf>
    <xf numFmtId="165" fontId="4" fillId="2" borderId="5" xfId="1" applyNumberFormat="1" applyFont="1" applyFill="1" applyBorder="1" applyAlignment="1" applyProtection="1">
      <alignment vertical="center"/>
    </xf>
    <xf numFmtId="165" fontId="4" fillId="2" borderId="20" xfId="1" applyNumberFormat="1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164" fontId="5" fillId="0" borderId="20" xfId="1" applyNumberFormat="1" applyFont="1" applyFill="1" applyBorder="1" applyAlignment="1" applyProtection="1">
      <alignment vertical="center"/>
    </xf>
    <xf numFmtId="165" fontId="5" fillId="2" borderId="21" xfId="1" applyNumberFormat="1" applyFont="1" applyFill="1" applyBorder="1" applyAlignment="1" applyProtection="1">
      <alignment vertical="center"/>
    </xf>
    <xf numFmtId="165" fontId="5" fillId="0" borderId="5" xfId="1" applyNumberFormat="1" applyFont="1" applyFill="1" applyBorder="1" applyAlignment="1" applyProtection="1">
      <alignment vertical="center"/>
    </xf>
    <xf numFmtId="165" fontId="5" fillId="0" borderId="5" xfId="1" applyNumberFormat="1" applyFont="1" applyFill="1" applyBorder="1" applyAlignment="1" applyProtection="1">
      <alignment horizontal="center" vertical="center" wrapText="1"/>
    </xf>
    <xf numFmtId="9" fontId="5" fillId="0" borderId="21" xfId="3" applyFont="1" applyFill="1" applyBorder="1" applyAlignment="1" applyProtection="1">
      <alignment horizontal="center" vertical="center"/>
    </xf>
    <xf numFmtId="165" fontId="5" fillId="0" borderId="21" xfId="1" applyNumberFormat="1" applyFont="1" applyFill="1" applyBorder="1" applyAlignment="1" applyProtection="1">
      <alignment vertical="center"/>
    </xf>
    <xf numFmtId="165" fontId="5" fillId="0" borderId="8" xfId="1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64" fontId="14" fillId="2" borderId="0" xfId="1" applyNumberFormat="1" applyFont="1" applyFill="1" applyBorder="1" applyAlignment="1" applyProtection="1">
      <alignment horizontal="left" vertical="center"/>
    </xf>
    <xf numFmtId="0" fontId="15" fillId="2" borderId="0" xfId="0" applyFont="1" applyFill="1" applyAlignment="1">
      <alignment vertical="center"/>
    </xf>
    <xf numFmtId="164" fontId="4" fillId="2" borderId="0" xfId="1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indent="2"/>
    </xf>
    <xf numFmtId="3" fontId="5" fillId="0" borderId="6" xfId="1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vertical="center" wrapText="1"/>
    </xf>
    <xf numFmtId="164" fontId="5" fillId="2" borderId="16" xfId="1" applyNumberFormat="1" applyFont="1" applyFill="1" applyBorder="1" applyAlignment="1" applyProtection="1">
      <alignment vertical="center"/>
    </xf>
    <xf numFmtId="164" fontId="4" fillId="2" borderId="10" xfId="1" applyNumberFormat="1" applyFont="1" applyFill="1" applyBorder="1" applyAlignment="1" applyProtection="1">
      <alignment vertical="center"/>
      <protection locked="0"/>
    </xf>
    <xf numFmtId="164" fontId="4" fillId="2" borderId="3" xfId="1" applyNumberFormat="1" applyFont="1" applyFill="1" applyBorder="1" applyAlignment="1" applyProtection="1">
      <alignment vertical="center"/>
      <protection locked="0"/>
    </xf>
    <xf numFmtId="164" fontId="4" fillId="2" borderId="4" xfId="1" applyNumberFormat="1" applyFont="1" applyFill="1" applyBorder="1" applyAlignment="1" applyProtection="1">
      <alignment vertical="center"/>
      <protection locked="0"/>
    </xf>
    <xf numFmtId="164" fontId="5" fillId="2" borderId="10" xfId="1" applyNumberFormat="1" applyFont="1" applyFill="1" applyBorder="1" applyAlignment="1" applyProtection="1">
      <alignment vertical="center"/>
    </xf>
    <xf numFmtId="164" fontId="5" fillId="2" borderId="3" xfId="1" applyNumberFormat="1" applyFont="1" applyFill="1" applyBorder="1" applyAlignment="1" applyProtection="1">
      <alignment vertical="center"/>
    </xf>
    <xf numFmtId="165" fontId="5" fillId="2" borderId="3" xfId="1" applyNumberFormat="1" applyFont="1" applyFill="1" applyBorder="1" applyAlignment="1" applyProtection="1">
      <alignment vertical="center"/>
    </xf>
    <xf numFmtId="165" fontId="5" fillId="2" borderId="4" xfId="1" applyNumberFormat="1" applyFont="1" applyFill="1" applyBorder="1" applyAlignment="1" applyProtection="1">
      <alignment vertical="center"/>
    </xf>
    <xf numFmtId="164" fontId="5" fillId="0" borderId="25" xfId="1" applyNumberFormat="1" applyFont="1" applyFill="1" applyBorder="1" applyAlignment="1" applyProtection="1">
      <alignment vertical="center"/>
    </xf>
    <xf numFmtId="164" fontId="5" fillId="2" borderId="11" xfId="1" applyNumberFormat="1" applyFont="1" applyFill="1" applyBorder="1" applyAlignment="1" applyProtection="1">
      <alignment vertical="center"/>
    </xf>
    <xf numFmtId="164" fontId="5" fillId="2" borderId="26" xfId="1" applyNumberFormat="1" applyFont="1" applyFill="1" applyBorder="1" applyAlignment="1" applyProtection="1">
      <alignment vertical="center"/>
    </xf>
    <xf numFmtId="164" fontId="5" fillId="0" borderId="11" xfId="1" applyNumberFormat="1" applyFont="1" applyFill="1" applyBorder="1" applyAlignment="1" applyProtection="1">
      <alignment vertical="center"/>
    </xf>
    <xf numFmtId="165" fontId="5" fillId="2" borderId="26" xfId="1" applyNumberFormat="1" applyFont="1" applyFill="1" applyBorder="1" applyAlignment="1" applyProtection="1">
      <alignment horizontal="left" vertical="center"/>
    </xf>
    <xf numFmtId="164" fontId="5" fillId="0" borderId="12" xfId="1" applyNumberFormat="1" applyFont="1" applyFill="1" applyBorder="1" applyAlignment="1" applyProtection="1">
      <alignment vertical="center"/>
    </xf>
    <xf numFmtId="166" fontId="4" fillId="6" borderId="15" xfId="2" applyNumberFormat="1" applyFont="1" applyFill="1" applyBorder="1" applyAlignment="1" applyProtection="1">
      <alignment vertical="center"/>
      <protection locked="0"/>
    </xf>
    <xf numFmtId="3" fontId="4" fillId="6" borderId="15" xfId="1" applyNumberFormat="1" applyFont="1" applyFill="1" applyBorder="1" applyAlignment="1" applyProtection="1">
      <alignment horizontal="center" vertical="center"/>
      <protection locked="0"/>
    </xf>
    <xf numFmtId="44" fontId="4" fillId="6" borderId="15" xfId="2" applyFont="1" applyFill="1" applyBorder="1" applyAlignment="1" applyProtection="1">
      <alignment vertical="center"/>
      <protection locked="0"/>
    </xf>
    <xf numFmtId="3" fontId="4" fillId="6" borderId="15" xfId="1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43" fontId="5" fillId="0" borderId="0" xfId="1" applyFont="1" applyFill="1" applyBorder="1" applyAlignment="1" applyProtection="1">
      <alignment vertical="center"/>
    </xf>
    <xf numFmtId="164" fontId="5" fillId="0" borderId="29" xfId="1" applyNumberFormat="1" applyFont="1" applyFill="1" applyBorder="1" applyAlignment="1" applyProtection="1">
      <alignment horizontal="left" vertical="top"/>
    </xf>
    <xf numFmtId="164" fontId="5" fillId="0" borderId="31" xfId="1" applyNumberFormat="1" applyFont="1" applyFill="1" applyBorder="1" applyAlignment="1" applyProtection="1">
      <alignment horizontal="left" vertical="top"/>
    </xf>
    <xf numFmtId="164" fontId="5" fillId="0" borderId="33" xfId="1" applyNumberFormat="1" applyFont="1" applyFill="1" applyBorder="1" applyAlignment="1" applyProtection="1">
      <alignment horizontal="left" vertical="top" wrapText="1"/>
    </xf>
    <xf numFmtId="9" fontId="5" fillId="0" borderId="0" xfId="3" applyFont="1" applyFill="1" applyBorder="1" applyAlignment="1" applyProtection="1">
      <alignment vertical="center"/>
    </xf>
    <xf numFmtId="0" fontId="7" fillId="2" borderId="0" xfId="1" applyNumberFormat="1" applyFont="1" applyFill="1" applyBorder="1" applyAlignment="1" applyProtection="1">
      <alignment horizontal="left" vertical="top" wrapText="1"/>
    </xf>
    <xf numFmtId="0" fontId="2" fillId="0" borderId="35" xfId="0" applyFont="1" applyBorder="1" applyProtection="1"/>
    <xf numFmtId="9" fontId="0" fillId="0" borderId="35" xfId="3" applyFont="1" applyBorder="1" applyProtection="1"/>
    <xf numFmtId="9" fontId="0" fillId="0" borderId="35" xfId="0" applyNumberFormat="1" applyBorder="1" applyProtection="1"/>
    <xf numFmtId="164" fontId="5" fillId="2" borderId="0" xfId="1" applyNumberFormat="1" applyFont="1" applyFill="1" applyBorder="1" applyAlignment="1" applyProtection="1">
      <alignment vertical="center" wrapText="1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167" fontId="6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167" fontId="6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14" fontId="4" fillId="4" borderId="32" xfId="2" applyNumberFormat="1" applyFont="1" applyFill="1" applyBorder="1" applyAlignment="1" applyProtection="1">
      <alignment horizontal="left" vertical="center"/>
    </xf>
    <xf numFmtId="9" fontId="7" fillId="4" borderId="9" xfId="3" applyFont="1" applyFill="1" applyBorder="1" applyAlignment="1" applyProtection="1">
      <alignment horizontal="center" vertical="center"/>
    </xf>
    <xf numFmtId="164" fontId="5" fillId="2" borderId="16" xfId="1" applyNumberFormat="1" applyFont="1" applyFill="1" applyBorder="1" applyAlignment="1" applyProtection="1">
      <alignment vertical="center"/>
    </xf>
    <xf numFmtId="0" fontId="2" fillId="0" borderId="43" xfId="0" applyFont="1" applyFill="1" applyBorder="1" applyProtection="1"/>
    <xf numFmtId="0" fontId="0" fillId="0" borderId="44" xfId="0" applyBorder="1" applyProtection="1"/>
    <xf numFmtId="0" fontId="2" fillId="0" borderId="10" xfId="0" applyFont="1" applyBorder="1" applyProtection="1"/>
    <xf numFmtId="0" fontId="0" fillId="0" borderId="36" xfId="0" applyBorder="1" applyProtection="1"/>
    <xf numFmtId="0" fontId="0" fillId="0" borderId="12" xfId="0" applyBorder="1" applyProtection="1"/>
    <xf numFmtId="0" fontId="2" fillId="0" borderId="8" xfId="0" applyFont="1" applyBorder="1" applyAlignment="1" applyProtection="1">
      <alignment horizontal="center" wrapText="1"/>
    </xf>
    <xf numFmtId="0" fontId="2" fillId="0" borderId="45" xfId="0" applyFont="1" applyBorder="1" applyProtection="1"/>
    <xf numFmtId="0" fontId="9" fillId="2" borderId="0" xfId="1" applyNumberFormat="1" applyFont="1" applyFill="1" applyBorder="1" applyAlignment="1" applyProtection="1">
      <alignment horizontal="left" vertical="center"/>
    </xf>
    <xf numFmtId="9" fontId="5" fillId="0" borderId="9" xfId="3" applyFont="1" applyFill="1" applyBorder="1" applyAlignment="1" applyProtection="1">
      <alignment vertical="center"/>
    </xf>
    <xf numFmtId="0" fontId="19" fillId="0" borderId="0" xfId="0" applyFont="1"/>
    <xf numFmtId="0" fontId="18" fillId="0" borderId="0" xfId="0" applyFont="1"/>
    <xf numFmtId="164" fontId="5" fillId="2" borderId="5" xfId="1" applyNumberFormat="1" applyFont="1" applyFill="1" applyBorder="1" applyAlignment="1" applyProtection="1">
      <alignment horizontal="center" vertical="center" wrapText="1"/>
    </xf>
    <xf numFmtId="164" fontId="5" fillId="2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 wrapText="1"/>
    </xf>
    <xf numFmtId="44" fontId="4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44" fontId="4" fillId="0" borderId="0" xfId="2" applyFont="1" applyFill="1" applyBorder="1" applyAlignment="1" applyProtection="1">
      <alignment vertical="center"/>
    </xf>
    <xf numFmtId="1" fontId="6" fillId="2" borderId="0" xfId="0" applyNumberFormat="1" applyFont="1" applyFill="1" applyAlignment="1" applyProtection="1">
      <alignment horizontal="center" vertical="center"/>
    </xf>
    <xf numFmtId="0" fontId="5" fillId="4" borderId="48" xfId="1" applyNumberFormat="1" applyFont="1" applyFill="1" applyBorder="1" applyAlignment="1" applyProtection="1">
      <alignment vertical="center"/>
    </xf>
    <xf numFmtId="0" fontId="5" fillId="4" borderId="30" xfId="1" applyNumberFormat="1" applyFont="1" applyFill="1" applyBorder="1" applyAlignment="1" applyProtection="1">
      <alignment vertical="center"/>
    </xf>
    <xf numFmtId="0" fontId="5" fillId="4" borderId="32" xfId="1" applyNumberFormat="1" applyFont="1" applyFill="1" applyBorder="1" applyAlignment="1" applyProtection="1">
      <alignment horizontal="left" vertical="center"/>
    </xf>
    <xf numFmtId="0" fontId="2" fillId="0" borderId="0" xfId="0" applyFont="1"/>
    <xf numFmtId="166" fontId="4" fillId="9" borderId="0" xfId="2" applyNumberFormat="1" applyFont="1" applyFill="1" applyBorder="1" applyAlignment="1" applyProtection="1">
      <alignment vertical="center"/>
      <protection locked="0"/>
    </xf>
    <xf numFmtId="165" fontId="5" fillId="9" borderId="0" xfId="1" applyNumberFormat="1" applyFont="1" applyFill="1" applyBorder="1" applyAlignment="1" applyProtection="1">
      <alignment horizontal="center" vertical="center"/>
    </xf>
    <xf numFmtId="166" fontId="5" fillId="9" borderId="9" xfId="2" applyNumberFormat="1" applyFont="1" applyFill="1" applyBorder="1" applyAlignment="1" applyProtection="1">
      <alignment vertical="center"/>
    </xf>
    <xf numFmtId="166" fontId="5" fillId="9" borderId="0" xfId="2" applyNumberFormat="1" applyFont="1" applyFill="1" applyBorder="1" applyAlignment="1" applyProtection="1">
      <alignment vertical="center"/>
    </xf>
    <xf numFmtId="9" fontId="7" fillId="9" borderId="9" xfId="3" applyFont="1" applyFill="1" applyBorder="1" applyAlignment="1" applyProtection="1">
      <alignment horizontal="center" vertical="center"/>
    </xf>
    <xf numFmtId="9" fontId="5" fillId="9" borderId="0" xfId="3" applyFont="1" applyFill="1" applyBorder="1" applyAlignment="1" applyProtection="1">
      <alignment horizontal="center" vertical="center"/>
    </xf>
    <xf numFmtId="166" fontId="5" fillId="9" borderId="6" xfId="2" applyNumberFormat="1" applyFont="1" applyFill="1" applyBorder="1" applyAlignment="1" applyProtection="1">
      <alignment vertical="center"/>
    </xf>
    <xf numFmtId="166" fontId="4" fillId="9" borderId="0" xfId="2" applyNumberFormat="1" applyFont="1" applyFill="1" applyBorder="1" applyAlignment="1" applyProtection="1">
      <alignment vertical="center"/>
    </xf>
    <xf numFmtId="165" fontId="4" fillId="9" borderId="0" xfId="1" applyNumberFormat="1" applyFont="1" applyFill="1" applyBorder="1" applyAlignment="1" applyProtection="1">
      <alignment vertical="center"/>
    </xf>
    <xf numFmtId="164" fontId="4" fillId="9" borderId="16" xfId="1" applyNumberFormat="1" applyFont="1" applyFill="1" applyBorder="1" applyAlignment="1" applyProtection="1">
      <alignment vertical="center"/>
    </xf>
    <xf numFmtId="0" fontId="7" fillId="9" borderId="0" xfId="0" applyFont="1" applyFill="1" applyBorder="1" applyAlignment="1" applyProtection="1">
      <alignment vertical="center" wrapText="1"/>
    </xf>
    <xf numFmtId="3" fontId="4" fillId="9" borderId="0" xfId="1" applyNumberFormat="1" applyFont="1" applyFill="1" applyBorder="1" applyAlignment="1" applyProtection="1">
      <alignment horizontal="left" vertical="center"/>
    </xf>
    <xf numFmtId="165" fontId="5" fillId="9" borderId="0" xfId="1" applyNumberFormat="1" applyFont="1" applyFill="1" applyBorder="1" applyAlignment="1" applyProtection="1">
      <alignment vertical="center"/>
    </xf>
    <xf numFmtId="165" fontId="4" fillId="9" borderId="16" xfId="1" applyNumberFormat="1" applyFont="1" applyFill="1" applyBorder="1" applyAlignment="1" applyProtection="1">
      <alignment vertical="center"/>
    </xf>
    <xf numFmtId="3" fontId="4" fillId="9" borderId="0" xfId="1" applyNumberFormat="1" applyFont="1" applyFill="1" applyBorder="1" applyAlignment="1" applyProtection="1">
      <alignment vertical="center"/>
    </xf>
    <xf numFmtId="0" fontId="7" fillId="9" borderId="0" xfId="0" applyFont="1" applyFill="1" applyBorder="1" applyAlignment="1" applyProtection="1">
      <alignment horizontal="center" vertical="center" wrapText="1"/>
    </xf>
    <xf numFmtId="3" fontId="5" fillId="9" borderId="0" xfId="1" applyNumberFormat="1" applyFont="1" applyFill="1" applyBorder="1" applyAlignment="1" applyProtection="1">
      <alignment vertical="center"/>
    </xf>
    <xf numFmtId="166" fontId="4" fillId="9" borderId="0" xfId="2" applyNumberFormat="1" applyFont="1" applyFill="1" applyBorder="1" applyAlignment="1" applyProtection="1">
      <alignment horizontal="right" vertical="center"/>
    </xf>
    <xf numFmtId="165" fontId="5" fillId="9" borderId="16" xfId="1" applyNumberFormat="1" applyFont="1" applyFill="1" applyBorder="1" applyAlignment="1" applyProtection="1">
      <alignment vertical="center"/>
    </xf>
    <xf numFmtId="0" fontId="7" fillId="9" borderId="0" xfId="0" applyFont="1" applyFill="1" applyBorder="1" applyAlignment="1" applyProtection="1">
      <alignment vertical="center"/>
    </xf>
    <xf numFmtId="165" fontId="5" fillId="9" borderId="3" xfId="1" applyNumberFormat="1" applyFont="1" applyFill="1" applyBorder="1" applyAlignment="1" applyProtection="1">
      <alignment vertical="center"/>
    </xf>
    <xf numFmtId="164" fontId="5" fillId="9" borderId="16" xfId="1" applyNumberFormat="1" applyFont="1" applyFill="1" applyBorder="1" applyAlignment="1" applyProtection="1">
      <alignment vertical="center"/>
    </xf>
    <xf numFmtId="9" fontId="5" fillId="9" borderId="9" xfId="3" applyFont="1" applyFill="1" applyBorder="1" applyAlignment="1" applyProtection="1">
      <alignment horizontal="center" vertical="center"/>
    </xf>
    <xf numFmtId="165" fontId="3" fillId="9" borderId="0" xfId="1" applyNumberFormat="1" applyFont="1" applyFill="1" applyBorder="1" applyAlignment="1" applyProtection="1">
      <alignment vertical="center"/>
      <protection locked="0"/>
    </xf>
    <xf numFmtId="164" fontId="5" fillId="9" borderId="0" xfId="1" applyNumberFormat="1" applyFont="1" applyFill="1" applyBorder="1" applyAlignment="1" applyProtection="1">
      <alignment vertical="center"/>
    </xf>
    <xf numFmtId="0" fontId="6" fillId="9" borderId="0" xfId="0" applyFont="1" applyFill="1" applyAlignment="1" applyProtection="1">
      <alignment vertical="center"/>
      <protection locked="0"/>
    </xf>
    <xf numFmtId="165" fontId="5" fillId="9" borderId="0" xfId="1" applyNumberFormat="1" applyFont="1" applyFill="1" applyBorder="1" applyAlignment="1" applyProtection="1">
      <alignment vertical="center"/>
      <protection locked="0"/>
    </xf>
    <xf numFmtId="165" fontId="4" fillId="9" borderId="0" xfId="1" applyNumberFormat="1" applyFont="1" applyFill="1" applyBorder="1" applyAlignment="1" applyProtection="1">
      <alignment vertical="center"/>
      <protection locked="0"/>
    </xf>
    <xf numFmtId="165" fontId="5" fillId="9" borderId="9" xfId="1" applyNumberFormat="1" applyFont="1" applyFill="1" applyBorder="1" applyAlignment="1" applyProtection="1">
      <alignment vertical="center"/>
    </xf>
    <xf numFmtId="165" fontId="5" fillId="9" borderId="6" xfId="1" applyNumberFormat="1" applyFont="1" applyFill="1" applyBorder="1" applyAlignment="1" applyProtection="1">
      <alignment vertical="center"/>
    </xf>
    <xf numFmtId="164" fontId="4" fillId="9" borderId="3" xfId="1" applyNumberFormat="1" applyFont="1" applyFill="1" applyBorder="1" applyAlignment="1" applyProtection="1">
      <alignment vertical="center"/>
      <protection locked="0"/>
    </xf>
    <xf numFmtId="9" fontId="5" fillId="9" borderId="9" xfId="3" applyFont="1" applyFill="1" applyBorder="1" applyAlignment="1" applyProtection="1">
      <alignment vertical="center"/>
    </xf>
    <xf numFmtId="166" fontId="5" fillId="9" borderId="0" xfId="2" applyNumberFormat="1" applyFont="1" applyFill="1" applyBorder="1" applyAlignment="1" applyProtection="1">
      <alignment vertical="center"/>
      <protection locked="0"/>
    </xf>
    <xf numFmtId="164" fontId="4" fillId="2" borderId="0" xfId="1" applyNumberFormat="1" applyFont="1" applyFill="1" applyBorder="1" applyAlignment="1" applyProtection="1">
      <alignment horizontal="left" vertical="center"/>
      <protection locked="0"/>
    </xf>
    <xf numFmtId="164" fontId="3" fillId="2" borderId="0" xfId="1" applyNumberFormat="1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vertical="center"/>
    </xf>
    <xf numFmtId="0" fontId="0" fillId="3" borderId="18" xfId="0" applyFill="1" applyBorder="1" applyAlignment="1" applyProtection="1">
      <alignment horizontal="left" vertical="top" wrapText="1"/>
    </xf>
    <xf numFmtId="166" fontId="5" fillId="4" borderId="7" xfId="2" applyNumberFormat="1" applyFont="1" applyFill="1" applyBorder="1" applyAlignment="1" applyProtection="1">
      <alignment vertical="center"/>
      <protection hidden="1"/>
    </xf>
    <xf numFmtId="166" fontId="4" fillId="2" borderId="0" xfId="2" applyNumberFormat="1" applyFont="1" applyFill="1" applyBorder="1" applyAlignment="1" applyProtection="1">
      <alignment vertical="center"/>
      <protection hidden="1"/>
    </xf>
    <xf numFmtId="166" fontId="5" fillId="4" borderId="9" xfId="2" applyNumberFormat="1" applyFont="1" applyFill="1" applyBorder="1" applyAlignment="1" applyProtection="1">
      <alignment vertical="center"/>
      <protection hidden="1"/>
    </xf>
    <xf numFmtId="0" fontId="9" fillId="2" borderId="5" xfId="0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164" fontId="5" fillId="8" borderId="18" xfId="1" applyNumberFormat="1" applyFont="1" applyFill="1" applyBorder="1" applyAlignment="1" applyProtection="1">
      <alignment vertical="center"/>
    </xf>
    <xf numFmtId="0" fontId="21" fillId="11" borderId="18" xfId="0" applyFont="1" applyFill="1" applyBorder="1"/>
    <xf numFmtId="0" fontId="21" fillId="0" borderId="0" xfId="0" applyFont="1"/>
    <xf numFmtId="0" fontId="21" fillId="8" borderId="18" xfId="0" applyFont="1" applyFill="1" applyBorder="1"/>
    <xf numFmtId="166" fontId="6" fillId="2" borderId="0" xfId="0" applyNumberFormat="1" applyFont="1" applyFill="1" applyBorder="1" applyAlignment="1" applyProtection="1">
      <alignment horizontal="left" vertical="center"/>
    </xf>
    <xf numFmtId="9" fontId="6" fillId="2" borderId="0" xfId="0" applyNumberFormat="1" applyFont="1" applyFill="1" applyBorder="1" applyAlignment="1" applyProtection="1">
      <alignment vertical="center"/>
    </xf>
    <xf numFmtId="44" fontId="6" fillId="0" borderId="0" xfId="2" applyFont="1" applyFill="1" applyBorder="1" applyAlignment="1" applyProtection="1">
      <alignment vertical="center"/>
    </xf>
    <xf numFmtId="9" fontId="6" fillId="0" borderId="0" xfId="0" applyNumberFormat="1" applyFont="1" applyFill="1" applyBorder="1" applyAlignment="1" applyProtection="1">
      <alignment vertical="center"/>
    </xf>
    <xf numFmtId="0" fontId="26" fillId="0" borderId="0" xfId="0" applyFont="1" applyAlignment="1">
      <alignment horizontal="left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2" borderId="40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 wrapText="1"/>
      <protection locked="0"/>
    </xf>
    <xf numFmtId="0" fontId="6" fillId="2" borderId="41" xfId="0" applyFont="1" applyFill="1" applyBorder="1" applyAlignment="1" applyProtection="1">
      <alignment vertical="center"/>
      <protection locked="0"/>
    </xf>
    <xf numFmtId="0" fontId="6" fillId="2" borderId="42" xfId="0" applyFont="1" applyFill="1" applyBorder="1" applyAlignment="1" applyProtection="1">
      <alignment vertical="center"/>
      <protection locked="0"/>
    </xf>
    <xf numFmtId="0" fontId="27" fillId="0" borderId="0" xfId="0" applyFont="1"/>
    <xf numFmtId="0" fontId="28" fillId="0" borderId="0" xfId="0" applyFont="1"/>
    <xf numFmtId="164" fontId="4" fillId="2" borderId="11" xfId="1" applyNumberFormat="1" applyFont="1" applyFill="1" applyBorder="1" applyAlignment="1" applyProtection="1">
      <alignment vertical="center"/>
      <protection locked="0"/>
    </xf>
    <xf numFmtId="164" fontId="4" fillId="2" borderId="12" xfId="1" applyNumberFormat="1" applyFont="1" applyFill="1" applyBorder="1" applyAlignment="1" applyProtection="1">
      <alignment vertical="center"/>
      <protection locked="0"/>
    </xf>
    <xf numFmtId="164" fontId="4" fillId="2" borderId="6" xfId="1" applyNumberFormat="1" applyFont="1" applyFill="1" applyBorder="1" applyAlignment="1" applyProtection="1">
      <alignment vertical="center"/>
      <protection locked="0"/>
    </xf>
    <xf numFmtId="164" fontId="4" fillId="2" borderId="8" xfId="1" applyNumberFormat="1" applyFont="1" applyFill="1" applyBorder="1" applyAlignment="1" applyProtection="1">
      <alignment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/>
    </xf>
    <xf numFmtId="0" fontId="6" fillId="2" borderId="16" xfId="0" applyFont="1" applyFill="1" applyBorder="1" applyAlignment="1" applyProtection="1">
      <alignment vertical="center"/>
    </xf>
    <xf numFmtId="0" fontId="6" fillId="2" borderId="51" xfId="0" applyFont="1" applyFill="1" applyBorder="1" applyAlignment="1" applyProtection="1">
      <alignment vertical="center"/>
    </xf>
    <xf numFmtId="0" fontId="6" fillId="2" borderId="38" xfId="0" applyFont="1" applyFill="1" applyBorder="1" applyAlignment="1" applyProtection="1">
      <alignment vertical="center"/>
    </xf>
    <xf numFmtId="0" fontId="6" fillId="2" borderId="52" xfId="0" applyFont="1" applyFill="1" applyBorder="1" applyAlignment="1" applyProtection="1">
      <alignment vertical="center"/>
    </xf>
    <xf numFmtId="0" fontId="6" fillId="2" borderId="53" xfId="0" applyFont="1" applyFill="1" applyBorder="1" applyAlignment="1" applyProtection="1">
      <alignment vertical="center"/>
    </xf>
    <xf numFmtId="0" fontId="6" fillId="2" borderId="30" xfId="0" applyFont="1" applyFill="1" applyBorder="1" applyAlignment="1" applyProtection="1">
      <alignment vertical="center"/>
    </xf>
    <xf numFmtId="14" fontId="6" fillId="8" borderId="32" xfId="0" applyNumberFormat="1" applyFont="1" applyFill="1" applyBorder="1" applyAlignment="1" applyProtection="1">
      <alignment horizontal="left" vertical="center"/>
      <protection locked="0"/>
    </xf>
    <xf numFmtId="1" fontId="6" fillId="8" borderId="32" xfId="0" applyNumberFormat="1" applyFont="1" applyFill="1" applyBorder="1" applyAlignment="1" applyProtection="1">
      <alignment horizontal="left" vertical="center"/>
    </xf>
    <xf numFmtId="14" fontId="4" fillId="8" borderId="34" xfId="1" applyNumberFormat="1" applyFont="1" applyFill="1" applyBorder="1" applyAlignment="1" applyProtection="1">
      <alignment horizontal="left" vertical="center"/>
    </xf>
    <xf numFmtId="14" fontId="4" fillId="2" borderId="0" xfId="1" applyNumberFormat="1" applyFont="1" applyFill="1" applyBorder="1" applyAlignment="1" applyProtection="1">
      <alignment vertical="center"/>
    </xf>
    <xf numFmtId="0" fontId="2" fillId="0" borderId="54" xfId="0" applyFont="1" applyBorder="1" applyProtection="1"/>
    <xf numFmtId="0" fontId="0" fillId="0" borderId="56" xfId="0" applyBorder="1" applyProtection="1"/>
    <xf numFmtId="0" fontId="2" fillId="0" borderId="57" xfId="0" applyFont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 wrapText="1"/>
    </xf>
    <xf numFmtId="164" fontId="4" fillId="6" borderId="15" xfId="1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0" borderId="61" xfId="0" applyBorder="1" applyProtection="1"/>
    <xf numFmtId="0" fontId="7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8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6" fontId="5" fillId="9" borderId="6" xfId="2" applyNumberFormat="1" applyFont="1" applyFill="1" applyBorder="1" applyAlignment="1" applyProtection="1">
      <alignment vertical="center"/>
      <protection hidden="1"/>
    </xf>
    <xf numFmtId="164" fontId="5" fillId="9" borderId="0" xfId="1" applyNumberFormat="1" applyFont="1" applyFill="1" applyBorder="1" applyAlignment="1" applyProtection="1">
      <alignment horizontal="left" vertical="top" wrapText="1"/>
    </xf>
    <xf numFmtId="164" fontId="4" fillId="9" borderId="0" xfId="1" applyNumberFormat="1" applyFont="1" applyFill="1" applyBorder="1" applyAlignment="1" applyProtection="1">
      <alignment horizontal="left" vertical="top" wrapText="1"/>
      <protection locked="0"/>
    </xf>
    <xf numFmtId="166" fontId="5" fillId="9" borderId="9" xfId="2" applyNumberFormat="1" applyFont="1" applyFill="1" applyBorder="1" applyAlignment="1" applyProtection="1">
      <alignment vertical="center"/>
      <protection hidden="1"/>
    </xf>
    <xf numFmtId="164" fontId="5" fillId="9" borderId="9" xfId="1" applyNumberFormat="1" applyFont="1" applyFill="1" applyBorder="1" applyAlignment="1" applyProtection="1">
      <alignment vertical="center"/>
    </xf>
    <xf numFmtId="9" fontId="5" fillId="9" borderId="9" xfId="3" applyFont="1" applyFill="1" applyBorder="1" applyAlignment="1" applyProtection="1">
      <alignment horizontal="center" vertical="center"/>
      <protection hidden="1"/>
    </xf>
    <xf numFmtId="9" fontId="5" fillId="9" borderId="0" xfId="3" applyFont="1" applyFill="1" applyBorder="1" applyAlignment="1" applyProtection="1">
      <alignment vertical="center"/>
    </xf>
    <xf numFmtId="164" fontId="4" fillId="9" borderId="0" xfId="1" applyNumberFormat="1" applyFont="1" applyFill="1" applyBorder="1" applyAlignment="1" applyProtection="1">
      <alignment vertical="center"/>
      <protection locked="0"/>
    </xf>
    <xf numFmtId="165" fontId="8" fillId="2" borderId="0" xfId="1" applyNumberFormat="1" applyFont="1" applyFill="1" applyBorder="1" applyAlignment="1" applyProtection="1">
      <alignment horizontal="center" vertical="center"/>
    </xf>
    <xf numFmtId="165" fontId="8" fillId="9" borderId="0" xfId="1" applyNumberFormat="1" applyFont="1" applyFill="1" applyBorder="1" applyAlignment="1" applyProtection="1">
      <alignment horizontal="center" vertical="center"/>
    </xf>
    <xf numFmtId="164" fontId="4" fillId="6" borderId="17" xfId="1" applyNumberFormat="1" applyFont="1" applyFill="1" applyBorder="1" applyAlignment="1" applyProtection="1">
      <alignment vertical="center"/>
      <protection locked="0"/>
    </xf>
    <xf numFmtId="164" fontId="8" fillId="9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59" xfId="0" applyBorder="1" applyProtection="1"/>
    <xf numFmtId="164" fontId="5" fillId="2" borderId="11" xfId="1" applyNumberFormat="1" applyFont="1" applyFill="1" applyBorder="1" applyAlignment="1" applyProtection="1">
      <alignment horizontal="left" vertical="center"/>
    </xf>
    <xf numFmtId="164" fontId="5" fillId="2" borderId="12" xfId="1" applyNumberFormat="1" applyFont="1" applyFill="1" applyBorder="1" applyAlignment="1" applyProtection="1">
      <alignment horizontal="left" vertical="center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5" xfId="0" applyBorder="1" applyProtection="1">
      <protection locked="0"/>
    </xf>
    <xf numFmtId="0" fontId="0" fillId="9" borderId="22" xfId="0" applyFill="1" applyBorder="1" applyProtection="1">
      <protection locked="0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5" fillId="2" borderId="10" xfId="1" applyNumberFormat="1" applyFont="1" applyFill="1" applyBorder="1" applyAlignment="1" applyProtection="1">
      <alignment horizontal="left" vertical="center"/>
    </xf>
    <xf numFmtId="164" fontId="5" fillId="2" borderId="11" xfId="1" applyNumberFormat="1" applyFont="1" applyFill="1" applyBorder="1" applyAlignment="1" applyProtection="1">
      <alignment horizontal="left" vertical="center"/>
      <protection locked="0"/>
    </xf>
    <xf numFmtId="164" fontId="4" fillId="2" borderId="11" xfId="1" applyNumberFormat="1" applyFont="1" applyFill="1" applyBorder="1" applyAlignment="1" applyProtection="1">
      <alignment horizontal="left" vertical="center"/>
      <protection locked="0"/>
    </xf>
    <xf numFmtId="164" fontId="4" fillId="2" borderId="11" xfId="1" applyNumberFormat="1" applyFont="1" applyFill="1" applyBorder="1" applyAlignment="1" applyProtection="1">
      <alignment horizontal="left" vertical="center"/>
    </xf>
    <xf numFmtId="164" fontId="5" fillId="2" borderId="25" xfId="1" applyNumberFormat="1" applyFont="1" applyFill="1" applyBorder="1" applyAlignment="1" applyProtection="1">
      <alignment horizontal="left" vertical="center"/>
    </xf>
    <xf numFmtId="164" fontId="5" fillId="2" borderId="22" xfId="1" applyNumberFormat="1" applyFont="1" applyFill="1" applyBorder="1" applyAlignment="1" applyProtection="1">
      <alignment horizontal="left" vertical="center"/>
    </xf>
    <xf numFmtId="0" fontId="7" fillId="2" borderId="35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vertical="center" wrapText="1"/>
    </xf>
    <xf numFmtId="9" fontId="0" fillId="0" borderId="0" xfId="3" applyFont="1" applyBorder="1" applyProtection="1"/>
    <xf numFmtId="0" fontId="7" fillId="2" borderId="0" xfId="0" applyFont="1" applyFill="1" applyBorder="1" applyAlignment="1" applyProtection="1">
      <alignment vertical="center" wrapText="1"/>
    </xf>
    <xf numFmtId="9" fontId="0" fillId="0" borderId="0" xfId="3" applyFont="1" applyProtection="1"/>
    <xf numFmtId="164" fontId="4" fillId="6" borderId="17" xfId="1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indent="2"/>
    </xf>
    <xf numFmtId="0" fontId="21" fillId="8" borderId="18" xfId="0" applyFont="1" applyFill="1" applyBorder="1" applyAlignment="1">
      <alignment horizontal="left" indent="2"/>
    </xf>
    <xf numFmtId="0" fontId="21" fillId="9" borderId="0" xfId="0" applyFont="1" applyFill="1" applyBorder="1" applyAlignment="1">
      <alignment horizontal="left" indent="2"/>
    </xf>
    <xf numFmtId="0" fontId="23" fillId="9" borderId="0" xfId="0" applyFont="1" applyFill="1" applyBorder="1" applyAlignment="1">
      <alignment horizontal="left" indent="2"/>
    </xf>
    <xf numFmtId="0" fontId="22" fillId="9" borderId="0" xfId="0" applyFont="1" applyFill="1" applyBorder="1" applyAlignment="1">
      <alignment horizontal="left" indent="2"/>
    </xf>
    <xf numFmtId="49" fontId="21" fillId="9" borderId="0" xfId="0" applyNumberFormat="1" applyFont="1" applyFill="1" applyBorder="1" applyAlignment="1">
      <alignment horizontal="left" indent="2"/>
    </xf>
    <xf numFmtId="0" fontId="20" fillId="0" borderId="0" xfId="4" applyAlignment="1">
      <alignment horizontal="left" indent="2"/>
    </xf>
    <xf numFmtId="0" fontId="24" fillId="0" borderId="0" xfId="4" applyFont="1" applyAlignment="1">
      <alignment horizontal="left" wrapText="1" indent="2"/>
    </xf>
    <xf numFmtId="0" fontId="22" fillId="0" borderId="0" xfId="0" applyFont="1" applyAlignment="1">
      <alignment horizontal="left" indent="2"/>
    </xf>
    <xf numFmtId="0" fontId="22" fillId="12" borderId="63" xfId="0" applyFont="1" applyFill="1" applyBorder="1" applyAlignment="1">
      <alignment horizontal="left" indent="2"/>
    </xf>
    <xf numFmtId="0" fontId="22" fillId="12" borderId="64" xfId="0" applyFont="1" applyFill="1" applyBorder="1" applyAlignment="1">
      <alignment horizontal="left" indent="2"/>
    </xf>
    <xf numFmtId="0" fontId="21" fillId="12" borderId="66" xfId="0" applyFont="1" applyFill="1" applyBorder="1" applyAlignment="1">
      <alignment horizontal="left" indent="2"/>
    </xf>
    <xf numFmtId="0" fontId="21" fillId="12" borderId="67" xfId="0" applyFont="1" applyFill="1" applyBorder="1" applyAlignment="1">
      <alignment horizontal="left" indent="2"/>
    </xf>
    <xf numFmtId="0" fontId="21" fillId="0" borderId="63" xfId="0" applyFont="1" applyBorder="1" applyAlignment="1">
      <alignment horizontal="left" indent="2"/>
    </xf>
    <xf numFmtId="0" fontId="21" fillId="0" borderId="65" xfId="0" applyFont="1" applyBorder="1" applyAlignment="1">
      <alignment horizontal="left" indent="2"/>
    </xf>
    <xf numFmtId="0" fontId="30" fillId="0" borderId="0" xfId="0" applyFont="1" applyAlignment="1">
      <alignment horizontal="left" vertical="center" indent="2"/>
    </xf>
    <xf numFmtId="49" fontId="21" fillId="0" borderId="0" xfId="0" applyNumberFormat="1" applyFont="1" applyAlignment="1">
      <alignment horizontal="left" indent="2"/>
    </xf>
    <xf numFmtId="0" fontId="25" fillId="0" borderId="0" xfId="4" applyFont="1" applyAlignment="1">
      <alignment horizontal="left" indent="2"/>
    </xf>
    <xf numFmtId="0" fontId="21" fillId="0" borderId="0" xfId="4" applyFont="1" applyAlignment="1">
      <alignment horizontal="left" indent="2"/>
    </xf>
    <xf numFmtId="0" fontId="22" fillId="0" borderId="0" xfId="4" applyFont="1" applyAlignment="1">
      <alignment horizontal="left" indent="2"/>
    </xf>
    <xf numFmtId="0" fontId="22" fillId="0" borderId="0" xfId="0" applyFont="1" applyAlignment="1">
      <alignment horizontal="left" vertical="center" indent="2"/>
    </xf>
    <xf numFmtId="0" fontId="21" fillId="10" borderId="18" xfId="0" applyFont="1" applyFill="1" applyBorder="1" applyAlignment="1">
      <alignment horizontal="left" indent="2"/>
    </xf>
    <xf numFmtId="164" fontId="4" fillId="11" borderId="17" xfId="1" applyNumberFormat="1" applyFont="1" applyFill="1" applyBorder="1" applyAlignment="1" applyProtection="1">
      <alignment vertical="center"/>
      <protection locked="0"/>
    </xf>
    <xf numFmtId="0" fontId="5" fillId="11" borderId="34" xfId="1" applyNumberFormat="1" applyFont="1" applyFill="1" applyBorder="1" applyAlignment="1" applyProtection="1">
      <alignment vertical="center"/>
      <protection locked="0"/>
    </xf>
    <xf numFmtId="164" fontId="4" fillId="11" borderId="15" xfId="1" applyNumberFormat="1" applyFont="1" applyFill="1" applyBorder="1" applyAlignment="1" applyProtection="1">
      <alignment vertical="center"/>
      <protection locked="0"/>
    </xf>
    <xf numFmtId="166" fontId="4" fillId="11" borderId="15" xfId="2" applyNumberFormat="1" applyFont="1" applyFill="1" applyBorder="1" applyAlignment="1" applyProtection="1">
      <alignment vertical="center"/>
      <protection locked="0"/>
    </xf>
    <xf numFmtId="3" fontId="4" fillId="11" borderId="15" xfId="1" applyNumberFormat="1" applyFont="1" applyFill="1" applyBorder="1" applyAlignment="1" applyProtection="1">
      <alignment horizontal="center" vertical="center"/>
      <protection locked="0"/>
    </xf>
    <xf numFmtId="49" fontId="6" fillId="11" borderId="15" xfId="0" applyNumberFormat="1" applyFont="1" applyFill="1" applyBorder="1" applyAlignment="1" applyProtection="1">
      <alignment vertical="center"/>
      <protection locked="0"/>
    </xf>
    <xf numFmtId="14" fontId="6" fillId="11" borderId="15" xfId="0" applyNumberFormat="1" applyFont="1" applyFill="1" applyBorder="1" applyAlignment="1" applyProtection="1">
      <alignment vertical="center"/>
      <protection locked="0"/>
    </xf>
    <xf numFmtId="44" fontId="4" fillId="11" borderId="15" xfId="2" applyFont="1" applyFill="1" applyBorder="1" applyAlignment="1" applyProtection="1">
      <alignment vertical="center"/>
      <protection locked="0"/>
    </xf>
    <xf numFmtId="9" fontId="4" fillId="11" borderId="15" xfId="1" applyNumberFormat="1" applyFont="1" applyFill="1" applyBorder="1" applyAlignment="1" applyProtection="1">
      <alignment vertical="center"/>
      <protection locked="0"/>
    </xf>
    <xf numFmtId="169" fontId="4" fillId="11" borderId="15" xfId="2" applyNumberFormat="1" applyFont="1" applyFill="1" applyBorder="1" applyAlignment="1" applyProtection="1">
      <alignment vertical="center"/>
      <protection locked="0"/>
    </xf>
    <xf numFmtId="44" fontId="4" fillId="8" borderId="15" xfId="2" applyFont="1" applyFill="1" applyBorder="1" applyAlignment="1" applyProtection="1">
      <alignment vertical="center"/>
    </xf>
    <xf numFmtId="14" fontId="4" fillId="8" borderId="15" xfId="1" applyNumberFormat="1" applyFont="1" applyFill="1" applyBorder="1" applyAlignment="1" applyProtection="1">
      <alignment vertical="center"/>
    </xf>
    <xf numFmtId="49" fontId="6" fillId="11" borderId="68" xfId="0" applyNumberFormat="1" applyFont="1" applyFill="1" applyBorder="1" applyAlignment="1" applyProtection="1">
      <alignment vertical="center"/>
      <protection locked="0"/>
    </xf>
    <xf numFmtId="44" fontId="4" fillId="8" borderId="69" xfId="2" applyNumberFormat="1" applyFont="1" applyFill="1" applyBorder="1" applyAlignment="1" applyProtection="1">
      <alignment vertical="center"/>
    </xf>
    <xf numFmtId="164" fontId="4" fillId="11" borderId="46" xfId="1" applyNumberFormat="1" applyFont="1" applyFill="1" applyBorder="1" applyAlignment="1" applyProtection="1">
      <alignment horizontal="center"/>
      <protection locked="0"/>
    </xf>
    <xf numFmtId="14" fontId="4" fillId="11" borderId="47" xfId="1" applyNumberFormat="1" applyFont="1" applyFill="1" applyBorder="1" applyAlignment="1" applyProtection="1">
      <alignment horizontal="left" vertical="center"/>
      <protection locked="0"/>
    </xf>
    <xf numFmtId="14" fontId="4" fillId="11" borderId="55" xfId="1" applyNumberFormat="1" applyFont="1" applyFill="1" applyBorder="1" applyAlignment="1" applyProtection="1">
      <alignment horizontal="left" vertical="center"/>
      <protection locked="0"/>
    </xf>
    <xf numFmtId="164" fontId="4" fillId="11" borderId="58" xfId="1" applyNumberFormat="1" applyFont="1" applyFill="1" applyBorder="1" applyAlignment="1" applyProtection="1">
      <alignment vertical="center"/>
      <protection locked="0"/>
    </xf>
    <xf numFmtId="164" fontId="4" fillId="11" borderId="62" xfId="1" applyNumberFormat="1" applyFont="1" applyFill="1" applyBorder="1" applyAlignment="1" applyProtection="1">
      <alignment horizontal="center" vertical="center"/>
      <protection locked="0"/>
    </xf>
    <xf numFmtId="164" fontId="4" fillId="11" borderId="49" xfId="1" applyNumberFormat="1" applyFont="1" applyFill="1" applyBorder="1" applyAlignment="1" applyProtection="1">
      <alignment vertical="center"/>
      <protection locked="0"/>
    </xf>
    <xf numFmtId="164" fontId="4" fillId="11" borderId="13" xfId="1" applyNumberFormat="1" applyFont="1" applyFill="1" applyBorder="1" applyAlignment="1" applyProtection="1">
      <alignment horizontal="center" vertical="center"/>
      <protection locked="0"/>
    </xf>
    <xf numFmtId="164" fontId="4" fillId="11" borderId="60" xfId="1" applyNumberFormat="1" applyFont="1" applyFill="1" applyBorder="1" applyAlignment="1" applyProtection="1">
      <alignment vertical="center"/>
      <protection locked="0"/>
    </xf>
    <xf numFmtId="164" fontId="4" fillId="11" borderId="8" xfId="1" applyNumberFormat="1" applyFont="1" applyFill="1" applyBorder="1" applyAlignment="1" applyProtection="1">
      <alignment horizontal="center" vertical="center"/>
      <protection locked="0"/>
    </xf>
    <xf numFmtId="166" fontId="6" fillId="4" borderId="15" xfId="2" applyNumberFormat="1" applyFont="1" applyFill="1" applyBorder="1" applyAlignment="1" applyProtection="1">
      <alignment vertical="center"/>
    </xf>
    <xf numFmtId="166" fontId="6" fillId="5" borderId="15" xfId="2" applyNumberFormat="1" applyFont="1" applyFill="1" applyBorder="1" applyAlignment="1" applyProtection="1">
      <alignment vertical="center"/>
    </xf>
    <xf numFmtId="166" fontId="7" fillId="4" borderId="15" xfId="2" applyNumberFormat="1" applyFont="1" applyFill="1" applyBorder="1" applyProtection="1"/>
    <xf numFmtId="166" fontId="7" fillId="5" borderId="15" xfId="2" applyNumberFormat="1" applyFont="1" applyFill="1" applyBorder="1" applyProtection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 indent="2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4" fillId="6" borderId="50" xfId="1" applyNumberFormat="1" applyFont="1" applyFill="1" applyBorder="1" applyAlignment="1" applyProtection="1">
      <alignment vertical="center"/>
      <protection locked="0"/>
    </xf>
    <xf numFmtId="164" fontId="4" fillId="6" borderId="17" xfId="1" applyNumberFormat="1" applyFont="1" applyFill="1" applyBorder="1" applyAlignment="1" applyProtection="1">
      <alignment vertical="center"/>
      <protection locked="0"/>
    </xf>
    <xf numFmtId="0" fontId="6" fillId="6" borderId="50" xfId="0" applyFont="1" applyFill="1" applyBorder="1" applyAlignment="1" applyProtection="1">
      <alignment vertical="center"/>
      <protection locked="0"/>
    </xf>
    <xf numFmtId="0" fontId="6" fillId="6" borderId="1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vertical="center"/>
      <protection locked="0"/>
    </xf>
    <xf numFmtId="164" fontId="5" fillId="3" borderId="29" xfId="1" applyNumberFormat="1" applyFont="1" applyFill="1" applyBorder="1" applyAlignment="1" applyProtection="1">
      <alignment horizontal="left" vertical="top" wrapText="1"/>
    </xf>
    <xf numFmtId="164" fontId="5" fillId="3" borderId="30" xfId="1" applyNumberFormat="1" applyFont="1" applyFill="1" applyBorder="1" applyAlignment="1" applyProtection="1">
      <alignment horizontal="left" vertical="top" wrapText="1"/>
    </xf>
    <xf numFmtId="164" fontId="5" fillId="3" borderId="31" xfId="1" applyNumberFormat="1" applyFont="1" applyFill="1" applyBorder="1" applyAlignment="1" applyProtection="1">
      <alignment horizontal="left" vertical="top" wrapText="1"/>
    </xf>
    <xf numFmtId="164" fontId="5" fillId="3" borderId="32" xfId="1" applyNumberFormat="1" applyFont="1" applyFill="1" applyBorder="1" applyAlignment="1" applyProtection="1">
      <alignment horizontal="left" vertical="top" wrapText="1"/>
    </xf>
    <xf numFmtId="164" fontId="5" fillId="3" borderId="33" xfId="1" applyNumberFormat="1" applyFont="1" applyFill="1" applyBorder="1" applyAlignment="1" applyProtection="1">
      <alignment horizontal="left" vertical="top" wrapText="1"/>
    </xf>
    <xf numFmtId="164" fontId="5" fillId="3" borderId="34" xfId="1" applyNumberFormat="1" applyFont="1" applyFill="1" applyBorder="1" applyAlignment="1" applyProtection="1">
      <alignment horizontal="left" vertical="top" wrapText="1"/>
    </xf>
    <xf numFmtId="164" fontId="5" fillId="7" borderId="37" xfId="1" applyNumberFormat="1" applyFont="1" applyFill="1" applyBorder="1" applyAlignment="1" applyProtection="1">
      <alignment vertical="top" wrapText="1"/>
    </xf>
    <xf numFmtId="164" fontId="5" fillId="7" borderId="39" xfId="1" applyNumberFormat="1" applyFont="1" applyFill="1" applyBorder="1" applyAlignment="1" applyProtection="1">
      <alignment vertical="top" wrapText="1"/>
    </xf>
    <xf numFmtId="164" fontId="5" fillId="2" borderId="23" xfId="1" applyNumberFormat="1" applyFont="1" applyFill="1" applyBorder="1" applyAlignment="1" applyProtection="1">
      <alignment vertical="center"/>
    </xf>
    <xf numFmtId="164" fontId="5" fillId="2" borderId="24" xfId="1" applyNumberFormat="1" applyFont="1" applyFill="1" applyBorder="1" applyAlignment="1" applyProtection="1">
      <alignment vertical="center"/>
    </xf>
    <xf numFmtId="49" fontId="5" fillId="11" borderId="37" xfId="1" applyNumberFormat="1" applyFont="1" applyFill="1" applyBorder="1" applyAlignment="1" applyProtection="1">
      <alignment vertical="center" wrapText="1"/>
      <protection locked="0"/>
    </xf>
    <xf numFmtId="49" fontId="5" fillId="11" borderId="39" xfId="1" applyNumberFormat="1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</cellXfs>
  <cellStyles count="7">
    <cellStyle name="Hyperlink" xfId="4" builtinId="8"/>
    <cellStyle name="Komma" xfId="1" builtinId="3"/>
    <cellStyle name="Komma 2" xfId="5" xr:uid="{CE978E3F-4F60-48F8-8E02-DAE85BC0B125}"/>
    <cellStyle name="Procent" xfId="3" builtinId="5"/>
    <cellStyle name="Standaard" xfId="0" builtinId="0"/>
    <cellStyle name="Valuta" xfId="2" builtinId="4"/>
    <cellStyle name="Valuta 2" xfId="6" xr:uid="{7D7599F0-9BB5-4103-967B-C833981FC946}"/>
  </cellStyles>
  <dxfs count="40"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numFmt numFmtId="170" formatCode=";;;"/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ill>
        <patternFill>
          <bgColor indexed="13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DDEBF7"/>
      <color rgb="FFE0E9F4"/>
      <color rgb="FFD9E1F2"/>
      <color rgb="FF007BC7"/>
      <color rgb="FFCCFFCC"/>
      <color rgb="FF92D050"/>
      <color rgb="FFE2EFDA"/>
      <color rgb="FF99CCFF"/>
      <color rgb="FFDDF7E8"/>
      <color rgb="FFF7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229851</xdr:colOff>
      <xdr:row>0</xdr:row>
      <xdr:rowOff>0</xdr:rowOff>
    </xdr:from>
    <xdr:to>
      <xdr:col>5</xdr:col>
      <xdr:colOff>688013</xdr:colOff>
      <xdr:row>1</xdr:row>
      <xdr:rowOff>329527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9C03CE5F-D478-4F38-B3F4-446D3E388B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36"/>
        <a:stretch>
          <a:fillRect/>
        </a:stretch>
      </xdr:blipFill>
      <xdr:spPr bwMode="auto">
        <a:xfrm>
          <a:off x="1068051" y="0"/>
          <a:ext cx="4534862" cy="173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1099705</xdr:colOff>
      <xdr:row>0</xdr:row>
      <xdr:rowOff>0</xdr:rowOff>
    </xdr:from>
    <xdr:to>
      <xdr:col>0</xdr:col>
      <xdr:colOff>5850948</xdr:colOff>
      <xdr:row>2</xdr:row>
      <xdr:rowOff>108143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47318D56-9B5A-4164-BE31-7286746D2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36"/>
        <a:stretch>
          <a:fillRect/>
        </a:stretch>
      </xdr:blipFill>
      <xdr:spPr bwMode="auto">
        <a:xfrm>
          <a:off x="1099705" y="0"/>
          <a:ext cx="4751243" cy="181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519.cicwp.nl\8142-Userdata_P$\agnl\data%20-%20R-schijf%20op%20Fil07\IN\Taakveld%20projecten\Programmas\R&amp;D%20Mobiliteitssectoren\Voorbeeld%20formats\Format%20Begroting%20R&amp;D%20Mobiliteitssector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Toelichting"/>
      <sheetName val="Toelichting kostenposten"/>
      <sheetName val="Penvoerder-aanvrager 1"/>
      <sheetName val="Aanvrager 2"/>
      <sheetName val="Aanvrager 3"/>
      <sheetName val="Aanvrager 4"/>
      <sheetName val="Aanvrager 5"/>
      <sheetName val="Aanvrager 6"/>
      <sheetName val="Aanvrager 7"/>
      <sheetName val="Totaalbegroting"/>
      <sheetName val="Specificatie apparatuur"/>
    </sheetNames>
    <sheetDataSet>
      <sheetData sheetId="0"/>
      <sheetData sheetId="1"/>
      <sheetData sheetId="2"/>
      <sheetData sheetId="3">
        <row r="12">
          <cell r="Q12" t="str">
            <v>[Maak een keuze]</v>
          </cell>
        </row>
        <row r="13">
          <cell r="Q13" t="str">
            <v>Integrale kostensystematiek</v>
          </cell>
        </row>
        <row r="14">
          <cell r="Q14" t="str">
            <v>Directe loonkosten plus vaste opslag-systematiek (50%)</v>
          </cell>
        </row>
        <row r="17">
          <cell r="Q17" t="str">
            <v>Vaste uurtarief-systematiek (vast uurtarief van 60 euro)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k/mkb-toe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onderwerpen/subsidiespelregels/ez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74E0-44A8-489D-99CC-26F912D8EE85}">
  <dimension ref="A1:I93"/>
  <sheetViews>
    <sheetView showGridLines="0" zoomScaleNormal="100" workbookViewId="0">
      <selection activeCell="Z1" sqref="Z1"/>
    </sheetView>
  </sheetViews>
  <sheetFormatPr defaultColWidth="9.109375" defaultRowHeight="11.4" x14ac:dyDescent="0.2"/>
  <cols>
    <col min="1" max="1" width="13.88671875" style="267" customWidth="1"/>
    <col min="2" max="2" width="19.88671875" style="267" customWidth="1"/>
    <col min="3" max="3" width="23" style="267" customWidth="1"/>
    <col min="4" max="5" width="9.109375" style="267"/>
    <col min="6" max="6" width="12.88671875" style="267" customWidth="1"/>
    <col min="7" max="8" width="9.109375" style="267"/>
    <col min="9" max="9" width="3.88671875" style="267" customWidth="1"/>
    <col min="10" max="13" width="9.109375" style="267"/>
    <col min="14" max="14" width="9.109375" style="267" customWidth="1"/>
    <col min="15" max="16384" width="9.109375" style="267"/>
  </cols>
  <sheetData>
    <row r="1" spans="1:9" ht="111" customHeight="1" x14ac:dyDescent="0.2"/>
    <row r="2" spans="1:9" ht="44.1" customHeight="1" x14ac:dyDescent="0.2">
      <c r="A2" s="361" t="s">
        <v>261</v>
      </c>
      <c r="B2" s="395"/>
    </row>
    <row r="3" spans="1:9" s="395" customFormat="1" ht="11.25" customHeight="1" x14ac:dyDescent="0.2">
      <c r="A3" s="396" t="s">
        <v>262</v>
      </c>
    </row>
    <row r="4" spans="1:9" ht="11.25" customHeight="1" x14ac:dyDescent="0.2">
      <c r="A4" s="346" t="s">
        <v>263</v>
      </c>
      <c r="B4" s="346"/>
      <c r="C4" s="346"/>
      <c r="D4" s="346"/>
      <c r="E4" s="346"/>
      <c r="F4" s="346"/>
      <c r="G4" s="346"/>
      <c r="H4" s="346"/>
      <c r="I4" s="346"/>
    </row>
    <row r="5" spans="1:9" x14ac:dyDescent="0.2">
      <c r="A5" s="346" t="s">
        <v>264</v>
      </c>
      <c r="B5" s="346"/>
      <c r="C5" s="346"/>
      <c r="D5" s="346"/>
      <c r="E5" s="346"/>
      <c r="F5" s="346"/>
      <c r="G5" s="346"/>
      <c r="H5" s="346"/>
      <c r="I5" s="346"/>
    </row>
    <row r="6" spans="1:9" ht="12" thickBot="1" x14ac:dyDescent="0.25">
      <c r="A6" s="346"/>
      <c r="B6" s="346"/>
      <c r="C6" s="346"/>
      <c r="D6" s="346"/>
      <c r="E6" s="346"/>
      <c r="F6" s="346"/>
      <c r="G6" s="346"/>
      <c r="H6" s="346"/>
      <c r="I6" s="346"/>
    </row>
    <row r="7" spans="1:9" ht="12" thickBot="1" x14ac:dyDescent="0.25">
      <c r="B7" s="367"/>
      <c r="C7" s="346" t="s">
        <v>92</v>
      </c>
      <c r="D7" s="346"/>
      <c r="E7" s="346"/>
      <c r="F7" s="346"/>
      <c r="G7" s="346"/>
      <c r="H7" s="346"/>
      <c r="I7" s="346"/>
    </row>
    <row r="8" spans="1:9" ht="12" thickBot="1" x14ac:dyDescent="0.25">
      <c r="B8" s="347"/>
      <c r="C8" s="346" t="s">
        <v>90</v>
      </c>
      <c r="D8" s="346"/>
      <c r="E8" s="346"/>
      <c r="F8" s="346"/>
      <c r="G8" s="346"/>
      <c r="H8" s="346"/>
      <c r="I8" s="346"/>
    </row>
    <row r="9" spans="1:9" x14ac:dyDescent="0.2">
      <c r="A9" s="348"/>
      <c r="B9" s="346"/>
      <c r="C9" s="346"/>
      <c r="D9" s="346"/>
      <c r="E9" s="346"/>
      <c r="F9" s="346"/>
      <c r="G9" s="346"/>
      <c r="H9" s="346"/>
      <c r="I9" s="346"/>
    </row>
    <row r="10" spans="1:9" x14ac:dyDescent="0.2">
      <c r="A10" s="349" t="s">
        <v>129</v>
      </c>
      <c r="B10" s="346"/>
      <c r="C10" s="346"/>
      <c r="D10" s="346"/>
      <c r="E10" s="346"/>
      <c r="F10" s="346"/>
      <c r="G10" s="346"/>
      <c r="H10" s="346"/>
      <c r="I10" s="346"/>
    </row>
    <row r="11" spans="1:9" x14ac:dyDescent="0.2">
      <c r="A11" s="348" t="s">
        <v>130</v>
      </c>
      <c r="B11" s="346"/>
      <c r="C11" s="346"/>
      <c r="D11" s="346"/>
      <c r="E11" s="346"/>
      <c r="F11" s="346"/>
      <c r="G11" s="346"/>
      <c r="H11" s="346"/>
      <c r="I11" s="346"/>
    </row>
    <row r="12" spans="1:9" x14ac:dyDescent="0.2">
      <c r="A12" s="348"/>
      <c r="B12" s="346"/>
      <c r="C12" s="346"/>
      <c r="D12" s="346"/>
      <c r="E12" s="346"/>
      <c r="F12" s="346"/>
      <c r="G12" s="346"/>
      <c r="H12" s="346"/>
      <c r="I12" s="346"/>
    </row>
    <row r="13" spans="1:9" x14ac:dyDescent="0.2">
      <c r="A13" s="350" t="s">
        <v>131</v>
      </c>
      <c r="B13" s="346"/>
      <c r="C13" s="346"/>
      <c r="D13" s="346"/>
      <c r="E13" s="346"/>
      <c r="F13" s="346"/>
      <c r="G13" s="346"/>
      <c r="H13" s="346"/>
      <c r="I13" s="346"/>
    </row>
    <row r="14" spans="1:9" x14ac:dyDescent="0.2">
      <c r="A14" s="348" t="s">
        <v>132</v>
      </c>
      <c r="B14" s="346"/>
      <c r="C14" s="346"/>
      <c r="D14" s="346"/>
      <c r="E14" s="346"/>
      <c r="F14" s="346"/>
      <c r="G14" s="346"/>
      <c r="H14" s="346"/>
      <c r="I14" s="346"/>
    </row>
    <row r="15" spans="1:9" x14ac:dyDescent="0.2">
      <c r="A15" s="348" t="s">
        <v>133</v>
      </c>
      <c r="B15" s="346"/>
      <c r="C15" s="346"/>
      <c r="D15" s="346"/>
      <c r="E15" s="346"/>
      <c r="F15" s="346"/>
      <c r="G15" s="346"/>
      <c r="H15" s="346"/>
      <c r="I15" s="346"/>
    </row>
    <row r="16" spans="1:9" x14ac:dyDescent="0.2">
      <c r="A16" s="348" t="s">
        <v>134</v>
      </c>
      <c r="B16" s="346"/>
      <c r="C16" s="346"/>
      <c r="D16" s="346"/>
      <c r="E16" s="346"/>
      <c r="F16" s="346"/>
      <c r="G16" s="346"/>
      <c r="H16" s="346"/>
      <c r="I16" s="346"/>
    </row>
    <row r="17" spans="1:9" x14ac:dyDescent="0.2">
      <c r="A17" s="348"/>
      <c r="B17" s="346"/>
      <c r="C17" s="346"/>
      <c r="D17" s="346"/>
      <c r="E17" s="346"/>
      <c r="F17" s="346"/>
      <c r="G17" s="346"/>
      <c r="H17" s="346"/>
      <c r="I17" s="346"/>
    </row>
    <row r="18" spans="1:9" x14ac:dyDescent="0.2">
      <c r="A18" s="350" t="s">
        <v>135</v>
      </c>
      <c r="B18" s="346"/>
      <c r="C18" s="346"/>
      <c r="D18" s="346"/>
      <c r="E18" s="346"/>
      <c r="F18" s="346"/>
      <c r="G18" s="346"/>
      <c r="H18" s="346"/>
      <c r="I18" s="346"/>
    </row>
    <row r="19" spans="1:9" x14ac:dyDescent="0.2">
      <c r="A19" s="348" t="s">
        <v>136</v>
      </c>
      <c r="B19" s="346"/>
      <c r="C19" s="346"/>
      <c r="D19" s="346"/>
      <c r="E19" s="346"/>
      <c r="F19" s="346"/>
      <c r="G19" s="346"/>
      <c r="H19" s="346"/>
      <c r="I19" s="346"/>
    </row>
    <row r="20" spans="1:9" x14ac:dyDescent="0.2">
      <c r="A20" s="348" t="s">
        <v>137</v>
      </c>
      <c r="B20" s="346"/>
      <c r="C20" s="346"/>
      <c r="D20" s="346"/>
      <c r="E20" s="346"/>
      <c r="F20" s="346"/>
      <c r="G20" s="346"/>
      <c r="H20" s="346"/>
      <c r="I20" s="346"/>
    </row>
    <row r="21" spans="1:9" x14ac:dyDescent="0.2">
      <c r="A21" s="348" t="s">
        <v>138</v>
      </c>
      <c r="B21" s="346"/>
      <c r="C21" s="346"/>
      <c r="D21" s="346"/>
      <c r="E21" s="346"/>
      <c r="F21" s="346"/>
      <c r="G21" s="346"/>
      <c r="H21" s="346"/>
      <c r="I21" s="346"/>
    </row>
    <row r="22" spans="1:9" x14ac:dyDescent="0.2">
      <c r="A22" s="348" t="s">
        <v>139</v>
      </c>
      <c r="B22" s="346"/>
      <c r="C22" s="346"/>
      <c r="D22" s="346"/>
      <c r="E22" s="346"/>
      <c r="F22" s="346"/>
      <c r="G22" s="346"/>
      <c r="H22" s="346"/>
      <c r="I22" s="346"/>
    </row>
    <row r="23" spans="1:9" x14ac:dyDescent="0.2">
      <c r="A23" s="348" t="s">
        <v>140</v>
      </c>
      <c r="B23" s="346"/>
      <c r="C23" s="346"/>
      <c r="D23" s="346"/>
      <c r="E23" s="346"/>
      <c r="F23" s="346"/>
      <c r="G23" s="346"/>
      <c r="H23" s="346"/>
      <c r="I23" s="346"/>
    </row>
    <row r="24" spans="1:9" x14ac:dyDescent="0.2">
      <c r="A24" s="348"/>
      <c r="B24" s="346"/>
      <c r="C24" s="346"/>
      <c r="D24" s="346"/>
      <c r="E24" s="346"/>
      <c r="F24" s="346"/>
      <c r="G24" s="346"/>
      <c r="H24" s="346"/>
      <c r="I24" s="346"/>
    </row>
    <row r="25" spans="1:9" x14ac:dyDescent="0.2">
      <c r="A25" s="350" t="s">
        <v>141</v>
      </c>
      <c r="B25" s="346"/>
      <c r="C25" s="346"/>
      <c r="D25" s="346"/>
      <c r="E25" s="346"/>
      <c r="F25" s="346"/>
      <c r="G25" s="346"/>
      <c r="H25" s="346"/>
      <c r="I25" s="346"/>
    </row>
    <row r="26" spans="1:9" x14ac:dyDescent="0.2">
      <c r="A26" s="348" t="s">
        <v>142</v>
      </c>
      <c r="B26" s="346"/>
      <c r="C26" s="346"/>
      <c r="D26" s="346"/>
      <c r="E26" s="346"/>
      <c r="F26" s="346"/>
      <c r="G26" s="346"/>
      <c r="H26" s="346"/>
      <c r="I26" s="346"/>
    </row>
    <row r="27" spans="1:9" x14ac:dyDescent="0.2">
      <c r="A27" s="348" t="s">
        <v>143</v>
      </c>
      <c r="B27" s="346"/>
      <c r="C27" s="346"/>
      <c r="D27" s="346"/>
      <c r="E27" s="346"/>
      <c r="F27" s="346"/>
      <c r="G27" s="346"/>
      <c r="H27" s="346"/>
      <c r="I27" s="346"/>
    </row>
    <row r="28" spans="1:9" ht="21.9" customHeight="1" x14ac:dyDescent="0.2">
      <c r="A28" s="348"/>
      <c r="B28" s="346"/>
      <c r="C28" s="346"/>
      <c r="D28" s="346"/>
      <c r="E28" s="346"/>
      <c r="F28" s="346"/>
      <c r="G28" s="346"/>
      <c r="H28" s="346"/>
      <c r="I28" s="346"/>
    </row>
    <row r="29" spans="1:9" x14ac:dyDescent="0.2">
      <c r="A29" s="349" t="s">
        <v>144</v>
      </c>
      <c r="B29" s="346"/>
      <c r="C29" s="346"/>
      <c r="D29" s="346"/>
      <c r="E29" s="346"/>
      <c r="F29" s="346"/>
      <c r="G29" s="346"/>
      <c r="H29" s="346"/>
      <c r="I29" s="346"/>
    </row>
    <row r="30" spans="1:9" x14ac:dyDescent="0.2">
      <c r="A30" s="348" t="s">
        <v>260</v>
      </c>
      <c r="B30" s="346"/>
      <c r="C30" s="346"/>
      <c r="D30" s="346"/>
      <c r="E30" s="346"/>
      <c r="F30" s="346"/>
      <c r="G30" s="346"/>
      <c r="H30" s="346"/>
      <c r="I30" s="346"/>
    </row>
    <row r="31" spans="1:9" x14ac:dyDescent="0.2">
      <c r="A31" s="348" t="s">
        <v>145</v>
      </c>
      <c r="B31" s="346"/>
      <c r="C31" s="346"/>
      <c r="D31" s="346"/>
      <c r="E31" s="346"/>
      <c r="F31" s="346"/>
      <c r="G31" s="346"/>
      <c r="H31" s="346"/>
      <c r="I31" s="346"/>
    </row>
    <row r="32" spans="1:9" x14ac:dyDescent="0.2">
      <c r="A32" s="348" t="s">
        <v>146</v>
      </c>
      <c r="B32" s="346"/>
      <c r="C32" s="346"/>
      <c r="D32" s="346"/>
      <c r="E32" s="346"/>
      <c r="F32" s="346"/>
      <c r="G32" s="346"/>
      <c r="H32" s="346"/>
      <c r="I32" s="346"/>
    </row>
    <row r="33" spans="1:9" x14ac:dyDescent="0.2">
      <c r="A33" s="348" t="s">
        <v>147</v>
      </c>
      <c r="B33" s="346"/>
      <c r="C33" s="346"/>
      <c r="D33" s="346"/>
      <c r="E33" s="346"/>
      <c r="F33" s="346"/>
      <c r="G33" s="346"/>
      <c r="H33" s="346"/>
      <c r="I33" s="346"/>
    </row>
    <row r="34" spans="1:9" x14ac:dyDescent="0.2">
      <c r="A34" s="348" t="s">
        <v>148</v>
      </c>
      <c r="B34" s="346"/>
      <c r="C34" s="346"/>
      <c r="D34" s="346"/>
      <c r="E34" s="346"/>
      <c r="F34" s="346"/>
      <c r="G34" s="346"/>
      <c r="H34" s="346"/>
      <c r="I34" s="346"/>
    </row>
    <row r="35" spans="1:9" x14ac:dyDescent="0.2">
      <c r="A35" s="348" t="s">
        <v>149</v>
      </c>
      <c r="B35" s="346"/>
      <c r="C35" s="346"/>
      <c r="D35" s="346"/>
      <c r="E35" s="346"/>
      <c r="F35" s="346"/>
      <c r="G35" s="346"/>
      <c r="H35" s="346"/>
      <c r="I35" s="346"/>
    </row>
    <row r="36" spans="1:9" x14ac:dyDescent="0.2">
      <c r="A36" s="351" t="s">
        <v>153</v>
      </c>
      <c r="B36" s="346"/>
      <c r="C36" s="346"/>
      <c r="D36" s="346"/>
      <c r="E36" s="346"/>
      <c r="F36" s="346"/>
      <c r="G36" s="346"/>
      <c r="H36" s="346"/>
      <c r="I36" s="346"/>
    </row>
    <row r="37" spans="1:9" x14ac:dyDescent="0.2">
      <c r="A37" s="348" t="s">
        <v>150</v>
      </c>
      <c r="B37" s="346"/>
      <c r="C37" s="346"/>
      <c r="D37" s="346"/>
      <c r="E37" s="346"/>
      <c r="F37" s="346"/>
      <c r="G37" s="346"/>
      <c r="H37" s="346"/>
      <c r="I37" s="346"/>
    </row>
    <row r="38" spans="1:9" x14ac:dyDescent="0.2">
      <c r="A38" s="348" t="s">
        <v>152</v>
      </c>
      <c r="B38" s="346"/>
      <c r="C38" s="346"/>
      <c r="D38" s="346"/>
      <c r="E38" s="346"/>
      <c r="F38" s="346"/>
      <c r="G38" s="346"/>
      <c r="H38" s="346"/>
      <c r="I38" s="346"/>
    </row>
    <row r="39" spans="1:9" x14ac:dyDescent="0.2">
      <c r="A39" s="348" t="s">
        <v>151</v>
      </c>
      <c r="B39" s="346"/>
      <c r="C39" s="346"/>
      <c r="D39" s="346"/>
      <c r="E39" s="346"/>
      <c r="F39" s="346"/>
      <c r="G39" s="346"/>
      <c r="H39" s="346"/>
      <c r="I39" s="346"/>
    </row>
    <row r="40" spans="1:9" x14ac:dyDescent="0.2">
      <c r="A40" s="348"/>
      <c r="B40" s="346"/>
      <c r="C40" s="346"/>
      <c r="D40" s="346"/>
      <c r="E40" s="346"/>
      <c r="F40" s="346"/>
      <c r="G40" s="346"/>
      <c r="H40" s="346"/>
      <c r="I40" s="346"/>
    </row>
    <row r="41" spans="1:9" x14ac:dyDescent="0.2">
      <c r="A41" s="348" t="s">
        <v>154</v>
      </c>
      <c r="B41" s="346"/>
      <c r="C41" s="346"/>
      <c r="D41" s="346"/>
      <c r="E41" s="346"/>
      <c r="F41" s="346"/>
      <c r="G41" s="346"/>
      <c r="H41" s="346"/>
      <c r="I41" s="346"/>
    </row>
    <row r="42" spans="1:9" x14ac:dyDescent="0.2">
      <c r="A42" s="348" t="s">
        <v>155</v>
      </c>
      <c r="B42" s="346"/>
      <c r="C42" s="346"/>
      <c r="D42" s="346"/>
      <c r="E42" s="346"/>
      <c r="F42" s="346"/>
      <c r="G42" s="346"/>
      <c r="H42" s="346"/>
      <c r="I42" s="346"/>
    </row>
    <row r="43" spans="1:9" x14ac:dyDescent="0.2">
      <c r="A43" s="348" t="s">
        <v>156</v>
      </c>
      <c r="B43" s="346"/>
      <c r="C43" s="346"/>
      <c r="D43" s="346"/>
      <c r="E43" s="346"/>
      <c r="F43" s="346"/>
      <c r="G43" s="346"/>
      <c r="H43" s="346"/>
      <c r="I43" s="346"/>
    </row>
    <row r="44" spans="1:9" x14ac:dyDescent="0.2">
      <c r="A44" s="348" t="s">
        <v>157</v>
      </c>
      <c r="B44" s="346"/>
      <c r="C44" s="346"/>
      <c r="D44" s="346"/>
      <c r="E44" s="346"/>
      <c r="F44" s="346"/>
      <c r="G44" s="346"/>
      <c r="H44" s="346"/>
      <c r="I44" s="346"/>
    </row>
    <row r="45" spans="1:9" x14ac:dyDescent="0.2">
      <c r="A45" s="348" t="s">
        <v>158</v>
      </c>
      <c r="B45" s="346"/>
      <c r="C45" s="346"/>
      <c r="D45" s="346"/>
      <c r="E45" s="346"/>
      <c r="F45" s="346"/>
      <c r="G45" s="346"/>
      <c r="H45" s="346"/>
      <c r="I45" s="346"/>
    </row>
    <row r="46" spans="1:9" ht="14.4" x14ac:dyDescent="0.3">
      <c r="A46" s="352" t="s">
        <v>93</v>
      </c>
      <c r="B46" s="353"/>
      <c r="C46" s="346"/>
      <c r="D46" s="346"/>
      <c r="E46" s="346"/>
      <c r="F46" s="346"/>
      <c r="G46" s="346"/>
      <c r="H46" s="346"/>
      <c r="I46" s="346"/>
    </row>
    <row r="47" spans="1:9" ht="21.9" customHeight="1" x14ac:dyDescent="0.2">
      <c r="A47" s="346"/>
      <c r="B47" s="346"/>
      <c r="C47" s="346"/>
      <c r="D47" s="346"/>
      <c r="E47" s="346"/>
      <c r="F47" s="346"/>
      <c r="G47" s="346"/>
      <c r="H47" s="346"/>
      <c r="I47" s="346"/>
    </row>
    <row r="48" spans="1:9" ht="12" customHeight="1" x14ac:dyDescent="0.2">
      <c r="A48" s="354" t="s">
        <v>89</v>
      </c>
      <c r="B48" s="346"/>
      <c r="C48" s="346"/>
      <c r="D48" s="346"/>
      <c r="E48" s="346"/>
      <c r="F48" s="346"/>
      <c r="G48" s="346"/>
      <c r="H48" s="346"/>
      <c r="I48" s="346"/>
    </row>
    <row r="49" spans="1:9" ht="12" customHeight="1" x14ac:dyDescent="0.2">
      <c r="A49" s="355" t="s">
        <v>128</v>
      </c>
      <c r="B49" s="355" t="s">
        <v>162</v>
      </c>
      <c r="C49" s="356" t="s">
        <v>163</v>
      </c>
      <c r="D49" s="356" t="s">
        <v>164</v>
      </c>
      <c r="E49" s="357"/>
      <c r="F49" s="358"/>
      <c r="G49" s="346"/>
      <c r="H49" s="346"/>
      <c r="I49" s="346"/>
    </row>
    <row r="50" spans="1:9" ht="12" customHeight="1" x14ac:dyDescent="0.2">
      <c r="A50" s="359" t="s">
        <v>159</v>
      </c>
      <c r="B50" s="359" t="s">
        <v>165</v>
      </c>
      <c r="C50" s="359" t="s">
        <v>168</v>
      </c>
      <c r="D50" s="360" t="s">
        <v>171</v>
      </c>
      <c r="E50" s="360"/>
      <c r="F50" s="360"/>
      <c r="G50" s="346"/>
      <c r="H50" s="346"/>
      <c r="I50" s="346"/>
    </row>
    <row r="51" spans="1:9" ht="12" customHeight="1" x14ac:dyDescent="0.2">
      <c r="A51" s="359" t="s">
        <v>160</v>
      </c>
      <c r="B51" s="359" t="s">
        <v>166</v>
      </c>
      <c r="C51" s="359" t="s">
        <v>169</v>
      </c>
      <c r="D51" s="359" t="s">
        <v>172</v>
      </c>
      <c r="E51" s="359"/>
      <c r="F51" s="359"/>
      <c r="G51" s="346"/>
      <c r="H51" s="346"/>
      <c r="I51" s="346"/>
    </row>
    <row r="52" spans="1:9" ht="12" customHeight="1" x14ac:dyDescent="0.2">
      <c r="A52" s="359" t="s">
        <v>161</v>
      </c>
      <c r="B52" s="359" t="s">
        <v>167</v>
      </c>
      <c r="C52" s="359" t="s">
        <v>170</v>
      </c>
      <c r="D52" s="359" t="s">
        <v>173</v>
      </c>
      <c r="E52" s="359"/>
      <c r="F52" s="359"/>
      <c r="G52" s="346"/>
      <c r="H52" s="346"/>
      <c r="I52" s="346"/>
    </row>
    <row r="53" spans="1:9" ht="21.9" customHeight="1" x14ac:dyDescent="0.2">
      <c r="A53" s="346"/>
      <c r="B53" s="346"/>
      <c r="C53" s="346"/>
      <c r="D53" s="346"/>
      <c r="E53" s="346"/>
      <c r="F53" s="346"/>
      <c r="G53" s="346"/>
      <c r="H53" s="346"/>
      <c r="I53" s="346"/>
    </row>
    <row r="54" spans="1:9" x14ac:dyDescent="0.2">
      <c r="A54" s="354" t="s">
        <v>174</v>
      </c>
      <c r="B54" s="346"/>
      <c r="C54" s="346"/>
      <c r="D54" s="346"/>
      <c r="E54" s="346"/>
      <c r="F54" s="346"/>
      <c r="G54" s="346"/>
      <c r="H54" s="346"/>
      <c r="I54" s="346"/>
    </row>
    <row r="55" spans="1:9" x14ac:dyDescent="0.2">
      <c r="A55" s="346" t="s">
        <v>175</v>
      </c>
      <c r="B55" s="346"/>
      <c r="C55" s="346"/>
      <c r="D55" s="346"/>
      <c r="E55" s="346"/>
      <c r="F55" s="346"/>
      <c r="G55" s="346"/>
      <c r="H55" s="346"/>
      <c r="I55" s="346"/>
    </row>
    <row r="56" spans="1:9" x14ac:dyDescent="0.2">
      <c r="A56" s="346" t="s">
        <v>176</v>
      </c>
      <c r="B56" s="346"/>
      <c r="C56" s="346"/>
      <c r="D56" s="346"/>
      <c r="E56" s="346"/>
      <c r="F56" s="346"/>
      <c r="G56" s="346"/>
      <c r="H56" s="346"/>
      <c r="I56" s="346"/>
    </row>
    <row r="57" spans="1:9" x14ac:dyDescent="0.2">
      <c r="A57" s="346" t="s">
        <v>177</v>
      </c>
      <c r="B57" s="346"/>
      <c r="C57" s="346"/>
      <c r="D57" s="346"/>
      <c r="E57" s="346"/>
      <c r="F57" s="346"/>
      <c r="G57" s="346"/>
      <c r="H57" s="346"/>
      <c r="I57" s="346"/>
    </row>
    <row r="58" spans="1:9" x14ac:dyDescent="0.2">
      <c r="A58" s="346" t="s">
        <v>178</v>
      </c>
      <c r="B58" s="346"/>
      <c r="C58" s="346"/>
      <c r="D58" s="346"/>
      <c r="E58" s="346"/>
      <c r="F58" s="346"/>
      <c r="G58" s="346"/>
      <c r="H58" s="346"/>
      <c r="I58" s="346"/>
    </row>
    <row r="59" spans="1:9" x14ac:dyDescent="0.2">
      <c r="A59" s="346" t="s">
        <v>179</v>
      </c>
      <c r="B59" s="346"/>
      <c r="C59" s="346"/>
      <c r="D59" s="346"/>
      <c r="E59" s="346"/>
      <c r="F59" s="346"/>
      <c r="G59" s="346"/>
      <c r="H59" s="346"/>
      <c r="I59" s="346"/>
    </row>
    <row r="60" spans="1:9" x14ac:dyDescent="0.2">
      <c r="A60" s="346" t="s">
        <v>180</v>
      </c>
      <c r="B60" s="346"/>
      <c r="C60" s="346"/>
      <c r="D60" s="346"/>
      <c r="E60" s="346"/>
      <c r="F60" s="346"/>
      <c r="G60" s="346"/>
      <c r="H60" s="346"/>
      <c r="I60" s="346"/>
    </row>
    <row r="61" spans="1:9" x14ac:dyDescent="0.2">
      <c r="A61" s="346" t="s">
        <v>181</v>
      </c>
      <c r="B61" s="346"/>
      <c r="C61" s="346"/>
      <c r="D61" s="346"/>
      <c r="E61" s="346"/>
      <c r="F61" s="346"/>
      <c r="G61" s="346"/>
      <c r="H61" s="346"/>
      <c r="I61" s="346"/>
    </row>
    <row r="62" spans="1:9" x14ac:dyDescent="0.2">
      <c r="A62" s="346" t="s">
        <v>182</v>
      </c>
      <c r="B62" s="346"/>
      <c r="C62" s="346"/>
      <c r="D62" s="346"/>
      <c r="E62" s="346"/>
      <c r="F62" s="346"/>
      <c r="G62" s="346"/>
      <c r="H62" s="346"/>
      <c r="I62" s="346"/>
    </row>
    <row r="63" spans="1:9" x14ac:dyDescent="0.2">
      <c r="A63" s="346" t="s">
        <v>183</v>
      </c>
      <c r="B63" s="346"/>
      <c r="C63" s="346"/>
      <c r="D63" s="346"/>
      <c r="E63" s="346"/>
      <c r="F63" s="346"/>
      <c r="G63" s="346"/>
      <c r="H63" s="346"/>
      <c r="I63" s="346"/>
    </row>
    <row r="64" spans="1:9" x14ac:dyDescent="0.2">
      <c r="A64" s="346" t="s">
        <v>177</v>
      </c>
      <c r="B64" s="346"/>
      <c r="C64" s="346"/>
      <c r="D64" s="346"/>
      <c r="E64" s="346"/>
      <c r="F64" s="346"/>
      <c r="G64" s="346"/>
      <c r="H64" s="346"/>
      <c r="I64" s="346"/>
    </row>
    <row r="65" spans="1:9" x14ac:dyDescent="0.2">
      <c r="A65" s="346" t="s">
        <v>184</v>
      </c>
      <c r="B65" s="346"/>
      <c r="C65" s="346"/>
      <c r="D65" s="346"/>
      <c r="E65" s="346"/>
      <c r="F65" s="346"/>
      <c r="G65" s="346"/>
      <c r="H65" s="346"/>
      <c r="I65" s="346"/>
    </row>
    <row r="66" spans="1:9" x14ac:dyDescent="0.2">
      <c r="A66" s="346" t="s">
        <v>185</v>
      </c>
      <c r="B66" s="346"/>
      <c r="C66" s="346"/>
      <c r="D66" s="346"/>
      <c r="E66" s="346"/>
      <c r="F66" s="346"/>
      <c r="G66" s="346"/>
      <c r="H66" s="346"/>
      <c r="I66" s="346"/>
    </row>
    <row r="67" spans="1:9" x14ac:dyDescent="0.2">
      <c r="A67" s="346" t="s">
        <v>186</v>
      </c>
      <c r="B67" s="346"/>
      <c r="C67" s="346"/>
      <c r="D67" s="346"/>
      <c r="E67" s="346"/>
      <c r="F67" s="346"/>
      <c r="G67" s="346"/>
      <c r="H67" s="346"/>
      <c r="I67" s="346"/>
    </row>
    <row r="68" spans="1:9" x14ac:dyDescent="0.2">
      <c r="A68" s="346" t="s">
        <v>187</v>
      </c>
      <c r="B68" s="346"/>
      <c r="C68" s="346"/>
      <c r="D68" s="346"/>
      <c r="E68" s="346"/>
      <c r="F68" s="346"/>
      <c r="G68" s="346"/>
      <c r="H68" s="346"/>
      <c r="I68" s="346"/>
    </row>
    <row r="69" spans="1:9" x14ac:dyDescent="0.2">
      <c r="A69" s="346" t="s">
        <v>188</v>
      </c>
      <c r="B69" s="346"/>
      <c r="C69" s="346"/>
      <c r="D69" s="346"/>
      <c r="E69" s="346"/>
      <c r="F69" s="346"/>
      <c r="G69" s="346"/>
      <c r="H69" s="346"/>
      <c r="I69" s="346"/>
    </row>
    <row r="70" spans="1:9" x14ac:dyDescent="0.2">
      <c r="A70" s="346" t="s">
        <v>189</v>
      </c>
      <c r="B70" s="346"/>
      <c r="C70" s="346"/>
      <c r="D70" s="346"/>
      <c r="E70" s="346"/>
      <c r="F70" s="346"/>
      <c r="G70" s="346"/>
      <c r="H70" s="346"/>
      <c r="I70" s="346"/>
    </row>
    <row r="71" spans="1:9" ht="21.9" customHeight="1" x14ac:dyDescent="0.2">
      <c r="A71" s="346"/>
      <c r="B71" s="346"/>
      <c r="C71" s="346"/>
      <c r="D71" s="346"/>
      <c r="E71" s="346"/>
      <c r="F71" s="346"/>
      <c r="G71" s="346"/>
      <c r="H71" s="346"/>
      <c r="I71" s="346"/>
    </row>
    <row r="72" spans="1:9" x14ac:dyDescent="0.2">
      <c r="A72" s="354" t="s">
        <v>190</v>
      </c>
      <c r="B72" s="346"/>
      <c r="C72" s="346"/>
      <c r="D72" s="346"/>
      <c r="E72" s="346"/>
      <c r="F72" s="346"/>
      <c r="G72" s="346"/>
      <c r="H72" s="346"/>
      <c r="I72" s="346"/>
    </row>
    <row r="73" spans="1:9" x14ac:dyDescent="0.2">
      <c r="A73" s="346" t="s">
        <v>191</v>
      </c>
      <c r="B73" s="346"/>
      <c r="C73" s="346"/>
      <c r="D73" s="346"/>
      <c r="E73" s="346"/>
      <c r="F73" s="346"/>
      <c r="G73" s="346"/>
      <c r="H73" s="346"/>
      <c r="I73" s="346"/>
    </row>
    <row r="74" spans="1:9" x14ac:dyDescent="0.2">
      <c r="A74" s="346" t="s">
        <v>192</v>
      </c>
      <c r="B74" s="346"/>
      <c r="C74" s="346"/>
      <c r="D74" s="346"/>
      <c r="E74" s="346"/>
      <c r="F74" s="346"/>
      <c r="G74" s="346"/>
      <c r="H74" s="346"/>
      <c r="I74" s="346"/>
    </row>
    <row r="75" spans="1:9" x14ac:dyDescent="0.2">
      <c r="A75" s="346"/>
      <c r="B75" s="346"/>
      <c r="C75" s="346"/>
      <c r="D75" s="346"/>
      <c r="E75" s="346"/>
      <c r="F75" s="346"/>
      <c r="G75" s="346"/>
      <c r="H75" s="346"/>
      <c r="I75" s="346"/>
    </row>
    <row r="76" spans="1:9" x14ac:dyDescent="0.2">
      <c r="A76" s="346" t="s">
        <v>193</v>
      </c>
      <c r="B76" s="346"/>
      <c r="C76" s="346"/>
      <c r="D76" s="346"/>
      <c r="E76" s="346"/>
      <c r="F76" s="346"/>
      <c r="G76" s="346"/>
      <c r="H76" s="346"/>
      <c r="I76" s="346"/>
    </row>
    <row r="77" spans="1:9" x14ac:dyDescent="0.2">
      <c r="A77" s="346" t="s">
        <v>194</v>
      </c>
      <c r="B77" s="346"/>
      <c r="C77" s="346"/>
      <c r="D77" s="346"/>
      <c r="E77" s="346"/>
      <c r="F77" s="346"/>
      <c r="G77" s="346"/>
      <c r="H77" s="346"/>
      <c r="I77" s="346"/>
    </row>
    <row r="78" spans="1:9" x14ac:dyDescent="0.2">
      <c r="A78" s="346"/>
      <c r="B78" s="346"/>
      <c r="C78" s="346"/>
      <c r="D78" s="346"/>
      <c r="E78" s="346"/>
      <c r="F78" s="346"/>
      <c r="G78" s="346"/>
      <c r="H78" s="346"/>
      <c r="I78" s="346"/>
    </row>
    <row r="79" spans="1:9" x14ac:dyDescent="0.2">
      <c r="A79" s="346" t="s">
        <v>195</v>
      </c>
      <c r="B79" s="346"/>
      <c r="C79" s="346"/>
      <c r="D79" s="346"/>
      <c r="E79" s="346"/>
      <c r="F79" s="346"/>
      <c r="G79" s="346"/>
      <c r="H79" s="346"/>
      <c r="I79" s="346"/>
    </row>
    <row r="82" spans="1:3" ht="150" customHeight="1" x14ac:dyDescent="0.2">
      <c r="A82" s="397"/>
      <c r="B82" s="397"/>
    </row>
    <row r="83" spans="1:3" x14ac:dyDescent="0.2">
      <c r="A83" s="397"/>
      <c r="B83" s="398"/>
      <c r="C83" s="279"/>
    </row>
    <row r="84" spans="1:3" x14ac:dyDescent="0.2">
      <c r="A84" s="397"/>
      <c r="B84" s="398"/>
    </row>
    <row r="86" spans="1:3" ht="11.25" customHeight="1" x14ac:dyDescent="0.2">
      <c r="A86" s="279"/>
    </row>
    <row r="88" spans="1:3" x14ac:dyDescent="0.2">
      <c r="A88" s="280"/>
    </row>
    <row r="89" spans="1:3" x14ac:dyDescent="0.2">
      <c r="A89" s="279"/>
    </row>
    <row r="93" spans="1:3" x14ac:dyDescent="0.2">
      <c r="A93" s="399"/>
      <c r="B93" s="398"/>
    </row>
  </sheetData>
  <sheetProtection algorithmName="SHA-512" hashValue="gFW+d96Jc9U4Ro/S9FZleeiQKCaMMmw73SzUxQPNvsGQz5gVu0IVn4yuAdKmGaXst76+VCYaLWvEozAYuxdCCw==" saltValue="FzVFFVyTzKu8pH3H22ulqw==" spinCount="100000" sheet="1" objects="1" scenarios="1"/>
  <mergeCells count="4">
    <mergeCell ref="A83:B83"/>
    <mergeCell ref="A84:B84"/>
    <mergeCell ref="A93:B93"/>
    <mergeCell ref="A82:B82"/>
  </mergeCells>
  <hyperlinks>
    <hyperlink ref="A46" r:id="rId1" display="https://www.rvo.nl/onderwerpen/subsidiespelregels/ezk/mkb-toets" xr:uid="{A164C8A6-94AB-4603-BF73-2EF3FEFA7ABF}"/>
  </hyperlinks>
  <pageMargins left="0.7" right="0.7" top="0.75" bottom="0.75" header="0.3" footer="0.3"/>
  <pageSetup paperSize="9" scale="77" orientation="portrait" r:id="rId2"/>
  <headerFooter>
    <oddHeader>&amp;L&amp;"Calibri"&amp;10&amp;K000000 Intern gebruik&amp;1#_x000D_</oddHeader>
    <oddFooter>&amp;L_x000D_&amp;1#&amp;"Calibri"&amp;10&amp;K000000 Intern gebruik</oddFooter>
  </headerFooter>
  <rowBreaks count="1" manualBreakCount="1">
    <brk id="47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0A19-BAF5-4CEA-9D5F-44F5A3F2664B}">
  <dimension ref="A1:D86"/>
  <sheetViews>
    <sheetView showGridLines="0" topLeftCell="A53" zoomScale="110" zoomScaleNormal="110" workbookViewId="0">
      <selection activeCell="A75" sqref="A75"/>
    </sheetView>
  </sheetViews>
  <sheetFormatPr defaultColWidth="9.109375" defaultRowHeight="11.4" x14ac:dyDescent="0.2"/>
  <cols>
    <col min="1" max="1" width="91" style="267" customWidth="1"/>
    <col min="2" max="16384" width="9.109375" style="267"/>
  </cols>
  <sheetData>
    <row r="1" spans="1:4" ht="112.5" customHeight="1" x14ac:dyDescent="0.2"/>
    <row r="2" spans="1:4" s="345" customFormat="1" ht="21.9" customHeight="1" x14ac:dyDescent="0.2">
      <c r="A2" s="366" t="s">
        <v>196</v>
      </c>
      <c r="B2" s="346"/>
      <c r="C2" s="346"/>
      <c r="D2" s="346"/>
    </row>
    <row r="3" spans="1:4" x14ac:dyDescent="0.2">
      <c r="A3" s="346" t="s">
        <v>197</v>
      </c>
      <c r="B3" s="346"/>
      <c r="C3" s="346"/>
      <c r="D3" s="346"/>
    </row>
    <row r="4" spans="1:4" x14ac:dyDescent="0.2">
      <c r="A4" s="346" t="s">
        <v>198</v>
      </c>
      <c r="B4" s="346"/>
      <c r="C4" s="346"/>
      <c r="D4" s="346"/>
    </row>
    <row r="5" spans="1:4" x14ac:dyDescent="0.2">
      <c r="A5" s="346" t="s">
        <v>199</v>
      </c>
      <c r="B5" s="346"/>
      <c r="C5" s="346"/>
      <c r="D5" s="346"/>
    </row>
    <row r="6" spans="1:4" x14ac:dyDescent="0.2">
      <c r="A6" s="346"/>
      <c r="B6" s="346"/>
      <c r="C6" s="346"/>
      <c r="D6" s="346"/>
    </row>
    <row r="7" spans="1:4" x14ac:dyDescent="0.2">
      <c r="A7" s="346" t="s">
        <v>200</v>
      </c>
      <c r="B7" s="346"/>
      <c r="C7" s="346"/>
      <c r="D7" s="346"/>
    </row>
    <row r="8" spans="1:4" x14ac:dyDescent="0.2">
      <c r="A8" s="346" t="s">
        <v>201</v>
      </c>
      <c r="B8" s="346"/>
      <c r="C8" s="346"/>
      <c r="D8" s="346"/>
    </row>
    <row r="9" spans="1:4" x14ac:dyDescent="0.2">
      <c r="A9" s="346" t="s">
        <v>202</v>
      </c>
      <c r="B9" s="346"/>
      <c r="C9" s="346"/>
      <c r="D9" s="346"/>
    </row>
    <row r="10" spans="1:4" x14ac:dyDescent="0.2">
      <c r="A10" s="346" t="s">
        <v>203</v>
      </c>
      <c r="B10" s="346"/>
      <c r="C10" s="346"/>
      <c r="D10" s="346"/>
    </row>
    <row r="11" spans="1:4" x14ac:dyDescent="0.2">
      <c r="A11" s="346" t="s">
        <v>204</v>
      </c>
      <c r="B11" s="346"/>
      <c r="C11" s="346"/>
      <c r="D11" s="346"/>
    </row>
    <row r="12" spans="1:4" x14ac:dyDescent="0.2">
      <c r="A12" s="362" t="s">
        <v>205</v>
      </c>
      <c r="B12" s="346"/>
      <c r="C12" s="346"/>
      <c r="D12" s="346"/>
    </row>
    <row r="13" spans="1:4" x14ac:dyDescent="0.2">
      <c r="A13" s="346"/>
      <c r="B13" s="346"/>
      <c r="C13" s="346"/>
      <c r="D13" s="346"/>
    </row>
    <row r="14" spans="1:4" x14ac:dyDescent="0.2">
      <c r="A14" s="346" t="s">
        <v>206</v>
      </c>
      <c r="B14" s="346"/>
      <c r="C14" s="346"/>
      <c r="D14" s="346"/>
    </row>
    <row r="15" spans="1:4" x14ac:dyDescent="0.2">
      <c r="A15" s="346" t="s">
        <v>207</v>
      </c>
      <c r="B15" s="346"/>
      <c r="C15" s="346"/>
      <c r="D15" s="346"/>
    </row>
    <row r="16" spans="1:4" x14ac:dyDescent="0.2">
      <c r="A16" s="362" t="s">
        <v>208</v>
      </c>
      <c r="B16" s="346"/>
      <c r="C16" s="346"/>
      <c r="D16" s="346"/>
    </row>
    <row r="17" spans="1:4" x14ac:dyDescent="0.2">
      <c r="A17" s="346"/>
      <c r="B17" s="346"/>
      <c r="C17" s="346"/>
      <c r="D17" s="346"/>
    </row>
    <row r="18" spans="1:4" x14ac:dyDescent="0.2">
      <c r="A18" s="346" t="s">
        <v>209</v>
      </c>
      <c r="B18" s="346"/>
      <c r="C18" s="346"/>
      <c r="D18" s="346"/>
    </row>
    <row r="19" spans="1:4" x14ac:dyDescent="0.2">
      <c r="A19" s="346"/>
      <c r="B19" s="346"/>
      <c r="C19" s="346"/>
      <c r="D19" s="346"/>
    </row>
    <row r="20" spans="1:4" x14ac:dyDescent="0.2">
      <c r="A20" s="346" t="s">
        <v>210</v>
      </c>
      <c r="B20" s="346"/>
      <c r="C20" s="346"/>
      <c r="D20" s="346"/>
    </row>
    <row r="21" spans="1:4" x14ac:dyDescent="0.2">
      <c r="A21" s="346" t="s">
        <v>211</v>
      </c>
      <c r="B21" s="346"/>
      <c r="C21" s="346"/>
      <c r="D21" s="346"/>
    </row>
    <row r="22" spans="1:4" x14ac:dyDescent="0.2">
      <c r="A22" s="346" t="s">
        <v>212</v>
      </c>
      <c r="B22" s="346"/>
      <c r="C22" s="346"/>
      <c r="D22" s="346"/>
    </row>
    <row r="23" spans="1:4" x14ac:dyDescent="0.2">
      <c r="A23" s="346"/>
      <c r="B23" s="346"/>
      <c r="C23" s="346"/>
      <c r="D23" s="346"/>
    </row>
    <row r="24" spans="1:4" x14ac:dyDescent="0.2">
      <c r="A24" s="346" t="s">
        <v>213</v>
      </c>
      <c r="B24" s="346"/>
      <c r="C24" s="346"/>
      <c r="D24" s="346"/>
    </row>
    <row r="25" spans="1:4" x14ac:dyDescent="0.2">
      <c r="A25" s="346" t="s">
        <v>214</v>
      </c>
      <c r="B25" s="346"/>
      <c r="C25" s="346"/>
      <c r="D25" s="346"/>
    </row>
    <row r="26" spans="1:4" x14ac:dyDescent="0.2">
      <c r="A26" s="346" t="s">
        <v>215</v>
      </c>
      <c r="B26" s="346"/>
      <c r="C26" s="346"/>
      <c r="D26" s="346"/>
    </row>
    <row r="27" spans="1:4" x14ac:dyDescent="0.2">
      <c r="A27" s="346" t="s">
        <v>216</v>
      </c>
      <c r="B27" s="346"/>
      <c r="C27" s="346"/>
      <c r="D27" s="346"/>
    </row>
    <row r="28" spans="1:4" x14ac:dyDescent="0.2">
      <c r="A28" s="346" t="s">
        <v>217</v>
      </c>
      <c r="B28" s="346"/>
      <c r="C28" s="346"/>
      <c r="D28" s="346"/>
    </row>
    <row r="29" spans="1:4" ht="21.9" customHeight="1" x14ac:dyDescent="0.2">
      <c r="A29" s="346"/>
      <c r="B29" s="346"/>
      <c r="C29" s="346"/>
      <c r="D29" s="346"/>
    </row>
    <row r="30" spans="1:4" s="345" customFormat="1" ht="11.25" customHeight="1" x14ac:dyDescent="0.2">
      <c r="A30" s="354" t="s">
        <v>218</v>
      </c>
      <c r="B30" s="346"/>
      <c r="C30" s="346"/>
      <c r="D30" s="346"/>
    </row>
    <row r="31" spans="1:4" x14ac:dyDescent="0.2">
      <c r="A31" s="346"/>
      <c r="B31" s="346"/>
      <c r="C31" s="346"/>
      <c r="D31" s="346"/>
    </row>
    <row r="32" spans="1:4" x14ac:dyDescent="0.2">
      <c r="A32" s="354" t="s">
        <v>219</v>
      </c>
      <c r="B32" s="346"/>
      <c r="C32" s="346"/>
      <c r="D32" s="346"/>
    </row>
    <row r="33" spans="1:4" x14ac:dyDescent="0.2">
      <c r="A33" s="346"/>
      <c r="B33" s="346"/>
      <c r="C33" s="346"/>
      <c r="D33" s="346"/>
    </row>
    <row r="34" spans="1:4" x14ac:dyDescent="0.2">
      <c r="A34" s="346" t="s">
        <v>220</v>
      </c>
      <c r="B34" s="346"/>
      <c r="C34" s="346"/>
      <c r="D34" s="346"/>
    </row>
    <row r="35" spans="1:4" x14ac:dyDescent="0.2">
      <c r="A35" s="346"/>
      <c r="B35" s="346"/>
      <c r="C35" s="346"/>
      <c r="D35" s="346"/>
    </row>
    <row r="36" spans="1:4" x14ac:dyDescent="0.2">
      <c r="A36" s="346" t="s">
        <v>221</v>
      </c>
      <c r="B36" s="346"/>
      <c r="C36" s="346"/>
      <c r="D36" s="346"/>
    </row>
    <row r="37" spans="1:4" x14ac:dyDescent="0.2">
      <c r="A37" s="346" t="s">
        <v>222</v>
      </c>
      <c r="B37" s="346"/>
      <c r="C37" s="346"/>
      <c r="D37" s="346"/>
    </row>
    <row r="38" spans="1:4" x14ac:dyDescent="0.2">
      <c r="A38" s="346" t="s">
        <v>223</v>
      </c>
      <c r="B38" s="346"/>
      <c r="C38" s="346"/>
      <c r="D38" s="346"/>
    </row>
    <row r="39" spans="1:4" x14ac:dyDescent="0.2">
      <c r="A39" s="346" t="s">
        <v>224</v>
      </c>
      <c r="B39" s="346"/>
      <c r="C39" s="346"/>
      <c r="D39" s="346"/>
    </row>
    <row r="40" spans="1:4" x14ac:dyDescent="0.2">
      <c r="A40" s="346"/>
      <c r="B40" s="346"/>
      <c r="C40" s="346"/>
      <c r="D40" s="346"/>
    </row>
    <row r="41" spans="1:4" ht="12" customHeight="1" x14ac:dyDescent="0.2">
      <c r="A41" s="346" t="s">
        <v>225</v>
      </c>
      <c r="B41" s="346"/>
      <c r="C41" s="346"/>
      <c r="D41" s="346"/>
    </row>
    <row r="42" spans="1:4" x14ac:dyDescent="0.2">
      <c r="A42" s="363" t="s">
        <v>91</v>
      </c>
      <c r="B42" s="346"/>
      <c r="C42" s="346"/>
      <c r="D42" s="346"/>
    </row>
    <row r="43" spans="1:4" x14ac:dyDescent="0.2">
      <c r="A43" s="364"/>
      <c r="B43" s="346"/>
      <c r="C43" s="346"/>
      <c r="D43" s="346"/>
    </row>
    <row r="44" spans="1:4" x14ac:dyDescent="0.2">
      <c r="A44" s="364" t="s">
        <v>226</v>
      </c>
      <c r="B44" s="346"/>
      <c r="C44" s="346"/>
      <c r="D44" s="346"/>
    </row>
    <row r="45" spans="1:4" x14ac:dyDescent="0.2">
      <c r="A45" s="364" t="s">
        <v>227</v>
      </c>
      <c r="B45" s="346"/>
      <c r="C45" s="346"/>
      <c r="D45" s="346"/>
    </row>
    <row r="46" spans="1:4" x14ac:dyDescent="0.2">
      <c r="A46" s="364" t="s">
        <v>228</v>
      </c>
      <c r="B46" s="346"/>
      <c r="C46" s="346"/>
      <c r="D46" s="346"/>
    </row>
    <row r="47" spans="1:4" x14ac:dyDescent="0.2">
      <c r="A47" s="364"/>
      <c r="B47" s="346"/>
      <c r="C47" s="346"/>
      <c r="D47" s="346"/>
    </row>
    <row r="48" spans="1:4" x14ac:dyDescent="0.2">
      <c r="A48" s="364" t="s">
        <v>229</v>
      </c>
      <c r="B48" s="346"/>
      <c r="C48" s="346"/>
      <c r="D48" s="346"/>
    </row>
    <row r="49" spans="1:4" x14ac:dyDescent="0.2">
      <c r="A49" s="364"/>
      <c r="B49" s="346"/>
      <c r="C49" s="346"/>
      <c r="D49" s="346"/>
    </row>
    <row r="50" spans="1:4" x14ac:dyDescent="0.2">
      <c r="A50" s="364" t="s">
        <v>230</v>
      </c>
      <c r="B50" s="346"/>
      <c r="C50" s="346"/>
      <c r="D50" s="346"/>
    </row>
    <row r="51" spans="1:4" x14ac:dyDescent="0.2">
      <c r="A51" s="364" t="s">
        <v>231</v>
      </c>
      <c r="B51" s="346"/>
      <c r="C51" s="346"/>
      <c r="D51" s="346"/>
    </row>
    <row r="52" spans="1:4" x14ac:dyDescent="0.2">
      <c r="A52" s="364" t="s">
        <v>232</v>
      </c>
      <c r="B52" s="346"/>
      <c r="C52" s="346"/>
      <c r="D52" s="346"/>
    </row>
    <row r="53" spans="1:4" x14ac:dyDescent="0.2">
      <c r="A53" s="364" t="s">
        <v>233</v>
      </c>
      <c r="B53" s="346"/>
      <c r="C53" s="346"/>
      <c r="D53" s="346"/>
    </row>
    <row r="54" spans="1:4" x14ac:dyDescent="0.2">
      <c r="A54" s="364" t="s">
        <v>234</v>
      </c>
      <c r="B54" s="346"/>
      <c r="C54" s="346"/>
      <c r="D54" s="346"/>
    </row>
    <row r="55" spans="1:4" x14ac:dyDescent="0.2">
      <c r="A55" s="364" t="s">
        <v>235</v>
      </c>
      <c r="B55" s="346"/>
      <c r="C55" s="346"/>
      <c r="D55" s="346"/>
    </row>
    <row r="56" spans="1:4" x14ac:dyDescent="0.2">
      <c r="A56" s="364" t="s">
        <v>236</v>
      </c>
      <c r="B56" s="346"/>
      <c r="C56" s="346"/>
      <c r="D56" s="346"/>
    </row>
    <row r="57" spans="1:4" x14ac:dyDescent="0.2">
      <c r="A57" s="364" t="s">
        <v>237</v>
      </c>
      <c r="B57" s="346"/>
      <c r="C57" s="346"/>
      <c r="D57" s="346"/>
    </row>
    <row r="58" spans="1:4" x14ac:dyDescent="0.2">
      <c r="A58" s="364"/>
      <c r="B58" s="346"/>
      <c r="C58" s="346"/>
      <c r="D58" s="346"/>
    </row>
    <row r="59" spans="1:4" x14ac:dyDescent="0.2">
      <c r="A59" s="364" t="s">
        <v>238</v>
      </c>
      <c r="B59" s="346"/>
      <c r="C59" s="346"/>
      <c r="D59" s="346"/>
    </row>
    <row r="60" spans="1:4" x14ac:dyDescent="0.2">
      <c r="A60" s="364" t="s">
        <v>239</v>
      </c>
      <c r="B60" s="346"/>
      <c r="C60" s="346"/>
      <c r="D60" s="346"/>
    </row>
    <row r="61" spans="1:4" x14ac:dyDescent="0.2">
      <c r="A61" s="364"/>
      <c r="B61" s="346"/>
      <c r="C61" s="346"/>
      <c r="D61" s="346"/>
    </row>
    <row r="62" spans="1:4" x14ac:dyDescent="0.2">
      <c r="A62" s="364" t="s">
        <v>240</v>
      </c>
      <c r="B62" s="346"/>
      <c r="C62" s="346"/>
      <c r="D62" s="346"/>
    </row>
    <row r="63" spans="1:4" x14ac:dyDescent="0.2">
      <c r="A63" s="364" t="s">
        <v>241</v>
      </c>
      <c r="B63" s="346"/>
      <c r="C63" s="346"/>
      <c r="D63" s="346"/>
    </row>
    <row r="64" spans="1:4" x14ac:dyDescent="0.2">
      <c r="A64" s="364" t="s">
        <v>242</v>
      </c>
      <c r="B64" s="346"/>
      <c r="C64" s="346"/>
      <c r="D64" s="346"/>
    </row>
    <row r="65" spans="1:4" x14ac:dyDescent="0.2">
      <c r="A65" s="364" t="s">
        <v>243</v>
      </c>
      <c r="B65" s="346"/>
      <c r="C65" s="346"/>
      <c r="D65" s="346"/>
    </row>
    <row r="66" spans="1:4" x14ac:dyDescent="0.2">
      <c r="A66" s="364" t="s">
        <v>244</v>
      </c>
      <c r="B66" s="346"/>
      <c r="C66" s="346"/>
      <c r="D66" s="346"/>
    </row>
    <row r="67" spans="1:4" ht="21.9" customHeight="1" x14ac:dyDescent="0.2">
      <c r="A67" s="364"/>
      <c r="B67" s="346"/>
      <c r="C67" s="346"/>
      <c r="D67" s="346"/>
    </row>
    <row r="68" spans="1:4" x14ac:dyDescent="0.2">
      <c r="A68" s="365" t="s">
        <v>245</v>
      </c>
      <c r="B68" s="346"/>
      <c r="C68" s="346"/>
      <c r="D68" s="346"/>
    </row>
    <row r="69" spans="1:4" x14ac:dyDescent="0.2">
      <c r="A69" s="364"/>
      <c r="B69" s="346"/>
      <c r="C69" s="346"/>
      <c r="D69" s="346"/>
    </row>
    <row r="70" spans="1:4" x14ac:dyDescent="0.2">
      <c r="A70" s="364" t="s">
        <v>246</v>
      </c>
      <c r="B70" s="346"/>
      <c r="C70" s="346"/>
      <c r="D70" s="346"/>
    </row>
    <row r="71" spans="1:4" x14ac:dyDescent="0.2">
      <c r="A71" s="364" t="s">
        <v>247</v>
      </c>
      <c r="B71" s="346"/>
      <c r="C71" s="346"/>
      <c r="D71" s="346"/>
    </row>
    <row r="72" spans="1:4" x14ac:dyDescent="0.2">
      <c r="A72" s="364" t="s">
        <v>248</v>
      </c>
      <c r="B72" s="346"/>
      <c r="C72" s="346"/>
      <c r="D72" s="346"/>
    </row>
    <row r="73" spans="1:4" x14ac:dyDescent="0.2">
      <c r="A73" s="364" t="s">
        <v>249</v>
      </c>
      <c r="B73" s="346"/>
      <c r="C73" s="346"/>
      <c r="D73" s="346"/>
    </row>
    <row r="74" spans="1:4" x14ac:dyDescent="0.2">
      <c r="A74" s="364" t="s">
        <v>250</v>
      </c>
      <c r="B74" s="346"/>
      <c r="C74" s="346"/>
      <c r="D74" s="346"/>
    </row>
    <row r="75" spans="1:4" x14ac:dyDescent="0.2">
      <c r="A75" s="364" t="s">
        <v>251</v>
      </c>
      <c r="B75" s="346"/>
      <c r="C75" s="346"/>
      <c r="D75" s="346"/>
    </row>
    <row r="76" spans="1:4" x14ac:dyDescent="0.2">
      <c r="A76" s="364" t="s">
        <v>252</v>
      </c>
      <c r="B76" s="346"/>
      <c r="C76" s="346"/>
      <c r="D76" s="346"/>
    </row>
    <row r="77" spans="1:4" x14ac:dyDescent="0.2">
      <c r="A77" s="364" t="s">
        <v>253</v>
      </c>
      <c r="B77" s="346"/>
      <c r="C77" s="346"/>
      <c r="D77" s="346"/>
    </row>
    <row r="78" spans="1:4" x14ac:dyDescent="0.2">
      <c r="A78" s="364"/>
      <c r="B78" s="346"/>
      <c r="C78" s="346"/>
      <c r="D78" s="346"/>
    </row>
    <row r="79" spans="1:4" x14ac:dyDescent="0.2">
      <c r="A79" s="364" t="s">
        <v>254</v>
      </c>
      <c r="B79" s="346"/>
      <c r="C79" s="346"/>
      <c r="D79" s="346"/>
    </row>
    <row r="80" spans="1:4" x14ac:dyDescent="0.2">
      <c r="A80" s="364" t="s">
        <v>255</v>
      </c>
      <c r="B80" s="346"/>
      <c r="C80" s="346"/>
      <c r="D80" s="346"/>
    </row>
    <row r="81" spans="1:4" x14ac:dyDescent="0.2">
      <c r="A81" s="364"/>
      <c r="B81" s="346"/>
      <c r="C81" s="346"/>
      <c r="D81" s="346"/>
    </row>
    <row r="82" spans="1:4" x14ac:dyDescent="0.2">
      <c r="A82" s="365" t="s">
        <v>256</v>
      </c>
      <c r="B82" s="346"/>
      <c r="C82" s="346"/>
      <c r="D82" s="346"/>
    </row>
    <row r="83" spans="1:4" x14ac:dyDescent="0.2">
      <c r="A83" s="364" t="s">
        <v>257</v>
      </c>
      <c r="B83" s="346"/>
      <c r="C83" s="346"/>
      <c r="D83" s="346"/>
    </row>
    <row r="84" spans="1:4" x14ac:dyDescent="0.2">
      <c r="A84" s="364" t="s">
        <v>258</v>
      </c>
      <c r="B84" s="346"/>
      <c r="C84" s="346"/>
      <c r="D84" s="346"/>
    </row>
    <row r="85" spans="1:4" x14ac:dyDescent="0.2">
      <c r="A85" s="346" t="s">
        <v>259</v>
      </c>
      <c r="B85" s="346"/>
      <c r="C85" s="346"/>
      <c r="D85" s="346"/>
    </row>
    <row r="86" spans="1:4" x14ac:dyDescent="0.2">
      <c r="A86" s="346"/>
      <c r="B86" s="346"/>
      <c r="C86" s="346"/>
      <c r="D86" s="346"/>
    </row>
  </sheetData>
  <sheetProtection algorithmName="SHA-512" hashValue="bm1bHtEIww1wKwls9oU+P7WFkNeoyXaL1+yKtzZKdn6vx1LNxd9NFgsPBFq+jpMsi7eTzs4fxQvRKY4ucnZFQw==" saltValue="8gf1Vl5Z5+r/hZpo7jM7ZA==" spinCount="100000" sheet="1" objects="1" scenarios="1"/>
  <hyperlinks>
    <hyperlink ref="A42" r:id="rId1" display="https://www.rvo.nl/onderwerpen/subsidiespelregels/ezk" xr:uid="{80B430BC-F198-4E4F-A114-1AC78E80E04D}"/>
  </hyperlinks>
  <pageMargins left="0.7" right="0.7" top="0.75" bottom="0.75" header="0.3" footer="0.3"/>
  <pageSetup paperSize="9" scale="74" orientation="portrait" r:id="rId2"/>
  <headerFooter>
    <oddHeader>&amp;L&amp;"Calibri"&amp;10&amp;K000000 Intern gebruik&amp;1#_x000D_</oddHeader>
    <oddFooter>&amp;L_x000D_&amp;1#&amp;"Calibri"&amp;10&amp;K000000 Intern gebruik</oddFooter>
  </headerFooter>
  <rowBreaks count="1" manualBreakCount="1">
    <brk id="43" max="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7B57-BB6A-4472-82A0-EB5909005FEC}">
  <sheetPr codeName="Blad5"/>
  <dimension ref="A1:Z17"/>
  <sheetViews>
    <sheetView showGridLines="0" zoomScale="85" zoomScaleNormal="85" workbookViewId="0">
      <selection activeCell="D18" sqref="D18"/>
    </sheetView>
  </sheetViews>
  <sheetFormatPr defaultColWidth="9.109375" defaultRowHeight="14.4" x14ac:dyDescent="0.3"/>
  <cols>
    <col min="1" max="1" width="4.5546875" style="101" customWidth="1"/>
    <col min="2" max="2" width="33.88671875" style="103" customWidth="1"/>
    <col min="3" max="3" width="39" style="103" customWidth="1"/>
    <col min="4" max="4" width="52.88671875" style="104" customWidth="1"/>
    <col min="5" max="6" width="9.109375" style="103"/>
    <col min="7" max="7" width="11.6640625" style="103" hidden="1" customWidth="1"/>
    <col min="8" max="8" width="14.5546875" style="103" hidden="1" customWidth="1"/>
    <col min="9" max="12" width="9.109375" style="103" hidden="1" customWidth="1"/>
    <col min="13" max="13" width="6.5546875" style="103" hidden="1" customWidth="1"/>
    <col min="14" max="14" width="9.5546875" style="103" hidden="1" customWidth="1"/>
    <col min="15" max="16" width="6.5546875" style="103" hidden="1" customWidth="1"/>
    <col min="17" max="17" width="10.5546875" style="103" hidden="1" customWidth="1"/>
    <col min="18" max="19" width="6.5546875" style="103" hidden="1" customWidth="1"/>
    <col min="20" max="20" width="10" style="103" hidden="1" customWidth="1"/>
    <col min="21" max="24" width="6.5546875" style="103" hidden="1" customWidth="1"/>
    <col min="25" max="26" width="0" style="103" hidden="1" customWidth="1"/>
    <col min="27" max="16384" width="9.109375" style="103"/>
  </cols>
  <sheetData>
    <row r="1" spans="1:26" ht="25.8" x14ac:dyDescent="0.5">
      <c r="B1" s="102" t="s">
        <v>37</v>
      </c>
    </row>
    <row r="2" spans="1:26" ht="15" thickBot="1" x14ac:dyDescent="0.35"/>
    <row r="3" spans="1:26" ht="43.8" thickBot="1" x14ac:dyDescent="0.35">
      <c r="A3" s="101" t="s">
        <v>5</v>
      </c>
      <c r="B3" s="105" t="s">
        <v>38</v>
      </c>
      <c r="C3" s="101"/>
      <c r="D3" s="258" t="s">
        <v>87</v>
      </c>
    </row>
    <row r="4" spans="1:26" ht="15.75" customHeight="1" thickBot="1" x14ac:dyDescent="0.35">
      <c r="B4" s="105"/>
      <c r="C4" s="101"/>
      <c r="D4" s="194"/>
    </row>
    <row r="5" spans="1:26" ht="15" customHeight="1" x14ac:dyDescent="0.3">
      <c r="B5" s="198" t="s">
        <v>35</v>
      </c>
      <c r="C5" s="382"/>
    </row>
    <row r="6" spans="1:26" x14ac:dyDescent="0.3">
      <c r="B6" s="204" t="s">
        <v>68</v>
      </c>
      <c r="C6" s="383"/>
      <c r="D6" s="194"/>
    </row>
    <row r="7" spans="1:26" ht="15" thickBot="1" x14ac:dyDescent="0.35">
      <c r="B7" s="297" t="s">
        <v>69</v>
      </c>
      <c r="C7" s="384"/>
    </row>
    <row r="8" spans="1:26" ht="15" thickBot="1" x14ac:dyDescent="0.35">
      <c r="B8" s="106"/>
      <c r="D8" s="103"/>
    </row>
    <row r="9" spans="1:26" x14ac:dyDescent="0.3">
      <c r="A9" s="101" t="s">
        <v>14</v>
      </c>
      <c r="B9" s="200" t="s">
        <v>39</v>
      </c>
      <c r="C9" s="298"/>
      <c r="D9" s="199"/>
      <c r="U9" s="101"/>
    </row>
    <row r="10" spans="1:26" ht="36.6" thickBot="1" x14ac:dyDescent="0.35">
      <c r="B10" s="202"/>
      <c r="C10" s="299" t="s">
        <v>33</v>
      </c>
      <c r="D10" s="203" t="s">
        <v>114</v>
      </c>
      <c r="G10" s="184" t="s">
        <v>55</v>
      </c>
      <c r="H10" s="184" t="s">
        <v>56</v>
      </c>
      <c r="J10" s="339" t="s">
        <v>125</v>
      </c>
      <c r="K10" s="339" t="s">
        <v>119</v>
      </c>
      <c r="M10" s="339" t="s">
        <v>115</v>
      </c>
      <c r="N10" s="339" t="s">
        <v>119</v>
      </c>
      <c r="O10" s="150"/>
      <c r="P10" s="339" t="s">
        <v>116</v>
      </c>
      <c r="Q10" s="339" t="s">
        <v>120</v>
      </c>
      <c r="R10" s="150"/>
      <c r="S10" s="339" t="s">
        <v>117</v>
      </c>
      <c r="T10" s="339" t="s">
        <v>121</v>
      </c>
      <c r="U10" s="150"/>
      <c r="V10" s="340" t="s">
        <v>118</v>
      </c>
      <c r="W10" s="340" t="s">
        <v>122</v>
      </c>
      <c r="X10" s="342"/>
      <c r="Y10" s="340" t="s">
        <v>126</v>
      </c>
      <c r="Z10" s="340" t="s">
        <v>127</v>
      </c>
    </row>
    <row r="11" spans="1:26" x14ac:dyDescent="0.3">
      <c r="B11" s="305" t="s">
        <v>32</v>
      </c>
      <c r="C11" s="385"/>
      <c r="D11" s="386" t="s">
        <v>34</v>
      </c>
      <c r="G11" s="185" cm="1">
        <f t="array" ref="G11">_xlfn.IFS(D11=Werkblad!$A$10,10%,D11=Werkblad!$A$9,0%,D11=Werkblad!$A$8,0%,D11=Werkblad!$A$7,0%,D11=Werkblad!$A$6,0%)</f>
        <v>0</v>
      </c>
      <c r="H11" s="186">
        <f>G11</f>
        <v>0</v>
      </c>
      <c r="J11" s="185" cm="1">
        <f t="array" ref="J11">_xlfn.IFS(D11=Werkblad!A8,100%,D11&lt;&gt;Werkblad!A8,0%)</f>
        <v>0</v>
      </c>
      <c r="K11" s="185">
        <f>E11+J11</f>
        <v>0</v>
      </c>
      <c r="M11" s="185">
        <v>0.5</v>
      </c>
      <c r="N11" s="185">
        <f>H11+M11</f>
        <v>0.5</v>
      </c>
      <c r="O11" s="341"/>
      <c r="P11" s="185">
        <v>0.25</v>
      </c>
      <c r="Q11" s="185">
        <f>H11+P11</f>
        <v>0.25</v>
      </c>
      <c r="R11" s="341"/>
      <c r="S11" s="185">
        <v>0.5</v>
      </c>
      <c r="T11" s="185">
        <f>G11+S11</f>
        <v>0.5</v>
      </c>
      <c r="U11" s="341"/>
      <c r="V11" s="185" cm="1">
        <f t="array" ref="V11">_xlfn.IFS('Aanvrager 1'!D5=Werkblad!A13,100%,D11=Werkblad!A10,50%,D11&lt;&gt;Werkblad!A10,0%)</f>
        <v>0</v>
      </c>
      <c r="W11" s="185">
        <f>V11</f>
        <v>0</v>
      </c>
      <c r="X11" s="341"/>
      <c r="Y11" s="185" cm="1">
        <f t="array" ref="Y11">_xlfn.IFS('Aanvrager 1'!D5=Werkblad!A13,100%,D11=Werkblad!A9,15%,D11&lt;&gt;Werkblad!A9,0%)</f>
        <v>0</v>
      </c>
      <c r="Z11" s="185">
        <f>Y11</f>
        <v>0</v>
      </c>
    </row>
    <row r="12" spans="1:26" x14ac:dyDescent="0.3">
      <c r="B12" s="201" t="s">
        <v>85</v>
      </c>
      <c r="C12" s="387"/>
      <c r="D12" s="388" t="s">
        <v>34</v>
      </c>
      <c r="G12" s="185" cm="1">
        <f t="array" ref="G12">_xlfn.IFS(D12=Werkblad!$A$10,10%,D12=Werkblad!$A$9,0%,D12=Werkblad!$A$8,0%,D12=Werkblad!$A$7,0%,D12=Werkblad!$A$6,0%)</f>
        <v>0</v>
      </c>
      <c r="H12" s="186">
        <f t="shared" ref="H12:H13" si="0">G12</f>
        <v>0</v>
      </c>
      <c r="J12" s="185" cm="1">
        <f t="array" ref="J12">_xlfn.IFS(D12=Werkblad!A8,100%,D12&lt;&gt;Werkblad!A8,0%)</f>
        <v>0</v>
      </c>
      <c r="K12" s="185">
        <f t="shared" ref="K12:K13" si="1">E12+J12</f>
        <v>0</v>
      </c>
      <c r="M12" s="185">
        <v>0.5</v>
      </c>
      <c r="N12" s="185">
        <f t="shared" ref="N12:N13" si="2">H12+M12</f>
        <v>0.5</v>
      </c>
      <c r="O12" s="341"/>
      <c r="P12" s="185">
        <v>0.25</v>
      </c>
      <c r="Q12" s="185">
        <f t="shared" ref="Q12:Q13" si="3">H12+P12</f>
        <v>0.25</v>
      </c>
      <c r="R12" s="341"/>
      <c r="S12" s="185">
        <v>0.5</v>
      </c>
      <c r="T12" s="185">
        <f t="shared" ref="T12:T13" si="4">G12+S12</f>
        <v>0.5</v>
      </c>
      <c r="U12" s="341"/>
      <c r="V12" s="185" cm="1">
        <f t="array" ref="V12">_xlfn.IFS('Deelnemer 2'!D5=Werkblad!A13,100%,D12=Werkblad!A10,50%,D12&lt;&gt;Werkblad!A10,0%)</f>
        <v>0</v>
      </c>
      <c r="W12" s="185">
        <f t="shared" ref="W12:W13" si="5">V12</f>
        <v>0</v>
      </c>
      <c r="X12" s="341"/>
      <c r="Y12" s="185" cm="1">
        <f t="array" ref="Y12">_xlfn.IFS('Deelnemer 2'!D5=Werkblad!A13,100%,D12=Werkblad!A9,15%,D12&lt;&gt;Werkblad!A9,0%)</f>
        <v>0</v>
      </c>
      <c r="Z12" s="185">
        <f t="shared" ref="Z12:Z13" si="6">Y12</f>
        <v>0</v>
      </c>
    </row>
    <row r="13" spans="1:26" ht="15" thickBot="1" x14ac:dyDescent="0.35">
      <c r="B13" s="325" t="s">
        <v>86</v>
      </c>
      <c r="C13" s="389"/>
      <c r="D13" s="390" t="s">
        <v>34</v>
      </c>
      <c r="G13" s="185" cm="1">
        <f t="array" ref="G13">_xlfn.IFS(D13=Werkblad!$A$10,10%,D13=Werkblad!$A$9,0%,D13=Werkblad!$A$8,0%,D13=Werkblad!$A$7,0%,D13=Werkblad!$A$6,0%)</f>
        <v>0</v>
      </c>
      <c r="H13" s="186">
        <f t="shared" si="0"/>
        <v>0</v>
      </c>
      <c r="J13" s="185" cm="1">
        <f t="array" ref="J13">_xlfn.IFS(D13=Werkblad!A8,100%,D13&lt;&gt;Werkblad!A8,0%)</f>
        <v>0</v>
      </c>
      <c r="K13" s="185">
        <f t="shared" si="1"/>
        <v>0</v>
      </c>
      <c r="M13" s="185">
        <v>0.5</v>
      </c>
      <c r="N13" s="185">
        <f t="shared" si="2"/>
        <v>0.5</v>
      </c>
      <c r="O13" s="341"/>
      <c r="P13" s="185">
        <v>0.25</v>
      </c>
      <c r="Q13" s="185">
        <f t="shared" si="3"/>
        <v>0.25</v>
      </c>
      <c r="R13" s="341"/>
      <c r="S13" s="185">
        <v>0.5</v>
      </c>
      <c r="T13" s="185">
        <f t="shared" si="4"/>
        <v>0.5</v>
      </c>
      <c r="U13" s="341"/>
      <c r="V13" s="185" cm="1">
        <f t="array" ref="V13">_xlfn.IFS('Deelnemer 3'!D5=Werkblad!A13,100%,D13=Werkblad!A10,50%,D13&lt;&gt;Werkblad!A10,0%)</f>
        <v>0</v>
      </c>
      <c r="W13" s="185">
        <f t="shared" si="5"/>
        <v>0</v>
      </c>
      <c r="X13" s="341"/>
      <c r="Y13" s="185" cm="1">
        <f t="array" ref="Y13">_xlfn.IFS('Deelnemer 3'!D5=Werkblad!A13,100%,D13=Werkblad!A9,15%,D13&lt;&gt;Werkblad!A9,0%)</f>
        <v>0</v>
      </c>
      <c r="Z13" s="185">
        <f t="shared" si="6"/>
        <v>0</v>
      </c>
    </row>
    <row r="14" spans="1:26" x14ac:dyDescent="0.3">
      <c r="O14" s="101"/>
      <c r="R14" s="101"/>
      <c r="U14" s="101"/>
      <c r="X14" s="101"/>
    </row>
    <row r="15" spans="1:26" x14ac:dyDescent="0.3">
      <c r="O15" s="101"/>
      <c r="R15" s="101"/>
      <c r="U15" s="101"/>
      <c r="V15" s="343"/>
      <c r="X15" s="101"/>
    </row>
    <row r="16" spans="1:26" x14ac:dyDescent="0.3">
      <c r="R16" s="101"/>
      <c r="U16" s="101"/>
    </row>
    <row r="17" spans="21:21" x14ac:dyDescent="0.3">
      <c r="U17" s="101"/>
    </row>
  </sheetData>
  <sheetProtection algorithmName="SHA-512" hashValue="XLrkCkn4FCWlkLUZhmV434SHwNoPyeeG8HcqxWSdHcUNsSGVFV1BMFwfJ+S2Tk54vDaKAwGP8jssiS/vbPZtnA==" saltValue="BmZDr4VG/2WC3Qv0hbJbBA==" spinCount="100000" sheet="1" objects="1" scenarios="1"/>
  <customSheetViews>
    <customSheetView guid="{83BCCC09-8AC8-4304-9213-3ECE2DC16AD8}" showGridLines="0" hiddenColumns="1">
      <selection activeCell="R36" sqref="R36"/>
      <pageMargins left="0.7" right="0.7" top="0.75" bottom="0.75" header="0.3" footer="0.3"/>
      <pageSetup paperSize="9" orientation="portrait" r:id="rId1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DA38D98D-64BF-48A9-B1C9-BECCDCD9C7D7}" showGridLines="0" hiddenColumns="1">
      <selection activeCell="C6" sqref="C6"/>
      <pageMargins left="0.7" right="0.7" top="0.75" bottom="0.75" header="0.3" footer="0.3"/>
      <pageSetup paperSize="9" orientation="portrait" r:id="rId2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0FB312B1-C847-4AEE-B520-9119A74AA10E}" showGridLines="0" hiddenColumns="1">
      <selection activeCell="R36" sqref="R36"/>
      <pageMargins left="0.7" right="0.7" top="0.75" bottom="0.75" header="0.3" footer="0.3"/>
      <pageSetup paperSize="9" orientation="portrait" r:id="rId3"/>
      <headerFooter>
        <oddHeader>&amp;L&amp;"Calibri"&amp;10&amp;K000000 Intern gebruik&amp;1#_x000D_</oddHeader>
        <oddFooter>&amp;L_x000D_&amp;1#&amp;"Calibri"&amp;10&amp;K000000 Intern gebruik</oddFooter>
      </headerFooter>
    </customSheetView>
  </customSheetViews>
  <phoneticPr fontId="10" type="noConversion"/>
  <dataValidations xWindow="617" yWindow="461" count="1">
    <dataValidation type="date" allowBlank="1" showInputMessage="1" showErrorMessage="1" sqref="C6:C7" xr:uid="{0D3E9BEB-2558-457B-AE14-3572A6C42D50}">
      <formula1>44927</formula1>
      <formula2>73050</formula2>
    </dataValidation>
  </dataValidations>
  <pageMargins left="0.7" right="0.7" top="0.75" bottom="0.75" header="0.3" footer="0.3"/>
  <pageSetup paperSize="9" scale="67" orientation="portrait" r:id="rId4"/>
  <headerFooter>
    <oddHeader>&amp;L&amp;"Calibri"&amp;10&amp;K000000 Intern gebruik&amp;1#_x000D_</oddHeader>
    <oddFooter>&amp;L_x000D_&amp;1#&amp;"Calibri"&amp;10&amp;K000000 Intern gebruik</oddFooter>
  </headerFooter>
  <extLst>
    <ext xmlns:x14="http://schemas.microsoft.com/office/spreadsheetml/2009/9/main" uri="{CCE6A557-97BC-4b89-ADB6-D9C93CAAB3DF}">
      <x14:dataValidations xmlns:xm="http://schemas.microsoft.com/office/excel/2006/main" xWindow="617" yWindow="461" count="1">
        <x14:dataValidation type="list" allowBlank="1" showInputMessage="1" showErrorMessage="1" xr:uid="{1E8F4A36-6413-4434-A37B-EB4319957CE6}">
          <x14:formula1>
            <xm:f>Werkblad!$A$6:$A$10</xm:f>
          </x14:formula1>
          <xm:sqref>D11:D13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81D3-F332-4AF1-AC15-E0A40FFBBC51}">
  <sheetPr codeName="Blad6"/>
  <dimension ref="A2:Y70"/>
  <sheetViews>
    <sheetView showGridLines="0" zoomScaleNormal="100" workbookViewId="0">
      <selection activeCell="T4" sqref="T4"/>
    </sheetView>
  </sheetViews>
  <sheetFormatPr defaultColWidth="10.33203125" defaultRowHeight="11.4" x14ac:dyDescent="0.3"/>
  <cols>
    <col min="1" max="1" width="4.109375" style="79" customWidth="1"/>
    <col min="2" max="2" width="22.44140625" style="82" customWidth="1"/>
    <col min="3" max="3" width="27.88671875" style="82" customWidth="1"/>
    <col min="4" max="4" width="3.5546875" style="82" customWidth="1"/>
    <col min="5" max="5" width="16.6640625" style="82" customWidth="1"/>
    <col min="6" max="6" width="3.5546875" style="82" customWidth="1"/>
    <col min="7" max="7" width="16.6640625" style="82" customWidth="1"/>
    <col min="8" max="8" width="3.5546875" style="82" customWidth="1"/>
    <col min="9" max="9" width="16.6640625" style="82" customWidth="1"/>
    <col min="10" max="10" width="3.5546875" style="82" customWidth="1"/>
    <col min="11" max="11" width="19.33203125" style="82" customWidth="1"/>
    <col min="12" max="12" width="3.5546875" style="82" customWidth="1"/>
    <col min="13" max="13" width="16.6640625" style="82" customWidth="1"/>
    <col min="14" max="14" width="3.5546875" style="82" customWidth="1"/>
    <col min="15" max="15" width="16.6640625" style="82" customWidth="1"/>
    <col min="16" max="16" width="3.5546875" style="82" customWidth="1"/>
    <col min="17" max="17" width="16.6640625" style="82" customWidth="1"/>
    <col min="18" max="18" width="2.44140625" style="79" customWidth="1"/>
    <col min="19" max="24" width="43.6640625" style="79" customWidth="1"/>
    <col min="25" max="16384" width="10.33203125" style="82"/>
  </cols>
  <sheetData>
    <row r="2" spans="1:25" s="79" customFormat="1" ht="18" thickBot="1" x14ac:dyDescent="0.35">
      <c r="A2" s="83"/>
      <c r="B2" s="146" t="s">
        <v>42</v>
      </c>
    </row>
    <row r="3" spans="1:25" s="79" customFormat="1" ht="12" customHeight="1" x14ac:dyDescent="0.3">
      <c r="A3" s="83"/>
      <c r="B3" s="80"/>
      <c r="G3" s="401" t="s">
        <v>110</v>
      </c>
      <c r="H3" s="402"/>
      <c r="I3" s="402"/>
      <c r="J3" s="402"/>
      <c r="K3" s="403"/>
    </row>
    <row r="4" spans="1:25" s="79" customFormat="1" ht="12" thickBot="1" x14ac:dyDescent="0.35">
      <c r="A4" s="83"/>
      <c r="G4" s="404"/>
      <c r="H4" s="405"/>
      <c r="I4" s="405"/>
      <c r="J4" s="405"/>
      <c r="K4" s="406"/>
    </row>
    <row r="5" spans="1:25" ht="12.6" thickBot="1" x14ac:dyDescent="0.35">
      <c r="A5" s="83"/>
      <c r="B5" s="81" t="s">
        <v>0</v>
      </c>
      <c r="C5" s="265">
        <f>'Basisgegevens aanvraag'!C5</f>
        <v>0</v>
      </c>
      <c r="D5" s="35"/>
      <c r="E5" s="35"/>
      <c r="F5" s="35"/>
      <c r="G5" s="407"/>
      <c r="H5" s="408"/>
      <c r="I5" s="408"/>
      <c r="J5" s="408"/>
      <c r="K5" s="409"/>
      <c r="L5" s="35"/>
      <c r="M5" s="35"/>
      <c r="N5" s="35"/>
      <c r="Y5" s="79"/>
    </row>
    <row r="6" spans="1:25" s="79" customFormat="1" x14ac:dyDescent="0.3">
      <c r="A6" s="83"/>
    </row>
    <row r="7" spans="1:25" ht="12" customHeight="1" thickBot="1" x14ac:dyDescent="0.35">
      <c r="A7" s="83"/>
      <c r="B7" s="410"/>
      <c r="C7" s="411"/>
      <c r="D7" s="411"/>
      <c r="E7" s="152"/>
      <c r="F7" s="152"/>
      <c r="G7" s="141"/>
      <c r="H7" s="141"/>
      <c r="I7" s="141"/>
      <c r="J7" s="141"/>
      <c r="K7" s="141"/>
      <c r="L7" s="141"/>
      <c r="M7" s="172"/>
      <c r="N7" s="172"/>
      <c r="O7" s="84"/>
      <c r="P7" s="84"/>
      <c r="Q7" s="84"/>
      <c r="R7" s="83"/>
    </row>
    <row r="8" spans="1:25" ht="15" customHeight="1" x14ac:dyDescent="0.3">
      <c r="A8" s="83"/>
      <c r="B8" s="173"/>
      <c r="C8" s="90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400"/>
      <c r="P8" s="400"/>
      <c r="Q8" s="400"/>
      <c r="R8" s="306"/>
    </row>
    <row r="9" spans="1:25" s="144" customFormat="1" ht="36" x14ac:dyDescent="0.3">
      <c r="A9" s="142"/>
      <c r="B9" s="174"/>
      <c r="C9" s="87" t="s">
        <v>33</v>
      </c>
      <c r="D9" s="87"/>
      <c r="E9" s="87" t="s">
        <v>59</v>
      </c>
      <c r="F9" s="87"/>
      <c r="G9" s="86" t="s">
        <v>50</v>
      </c>
      <c r="H9" s="87"/>
      <c r="I9" s="86" t="s">
        <v>58</v>
      </c>
      <c r="J9" s="87"/>
      <c r="K9" s="86" t="s">
        <v>60</v>
      </c>
      <c r="L9" s="87"/>
      <c r="M9" s="87" t="s">
        <v>63</v>
      </c>
      <c r="N9" s="87"/>
      <c r="O9" s="86" t="s">
        <v>51</v>
      </c>
      <c r="P9" s="86"/>
      <c r="Q9" s="86" t="s">
        <v>43</v>
      </c>
      <c r="R9" s="307"/>
      <c r="S9" s="143"/>
      <c r="T9" s="143"/>
      <c r="U9" s="143"/>
      <c r="V9" s="143"/>
      <c r="W9" s="143"/>
      <c r="X9" s="143"/>
    </row>
    <row r="10" spans="1:25" ht="12" x14ac:dyDescent="0.3">
      <c r="A10" s="85"/>
      <c r="B10" s="175" t="str">
        <f>+'Basisgegevens aanvraag'!B11</f>
        <v>Penvoerder - aanvrager 1</v>
      </c>
      <c r="C10" s="87">
        <f>'Basisgegevens aanvraag'!C11</f>
        <v>0</v>
      </c>
      <c r="D10" s="88"/>
      <c r="E10" s="391">
        <f>'Aanvrager 1'!H$92</f>
        <v>0</v>
      </c>
      <c r="F10" s="269"/>
      <c r="G10" s="391">
        <f>'Aanvrager 1'!M$92</f>
        <v>0</v>
      </c>
      <c r="H10" s="269"/>
      <c r="I10" s="391">
        <f>'Aanvrager 1'!R$92</f>
        <v>0</v>
      </c>
      <c r="J10" s="269"/>
      <c r="K10" s="391">
        <f>'Aanvrager 1'!W$92</f>
        <v>0</v>
      </c>
      <c r="L10" s="269"/>
      <c r="M10" s="391">
        <f>'Aanvrager 1'!AB$92</f>
        <v>0</v>
      </c>
      <c r="N10" s="269"/>
      <c r="O10" s="391">
        <f>'Aanvrager 1'!E$103</f>
        <v>0</v>
      </c>
      <c r="P10" s="270"/>
      <c r="Q10" s="392" t="e">
        <f>'Aanvrager 1'!E104</f>
        <v>#N/A</v>
      </c>
      <c r="R10" s="264"/>
    </row>
    <row r="11" spans="1:25" ht="12" x14ac:dyDescent="0.3">
      <c r="A11" s="85"/>
      <c r="B11" s="175" t="str">
        <f>+'Basisgegevens aanvraag'!B12</f>
        <v>Deelnemer 2</v>
      </c>
      <c r="C11" s="87">
        <f>'Basisgegevens aanvraag'!C12</f>
        <v>0</v>
      </c>
      <c r="D11" s="88"/>
      <c r="E11" s="391">
        <f>'Deelnemer 2'!H92</f>
        <v>0</v>
      </c>
      <c r="F11" s="269"/>
      <c r="G11" s="391">
        <f>'Deelnemer 2'!M92</f>
        <v>0</v>
      </c>
      <c r="H11" s="269"/>
      <c r="I11" s="391">
        <f>'Deelnemer 2'!R92</f>
        <v>0</v>
      </c>
      <c r="J11" s="269"/>
      <c r="K11" s="391">
        <f>'Deelnemer 2'!W92</f>
        <v>0</v>
      </c>
      <c r="L11" s="269"/>
      <c r="M11" s="391">
        <f>'Deelnemer 2'!AB92</f>
        <v>0</v>
      </c>
      <c r="N11" s="269"/>
      <c r="O11" s="391">
        <f>'Deelnemer 2'!E103</f>
        <v>0</v>
      </c>
      <c r="P11" s="270"/>
      <c r="Q11" s="392" t="e">
        <f>'Deelnemer 2'!E104</f>
        <v>#N/A</v>
      </c>
      <c r="R11" s="262"/>
    </row>
    <row r="12" spans="1:25" ht="12" x14ac:dyDescent="0.3">
      <c r="A12" s="85"/>
      <c r="B12" s="175" t="str">
        <f>+'Basisgegevens aanvraag'!B13</f>
        <v>Deelnemer 3</v>
      </c>
      <c r="C12" s="87">
        <f>'Basisgegevens aanvraag'!C13</f>
        <v>0</v>
      </c>
      <c r="D12" s="88"/>
      <c r="E12" s="391">
        <f>'Deelnemer 3'!H92</f>
        <v>0</v>
      </c>
      <c r="F12" s="269"/>
      <c r="G12" s="391">
        <f>'Deelnemer 3'!M92</f>
        <v>0</v>
      </c>
      <c r="H12" s="269"/>
      <c r="I12" s="391">
        <f>'Deelnemer 3'!R92</f>
        <v>0</v>
      </c>
      <c r="J12" s="269"/>
      <c r="K12" s="391">
        <f>'Deelnemer 3'!W92</f>
        <v>0</v>
      </c>
      <c r="L12" s="269"/>
      <c r="M12" s="391">
        <f>'Deelnemer 3'!AB92</f>
        <v>0</v>
      </c>
      <c r="N12" s="269"/>
      <c r="O12" s="391">
        <f>'Deelnemer 3'!E103</f>
        <v>0</v>
      </c>
      <c r="P12" s="270"/>
      <c r="Q12" s="392" t="e">
        <f>'Deelnemer 3'!E104</f>
        <v>#N/A</v>
      </c>
      <c r="R12" s="262"/>
    </row>
    <row r="13" spans="1:25" ht="12" x14ac:dyDescent="0.3">
      <c r="A13" s="83"/>
      <c r="B13" s="176"/>
      <c r="C13" s="89"/>
      <c r="D13" s="88"/>
      <c r="E13" s="271"/>
      <c r="F13" s="192"/>
      <c r="G13" s="271"/>
      <c r="H13" s="192"/>
      <c r="I13" s="192"/>
      <c r="J13" s="192"/>
      <c r="K13" s="192"/>
      <c r="L13" s="192"/>
      <c r="M13" s="192"/>
      <c r="N13" s="192"/>
      <c r="O13" s="271"/>
      <c r="P13" s="272"/>
      <c r="Q13" s="263"/>
      <c r="R13" s="262"/>
    </row>
    <row r="14" spans="1:25" ht="24" x14ac:dyDescent="0.3">
      <c r="A14" s="83"/>
      <c r="B14" s="176"/>
      <c r="C14" s="83"/>
      <c r="D14" s="88"/>
      <c r="E14" s="301"/>
      <c r="F14" s="192"/>
      <c r="G14" s="301"/>
      <c r="H14" s="192"/>
      <c r="I14" s="192"/>
      <c r="J14" s="192"/>
      <c r="K14" s="192"/>
      <c r="L14" s="192"/>
      <c r="M14" s="192"/>
      <c r="N14" s="192"/>
      <c r="O14" s="301"/>
      <c r="P14" s="300"/>
      <c r="Q14" s="300" t="s">
        <v>43</v>
      </c>
      <c r="R14" s="264"/>
    </row>
    <row r="15" spans="1:25" ht="15.75" customHeight="1" x14ac:dyDescent="0.25">
      <c r="A15" s="83"/>
      <c r="B15" s="176"/>
      <c r="C15" s="310" t="s">
        <v>41</v>
      </c>
      <c r="D15" s="311"/>
      <c r="E15" s="393">
        <f>SUM(E10:E12)</f>
        <v>0</v>
      </c>
      <c r="F15" s="311"/>
      <c r="G15" s="393">
        <f>SUM(G10:G12)</f>
        <v>0</v>
      </c>
      <c r="H15" s="311"/>
      <c r="I15" s="393">
        <f>SUM(I10:I12)</f>
        <v>0</v>
      </c>
      <c r="J15" s="311"/>
      <c r="K15" s="393">
        <f>SUM(K10:K12)</f>
        <v>0</v>
      </c>
      <c r="L15" s="311"/>
      <c r="M15" s="393">
        <f>SUM(M10:M12)</f>
        <v>0</v>
      </c>
      <c r="N15" s="311"/>
      <c r="O15" s="393">
        <f>SUM(O10:O12)</f>
        <v>0</v>
      </c>
      <c r="P15" s="312"/>
      <c r="Q15" s="394" t="e">
        <f>SUM(Q10:Q12)</f>
        <v>#N/A</v>
      </c>
      <c r="R15" s="264"/>
    </row>
    <row r="16" spans="1:25" s="79" customFormat="1" ht="10.5" customHeight="1" thickBot="1" x14ac:dyDescent="0.35">
      <c r="B16" s="177"/>
      <c r="C16" s="116"/>
      <c r="D16" s="309">
        <v>0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116"/>
      <c r="P16" s="116"/>
      <c r="Q16" s="116"/>
      <c r="R16" s="308"/>
    </row>
    <row r="17" spans="3:14" s="79" customFormat="1" x14ac:dyDescent="0.3"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3:14" s="79" customFormat="1" x14ac:dyDescent="0.3"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3:14" s="79" customFormat="1" x14ac:dyDescent="0.3"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3:14" s="79" customFormat="1" x14ac:dyDescent="0.3"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</row>
    <row r="21" spans="3:14" s="79" customFormat="1" x14ac:dyDescent="0.3"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3:14" s="79" customFormat="1" x14ac:dyDescent="0.3"/>
    <row r="23" spans="3:14" s="79" customFormat="1" x14ac:dyDescent="0.3"/>
    <row r="24" spans="3:14" s="79" customFormat="1" x14ac:dyDescent="0.3"/>
    <row r="25" spans="3:14" s="79" customFormat="1" x14ac:dyDescent="0.3"/>
    <row r="26" spans="3:14" s="79" customFormat="1" x14ac:dyDescent="0.3"/>
    <row r="27" spans="3:14" s="79" customFormat="1" x14ac:dyDescent="0.3"/>
    <row r="28" spans="3:14" s="79" customFormat="1" x14ac:dyDescent="0.3"/>
    <row r="29" spans="3:14" s="79" customFormat="1" x14ac:dyDescent="0.3"/>
    <row r="30" spans="3:14" s="79" customFormat="1" x14ac:dyDescent="0.3"/>
    <row r="31" spans="3:14" s="79" customFormat="1" x14ac:dyDescent="0.3"/>
    <row r="32" spans="3:14" s="79" customFormat="1" x14ac:dyDescent="0.3"/>
    <row r="33" s="79" customFormat="1" x14ac:dyDescent="0.3"/>
    <row r="34" s="79" customFormat="1" x14ac:dyDescent="0.3"/>
    <row r="35" s="79" customFormat="1" x14ac:dyDescent="0.3"/>
    <row r="36" s="79" customFormat="1" x14ac:dyDescent="0.3"/>
    <row r="37" s="79" customFormat="1" x14ac:dyDescent="0.3"/>
    <row r="38" s="79" customFormat="1" x14ac:dyDescent="0.3"/>
    <row r="39" s="79" customFormat="1" x14ac:dyDescent="0.3"/>
    <row r="40" s="79" customFormat="1" x14ac:dyDescent="0.3"/>
    <row r="41" s="79" customFormat="1" x14ac:dyDescent="0.3"/>
    <row r="42" s="79" customFormat="1" x14ac:dyDescent="0.3"/>
    <row r="43" s="79" customFormat="1" x14ac:dyDescent="0.3"/>
    <row r="44" s="79" customFormat="1" x14ac:dyDescent="0.3"/>
    <row r="45" s="79" customFormat="1" x14ac:dyDescent="0.3"/>
    <row r="46" s="79" customFormat="1" x14ac:dyDescent="0.3"/>
    <row r="47" s="79" customFormat="1" x14ac:dyDescent="0.3"/>
    <row r="48" s="79" customFormat="1" x14ac:dyDescent="0.3"/>
    <row r="49" s="79" customFormat="1" x14ac:dyDescent="0.3"/>
    <row r="50" s="79" customFormat="1" x14ac:dyDescent="0.3"/>
    <row r="51" s="79" customFormat="1" x14ac:dyDescent="0.3"/>
    <row r="52" s="79" customFormat="1" x14ac:dyDescent="0.3"/>
    <row r="53" s="79" customFormat="1" x14ac:dyDescent="0.3"/>
    <row r="54" s="79" customFormat="1" x14ac:dyDescent="0.3"/>
    <row r="55" s="79" customFormat="1" x14ac:dyDescent="0.3"/>
    <row r="56" s="79" customFormat="1" x14ac:dyDescent="0.3"/>
    <row r="57" s="79" customFormat="1" x14ac:dyDescent="0.3"/>
    <row r="58" s="79" customFormat="1" x14ac:dyDescent="0.3"/>
    <row r="59" s="79" customFormat="1" x14ac:dyDescent="0.3"/>
    <row r="60" s="79" customFormat="1" x14ac:dyDescent="0.3"/>
    <row r="61" s="79" customFormat="1" x14ac:dyDescent="0.3"/>
    <row r="62" s="79" customFormat="1" x14ac:dyDescent="0.3"/>
    <row r="63" s="79" customFormat="1" x14ac:dyDescent="0.3"/>
    <row r="64" s="79" customFormat="1" x14ac:dyDescent="0.3"/>
    <row r="65" s="79" customFormat="1" x14ac:dyDescent="0.3"/>
    <row r="66" s="79" customFormat="1" x14ac:dyDescent="0.3"/>
    <row r="67" s="79" customFormat="1" x14ac:dyDescent="0.3"/>
    <row r="68" s="79" customFormat="1" x14ac:dyDescent="0.3"/>
    <row r="69" s="79" customFormat="1" x14ac:dyDescent="0.3"/>
    <row r="70" s="79" customFormat="1" x14ac:dyDescent="0.3"/>
  </sheetData>
  <sheetProtection algorithmName="SHA-512" hashValue="uxA23+eYPP1psXsQKis0j1CMkvh0DxiF1AL91A2t5p08iGtE2+qW1soCelm8pqRaojf0emkFRKGNeu45kfF3HQ==" saltValue="3bYX34RvpvkZjNbeQRXKLQ==" spinCount="100000" sheet="1" objects="1" scenarios="1"/>
  <customSheetViews>
    <customSheetView guid="{83BCCC09-8AC8-4304-9213-3ECE2DC16AD8}" showGridLines="0">
      <selection activeCell="AC49" sqref="AC49"/>
      <pageMargins left="0.7" right="0.7" top="0.75" bottom="0.75" header="0.3" footer="0.3"/>
      <pageSetup paperSize="9" orientation="portrait" r:id="rId1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DA38D98D-64BF-48A9-B1C9-BECCDCD9C7D7}" showGridLines="0">
      <selection activeCell="C9" sqref="C9"/>
      <pageMargins left="0.7" right="0.7" top="0.75" bottom="0.75" header="0.3" footer="0.3"/>
      <pageSetup paperSize="9" orientation="portrait" r:id="rId2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0FB312B1-C847-4AEE-B520-9119A74AA10E}" showGridLines="0">
      <selection activeCell="AC49" sqref="AC49"/>
      <pageMargins left="0.7" right="0.7" top="0.75" bottom="0.75" header="0.3" footer="0.3"/>
      <pageSetup paperSize="9" orientation="portrait" r:id="rId3"/>
      <headerFooter>
        <oddHeader>&amp;L&amp;"Calibri"&amp;10&amp;K000000 Intern gebruik&amp;1#_x000D_</oddHeader>
        <oddFooter>&amp;L_x000D_&amp;1#&amp;"Calibri"&amp;10&amp;K000000 Intern gebruik</oddFooter>
      </headerFooter>
    </customSheetView>
  </customSheetViews>
  <mergeCells count="3">
    <mergeCell ref="O8:Q8"/>
    <mergeCell ref="G3:K5"/>
    <mergeCell ref="B7:D7"/>
  </mergeCells>
  <phoneticPr fontId="10" type="noConversion"/>
  <conditionalFormatting sqref="H10 J10 F10 L10 N10 F13 D10:D13 H13:N14">
    <cfRule type="cellIs" dxfId="39" priority="26" stopIfTrue="1" operator="equal">
      <formula>"[maak een keuze]"</formula>
    </cfRule>
  </conditionalFormatting>
  <conditionalFormatting sqref="C10:C13">
    <cfRule type="cellIs" dxfId="38" priority="27" stopIfTrue="1" operator="equal">
      <formula>0</formula>
    </cfRule>
  </conditionalFormatting>
  <conditionalFormatting sqref="D14 F14">
    <cfRule type="cellIs" dxfId="37" priority="25" stopIfTrue="1" operator="equal">
      <formula>"[maak een keuze]"</formula>
    </cfRule>
  </conditionalFormatting>
  <conditionalFormatting sqref="Q15">
    <cfRule type="cellIs" dxfId="36" priority="19" operator="greaterThan">
      <formula>75000</formula>
    </cfRule>
  </conditionalFormatting>
  <conditionalFormatting sqref="F11">
    <cfRule type="cellIs" dxfId="35" priority="7" stopIfTrue="1" operator="equal">
      <formula>"[maak een keuze]"</formula>
    </cfRule>
  </conditionalFormatting>
  <conditionalFormatting sqref="F12">
    <cfRule type="cellIs" dxfId="34" priority="5" stopIfTrue="1" operator="equal">
      <formula>"[maak een keuze]"</formula>
    </cfRule>
  </conditionalFormatting>
  <conditionalFormatting sqref="H11:H12 J11:J12 L11:L12 N11:N12">
    <cfRule type="cellIs" dxfId="33" priority="4" stopIfTrue="1" operator="equal">
      <formula>"[maak een keuze]"</formula>
    </cfRule>
  </conditionalFormatting>
  <conditionalFormatting sqref="Q10">
    <cfRule type="cellIs" dxfId="32" priority="3" operator="notBetween">
      <formula>25000</formula>
      <formula>75000</formula>
    </cfRule>
  </conditionalFormatting>
  <conditionalFormatting sqref="Q11">
    <cfRule type="cellIs" dxfId="31" priority="2" operator="notBetween">
      <formula>25000</formula>
      <formula>75000</formula>
    </cfRule>
  </conditionalFormatting>
  <conditionalFormatting sqref="Q12">
    <cfRule type="cellIs" dxfId="30" priority="1" operator="notBetween">
      <formula>25000</formula>
      <formula>75000</formula>
    </cfRule>
  </conditionalFormatting>
  <pageMargins left="0.7" right="0.7" top="0.75" bottom="0.75" header="0.3" footer="0.3"/>
  <pageSetup paperSize="9" scale="63" orientation="landscape" r:id="rId4"/>
  <headerFooter>
    <oddHeader>&amp;L&amp;"Calibri"&amp;10&amp;K000000 Intern gebruik&amp;1#_x000D_</oddHeader>
    <oddFooter>&amp;L_x000D_&amp;1#&amp;"Calibri"&amp;10&amp;K000000 Intern gebruik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3B810-F2BF-41AE-A086-EC5DFC4DC72C}">
  <sheetPr codeName="Blad4"/>
  <dimension ref="A1:A61"/>
  <sheetViews>
    <sheetView workbookViewId="0">
      <selection activeCell="A13" sqref="A13"/>
    </sheetView>
  </sheetViews>
  <sheetFormatPr defaultRowHeight="14.4" x14ac:dyDescent="0.3"/>
  <cols>
    <col min="1" max="1" width="45.5546875" customWidth="1"/>
  </cols>
  <sheetData>
    <row r="1" spans="1:1" x14ac:dyDescent="0.3">
      <c r="A1" s="5" t="s">
        <v>34</v>
      </c>
    </row>
    <row r="2" spans="1:1" x14ac:dyDescent="0.3">
      <c r="A2" s="6" t="s">
        <v>31</v>
      </c>
    </row>
    <row r="3" spans="1:1" x14ac:dyDescent="0.3">
      <c r="A3" s="6" t="s">
        <v>4</v>
      </c>
    </row>
    <row r="4" spans="1:1" x14ac:dyDescent="0.3">
      <c r="A4" s="6" t="s">
        <v>52</v>
      </c>
    </row>
    <row r="6" spans="1:1" x14ac:dyDescent="0.3">
      <c r="A6" s="5" t="s">
        <v>34</v>
      </c>
    </row>
    <row r="7" spans="1:1" x14ac:dyDescent="0.3">
      <c r="A7" s="6" t="s">
        <v>83</v>
      </c>
    </row>
    <row r="8" spans="1:1" x14ac:dyDescent="0.3">
      <c r="A8" s="6" t="s">
        <v>84</v>
      </c>
    </row>
    <row r="9" spans="1:1" x14ac:dyDescent="0.3">
      <c r="A9" s="6" t="s">
        <v>54</v>
      </c>
    </row>
    <row r="10" spans="1:1" x14ac:dyDescent="0.3">
      <c r="A10" s="6" t="s">
        <v>113</v>
      </c>
    </row>
    <row r="11" spans="1:1" x14ac:dyDescent="0.3">
      <c r="A11" s="6"/>
    </row>
    <row r="12" spans="1:1" x14ac:dyDescent="0.3">
      <c r="A12" s="5" t="s">
        <v>34</v>
      </c>
    </row>
    <row r="13" spans="1:1" x14ac:dyDescent="0.3">
      <c r="A13" s="205" t="s">
        <v>2</v>
      </c>
    </row>
    <row r="14" spans="1:1" x14ac:dyDescent="0.3">
      <c r="A14" s="6" t="s">
        <v>36</v>
      </c>
    </row>
    <row r="15" spans="1:1" x14ac:dyDescent="0.3">
      <c r="A15" s="6" t="s">
        <v>65</v>
      </c>
    </row>
    <row r="19" spans="1:1" x14ac:dyDescent="0.3">
      <c r="A19" s="207" t="s">
        <v>70</v>
      </c>
    </row>
    <row r="20" spans="1:1" x14ac:dyDescent="0.3">
      <c r="A20" s="208" t="s">
        <v>34</v>
      </c>
    </row>
    <row r="21" spans="1:1" x14ac:dyDescent="0.3">
      <c r="A21" s="208" t="s">
        <v>71</v>
      </c>
    </row>
    <row r="22" spans="1:1" x14ac:dyDescent="0.3">
      <c r="A22" s="208" t="s">
        <v>72</v>
      </c>
    </row>
    <row r="24" spans="1:1" x14ac:dyDescent="0.3">
      <c r="A24" s="221" t="s">
        <v>76</v>
      </c>
    </row>
    <row r="25" spans="1:1" x14ac:dyDescent="0.3">
      <c r="A25" t="s">
        <v>77</v>
      </c>
    </row>
    <row r="26" spans="1:1" x14ac:dyDescent="0.3">
      <c r="A26" t="s">
        <v>78</v>
      </c>
    </row>
    <row r="27" spans="1:1" x14ac:dyDescent="0.3">
      <c r="A27" t="s">
        <v>79</v>
      </c>
    </row>
    <row r="29" spans="1:1" x14ac:dyDescent="0.3">
      <c r="A29" s="221" t="s">
        <v>80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81</v>
      </c>
    </row>
    <row r="33" spans="1:1" x14ac:dyDescent="0.3">
      <c r="A33" t="s">
        <v>82</v>
      </c>
    </row>
    <row r="35" spans="1:1" x14ac:dyDescent="0.3">
      <c r="A35" s="221" t="s">
        <v>34</v>
      </c>
    </row>
    <row r="36" spans="1:1" x14ac:dyDescent="0.3">
      <c r="A36" s="286">
        <v>5</v>
      </c>
    </row>
    <row r="37" spans="1:1" x14ac:dyDescent="0.3">
      <c r="A37" s="286">
        <v>6</v>
      </c>
    </row>
    <row r="38" spans="1:1" x14ac:dyDescent="0.3">
      <c r="A38" s="286">
        <v>7</v>
      </c>
    </row>
    <row r="39" spans="1:1" x14ac:dyDescent="0.3">
      <c r="A39" s="286">
        <v>8</v>
      </c>
    </row>
    <row r="40" spans="1:1" x14ac:dyDescent="0.3">
      <c r="A40" s="286">
        <v>9</v>
      </c>
    </row>
    <row r="41" spans="1:1" x14ac:dyDescent="0.3">
      <c r="A41" s="286">
        <v>10</v>
      </c>
    </row>
    <row r="42" spans="1:1" x14ac:dyDescent="0.3">
      <c r="A42" s="286">
        <v>11</v>
      </c>
    </row>
    <row r="43" spans="1:1" x14ac:dyDescent="0.3">
      <c r="A43" s="286">
        <v>12</v>
      </c>
    </row>
    <row r="44" spans="1:1" x14ac:dyDescent="0.3">
      <c r="A44" s="286">
        <v>13</v>
      </c>
    </row>
    <row r="45" spans="1:1" x14ac:dyDescent="0.3">
      <c r="A45" s="286">
        <v>14</v>
      </c>
    </row>
    <row r="46" spans="1:1" x14ac:dyDescent="0.3">
      <c r="A46" s="286">
        <v>15</v>
      </c>
    </row>
    <row r="47" spans="1:1" x14ac:dyDescent="0.3">
      <c r="A47" s="286">
        <v>16</v>
      </c>
    </row>
    <row r="48" spans="1:1" x14ac:dyDescent="0.3">
      <c r="A48" s="286">
        <v>17</v>
      </c>
    </row>
    <row r="49" spans="1:1" x14ac:dyDescent="0.3">
      <c r="A49" s="286">
        <v>18</v>
      </c>
    </row>
    <row r="50" spans="1:1" x14ac:dyDescent="0.3">
      <c r="A50" s="286">
        <v>19</v>
      </c>
    </row>
    <row r="51" spans="1:1" x14ac:dyDescent="0.3">
      <c r="A51" s="286">
        <v>20</v>
      </c>
    </row>
    <row r="52" spans="1:1" x14ac:dyDescent="0.3">
      <c r="A52" s="286">
        <v>21</v>
      </c>
    </row>
    <row r="53" spans="1:1" x14ac:dyDescent="0.3">
      <c r="A53" s="286">
        <v>22</v>
      </c>
    </row>
    <row r="54" spans="1:1" x14ac:dyDescent="0.3">
      <c r="A54" s="286">
        <v>23</v>
      </c>
    </row>
    <row r="55" spans="1:1" x14ac:dyDescent="0.3">
      <c r="A55" s="286">
        <v>24</v>
      </c>
    </row>
    <row r="56" spans="1:1" x14ac:dyDescent="0.3">
      <c r="A56" s="286">
        <v>25</v>
      </c>
    </row>
    <row r="57" spans="1:1" x14ac:dyDescent="0.3">
      <c r="A57" s="286">
        <v>26</v>
      </c>
    </row>
    <row r="58" spans="1:1" x14ac:dyDescent="0.3">
      <c r="A58" s="286">
        <v>27</v>
      </c>
    </row>
    <row r="59" spans="1:1" x14ac:dyDescent="0.3">
      <c r="A59" s="286">
        <v>28</v>
      </c>
    </row>
    <row r="60" spans="1:1" x14ac:dyDescent="0.3">
      <c r="A60" s="286">
        <v>29</v>
      </c>
    </row>
    <row r="61" spans="1:1" x14ac:dyDescent="0.3">
      <c r="A61" s="286">
        <v>30</v>
      </c>
    </row>
  </sheetData>
  <customSheetViews>
    <customSheetView guid="{83BCCC09-8AC8-4304-9213-3ECE2DC16AD8}" state="hidden">
      <selection activeCell="A31" sqref="A31"/>
      <pageMargins left="0.7" right="0.7" top="0.75" bottom="0.75" header="0.3" footer="0.3"/>
      <pageSetup paperSize="9" orientation="portrait" r:id="rId1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DA38D98D-64BF-48A9-B1C9-BECCDCD9C7D7}">
      <selection activeCell="A31" sqref="A31"/>
      <pageMargins left="0.7" right="0.7" top="0.75" bottom="0.75" header="0.3" footer="0.3"/>
      <pageSetup paperSize="9" orientation="portrait" r:id="rId2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0FB312B1-C847-4AEE-B520-9119A74AA10E}" state="hidden">
      <selection activeCell="A31" sqref="A31"/>
      <pageMargins left="0.7" right="0.7" top="0.75" bottom="0.75" header="0.3" footer="0.3"/>
      <pageSetup paperSize="9" orientation="portrait" r:id="rId3"/>
      <headerFooter>
        <oddHeader>&amp;L&amp;"Calibri"&amp;10&amp;K000000 Intern gebruik&amp;1#_x000D_</oddHeader>
        <oddFooter>&amp;L_x000D_&amp;1#&amp;"Calibri"&amp;10&amp;K000000 Intern gebruik</oddFooter>
      </headerFooter>
    </customSheetView>
  </customSheetViews>
  <pageMargins left="0.7" right="0.7" top="0.75" bottom="0.75" header="0.3" footer="0.3"/>
  <pageSetup paperSize="9" orientation="portrait" r:id="rId4"/>
  <headerFooter>
    <oddHeader>&amp;L&amp;"Calibri"&amp;10&amp;K000000 Intern gebruik&amp;1#_x000D_</oddHeader>
    <oddFooter>&amp;L_x000D_&amp;1#&amp;"Calibri"&amp;10&amp;K000000 Intern gebruik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477B-1FFE-48C5-B551-9F9F47D7B17B}">
  <sheetPr codeName="Blad7"/>
  <dimension ref="A1:AM120"/>
  <sheetViews>
    <sheetView showGridLines="0" tabSelected="1" topLeftCell="B1" zoomScale="85" zoomScaleNormal="85" workbookViewId="0">
      <selection activeCell="G7" sqref="G7"/>
    </sheetView>
  </sheetViews>
  <sheetFormatPr defaultColWidth="9.109375" defaultRowHeight="14.4" x14ac:dyDescent="0.3"/>
  <cols>
    <col min="1" max="1" width="3.5546875" style="21" bestFit="1" customWidth="1"/>
    <col min="2" max="2" width="9.5546875" style="18" customWidth="1"/>
    <col min="3" max="3" width="43" style="19" customWidth="1"/>
    <col min="4" max="4" width="54.109375" style="19" bestFit="1" customWidth="1"/>
    <col min="5" max="5" width="15.5546875" style="20" customWidth="1"/>
    <col min="6" max="7" width="13.5546875" style="20" customWidth="1"/>
    <col min="8" max="8" width="14.6640625" style="20" customWidth="1"/>
    <col min="9" max="9" width="10.6640625" style="20" customWidth="1"/>
    <col min="10" max="10" width="24.6640625" style="20" customWidth="1"/>
    <col min="11" max="11" width="10.6640625" style="20" customWidth="1"/>
    <col min="12" max="12" width="14.6640625" style="20" customWidth="1"/>
    <col min="13" max="13" width="15.33203125" style="20" customWidth="1"/>
    <col min="14" max="14" width="10.6640625" style="20" customWidth="1"/>
    <col min="15" max="15" width="24.6640625" style="20" customWidth="1"/>
    <col min="16" max="16" width="10.6640625" style="245" customWidth="1"/>
    <col min="17" max="17" width="14.6640625" style="20" customWidth="1"/>
    <col min="18" max="18" width="15.33203125" style="20" customWidth="1"/>
    <col min="19" max="19" width="10.6640625" style="20" customWidth="1"/>
    <col min="20" max="20" width="24.6640625" style="20" customWidth="1"/>
    <col min="21" max="21" width="10.6640625" style="20" customWidth="1"/>
    <col min="22" max="23" width="14.6640625" style="20" customWidth="1"/>
    <col min="24" max="24" width="10.6640625" style="20" customWidth="1"/>
    <col min="25" max="25" width="24.6640625" style="20" customWidth="1"/>
    <col min="26" max="26" width="10.6640625" style="20" customWidth="1"/>
    <col min="27" max="27" width="17.33203125" style="20" customWidth="1"/>
    <col min="28" max="28" width="17.5546875" style="20" customWidth="1"/>
    <col min="29" max="29" width="10.6640625" style="20" customWidth="1"/>
    <col min="30" max="30" width="24.6640625" style="20" customWidth="1"/>
    <col min="31" max="31" width="10.6640625" style="245" customWidth="1"/>
    <col min="32" max="32" width="4" style="20" customWidth="1"/>
    <col min="33" max="33" width="94.88671875" style="21" customWidth="1"/>
    <col min="34" max="38" width="9.109375" style="21"/>
    <col min="39" max="39" width="33.44140625" style="21" bestFit="1" customWidth="1"/>
    <col min="40" max="40" width="9.6640625" style="21" bestFit="1" customWidth="1"/>
    <col min="41" max="43" width="9.109375" style="21"/>
    <col min="44" max="44" width="9.6640625" style="21" bestFit="1" customWidth="1"/>
    <col min="45" max="45" width="7.6640625" style="21" bestFit="1" customWidth="1"/>
    <col min="46" max="46" width="6" style="21" bestFit="1" customWidth="1"/>
    <col min="47" max="48" width="9.109375" style="21"/>
    <col min="49" max="50" width="6" style="21" bestFit="1" customWidth="1"/>
    <col min="51" max="52" width="9.109375" style="21"/>
    <col min="53" max="56" width="6" style="21" bestFit="1" customWidth="1"/>
    <col min="57" max="57" width="9.6640625" style="21" bestFit="1" customWidth="1"/>
    <col min="58" max="58" width="15.6640625" style="21" bestFit="1" customWidth="1"/>
    <col min="59" max="16384" width="9.109375" style="21"/>
  </cols>
  <sheetData>
    <row r="1" spans="1:32" ht="15" thickBot="1" x14ac:dyDescent="0.35"/>
    <row r="2" spans="1:32" ht="16.5" customHeight="1" thickBot="1" x14ac:dyDescent="0.35">
      <c r="B2" s="9"/>
      <c r="C2" s="179" t="s">
        <v>0</v>
      </c>
      <c r="D2" s="219">
        <f>+'Basisgegevens aanvraag'!C5</f>
        <v>0</v>
      </c>
      <c r="E2" s="178"/>
      <c r="F2" s="77"/>
      <c r="G2" s="423" t="s">
        <v>109</v>
      </c>
      <c r="H2" s="424"/>
      <c r="I2" s="314"/>
      <c r="J2" s="314"/>
      <c r="K2" s="247"/>
      <c r="L2" s="1"/>
      <c r="M2" s="1"/>
      <c r="N2" s="1"/>
      <c r="O2" s="1"/>
      <c r="P2" s="24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47"/>
      <c r="AF2" s="1"/>
    </row>
    <row r="3" spans="1:32" ht="16.5" customHeight="1" thickBot="1" x14ac:dyDescent="0.35">
      <c r="B3" s="9"/>
      <c r="C3" s="180" t="s">
        <v>1</v>
      </c>
      <c r="D3" s="218">
        <f>+'Basisgegevens aanvraag'!C11</f>
        <v>0</v>
      </c>
      <c r="E3" s="178"/>
      <c r="F3" s="77"/>
      <c r="G3" s="425"/>
      <c r="H3" s="426"/>
      <c r="I3" s="314"/>
      <c r="J3" s="314"/>
      <c r="K3" s="247"/>
      <c r="L3" s="1"/>
      <c r="M3" s="1"/>
      <c r="N3" s="1"/>
      <c r="O3" s="1"/>
      <c r="P3" s="247"/>
      <c r="Q3" s="266"/>
      <c r="R3" s="273" t="s">
        <v>88</v>
      </c>
      <c r="S3" s="273"/>
      <c r="T3" s="273"/>
      <c r="U3" s="1"/>
      <c r="V3" s="1"/>
      <c r="W3" s="1"/>
      <c r="X3" s="1"/>
      <c r="Y3" s="1"/>
      <c r="Z3" s="1"/>
      <c r="AA3" s="1"/>
      <c r="AB3" s="1"/>
      <c r="AC3" s="1"/>
      <c r="AD3" s="1"/>
      <c r="AE3" s="247"/>
      <c r="AF3" s="1"/>
    </row>
    <row r="4" spans="1:32" ht="16.5" customHeight="1" thickBot="1" x14ac:dyDescent="0.35">
      <c r="B4" s="9"/>
      <c r="C4" s="180" t="s">
        <v>40</v>
      </c>
      <c r="D4" s="220" t="str">
        <f>'Basisgegevens aanvraag'!D11</f>
        <v>[maak keuze]</v>
      </c>
      <c r="E4" s="178"/>
      <c r="F4" s="77"/>
      <c r="G4" s="425"/>
      <c r="H4" s="426"/>
      <c r="I4" s="314"/>
      <c r="J4" s="314"/>
      <c r="K4" s="247"/>
      <c r="L4" s="1"/>
      <c r="M4" s="1"/>
      <c r="N4" s="1"/>
      <c r="O4" s="1"/>
      <c r="P4" s="247"/>
      <c r="Q4" s="268"/>
      <c r="R4" s="273" t="s">
        <v>90</v>
      </c>
      <c r="S4" s="273"/>
      <c r="T4" s="273"/>
      <c r="U4" s="1"/>
      <c r="V4" s="1"/>
      <c r="W4" s="1"/>
      <c r="X4" s="1"/>
      <c r="Y4" s="1"/>
      <c r="Z4" s="1"/>
      <c r="AA4" s="1"/>
      <c r="AB4" s="1"/>
      <c r="AC4" s="1"/>
      <c r="AD4" s="1"/>
      <c r="AE4" s="247"/>
      <c r="AF4" s="1"/>
    </row>
    <row r="5" spans="1:32" ht="36.6" thickBot="1" x14ac:dyDescent="0.35">
      <c r="B5" s="7"/>
      <c r="C5" s="181" t="s">
        <v>104</v>
      </c>
      <c r="D5" s="369" t="s">
        <v>34</v>
      </c>
      <c r="E5" s="182"/>
      <c r="F5" s="22"/>
      <c r="G5" s="427"/>
      <c r="H5" s="428"/>
      <c r="I5" s="315"/>
      <c r="J5" s="324"/>
      <c r="K5" s="247"/>
      <c r="L5" s="22"/>
      <c r="M5" s="22"/>
      <c r="N5" s="22"/>
      <c r="O5" s="22"/>
      <c r="P5" s="247"/>
      <c r="Q5" s="16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47"/>
      <c r="AF5" s="22"/>
    </row>
    <row r="6" spans="1:32" x14ac:dyDescent="0.3">
      <c r="B6" s="7"/>
      <c r="C6" s="11"/>
      <c r="D6" s="2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4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48"/>
      <c r="AF6" s="13"/>
    </row>
    <row r="7" spans="1:32" ht="40.5" customHeight="1" x14ac:dyDescent="0.3">
      <c r="B7" s="7"/>
      <c r="C7" s="429" t="s">
        <v>3</v>
      </c>
      <c r="D7" s="430"/>
      <c r="E7" s="433" t="s">
        <v>34</v>
      </c>
      <c r="F7" s="434"/>
      <c r="G7" s="1"/>
      <c r="H7" s="1"/>
      <c r="I7" s="1"/>
      <c r="J7" s="1"/>
      <c r="K7" s="1"/>
      <c r="L7" s="1"/>
      <c r="M7" s="1"/>
      <c r="N7" s="1"/>
      <c r="O7" s="1"/>
      <c r="P7" s="24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47"/>
      <c r="AF7" s="1"/>
    </row>
    <row r="8" spans="1:32" ht="15" thickBot="1" x14ac:dyDescent="0.35">
      <c r="B8" s="9"/>
      <c r="C8" s="10"/>
      <c r="D8" s="1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4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49"/>
      <c r="AF8" s="14"/>
    </row>
    <row r="9" spans="1:32" ht="15" thickBot="1" x14ac:dyDescent="0.35">
      <c r="A9" s="24" t="s">
        <v>5</v>
      </c>
      <c r="B9" s="331"/>
      <c r="C9" s="431" t="str">
        <f>IF(E7="[maak keuze]","Kies eerst uw systematiek voor de berekening van de subsidiabele kosten",(IF(E7="Directe loonkosten plus vaste opslag-systematiek (50%)","Directe loonkosten",(IF(E7="integrale kostensystematiek","Directe en indirecte kosten op basis van integraal tarief","Directe en indirecte kosten op basis van vast tarief")))))</f>
        <v>Kies eerst uw systematiek voor de berekening van de subsidiabele kosten</v>
      </c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2"/>
    </row>
    <row r="10" spans="1:32" ht="33" customHeight="1" thickTop="1" x14ac:dyDescent="0.3">
      <c r="B10" s="326"/>
      <c r="C10" s="187"/>
      <c r="D10" s="26"/>
      <c r="E10" s="26"/>
      <c r="F10" s="26"/>
      <c r="G10" s="417" t="s">
        <v>124</v>
      </c>
      <c r="H10" s="417"/>
      <c r="I10" s="417"/>
      <c r="J10" s="417"/>
      <c r="K10" s="153"/>
      <c r="L10" s="417" t="s">
        <v>6</v>
      </c>
      <c r="M10" s="417"/>
      <c r="N10" s="417"/>
      <c r="O10" s="417"/>
      <c r="P10" s="241"/>
      <c r="Q10" s="417" t="s">
        <v>7</v>
      </c>
      <c r="R10" s="417"/>
      <c r="S10" s="417"/>
      <c r="T10" s="417"/>
      <c r="U10" s="150"/>
      <c r="V10" s="150" t="s">
        <v>57</v>
      </c>
      <c r="W10" s="150"/>
      <c r="X10" s="150"/>
      <c r="Y10" s="150"/>
      <c r="Z10" s="150"/>
      <c r="AA10" s="421" t="s">
        <v>62</v>
      </c>
      <c r="AB10" s="421"/>
      <c r="AC10" s="304"/>
      <c r="AD10" s="304"/>
      <c r="AE10" s="237"/>
      <c r="AF10" s="119"/>
    </row>
    <row r="11" spans="1:32" x14ac:dyDescent="0.3">
      <c r="B11" s="326" t="s">
        <v>112</v>
      </c>
      <c r="C11" s="27" t="str">
        <f>IF($E$7=Werkblad!$A$2,"Kostendrager","Medewerker")</f>
        <v>Medewerker</v>
      </c>
      <c r="D11" s="27" t="s">
        <v>8</v>
      </c>
      <c r="E11" s="28" t="s">
        <v>9</v>
      </c>
      <c r="F11" s="28"/>
      <c r="G11" s="27" t="s">
        <v>10</v>
      </c>
      <c r="H11" s="28" t="s">
        <v>11</v>
      </c>
      <c r="I11" s="321"/>
      <c r="J11" s="332" t="s">
        <v>105</v>
      </c>
      <c r="K11" s="28"/>
      <c r="L11" s="27" t="s">
        <v>10</v>
      </c>
      <c r="M11" s="28" t="s">
        <v>11</v>
      </c>
      <c r="N11" s="223"/>
      <c r="O11" s="27" t="s">
        <v>105</v>
      </c>
      <c r="P11" s="223"/>
      <c r="Q11" s="27" t="s">
        <v>10</v>
      </c>
      <c r="R11" s="28" t="s">
        <v>11</v>
      </c>
      <c r="S11" s="223"/>
      <c r="T11" s="27" t="s">
        <v>105</v>
      </c>
      <c r="U11" s="223"/>
      <c r="V11" s="27" t="s">
        <v>10</v>
      </c>
      <c r="W11" s="28" t="s">
        <v>11</v>
      </c>
      <c r="X11" s="223"/>
      <c r="Y11" s="27" t="s">
        <v>105</v>
      </c>
      <c r="Z11" s="223"/>
      <c r="AA11" s="27" t="s">
        <v>10</v>
      </c>
      <c r="AB11" s="28" t="s">
        <v>11</v>
      </c>
      <c r="AC11" s="223"/>
      <c r="AD11" s="27" t="s">
        <v>105</v>
      </c>
      <c r="AE11" s="223"/>
      <c r="AF11" s="29"/>
    </row>
    <row r="12" spans="1:32" x14ac:dyDescent="0.3">
      <c r="B12" s="326"/>
      <c r="C12" s="368"/>
      <c r="D12" s="303"/>
      <c r="E12" s="168">
        <f>IF($E$7=Werkblad!$A$4,60,0)</f>
        <v>0</v>
      </c>
      <c r="F12" s="2"/>
      <c r="G12" s="169"/>
      <c r="H12" s="260">
        <f>$E12*G12</f>
        <v>0</v>
      </c>
      <c r="I12" s="260"/>
      <c r="J12" s="169"/>
      <c r="K12" s="2"/>
      <c r="L12" s="169"/>
      <c r="M12" s="30">
        <f>$E12*L12</f>
        <v>0</v>
      </c>
      <c r="N12" s="229"/>
      <c r="O12" s="169"/>
      <c r="P12" s="229"/>
      <c r="Q12" s="169"/>
      <c r="R12" s="30">
        <f>$E12*Q12</f>
        <v>0</v>
      </c>
      <c r="S12" s="229"/>
      <c r="T12" s="169"/>
      <c r="U12" s="229"/>
      <c r="V12" s="169"/>
      <c r="W12" s="30">
        <f>$E12*V12</f>
        <v>0</v>
      </c>
      <c r="X12" s="229"/>
      <c r="Y12" s="169"/>
      <c r="Z12" s="229"/>
      <c r="AA12" s="169"/>
      <c r="AB12" s="30">
        <f>$E12*AA12</f>
        <v>0</v>
      </c>
      <c r="AC12" s="229"/>
      <c r="AD12" s="169"/>
      <c r="AE12" s="229"/>
      <c r="AF12" s="120"/>
    </row>
    <row r="13" spans="1:32" x14ac:dyDescent="0.3">
      <c r="B13" s="326"/>
      <c r="C13" s="344"/>
      <c r="D13" s="303"/>
      <c r="E13" s="168">
        <f>IF($E$7=Werkblad!$A$4,60,0)</f>
        <v>0</v>
      </c>
      <c r="F13" s="2"/>
      <c r="G13" s="169"/>
      <c r="H13" s="260">
        <f t="shared" ref="H13" si="0">$E13*G13</f>
        <v>0</v>
      </c>
      <c r="I13" s="260"/>
      <c r="J13" s="169"/>
      <c r="K13" s="2"/>
      <c r="L13" s="169"/>
      <c r="M13" s="30">
        <f t="shared" ref="M13" si="1">$E13*L13</f>
        <v>0</v>
      </c>
      <c r="N13" s="229"/>
      <c r="O13" s="169"/>
      <c r="P13" s="229"/>
      <c r="Q13" s="169"/>
      <c r="R13" s="30">
        <f t="shared" ref="R13:R21" si="2">$E13*Q13</f>
        <v>0</v>
      </c>
      <c r="S13" s="229"/>
      <c r="T13" s="169"/>
      <c r="U13" s="229"/>
      <c r="V13" s="169"/>
      <c r="W13" s="30">
        <f t="shared" ref="W13:W21" si="3">$E13*V13</f>
        <v>0</v>
      </c>
      <c r="X13" s="229"/>
      <c r="Y13" s="169"/>
      <c r="Z13" s="229"/>
      <c r="AA13" s="169"/>
      <c r="AB13" s="30">
        <f t="shared" ref="AB13:AB21" si="4">$E13*AA13</f>
        <v>0</v>
      </c>
      <c r="AC13" s="229"/>
      <c r="AD13" s="169"/>
      <c r="AE13" s="229"/>
      <c r="AF13" s="120"/>
    </row>
    <row r="14" spans="1:32" x14ac:dyDescent="0.3">
      <c r="B14" s="326"/>
      <c r="C14" s="344"/>
      <c r="D14" s="303"/>
      <c r="E14" s="168">
        <f>IF($E$7=Werkblad!$A$4,60,0)</f>
        <v>0</v>
      </c>
      <c r="F14" s="2"/>
      <c r="G14" s="169"/>
      <c r="H14" s="260">
        <f>$E14*G14</f>
        <v>0</v>
      </c>
      <c r="I14" s="260"/>
      <c r="J14" s="169"/>
      <c r="K14" s="2"/>
      <c r="L14" s="169"/>
      <c r="M14" s="30">
        <f>$E14*L14</f>
        <v>0</v>
      </c>
      <c r="N14" s="229"/>
      <c r="O14" s="169"/>
      <c r="P14" s="229"/>
      <c r="Q14" s="169"/>
      <c r="R14" s="30">
        <f t="shared" si="2"/>
        <v>0</v>
      </c>
      <c r="S14" s="229"/>
      <c r="T14" s="169"/>
      <c r="U14" s="229"/>
      <c r="V14" s="169"/>
      <c r="W14" s="30">
        <f t="shared" si="3"/>
        <v>0</v>
      </c>
      <c r="X14" s="229"/>
      <c r="Y14" s="169"/>
      <c r="Z14" s="229"/>
      <c r="AA14" s="169"/>
      <c r="AB14" s="30">
        <f t="shared" si="4"/>
        <v>0</v>
      </c>
      <c r="AC14" s="229"/>
      <c r="AD14" s="169"/>
      <c r="AE14" s="229"/>
      <c r="AF14" s="120"/>
    </row>
    <row r="15" spans="1:32" x14ac:dyDescent="0.3">
      <c r="B15" s="326"/>
      <c r="C15" s="344"/>
      <c r="D15" s="303"/>
      <c r="E15" s="168">
        <f>IF($E$7=Werkblad!$A$4,60,0)</f>
        <v>0</v>
      </c>
      <c r="F15" s="2"/>
      <c r="G15" s="169"/>
      <c r="H15" s="260">
        <f t="shared" ref="H15:H21" si="5">$E15*G15</f>
        <v>0</v>
      </c>
      <c r="I15" s="260"/>
      <c r="J15" s="169"/>
      <c r="K15" s="2"/>
      <c r="L15" s="169"/>
      <c r="M15" s="30">
        <f t="shared" ref="M15:M21" si="6">$E15*L15</f>
        <v>0</v>
      </c>
      <c r="N15" s="229"/>
      <c r="O15" s="169"/>
      <c r="P15" s="229"/>
      <c r="Q15" s="169"/>
      <c r="R15" s="30">
        <f t="shared" si="2"/>
        <v>0</v>
      </c>
      <c r="S15" s="229"/>
      <c r="T15" s="169"/>
      <c r="U15" s="229"/>
      <c r="V15" s="169"/>
      <c r="W15" s="30">
        <f t="shared" si="3"/>
        <v>0</v>
      </c>
      <c r="X15" s="229"/>
      <c r="Y15" s="169"/>
      <c r="Z15" s="229"/>
      <c r="AA15" s="169"/>
      <c r="AB15" s="30">
        <f t="shared" si="4"/>
        <v>0</v>
      </c>
      <c r="AC15" s="229"/>
      <c r="AD15" s="169"/>
      <c r="AE15" s="229"/>
      <c r="AF15" s="120"/>
    </row>
    <row r="16" spans="1:32" x14ac:dyDescent="0.3">
      <c r="B16" s="326"/>
      <c r="C16" s="344"/>
      <c r="D16" s="303"/>
      <c r="E16" s="168">
        <f>IF($E$7=Werkblad!$A$4,60,0)</f>
        <v>0</v>
      </c>
      <c r="F16" s="2"/>
      <c r="G16" s="169"/>
      <c r="H16" s="260">
        <f t="shared" si="5"/>
        <v>0</v>
      </c>
      <c r="I16" s="260"/>
      <c r="J16" s="169"/>
      <c r="K16" s="2"/>
      <c r="L16" s="169"/>
      <c r="M16" s="30">
        <f t="shared" si="6"/>
        <v>0</v>
      </c>
      <c r="N16" s="229"/>
      <c r="O16" s="169"/>
      <c r="P16" s="229"/>
      <c r="Q16" s="169"/>
      <c r="R16" s="30">
        <f t="shared" si="2"/>
        <v>0</v>
      </c>
      <c r="S16" s="229"/>
      <c r="T16" s="169"/>
      <c r="U16" s="229"/>
      <c r="V16" s="169"/>
      <c r="W16" s="30">
        <f t="shared" si="3"/>
        <v>0</v>
      </c>
      <c r="X16" s="229"/>
      <c r="Y16" s="169"/>
      <c r="Z16" s="229"/>
      <c r="AA16" s="169"/>
      <c r="AB16" s="30">
        <f t="shared" si="4"/>
        <v>0</v>
      </c>
      <c r="AC16" s="229"/>
      <c r="AD16" s="169"/>
      <c r="AE16" s="229"/>
      <c r="AF16" s="120"/>
    </row>
    <row r="17" spans="2:39" x14ac:dyDescent="0.3">
      <c r="B17" s="326"/>
      <c r="C17" s="344"/>
      <c r="D17" s="303"/>
      <c r="E17" s="168">
        <f>IF($E$7=Werkblad!$A$4,60,0)</f>
        <v>0</v>
      </c>
      <c r="F17" s="2"/>
      <c r="G17" s="169"/>
      <c r="H17" s="260">
        <f t="shared" si="5"/>
        <v>0</v>
      </c>
      <c r="I17" s="260"/>
      <c r="J17" s="169"/>
      <c r="K17" s="2"/>
      <c r="L17" s="169"/>
      <c r="M17" s="30">
        <f t="shared" si="6"/>
        <v>0</v>
      </c>
      <c r="N17" s="229"/>
      <c r="O17" s="169"/>
      <c r="P17" s="229"/>
      <c r="Q17" s="169"/>
      <c r="R17" s="30">
        <f t="shared" si="2"/>
        <v>0</v>
      </c>
      <c r="S17" s="229"/>
      <c r="T17" s="169"/>
      <c r="U17" s="229"/>
      <c r="V17" s="169"/>
      <c r="W17" s="30">
        <f t="shared" si="3"/>
        <v>0</v>
      </c>
      <c r="X17" s="229"/>
      <c r="Y17" s="169"/>
      <c r="Z17" s="229"/>
      <c r="AA17" s="169"/>
      <c r="AB17" s="30">
        <f t="shared" si="4"/>
        <v>0</v>
      </c>
      <c r="AC17" s="229"/>
      <c r="AD17" s="169"/>
      <c r="AE17" s="229"/>
      <c r="AF17" s="120"/>
    </row>
    <row r="18" spans="2:39" x14ac:dyDescent="0.3">
      <c r="B18" s="326"/>
      <c r="C18" s="344"/>
      <c r="D18" s="303"/>
      <c r="E18" s="168">
        <f>IF($E$7=Werkblad!$A$4,60,0)</f>
        <v>0</v>
      </c>
      <c r="F18" s="2"/>
      <c r="G18" s="169"/>
      <c r="H18" s="260">
        <f t="shared" si="5"/>
        <v>0</v>
      </c>
      <c r="I18" s="260"/>
      <c r="J18" s="169"/>
      <c r="K18" s="2"/>
      <c r="L18" s="169"/>
      <c r="M18" s="30">
        <f t="shared" si="6"/>
        <v>0</v>
      </c>
      <c r="N18" s="229"/>
      <c r="O18" s="169"/>
      <c r="P18" s="229"/>
      <c r="Q18" s="169"/>
      <c r="R18" s="30">
        <f t="shared" si="2"/>
        <v>0</v>
      </c>
      <c r="S18" s="229"/>
      <c r="T18" s="169"/>
      <c r="U18" s="229"/>
      <c r="V18" s="169"/>
      <c r="W18" s="30">
        <f t="shared" si="3"/>
        <v>0</v>
      </c>
      <c r="X18" s="229"/>
      <c r="Y18" s="169"/>
      <c r="Z18" s="229"/>
      <c r="AA18" s="169"/>
      <c r="AB18" s="30">
        <f t="shared" si="4"/>
        <v>0</v>
      </c>
      <c r="AC18" s="229"/>
      <c r="AD18" s="169"/>
      <c r="AE18" s="229"/>
      <c r="AF18" s="120"/>
    </row>
    <row r="19" spans="2:39" x14ac:dyDescent="0.3">
      <c r="B19" s="326"/>
      <c r="C19" s="344"/>
      <c r="D19" s="303"/>
      <c r="E19" s="168">
        <f>IF($E$7=Werkblad!$A$4,60,0)</f>
        <v>0</v>
      </c>
      <c r="F19" s="2"/>
      <c r="G19" s="169"/>
      <c r="H19" s="260">
        <f t="shared" si="5"/>
        <v>0</v>
      </c>
      <c r="I19" s="260"/>
      <c r="J19" s="169"/>
      <c r="K19" s="2"/>
      <c r="L19" s="169"/>
      <c r="M19" s="30">
        <f t="shared" si="6"/>
        <v>0</v>
      </c>
      <c r="N19" s="229"/>
      <c r="O19" s="169"/>
      <c r="P19" s="229"/>
      <c r="Q19" s="169"/>
      <c r="R19" s="30">
        <f t="shared" si="2"/>
        <v>0</v>
      </c>
      <c r="S19" s="229"/>
      <c r="T19" s="169"/>
      <c r="U19" s="229"/>
      <c r="V19" s="169"/>
      <c r="W19" s="30">
        <f t="shared" si="3"/>
        <v>0</v>
      </c>
      <c r="X19" s="229"/>
      <c r="Y19" s="169"/>
      <c r="Z19" s="229"/>
      <c r="AA19" s="169"/>
      <c r="AB19" s="30">
        <f t="shared" si="4"/>
        <v>0</v>
      </c>
      <c r="AC19" s="229"/>
      <c r="AD19" s="169"/>
      <c r="AE19" s="229"/>
      <c r="AF19" s="120"/>
    </row>
    <row r="20" spans="2:39" x14ac:dyDescent="0.3">
      <c r="B20" s="326"/>
      <c r="C20" s="344"/>
      <c r="D20" s="303"/>
      <c r="E20" s="168">
        <f>IF($E$7=Werkblad!$A$4,60,0)</f>
        <v>0</v>
      </c>
      <c r="F20" s="2"/>
      <c r="G20" s="169"/>
      <c r="H20" s="260">
        <f t="shared" si="5"/>
        <v>0</v>
      </c>
      <c r="I20" s="260"/>
      <c r="J20" s="169"/>
      <c r="K20" s="2"/>
      <c r="L20" s="169"/>
      <c r="M20" s="30">
        <f t="shared" si="6"/>
        <v>0</v>
      </c>
      <c r="N20" s="229"/>
      <c r="O20" s="169"/>
      <c r="P20" s="229"/>
      <c r="Q20" s="169"/>
      <c r="R20" s="30">
        <f t="shared" si="2"/>
        <v>0</v>
      </c>
      <c r="S20" s="229"/>
      <c r="T20" s="169"/>
      <c r="U20" s="229"/>
      <c r="V20" s="169"/>
      <c r="W20" s="30">
        <f t="shared" si="3"/>
        <v>0</v>
      </c>
      <c r="X20" s="229"/>
      <c r="Y20" s="169"/>
      <c r="Z20" s="229"/>
      <c r="AA20" s="169"/>
      <c r="AB20" s="30">
        <f t="shared" si="4"/>
        <v>0</v>
      </c>
      <c r="AC20" s="229"/>
      <c r="AD20" s="169"/>
      <c r="AE20" s="229"/>
      <c r="AF20" s="120"/>
    </row>
    <row r="21" spans="2:39" x14ac:dyDescent="0.3">
      <c r="B21" s="326"/>
      <c r="C21" s="344"/>
      <c r="D21" s="303"/>
      <c r="E21" s="168">
        <f>IF($E$7=Werkblad!$A$4,60,0)</f>
        <v>0</v>
      </c>
      <c r="F21" s="2"/>
      <c r="G21" s="169"/>
      <c r="H21" s="260">
        <f t="shared" si="5"/>
        <v>0</v>
      </c>
      <c r="I21" s="260"/>
      <c r="J21" s="169"/>
      <c r="K21" s="2"/>
      <c r="L21" s="169"/>
      <c r="M21" s="30">
        <f t="shared" si="6"/>
        <v>0</v>
      </c>
      <c r="N21" s="229"/>
      <c r="O21" s="169"/>
      <c r="P21" s="229"/>
      <c r="Q21" s="169"/>
      <c r="R21" s="30">
        <f t="shared" si="2"/>
        <v>0</v>
      </c>
      <c r="S21" s="229"/>
      <c r="T21" s="169"/>
      <c r="U21" s="229"/>
      <c r="V21" s="169"/>
      <c r="W21" s="30">
        <f t="shared" si="3"/>
        <v>0</v>
      </c>
      <c r="X21" s="229"/>
      <c r="Y21" s="169"/>
      <c r="Z21" s="229"/>
      <c r="AA21" s="169"/>
      <c r="AB21" s="30">
        <f t="shared" si="4"/>
        <v>0</v>
      </c>
      <c r="AC21" s="229"/>
      <c r="AD21" s="169"/>
      <c r="AE21" s="229"/>
      <c r="AF21" s="120"/>
    </row>
    <row r="22" spans="2:39" x14ac:dyDescent="0.3">
      <c r="B22" s="326"/>
      <c r="C22" s="344"/>
      <c r="D22" s="303"/>
      <c r="E22" s="168">
        <f>IF($E$7=Werkblad!$A$4,60,0)</f>
        <v>0</v>
      </c>
      <c r="F22" s="2"/>
      <c r="G22" s="169"/>
      <c r="H22" s="260">
        <f t="shared" ref="H22" si="7">$E22*G22</f>
        <v>0</v>
      </c>
      <c r="I22" s="260"/>
      <c r="J22" s="169"/>
      <c r="K22" s="2"/>
      <c r="L22" s="169"/>
      <c r="M22" s="30">
        <f t="shared" ref="M22" si="8">$E22*L22</f>
        <v>0</v>
      </c>
      <c r="N22" s="229"/>
      <c r="O22" s="169"/>
      <c r="P22" s="229"/>
      <c r="Q22" s="169"/>
      <c r="R22" s="30">
        <f t="shared" ref="R22" si="9">$E22*Q22</f>
        <v>0</v>
      </c>
      <c r="S22" s="229"/>
      <c r="T22" s="169"/>
      <c r="U22" s="229"/>
      <c r="V22" s="169"/>
      <c r="W22" s="30">
        <f t="shared" ref="W22" si="10">$E22*V22</f>
        <v>0</v>
      </c>
      <c r="X22" s="229"/>
      <c r="Y22" s="169"/>
      <c r="Z22" s="229"/>
      <c r="AA22" s="169"/>
      <c r="AB22" s="30">
        <f t="shared" ref="AB22" si="11">$E22*AA22</f>
        <v>0</v>
      </c>
      <c r="AC22" s="229"/>
      <c r="AD22" s="169"/>
      <c r="AE22" s="229"/>
      <c r="AF22" s="120"/>
    </row>
    <row r="23" spans="2:39" x14ac:dyDescent="0.3">
      <c r="B23" s="326"/>
      <c r="C23" s="344"/>
      <c r="D23" s="303"/>
      <c r="E23" s="168">
        <f>IF($E$7=Werkblad!$A$4,60,0)</f>
        <v>0</v>
      </c>
      <c r="F23" s="2"/>
      <c r="G23" s="169"/>
      <c r="H23" s="260">
        <f>$E23*G23</f>
        <v>0</v>
      </c>
      <c r="I23" s="260"/>
      <c r="J23" s="169"/>
      <c r="K23" s="2"/>
      <c r="L23" s="169"/>
      <c r="M23" s="30">
        <f>$E23*L23</f>
        <v>0</v>
      </c>
      <c r="N23" s="229"/>
      <c r="O23" s="169"/>
      <c r="P23" s="229"/>
      <c r="Q23" s="169"/>
      <c r="R23" s="30">
        <f>$E23*Q23</f>
        <v>0</v>
      </c>
      <c r="S23" s="229"/>
      <c r="T23" s="169"/>
      <c r="U23" s="229"/>
      <c r="V23" s="169"/>
      <c r="W23" s="30">
        <f>$E23*V23</f>
        <v>0</v>
      </c>
      <c r="X23" s="229"/>
      <c r="Y23" s="169"/>
      <c r="Z23" s="229"/>
      <c r="AA23" s="169"/>
      <c r="AB23" s="30">
        <f>$E23*AA23</f>
        <v>0</v>
      </c>
      <c r="AC23" s="229"/>
      <c r="AD23" s="169"/>
      <c r="AE23" s="229"/>
      <c r="AF23" s="120"/>
      <c r="AM23" s="148"/>
    </row>
    <row r="24" spans="2:39" x14ac:dyDescent="0.3">
      <c r="B24" s="326"/>
      <c r="C24" s="344"/>
      <c r="D24" s="303"/>
      <c r="E24" s="168">
        <f>IF($E$7=Werkblad!$A$4,60,0)</f>
        <v>0</v>
      </c>
      <c r="F24" s="2"/>
      <c r="G24" s="169"/>
      <c r="H24" s="260">
        <f t="shared" ref="H24:H25" si="12">$E24*G24</f>
        <v>0</v>
      </c>
      <c r="I24" s="260"/>
      <c r="J24" s="169"/>
      <c r="K24" s="2"/>
      <c r="L24" s="169"/>
      <c r="M24" s="30">
        <f t="shared" ref="M24:M25" si="13">$E24*L24</f>
        <v>0</v>
      </c>
      <c r="N24" s="229"/>
      <c r="O24" s="169"/>
      <c r="P24" s="229"/>
      <c r="Q24" s="169"/>
      <c r="R24" s="30">
        <f t="shared" ref="R24:R25" si="14">$E24*Q24</f>
        <v>0</v>
      </c>
      <c r="S24" s="229"/>
      <c r="T24" s="169"/>
      <c r="U24" s="229"/>
      <c r="V24" s="169"/>
      <c r="W24" s="30">
        <f t="shared" ref="W24:W25" si="15">$E24*V24</f>
        <v>0</v>
      </c>
      <c r="X24" s="229"/>
      <c r="Y24" s="169"/>
      <c r="Z24" s="229"/>
      <c r="AA24" s="169"/>
      <c r="AB24" s="30">
        <f t="shared" ref="AB24:AB25" si="16">$E24*AA24</f>
        <v>0</v>
      </c>
      <c r="AC24" s="229"/>
      <c r="AD24" s="169"/>
      <c r="AE24" s="229"/>
      <c r="AF24" s="120"/>
    </row>
    <row r="25" spans="2:39" x14ac:dyDescent="0.3">
      <c r="B25" s="326"/>
      <c r="C25" s="344"/>
      <c r="D25" s="303"/>
      <c r="E25" s="168">
        <f>IF($E$7=Werkblad!$A$4,60,0)</f>
        <v>0</v>
      </c>
      <c r="F25" s="2"/>
      <c r="G25" s="169"/>
      <c r="H25" s="260">
        <f t="shared" si="12"/>
        <v>0</v>
      </c>
      <c r="I25" s="260"/>
      <c r="J25" s="169"/>
      <c r="K25" s="2"/>
      <c r="L25" s="169"/>
      <c r="M25" s="30">
        <f t="shared" si="13"/>
        <v>0</v>
      </c>
      <c r="N25" s="229"/>
      <c r="O25" s="169"/>
      <c r="P25" s="229"/>
      <c r="Q25" s="169"/>
      <c r="R25" s="30">
        <f t="shared" si="14"/>
        <v>0</v>
      </c>
      <c r="S25" s="229"/>
      <c r="T25" s="169"/>
      <c r="U25" s="229"/>
      <c r="V25" s="169"/>
      <c r="W25" s="30">
        <f t="shared" si="15"/>
        <v>0</v>
      </c>
      <c r="X25" s="229"/>
      <c r="Y25" s="169"/>
      <c r="Z25" s="229"/>
      <c r="AA25" s="169"/>
      <c r="AB25" s="30">
        <f t="shared" si="16"/>
        <v>0</v>
      </c>
      <c r="AC25" s="229"/>
      <c r="AD25" s="169"/>
      <c r="AE25" s="229"/>
      <c r="AF25" s="120"/>
    </row>
    <row r="26" spans="2:39" x14ac:dyDescent="0.3">
      <c r="B26" s="326"/>
      <c r="C26" s="344"/>
      <c r="D26" s="303"/>
      <c r="E26" s="168">
        <f>IF($E$7=Werkblad!$A$4,60,0)</f>
        <v>0</v>
      </c>
      <c r="F26" s="2"/>
      <c r="G26" s="169"/>
      <c r="H26" s="260">
        <f t="shared" ref="H26:H28" si="17">$E26*G26</f>
        <v>0</v>
      </c>
      <c r="I26" s="260"/>
      <c r="J26" s="169"/>
      <c r="K26" s="2"/>
      <c r="L26" s="169"/>
      <c r="M26" s="30">
        <f t="shared" ref="M26" si="18">$E26*L26</f>
        <v>0</v>
      </c>
      <c r="N26" s="229"/>
      <c r="O26" s="169"/>
      <c r="P26" s="229"/>
      <c r="Q26" s="169"/>
      <c r="R26" s="30">
        <f t="shared" ref="R26:R28" si="19">$E26*Q26</f>
        <v>0</v>
      </c>
      <c r="S26" s="229"/>
      <c r="T26" s="169"/>
      <c r="U26" s="229"/>
      <c r="V26" s="169"/>
      <c r="W26" s="30">
        <f t="shared" ref="W26:W28" si="20">$E26*V26</f>
        <v>0</v>
      </c>
      <c r="X26" s="229"/>
      <c r="Y26" s="169"/>
      <c r="Z26" s="229"/>
      <c r="AA26" s="169"/>
      <c r="AB26" s="30">
        <f t="shared" ref="AB26:AB28" si="21">$E26*AA26</f>
        <v>0</v>
      </c>
      <c r="AC26" s="229"/>
      <c r="AD26" s="169"/>
      <c r="AE26" s="229"/>
      <c r="AF26" s="120"/>
      <c r="AM26" s="148"/>
    </row>
    <row r="27" spans="2:39" x14ac:dyDescent="0.3">
      <c r="B27" s="326"/>
      <c r="C27" s="344"/>
      <c r="D27" s="303"/>
      <c r="E27" s="168">
        <f>IF($E$7=Werkblad!$A$4,60,0)</f>
        <v>0</v>
      </c>
      <c r="F27" s="2"/>
      <c r="G27" s="169"/>
      <c r="H27" s="260">
        <f t="shared" si="17"/>
        <v>0</v>
      </c>
      <c r="I27" s="260"/>
      <c r="J27" s="169"/>
      <c r="K27" s="2"/>
      <c r="L27" s="169"/>
      <c r="M27" s="30">
        <f t="shared" ref="M27:M28" si="22">$E27*L27</f>
        <v>0</v>
      </c>
      <c r="N27" s="229"/>
      <c r="O27" s="169"/>
      <c r="P27" s="229"/>
      <c r="Q27" s="169"/>
      <c r="R27" s="30">
        <f t="shared" si="19"/>
        <v>0</v>
      </c>
      <c r="S27" s="229"/>
      <c r="T27" s="169"/>
      <c r="U27" s="229"/>
      <c r="V27" s="169"/>
      <c r="W27" s="30">
        <f t="shared" si="20"/>
        <v>0</v>
      </c>
      <c r="X27" s="229"/>
      <c r="Y27" s="169"/>
      <c r="Z27" s="229"/>
      <c r="AA27" s="169"/>
      <c r="AB27" s="30">
        <f t="shared" si="21"/>
        <v>0</v>
      </c>
      <c r="AC27" s="229"/>
      <c r="AD27" s="169"/>
      <c r="AE27" s="229"/>
      <c r="AF27" s="120"/>
    </row>
    <row r="28" spans="2:39" x14ac:dyDescent="0.3">
      <c r="B28" s="326"/>
      <c r="C28" s="344"/>
      <c r="D28" s="303"/>
      <c r="E28" s="168">
        <f>IF($E$7=Werkblad!$A$4,60,0)</f>
        <v>0</v>
      </c>
      <c r="F28" s="2"/>
      <c r="G28" s="169"/>
      <c r="H28" s="260">
        <f t="shared" si="17"/>
        <v>0</v>
      </c>
      <c r="I28" s="260"/>
      <c r="J28" s="169"/>
      <c r="K28" s="2"/>
      <c r="L28" s="169"/>
      <c r="M28" s="30">
        <f t="shared" si="22"/>
        <v>0</v>
      </c>
      <c r="N28" s="229"/>
      <c r="O28" s="169"/>
      <c r="P28" s="229"/>
      <c r="Q28" s="169"/>
      <c r="R28" s="30">
        <f t="shared" si="19"/>
        <v>0</v>
      </c>
      <c r="S28" s="229"/>
      <c r="T28" s="169"/>
      <c r="U28" s="229"/>
      <c r="V28" s="169"/>
      <c r="W28" s="30">
        <f t="shared" si="20"/>
        <v>0</v>
      </c>
      <c r="X28" s="229"/>
      <c r="Y28" s="169"/>
      <c r="Z28" s="229"/>
      <c r="AA28" s="169"/>
      <c r="AB28" s="30">
        <f t="shared" si="21"/>
        <v>0</v>
      </c>
      <c r="AC28" s="229"/>
      <c r="AD28" s="169"/>
      <c r="AE28" s="229"/>
      <c r="AF28" s="120"/>
    </row>
    <row r="29" spans="2:39" x14ac:dyDescent="0.3">
      <c r="B29" s="326"/>
      <c r="C29" s="32"/>
      <c r="D29" s="32"/>
      <c r="E29" s="33"/>
      <c r="F29" s="33"/>
      <c r="G29" s="34" t="s">
        <v>12</v>
      </c>
      <c r="H29" s="260">
        <f>SUM(H12:H28)</f>
        <v>0</v>
      </c>
      <c r="I29" s="260"/>
      <c r="J29" s="260"/>
      <c r="K29" s="33"/>
      <c r="L29" s="34" t="s">
        <v>12</v>
      </c>
      <c r="M29" s="30">
        <f>SUM(M12:M28)</f>
        <v>0</v>
      </c>
      <c r="N29" s="229"/>
      <c r="O29" s="260"/>
      <c r="P29" s="229"/>
      <c r="Q29" s="34" t="s">
        <v>12</v>
      </c>
      <c r="R29" s="30">
        <f>SUM(R12:R28)</f>
        <v>0</v>
      </c>
      <c r="S29" s="229"/>
      <c r="T29" s="260"/>
      <c r="U29" s="229"/>
      <c r="V29" s="285" t="s">
        <v>12</v>
      </c>
      <c r="W29" s="30">
        <f>SUM(W12:W28)</f>
        <v>0</v>
      </c>
      <c r="X29" s="229"/>
      <c r="Y29" s="260"/>
      <c r="Z29" s="229"/>
      <c r="AA29" s="34" t="s">
        <v>12</v>
      </c>
      <c r="AB29" s="30">
        <f>SUM(AB12:AB28)</f>
        <v>0</v>
      </c>
      <c r="AC29" s="229"/>
      <c r="AD29" s="260"/>
      <c r="AE29" s="229"/>
      <c r="AF29" s="121"/>
    </row>
    <row r="30" spans="2:39" x14ac:dyDescent="0.3">
      <c r="B30" s="326"/>
      <c r="C30" s="35"/>
      <c r="D30" s="35"/>
      <c r="E30" s="36"/>
      <c r="F30" s="36"/>
      <c r="G30" s="36"/>
      <c r="H30" s="37"/>
      <c r="I30" s="37"/>
      <c r="J30" s="37"/>
      <c r="K30" s="36"/>
      <c r="L30" s="36"/>
      <c r="M30" s="37"/>
      <c r="N30" s="238"/>
      <c r="O30" s="37"/>
      <c r="P30" s="238"/>
      <c r="Q30" s="36"/>
      <c r="R30" s="37"/>
      <c r="S30" s="238"/>
      <c r="T30" s="37"/>
      <c r="U30" s="238"/>
      <c r="V30" s="36"/>
      <c r="W30" s="37"/>
      <c r="X30" s="238"/>
      <c r="Y30" s="37"/>
      <c r="Z30" s="238"/>
      <c r="AA30" s="36"/>
      <c r="AB30" s="37"/>
      <c r="AC30" s="238"/>
      <c r="AD30" s="37"/>
      <c r="AE30" s="238"/>
      <c r="AF30" s="122"/>
    </row>
    <row r="31" spans="2:39" ht="15" thickBot="1" x14ac:dyDescent="0.35">
      <c r="B31" s="326"/>
      <c r="C31" s="35"/>
      <c r="D31" s="35"/>
      <c r="E31" s="32"/>
      <c r="F31" s="32"/>
      <c r="G31" s="183" t="str">
        <f>IF(E7="Directe loonkosten plus vaste opslag-systematiek (50%)","Opslag algemene kosten (50%)","Geen opslag")</f>
        <v>Geen opslag</v>
      </c>
      <c r="H31" s="38" t="str">
        <f>IF($E7="vaste uurtarief-systematiek",0,(IF($E7="integrale kostensystematiek",0,(IF($E7="Directe loonkosten plus vaste opslag-systematiek (50%)",H29*0.5,"0")))))</f>
        <v>0</v>
      </c>
      <c r="I31" s="38"/>
      <c r="J31" s="38"/>
      <c r="K31" s="32"/>
      <c r="L31" s="183" t="str">
        <f>IF($E$7="Directe loonkosten plus vaste opslag-systematiek (50%)","Opslag algemene kosten (50%)","Geen opslag")</f>
        <v>Geen opslag</v>
      </c>
      <c r="M31" s="38" t="str">
        <f>IF($E7="vaste uurtarief-systematiek",0,(IF($E7="integrale kostensystematiek",0,(IF($E7="Directe loonkosten plus vaste opslag-systematiek (50%)",M29*0.5,"0")))))</f>
        <v>0</v>
      </c>
      <c r="N31" s="239"/>
      <c r="O31" s="38"/>
      <c r="P31" s="239"/>
      <c r="Q31" s="183" t="str">
        <f>IF($E$7="Directe loonkosten plus vaste opslag-systematiek (50%)","Opslag algemene kosten (50%)","Geen opslag")</f>
        <v>Geen opslag</v>
      </c>
      <c r="R31" s="38" t="str">
        <f>IF($E7="vaste uurtarief-systematiek",0,(IF($E7="integrale kostensystematiek",0,(IF($E7="Directe loonkosten plus vaste opslag-systematiek (50%)",R29*0.5,"0")))))</f>
        <v>0</v>
      </c>
      <c r="S31" s="239"/>
      <c r="T31" s="38"/>
      <c r="U31" s="239"/>
      <c r="V31" s="183" t="str">
        <f>IF($E$7="Directe loonkosten plus vaste opslag-systematiek (50%)","Opslag algemene kosten (50%)","Geen opslag")</f>
        <v>Geen opslag</v>
      </c>
      <c r="W31" s="38" t="str">
        <f>IF($E7="vaste uurtarief-systematiek",0,(IF($E7="integrale kostensystematiek",0,(IF($E7="Directe loonkosten plus vaste opslag-systematiek (50%)",W29*0.5,"0")))))</f>
        <v>0</v>
      </c>
      <c r="X31" s="239"/>
      <c r="Y31" s="38"/>
      <c r="Z31" s="239"/>
      <c r="AA31" s="183" t="str">
        <f>IF($E$7="Directe loonkosten plus vaste opslag-systematiek (50%)","Opslag algemene kosten (50%)","Geen opslag")</f>
        <v>Geen opslag</v>
      </c>
      <c r="AB31" s="38" t="str">
        <f>IF($E7="vaste uurtarief-systematiek",0,(IF($E7="integrale kostensystematiek",0,(IF($E7="Directe loonkosten plus vaste opslag-systematiek (50%)",AB29*0.5,"0")))))</f>
        <v>0</v>
      </c>
      <c r="AC31" s="239"/>
      <c r="AD31" s="38"/>
      <c r="AE31" s="239"/>
      <c r="AF31" s="78"/>
    </row>
    <row r="32" spans="2:39" ht="15" thickBot="1" x14ac:dyDescent="0.35">
      <c r="B32" s="327"/>
      <c r="C32" s="39"/>
      <c r="D32" s="39"/>
      <c r="E32" s="40"/>
      <c r="F32" s="40"/>
      <c r="G32" s="41" t="s">
        <v>13</v>
      </c>
      <c r="H32" s="259">
        <f>H29+H31</f>
        <v>0</v>
      </c>
      <c r="I32" s="313"/>
      <c r="J32" s="313"/>
      <c r="K32" s="40"/>
      <c r="L32" s="41" t="s">
        <v>13</v>
      </c>
      <c r="M32" s="259">
        <f>M29+M31</f>
        <v>0</v>
      </c>
      <c r="N32" s="313"/>
      <c r="O32" s="313"/>
      <c r="P32" s="228"/>
      <c r="Q32" s="41" t="s">
        <v>13</v>
      </c>
      <c r="R32" s="259">
        <f>R29+R31</f>
        <v>0</v>
      </c>
      <c r="S32" s="313"/>
      <c r="T32" s="313"/>
      <c r="U32" s="228"/>
      <c r="V32" s="41" t="s">
        <v>13</v>
      </c>
      <c r="W32" s="259">
        <f>W29+W31</f>
        <v>0</v>
      </c>
      <c r="X32" s="313"/>
      <c r="Y32" s="313"/>
      <c r="Z32" s="228"/>
      <c r="AA32" s="41" t="s">
        <v>13</v>
      </c>
      <c r="AB32" s="42">
        <f>AB29+AB31</f>
        <v>0</v>
      </c>
      <c r="AC32" s="228"/>
      <c r="AD32" s="313"/>
      <c r="AE32" s="228"/>
      <c r="AF32" s="123"/>
    </row>
    <row r="33" spans="1:32" ht="15" thickBot="1" x14ac:dyDescent="0.35">
      <c r="B33" s="24"/>
      <c r="C33" s="35"/>
      <c r="D33" s="35"/>
      <c r="E33" s="35"/>
      <c r="F33" s="35"/>
      <c r="G33" s="41"/>
      <c r="H33" s="149"/>
      <c r="I33" s="151"/>
      <c r="J33" s="151"/>
      <c r="K33" s="43"/>
      <c r="L33" s="43"/>
      <c r="M33" s="43"/>
      <c r="N33" s="246"/>
      <c r="O33" s="151"/>
      <c r="P33" s="246"/>
      <c r="Q33" s="44"/>
      <c r="R33" s="149"/>
      <c r="S33" s="238"/>
      <c r="T33" s="151"/>
      <c r="U33" s="238"/>
      <c r="V33" s="44"/>
      <c r="W33" s="149"/>
      <c r="X33" s="238"/>
      <c r="Y33" s="151"/>
      <c r="Z33" s="238"/>
      <c r="AA33" s="44"/>
      <c r="AB33" s="149"/>
      <c r="AC33" s="238"/>
      <c r="AD33" s="151"/>
      <c r="AE33" s="238"/>
      <c r="AF33" s="35"/>
    </row>
    <row r="34" spans="1:32" ht="15" thickBot="1" x14ac:dyDescent="0.35">
      <c r="A34" s="24" t="s">
        <v>14</v>
      </c>
      <c r="B34" s="330"/>
      <c r="C34" s="197" t="s">
        <v>15</v>
      </c>
      <c r="D34" s="154"/>
      <c r="E34" s="45"/>
      <c r="F34" s="45"/>
      <c r="G34" s="45"/>
      <c r="H34" s="45"/>
      <c r="I34" s="45"/>
      <c r="J34" s="45"/>
      <c r="K34" s="45"/>
      <c r="L34" s="45"/>
      <c r="M34" s="45"/>
      <c r="N34" s="240"/>
      <c r="O34" s="45"/>
      <c r="P34" s="240"/>
      <c r="Q34" s="45"/>
      <c r="R34" s="45"/>
      <c r="S34" s="240"/>
      <c r="T34" s="45"/>
      <c r="U34" s="240"/>
      <c r="V34" s="45"/>
      <c r="W34" s="45"/>
      <c r="X34" s="240"/>
      <c r="Y34" s="45"/>
      <c r="Z34" s="240"/>
      <c r="AA34" s="45"/>
      <c r="AB34" s="45"/>
      <c r="AC34" s="240"/>
      <c r="AD34" s="45"/>
      <c r="AE34" s="240"/>
      <c r="AF34" s="124"/>
    </row>
    <row r="35" spans="1:32" ht="45.75" customHeight="1" thickTop="1" x14ac:dyDescent="0.3">
      <c r="A35" s="24"/>
      <c r="B35" s="328"/>
      <c r="C35" s="32"/>
      <c r="D35" s="35"/>
      <c r="E35" s="46"/>
      <c r="F35" s="46"/>
      <c r="G35" s="417" t="s">
        <v>124</v>
      </c>
      <c r="H35" s="417"/>
      <c r="I35" s="417"/>
      <c r="J35" s="417"/>
      <c r="K35" s="153"/>
      <c r="L35" s="150" t="s">
        <v>6</v>
      </c>
      <c r="M35" s="150"/>
      <c r="N35" s="241"/>
      <c r="O35" s="150"/>
      <c r="P35" s="241"/>
      <c r="Q35" s="150" t="s">
        <v>7</v>
      </c>
      <c r="R35" s="150"/>
      <c r="S35" s="241"/>
      <c r="T35" s="150"/>
      <c r="U35" s="241"/>
      <c r="V35" s="150" t="s">
        <v>7</v>
      </c>
      <c r="W35" s="150"/>
      <c r="X35" s="241"/>
      <c r="Y35" s="150"/>
      <c r="Z35" s="241"/>
      <c r="AA35" s="420" t="str">
        <f>+AA10</f>
        <v>Proces- en organisatie innovatie</v>
      </c>
      <c r="AB35" s="420"/>
      <c r="AC35" s="237"/>
      <c r="AD35" s="150"/>
      <c r="AE35" s="237"/>
      <c r="AF35" s="119"/>
    </row>
    <row r="36" spans="1:32" x14ac:dyDescent="0.3">
      <c r="A36" s="24"/>
      <c r="B36" s="326" t="s">
        <v>112</v>
      </c>
      <c r="C36" s="27" t="s">
        <v>16</v>
      </c>
      <c r="D36" s="27"/>
      <c r="E36" s="28" t="s">
        <v>17</v>
      </c>
      <c r="F36" s="28"/>
      <c r="G36" s="27" t="s">
        <v>18</v>
      </c>
      <c r="H36" s="28" t="s">
        <v>19</v>
      </c>
      <c r="I36" s="321"/>
      <c r="J36" s="27" t="s">
        <v>105</v>
      </c>
      <c r="K36" s="28"/>
      <c r="L36" s="27" t="s">
        <v>18</v>
      </c>
      <c r="M36" s="28" t="s">
        <v>19</v>
      </c>
      <c r="N36" s="223"/>
      <c r="O36" s="27" t="s">
        <v>105</v>
      </c>
      <c r="P36" s="223"/>
      <c r="Q36" s="27" t="s">
        <v>18</v>
      </c>
      <c r="R36" s="28" t="s">
        <v>19</v>
      </c>
      <c r="S36" s="223"/>
      <c r="T36" s="27" t="s">
        <v>105</v>
      </c>
      <c r="U36" s="223"/>
      <c r="V36" s="27" t="s">
        <v>18</v>
      </c>
      <c r="W36" s="28" t="s">
        <v>19</v>
      </c>
      <c r="X36" s="223"/>
      <c r="Y36" s="27" t="s">
        <v>105</v>
      </c>
      <c r="Z36" s="223"/>
      <c r="AA36" s="27" t="s">
        <v>18</v>
      </c>
      <c r="AB36" s="28" t="s">
        <v>19</v>
      </c>
      <c r="AC36" s="223"/>
      <c r="AD36" s="27" t="s">
        <v>105</v>
      </c>
      <c r="AE36" s="223"/>
      <c r="AF36" s="29"/>
    </row>
    <row r="37" spans="1:32" x14ac:dyDescent="0.3">
      <c r="A37" s="7"/>
      <c r="B37" s="328"/>
      <c r="C37" s="413"/>
      <c r="D37" s="422"/>
      <c r="E37" s="170"/>
      <c r="F37" s="3"/>
      <c r="G37" s="171"/>
      <c r="H37" s="30">
        <f>$E37*G37</f>
        <v>0</v>
      </c>
      <c r="I37" s="30"/>
      <c r="J37" s="169"/>
      <c r="K37" s="3"/>
      <c r="L37" s="171"/>
      <c r="M37" s="30">
        <f>$E37*L37</f>
        <v>0</v>
      </c>
      <c r="N37" s="229"/>
      <c r="O37" s="169"/>
      <c r="P37" s="229"/>
      <c r="Q37" s="171"/>
      <c r="R37" s="30">
        <f t="shared" ref="R37:R49" si="23">E37*Q37</f>
        <v>0</v>
      </c>
      <c r="S37" s="229"/>
      <c r="T37" s="169"/>
      <c r="U37" s="229"/>
      <c r="V37" s="171"/>
      <c r="W37" s="30">
        <f>$E37*V37</f>
        <v>0</v>
      </c>
      <c r="X37" s="229"/>
      <c r="Y37" s="169"/>
      <c r="Z37" s="229"/>
      <c r="AA37" s="171"/>
      <c r="AB37" s="30">
        <f>$E37*AA37</f>
        <v>0</v>
      </c>
      <c r="AC37" s="229"/>
      <c r="AD37" s="169"/>
      <c r="AE37" s="229"/>
      <c r="AF37" s="125"/>
    </row>
    <row r="38" spans="1:32" x14ac:dyDescent="0.3">
      <c r="A38" s="7"/>
      <c r="B38" s="328"/>
      <c r="C38" s="413"/>
      <c r="D38" s="422"/>
      <c r="E38" s="170"/>
      <c r="F38" s="3"/>
      <c r="G38" s="171"/>
      <c r="H38" s="30">
        <f t="shared" ref="H38:H49" si="24">$E38*G38</f>
        <v>0</v>
      </c>
      <c r="I38" s="30"/>
      <c r="J38" s="169"/>
      <c r="K38" s="3"/>
      <c r="L38" s="171"/>
      <c r="M38" s="30">
        <f t="shared" ref="M38:M49" si="25">$E38*L38</f>
        <v>0</v>
      </c>
      <c r="N38" s="229"/>
      <c r="O38" s="169"/>
      <c r="P38" s="229"/>
      <c r="Q38" s="171"/>
      <c r="R38" s="30">
        <f t="shared" si="23"/>
        <v>0</v>
      </c>
      <c r="S38" s="229"/>
      <c r="T38" s="169"/>
      <c r="U38" s="229"/>
      <c r="V38" s="171"/>
      <c r="W38" s="30">
        <f t="shared" ref="W38:W49" si="26">$E38*V38</f>
        <v>0</v>
      </c>
      <c r="X38" s="229"/>
      <c r="Y38" s="169"/>
      <c r="Z38" s="229"/>
      <c r="AA38" s="171"/>
      <c r="AB38" s="30">
        <f t="shared" ref="AB38:AB49" si="27">$E38*AA38</f>
        <v>0</v>
      </c>
      <c r="AC38" s="229"/>
      <c r="AD38" s="169"/>
      <c r="AE38" s="229"/>
      <c r="AF38" s="125"/>
    </row>
    <row r="39" spans="1:32" x14ac:dyDescent="0.3">
      <c r="A39" s="7"/>
      <c r="B39" s="328"/>
      <c r="C39" s="413"/>
      <c r="D39" s="422"/>
      <c r="E39" s="170"/>
      <c r="F39" s="3"/>
      <c r="G39" s="171"/>
      <c r="H39" s="30">
        <f t="shared" si="24"/>
        <v>0</v>
      </c>
      <c r="I39" s="30"/>
      <c r="J39" s="169"/>
      <c r="K39" s="3"/>
      <c r="L39" s="171"/>
      <c r="M39" s="30">
        <f t="shared" si="25"/>
        <v>0</v>
      </c>
      <c r="N39" s="229"/>
      <c r="O39" s="169"/>
      <c r="P39" s="229"/>
      <c r="Q39" s="171"/>
      <c r="R39" s="30">
        <f t="shared" si="23"/>
        <v>0</v>
      </c>
      <c r="S39" s="229"/>
      <c r="T39" s="169"/>
      <c r="U39" s="229"/>
      <c r="V39" s="171"/>
      <c r="W39" s="30">
        <f t="shared" si="26"/>
        <v>0</v>
      </c>
      <c r="X39" s="229"/>
      <c r="Y39" s="169"/>
      <c r="Z39" s="229"/>
      <c r="AA39" s="171"/>
      <c r="AB39" s="30">
        <f t="shared" si="27"/>
        <v>0</v>
      </c>
      <c r="AC39" s="229"/>
      <c r="AD39" s="169"/>
      <c r="AE39" s="229"/>
      <c r="AF39" s="125"/>
    </row>
    <row r="40" spans="1:32" x14ac:dyDescent="0.3">
      <c r="A40" s="7"/>
      <c r="B40" s="328"/>
      <c r="C40" s="413"/>
      <c r="D40" s="422"/>
      <c r="E40" s="170"/>
      <c r="F40" s="3"/>
      <c r="G40" s="171"/>
      <c r="H40" s="30">
        <f t="shared" si="24"/>
        <v>0</v>
      </c>
      <c r="I40" s="30"/>
      <c r="J40" s="169"/>
      <c r="K40" s="3"/>
      <c r="L40" s="171"/>
      <c r="M40" s="30">
        <f t="shared" si="25"/>
        <v>0</v>
      </c>
      <c r="N40" s="229"/>
      <c r="O40" s="169"/>
      <c r="P40" s="229"/>
      <c r="Q40" s="171"/>
      <c r="R40" s="30">
        <f t="shared" si="23"/>
        <v>0</v>
      </c>
      <c r="S40" s="229"/>
      <c r="T40" s="169"/>
      <c r="U40" s="229"/>
      <c r="V40" s="171"/>
      <c r="W40" s="30">
        <f t="shared" si="26"/>
        <v>0</v>
      </c>
      <c r="X40" s="229"/>
      <c r="Y40" s="169"/>
      <c r="Z40" s="229"/>
      <c r="AA40" s="171"/>
      <c r="AB40" s="30">
        <f t="shared" si="27"/>
        <v>0</v>
      </c>
      <c r="AC40" s="229"/>
      <c r="AD40" s="169"/>
      <c r="AE40" s="229"/>
      <c r="AF40" s="125"/>
    </row>
    <row r="41" spans="1:32" x14ac:dyDescent="0.3">
      <c r="A41" s="7"/>
      <c r="B41" s="328"/>
      <c r="C41" s="413"/>
      <c r="D41" s="422"/>
      <c r="E41" s="170"/>
      <c r="F41" s="3"/>
      <c r="G41" s="171"/>
      <c r="H41" s="30">
        <f t="shared" si="24"/>
        <v>0</v>
      </c>
      <c r="I41" s="30"/>
      <c r="J41" s="169"/>
      <c r="K41" s="3"/>
      <c r="L41" s="171"/>
      <c r="M41" s="30">
        <f t="shared" si="25"/>
        <v>0</v>
      </c>
      <c r="N41" s="229"/>
      <c r="O41" s="169"/>
      <c r="P41" s="229"/>
      <c r="Q41" s="171"/>
      <c r="R41" s="30">
        <f t="shared" si="23"/>
        <v>0</v>
      </c>
      <c r="S41" s="229"/>
      <c r="T41" s="169"/>
      <c r="U41" s="229"/>
      <c r="V41" s="171"/>
      <c r="W41" s="30">
        <f t="shared" si="26"/>
        <v>0</v>
      </c>
      <c r="X41" s="229"/>
      <c r="Y41" s="169"/>
      <c r="Z41" s="229"/>
      <c r="AA41" s="171"/>
      <c r="AB41" s="30">
        <f t="shared" si="27"/>
        <v>0</v>
      </c>
      <c r="AC41" s="229"/>
      <c r="AD41" s="169"/>
      <c r="AE41" s="229"/>
      <c r="AF41" s="125"/>
    </row>
    <row r="42" spans="1:32" x14ac:dyDescent="0.3">
      <c r="A42" s="7"/>
      <c r="B42" s="328"/>
      <c r="C42" s="413"/>
      <c r="D42" s="422"/>
      <c r="E42" s="170"/>
      <c r="F42" s="3"/>
      <c r="G42" s="171"/>
      <c r="H42" s="30">
        <f t="shared" si="24"/>
        <v>0</v>
      </c>
      <c r="I42" s="30"/>
      <c r="J42" s="169"/>
      <c r="K42" s="3"/>
      <c r="L42" s="171"/>
      <c r="M42" s="30">
        <f t="shared" si="25"/>
        <v>0</v>
      </c>
      <c r="N42" s="229"/>
      <c r="O42" s="169"/>
      <c r="P42" s="229"/>
      <c r="Q42" s="171"/>
      <c r="R42" s="30">
        <f t="shared" si="23"/>
        <v>0</v>
      </c>
      <c r="S42" s="229"/>
      <c r="T42" s="169"/>
      <c r="U42" s="229"/>
      <c r="V42" s="171"/>
      <c r="W42" s="30">
        <f t="shared" si="26"/>
        <v>0</v>
      </c>
      <c r="X42" s="229"/>
      <c r="Y42" s="169"/>
      <c r="Z42" s="229"/>
      <c r="AA42" s="171"/>
      <c r="AB42" s="30">
        <f t="shared" si="27"/>
        <v>0</v>
      </c>
      <c r="AC42" s="229"/>
      <c r="AD42" s="169"/>
      <c r="AE42" s="229"/>
      <c r="AF42" s="125"/>
    </row>
    <row r="43" spans="1:32" x14ac:dyDescent="0.3">
      <c r="A43" s="7"/>
      <c r="B43" s="328"/>
      <c r="C43" s="413"/>
      <c r="D43" s="422"/>
      <c r="E43" s="170"/>
      <c r="F43" s="3"/>
      <c r="G43" s="171"/>
      <c r="H43" s="30">
        <f t="shared" si="24"/>
        <v>0</v>
      </c>
      <c r="I43" s="30"/>
      <c r="J43" s="169"/>
      <c r="K43" s="3"/>
      <c r="L43" s="171"/>
      <c r="M43" s="30">
        <f t="shared" si="25"/>
        <v>0</v>
      </c>
      <c r="N43" s="229"/>
      <c r="O43" s="169"/>
      <c r="P43" s="229"/>
      <c r="Q43" s="171"/>
      <c r="R43" s="30">
        <f t="shared" si="23"/>
        <v>0</v>
      </c>
      <c r="S43" s="229"/>
      <c r="T43" s="169"/>
      <c r="U43" s="229"/>
      <c r="V43" s="171"/>
      <c r="W43" s="30">
        <f t="shared" si="26"/>
        <v>0</v>
      </c>
      <c r="X43" s="229"/>
      <c r="Y43" s="169"/>
      <c r="Z43" s="229"/>
      <c r="AA43" s="171"/>
      <c r="AB43" s="30">
        <f t="shared" si="27"/>
        <v>0</v>
      </c>
      <c r="AC43" s="229"/>
      <c r="AD43" s="169"/>
      <c r="AE43" s="229"/>
      <c r="AF43" s="125"/>
    </row>
    <row r="44" spans="1:32" x14ac:dyDescent="0.3">
      <c r="A44" s="7"/>
      <c r="B44" s="328"/>
      <c r="C44" s="413"/>
      <c r="D44" s="422"/>
      <c r="E44" s="170"/>
      <c r="F44" s="3"/>
      <c r="G44" s="171"/>
      <c r="H44" s="30">
        <f t="shared" si="24"/>
        <v>0</v>
      </c>
      <c r="I44" s="30"/>
      <c r="J44" s="169"/>
      <c r="K44" s="3"/>
      <c r="L44" s="171"/>
      <c r="M44" s="30">
        <f t="shared" si="25"/>
        <v>0</v>
      </c>
      <c r="N44" s="229"/>
      <c r="O44" s="169"/>
      <c r="P44" s="229"/>
      <c r="Q44" s="171"/>
      <c r="R44" s="30">
        <f t="shared" si="23"/>
        <v>0</v>
      </c>
      <c r="S44" s="229"/>
      <c r="T44" s="169"/>
      <c r="U44" s="229"/>
      <c r="V44" s="171"/>
      <c r="W44" s="30">
        <f t="shared" si="26"/>
        <v>0</v>
      </c>
      <c r="X44" s="229"/>
      <c r="Y44" s="169"/>
      <c r="Z44" s="229"/>
      <c r="AA44" s="171"/>
      <c r="AB44" s="30">
        <f t="shared" si="27"/>
        <v>0</v>
      </c>
      <c r="AC44" s="229"/>
      <c r="AD44" s="169"/>
      <c r="AE44" s="229"/>
      <c r="AF44" s="125"/>
    </row>
    <row r="45" spans="1:32" x14ac:dyDescent="0.3">
      <c r="A45" s="7"/>
      <c r="B45" s="328"/>
      <c r="C45" s="413"/>
      <c r="D45" s="422"/>
      <c r="E45" s="170"/>
      <c r="F45" s="3"/>
      <c r="G45" s="171"/>
      <c r="H45" s="30">
        <f t="shared" si="24"/>
        <v>0</v>
      </c>
      <c r="I45" s="30"/>
      <c r="J45" s="169"/>
      <c r="K45" s="3"/>
      <c r="L45" s="171"/>
      <c r="M45" s="30">
        <f t="shared" si="25"/>
        <v>0</v>
      </c>
      <c r="N45" s="229"/>
      <c r="O45" s="169"/>
      <c r="P45" s="229"/>
      <c r="Q45" s="171"/>
      <c r="R45" s="30">
        <f t="shared" si="23"/>
        <v>0</v>
      </c>
      <c r="S45" s="229"/>
      <c r="T45" s="169"/>
      <c r="U45" s="229"/>
      <c r="V45" s="171"/>
      <c r="W45" s="30">
        <f t="shared" si="26"/>
        <v>0</v>
      </c>
      <c r="X45" s="229"/>
      <c r="Y45" s="169"/>
      <c r="Z45" s="229"/>
      <c r="AA45" s="171"/>
      <c r="AB45" s="30">
        <f t="shared" si="27"/>
        <v>0</v>
      </c>
      <c r="AC45" s="229"/>
      <c r="AD45" s="169"/>
      <c r="AE45" s="229"/>
      <c r="AF45" s="125"/>
    </row>
    <row r="46" spans="1:32" x14ac:dyDescent="0.3">
      <c r="A46" s="7"/>
      <c r="B46" s="328"/>
      <c r="C46" s="413"/>
      <c r="D46" s="422"/>
      <c r="E46" s="170"/>
      <c r="F46" s="3"/>
      <c r="G46" s="171"/>
      <c r="H46" s="30">
        <f t="shared" si="24"/>
        <v>0</v>
      </c>
      <c r="I46" s="30"/>
      <c r="J46" s="169"/>
      <c r="K46" s="3"/>
      <c r="L46" s="171"/>
      <c r="M46" s="30">
        <f t="shared" si="25"/>
        <v>0</v>
      </c>
      <c r="N46" s="229"/>
      <c r="O46" s="169"/>
      <c r="P46" s="229"/>
      <c r="Q46" s="171"/>
      <c r="R46" s="30">
        <f t="shared" si="23"/>
        <v>0</v>
      </c>
      <c r="S46" s="229"/>
      <c r="T46" s="169"/>
      <c r="U46" s="229"/>
      <c r="V46" s="171"/>
      <c r="W46" s="30">
        <f t="shared" si="26"/>
        <v>0</v>
      </c>
      <c r="X46" s="229"/>
      <c r="Y46" s="169"/>
      <c r="Z46" s="229"/>
      <c r="AA46" s="171"/>
      <c r="AB46" s="30">
        <f t="shared" si="27"/>
        <v>0</v>
      </c>
      <c r="AC46" s="229"/>
      <c r="AD46" s="169"/>
      <c r="AE46" s="229"/>
      <c r="AF46" s="125"/>
    </row>
    <row r="47" spans="1:32" x14ac:dyDescent="0.3">
      <c r="A47" s="7"/>
      <c r="B47" s="328"/>
      <c r="C47" s="413"/>
      <c r="D47" s="422"/>
      <c r="E47" s="170"/>
      <c r="F47" s="3"/>
      <c r="G47" s="171"/>
      <c r="H47" s="30">
        <f t="shared" si="24"/>
        <v>0</v>
      </c>
      <c r="I47" s="30"/>
      <c r="J47" s="169"/>
      <c r="K47" s="3"/>
      <c r="L47" s="171"/>
      <c r="M47" s="30">
        <f t="shared" si="25"/>
        <v>0</v>
      </c>
      <c r="N47" s="229"/>
      <c r="O47" s="169"/>
      <c r="P47" s="229"/>
      <c r="Q47" s="171"/>
      <c r="R47" s="30">
        <f t="shared" si="23"/>
        <v>0</v>
      </c>
      <c r="S47" s="229"/>
      <c r="T47" s="169"/>
      <c r="U47" s="229"/>
      <c r="V47" s="171"/>
      <c r="W47" s="30">
        <f t="shared" si="26"/>
        <v>0</v>
      </c>
      <c r="X47" s="229"/>
      <c r="Y47" s="169"/>
      <c r="Z47" s="229"/>
      <c r="AA47" s="171"/>
      <c r="AB47" s="30">
        <f t="shared" si="27"/>
        <v>0</v>
      </c>
      <c r="AC47" s="229"/>
      <c r="AD47" s="169"/>
      <c r="AE47" s="229"/>
      <c r="AF47" s="125"/>
    </row>
    <row r="48" spans="1:32" x14ac:dyDescent="0.3">
      <c r="A48" s="100"/>
      <c r="B48" s="328"/>
      <c r="C48" s="413"/>
      <c r="D48" s="422"/>
      <c r="E48" s="170"/>
      <c r="F48" s="3"/>
      <c r="G48" s="171"/>
      <c r="H48" s="30">
        <f t="shared" si="24"/>
        <v>0</v>
      </c>
      <c r="I48" s="30"/>
      <c r="J48" s="169"/>
      <c r="K48" s="3"/>
      <c r="L48" s="171"/>
      <c r="M48" s="30">
        <f t="shared" si="25"/>
        <v>0</v>
      </c>
      <c r="N48" s="229"/>
      <c r="O48" s="169"/>
      <c r="P48" s="229"/>
      <c r="Q48" s="171"/>
      <c r="R48" s="30">
        <f t="shared" si="23"/>
        <v>0</v>
      </c>
      <c r="S48" s="229"/>
      <c r="T48" s="169"/>
      <c r="U48" s="229"/>
      <c r="V48" s="171"/>
      <c r="W48" s="30">
        <f t="shared" si="26"/>
        <v>0</v>
      </c>
      <c r="X48" s="229"/>
      <c r="Y48" s="169"/>
      <c r="Z48" s="229"/>
      <c r="AA48" s="171"/>
      <c r="AB48" s="30">
        <f t="shared" si="27"/>
        <v>0</v>
      </c>
      <c r="AC48" s="229"/>
      <c r="AD48" s="169"/>
      <c r="AE48" s="229"/>
      <c r="AF48" s="125"/>
    </row>
    <row r="49" spans="1:32" x14ac:dyDescent="0.3">
      <c r="A49" s="100"/>
      <c r="B49" s="328"/>
      <c r="C49" s="413"/>
      <c r="D49" s="422"/>
      <c r="E49" s="170"/>
      <c r="F49" s="3"/>
      <c r="G49" s="171"/>
      <c r="H49" s="30">
        <f t="shared" si="24"/>
        <v>0</v>
      </c>
      <c r="I49" s="30"/>
      <c r="J49" s="169"/>
      <c r="K49" s="3"/>
      <c r="L49" s="171"/>
      <c r="M49" s="30">
        <f t="shared" si="25"/>
        <v>0</v>
      </c>
      <c r="N49" s="229"/>
      <c r="O49" s="169"/>
      <c r="P49" s="229"/>
      <c r="Q49" s="171"/>
      <c r="R49" s="30">
        <f t="shared" si="23"/>
        <v>0</v>
      </c>
      <c r="S49" s="229"/>
      <c r="T49" s="169"/>
      <c r="U49" s="229"/>
      <c r="V49" s="171"/>
      <c r="W49" s="30">
        <f t="shared" si="26"/>
        <v>0</v>
      </c>
      <c r="X49" s="229"/>
      <c r="Y49" s="169"/>
      <c r="Z49" s="229"/>
      <c r="AA49" s="171"/>
      <c r="AB49" s="30">
        <f t="shared" si="27"/>
        <v>0</v>
      </c>
      <c r="AC49" s="229"/>
      <c r="AD49" s="169"/>
      <c r="AE49" s="229"/>
      <c r="AF49" s="125"/>
    </row>
    <row r="50" spans="1:32" ht="15" thickBot="1" x14ac:dyDescent="0.35">
      <c r="A50" s="31"/>
      <c r="B50" s="328"/>
      <c r="C50" s="32"/>
      <c r="D50" s="32"/>
      <c r="E50" s="47"/>
      <c r="F50" s="47"/>
      <c r="G50" s="48"/>
      <c r="H50" s="30"/>
      <c r="I50" s="30"/>
      <c r="J50" s="30"/>
      <c r="K50" s="47"/>
      <c r="L50" s="48"/>
      <c r="M50" s="30"/>
      <c r="N50" s="229"/>
      <c r="O50" s="30"/>
      <c r="P50" s="229"/>
      <c r="Q50" s="48"/>
      <c r="R50" s="30"/>
      <c r="S50" s="229"/>
      <c r="T50" s="30"/>
      <c r="U50" s="229"/>
      <c r="V50" s="48"/>
      <c r="W50" s="30"/>
      <c r="X50" s="229"/>
      <c r="Y50" s="30"/>
      <c r="Z50" s="229"/>
      <c r="AA50" s="48"/>
      <c r="AB50" s="30"/>
      <c r="AC50" s="229"/>
      <c r="AD50" s="30"/>
      <c r="AE50" s="229"/>
      <c r="AF50" s="126"/>
    </row>
    <row r="51" spans="1:32" ht="15" thickBot="1" x14ac:dyDescent="0.35">
      <c r="A51" s="24"/>
      <c r="B51" s="329"/>
      <c r="C51" s="49"/>
      <c r="D51" s="49"/>
      <c r="E51" s="50"/>
      <c r="F51" s="50"/>
      <c r="G51" s="41" t="s">
        <v>13</v>
      </c>
      <c r="H51" s="42">
        <f>SUM(H37:H49)</f>
        <v>0</v>
      </c>
      <c r="I51" s="228"/>
      <c r="J51" s="228"/>
      <c r="K51" s="50"/>
      <c r="L51" s="41" t="s">
        <v>13</v>
      </c>
      <c r="M51" s="42">
        <f>SUM(M37:M49)</f>
        <v>0</v>
      </c>
      <c r="N51" s="228"/>
      <c r="O51" s="228"/>
      <c r="P51" s="228"/>
      <c r="Q51" s="41" t="s">
        <v>13</v>
      </c>
      <c r="R51" s="42">
        <f>SUM(R37:R49)</f>
        <v>0</v>
      </c>
      <c r="S51" s="228"/>
      <c r="T51" s="228"/>
      <c r="U51" s="228"/>
      <c r="V51" s="41" t="s">
        <v>13</v>
      </c>
      <c r="W51" s="42">
        <f>SUM(W37:W49)</f>
        <v>0</v>
      </c>
      <c r="X51" s="228"/>
      <c r="Y51" s="228"/>
      <c r="Z51" s="228"/>
      <c r="AA51" s="41" t="s">
        <v>13</v>
      </c>
      <c r="AB51" s="42">
        <f>SUM(AB37:AB49)</f>
        <v>0</v>
      </c>
      <c r="AC51" s="228"/>
      <c r="AD51" s="228"/>
      <c r="AE51" s="228"/>
      <c r="AF51" s="127"/>
    </row>
    <row r="52" spans="1:32" ht="15" thickBot="1" x14ac:dyDescent="0.35">
      <c r="A52" s="24"/>
      <c r="B52" s="21"/>
      <c r="C52" s="32"/>
      <c r="D52" s="32"/>
      <c r="E52" s="51"/>
      <c r="F52" s="51"/>
      <c r="G52" s="51"/>
      <c r="H52" s="51"/>
      <c r="I52" s="230"/>
      <c r="J52" s="230"/>
      <c r="K52" s="51"/>
      <c r="L52" s="51"/>
      <c r="M52" s="51"/>
      <c r="N52" s="230"/>
      <c r="O52" s="230"/>
      <c r="P52" s="230"/>
      <c r="Q52" s="51"/>
      <c r="R52" s="51"/>
      <c r="S52" s="230"/>
      <c r="T52" s="230"/>
      <c r="U52" s="230"/>
      <c r="V52" s="51"/>
      <c r="W52" s="51"/>
      <c r="X52" s="230"/>
      <c r="Y52" s="230"/>
      <c r="Z52" s="230"/>
      <c r="AA52" s="51"/>
      <c r="AB52" s="51"/>
      <c r="AC52" s="230"/>
      <c r="AD52" s="230"/>
      <c r="AE52" s="230"/>
      <c r="AF52" s="51"/>
    </row>
    <row r="53" spans="1:32" ht="15" thickBot="1" x14ac:dyDescent="0.35">
      <c r="A53" s="24" t="s">
        <v>20</v>
      </c>
      <c r="B53" s="330"/>
      <c r="C53" s="197" t="s">
        <v>21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31"/>
      <c r="O53" s="25"/>
      <c r="P53" s="231"/>
      <c r="Q53" s="25"/>
      <c r="R53" s="25"/>
      <c r="S53" s="231"/>
      <c r="T53" s="25"/>
      <c r="U53" s="231"/>
      <c r="V53" s="25"/>
      <c r="W53" s="25"/>
      <c r="X53" s="231"/>
      <c r="Y53" s="25"/>
      <c r="Z53" s="231"/>
      <c r="AA53" s="25"/>
      <c r="AB53" s="25"/>
      <c r="AC53" s="231"/>
      <c r="AD53" s="25"/>
      <c r="AE53" s="231"/>
      <c r="AF53" s="128"/>
    </row>
    <row r="54" spans="1:32" ht="33" customHeight="1" thickTop="1" x14ac:dyDescent="0.3">
      <c r="A54" s="24"/>
      <c r="B54" s="328"/>
      <c r="C54" s="32"/>
      <c r="D54" s="32"/>
      <c r="E54" s="51"/>
      <c r="F54" s="51"/>
      <c r="G54" s="417" t="s">
        <v>124</v>
      </c>
      <c r="H54" s="417"/>
      <c r="I54" s="417"/>
      <c r="J54" s="417"/>
      <c r="K54" s="153"/>
      <c r="L54" s="150" t="s">
        <v>6</v>
      </c>
      <c r="M54" s="150"/>
      <c r="N54" s="241"/>
      <c r="O54" s="150"/>
      <c r="P54" s="241"/>
      <c r="Q54" s="419" t="s">
        <v>7</v>
      </c>
      <c r="R54" s="419"/>
      <c r="S54" s="232"/>
      <c r="T54" s="150"/>
      <c r="U54" s="232"/>
      <c r="V54" s="419" t="str">
        <f>+V10</f>
        <v>Haalbaarheidsstudies</v>
      </c>
      <c r="W54" s="419"/>
      <c r="X54" s="232"/>
      <c r="Y54" s="150"/>
      <c r="Z54" s="232"/>
      <c r="AA54" s="416" t="str">
        <f>+AA10</f>
        <v>Proces- en organisatie innovatie</v>
      </c>
      <c r="AB54" s="416"/>
      <c r="AC54" s="237"/>
      <c r="AD54" s="150"/>
      <c r="AE54" s="237"/>
      <c r="AF54" s="119"/>
    </row>
    <row r="55" spans="1:32" x14ac:dyDescent="0.3">
      <c r="A55" s="24"/>
      <c r="B55" s="326" t="s">
        <v>112</v>
      </c>
      <c r="C55" s="27" t="s">
        <v>16</v>
      </c>
      <c r="D55" s="27"/>
      <c r="E55" s="28"/>
      <c r="F55" s="28"/>
      <c r="G55" s="27"/>
      <c r="H55" s="28" t="s">
        <v>22</v>
      </c>
      <c r="I55" s="321"/>
      <c r="J55" s="27" t="s">
        <v>105</v>
      </c>
      <c r="K55" s="28"/>
      <c r="L55" s="27"/>
      <c r="M55" s="28" t="s">
        <v>22</v>
      </c>
      <c r="N55" s="223"/>
      <c r="O55" s="27" t="s">
        <v>105</v>
      </c>
      <c r="P55" s="223"/>
      <c r="Q55" s="27"/>
      <c r="R55" s="28" t="s">
        <v>22</v>
      </c>
      <c r="S55" s="223"/>
      <c r="T55" s="27" t="s">
        <v>105</v>
      </c>
      <c r="U55" s="223"/>
      <c r="V55" s="27"/>
      <c r="W55" s="28" t="s">
        <v>22</v>
      </c>
      <c r="X55" s="223"/>
      <c r="Y55" s="27" t="s">
        <v>105</v>
      </c>
      <c r="Z55" s="223"/>
      <c r="AA55" s="27"/>
      <c r="AB55" s="28" t="s">
        <v>22</v>
      </c>
      <c r="AC55" s="223"/>
      <c r="AD55" s="27" t="s">
        <v>105</v>
      </c>
      <c r="AE55" s="223"/>
      <c r="AF55" s="29"/>
    </row>
    <row r="56" spans="1:32" x14ac:dyDescent="0.3">
      <c r="A56" s="147"/>
      <c r="B56" s="328"/>
      <c r="C56" s="412"/>
      <c r="D56" s="412"/>
      <c r="E56" s="413"/>
      <c r="F56" s="8"/>
      <c r="G56" s="129"/>
      <c r="H56" s="168">
        <v>0</v>
      </c>
      <c r="I56" s="222"/>
      <c r="J56" s="169"/>
      <c r="K56" s="10"/>
      <c r="L56" s="129"/>
      <c r="M56" s="168">
        <v>0</v>
      </c>
      <c r="N56" s="222"/>
      <c r="O56" s="169"/>
      <c r="P56" s="222"/>
      <c r="Q56" s="10"/>
      <c r="R56" s="168">
        <v>0</v>
      </c>
      <c r="S56" s="222"/>
      <c r="T56" s="169"/>
      <c r="U56" s="222"/>
      <c r="V56" s="10"/>
      <c r="W56" s="168"/>
      <c r="X56" s="222"/>
      <c r="Y56" s="169"/>
      <c r="Z56" s="222"/>
      <c r="AA56" s="10"/>
      <c r="AB56" s="168">
        <v>0</v>
      </c>
      <c r="AC56" s="222"/>
      <c r="AD56" s="169"/>
      <c r="AE56" s="222"/>
      <c r="AF56" s="12"/>
    </row>
    <row r="57" spans="1:32" x14ac:dyDescent="0.3">
      <c r="A57" s="147"/>
      <c r="B57" s="328"/>
      <c r="C57" s="414"/>
      <c r="D57" s="414"/>
      <c r="E57" s="415"/>
      <c r="F57" s="8"/>
      <c r="G57" s="10"/>
      <c r="H57" s="168">
        <v>0</v>
      </c>
      <c r="I57" s="222"/>
      <c r="J57" s="169"/>
      <c r="K57" s="10"/>
      <c r="L57" s="10"/>
      <c r="M57" s="168">
        <v>0</v>
      </c>
      <c r="N57" s="222"/>
      <c r="O57" s="169"/>
      <c r="P57" s="222"/>
      <c r="Q57" s="10"/>
      <c r="R57" s="168">
        <v>0</v>
      </c>
      <c r="S57" s="222"/>
      <c r="T57" s="169"/>
      <c r="U57" s="222"/>
      <c r="V57" s="10"/>
      <c r="W57" s="168">
        <v>0</v>
      </c>
      <c r="X57" s="222"/>
      <c r="Y57" s="169"/>
      <c r="Z57" s="222"/>
      <c r="AA57" s="10"/>
      <c r="AB57" s="168">
        <v>0</v>
      </c>
      <c r="AC57" s="222"/>
      <c r="AD57" s="169"/>
      <c r="AE57" s="222"/>
      <c r="AF57" s="12"/>
    </row>
    <row r="58" spans="1:32" x14ac:dyDescent="0.3">
      <c r="A58" s="147"/>
      <c r="B58" s="328"/>
      <c r="C58" s="414"/>
      <c r="D58" s="414"/>
      <c r="E58" s="415"/>
      <c r="F58" s="8"/>
      <c r="G58" s="10"/>
      <c r="H58" s="168">
        <v>0</v>
      </c>
      <c r="I58" s="222"/>
      <c r="J58" s="169"/>
      <c r="K58" s="10"/>
      <c r="L58" s="10"/>
      <c r="M58" s="168">
        <v>0</v>
      </c>
      <c r="N58" s="222"/>
      <c r="O58" s="169"/>
      <c r="P58" s="222"/>
      <c r="Q58" s="10"/>
      <c r="R58" s="168">
        <v>0</v>
      </c>
      <c r="S58" s="222"/>
      <c r="T58" s="169"/>
      <c r="U58" s="222"/>
      <c r="V58" s="10"/>
      <c r="W58" s="168">
        <v>0</v>
      </c>
      <c r="X58" s="222"/>
      <c r="Y58" s="169"/>
      <c r="Z58" s="222"/>
      <c r="AA58" s="10"/>
      <c r="AB58" s="168">
        <v>0</v>
      </c>
      <c r="AC58" s="222"/>
      <c r="AD58" s="169"/>
      <c r="AE58" s="222"/>
      <c r="AF58" s="12"/>
    </row>
    <row r="59" spans="1:32" x14ac:dyDescent="0.3">
      <c r="A59" s="147"/>
      <c r="B59" s="328"/>
      <c r="C59" s="414"/>
      <c r="D59" s="414"/>
      <c r="E59" s="415"/>
      <c r="F59" s="8"/>
      <c r="G59" s="10"/>
      <c r="H59" s="168">
        <v>0</v>
      </c>
      <c r="I59" s="222"/>
      <c r="J59" s="169"/>
      <c r="K59" s="10"/>
      <c r="L59" s="10"/>
      <c r="M59" s="168">
        <v>0</v>
      </c>
      <c r="N59" s="222"/>
      <c r="O59" s="169"/>
      <c r="P59" s="222"/>
      <c r="Q59" s="10"/>
      <c r="R59" s="168">
        <v>0</v>
      </c>
      <c r="S59" s="222"/>
      <c r="T59" s="169"/>
      <c r="U59" s="222"/>
      <c r="V59" s="10"/>
      <c r="W59" s="168">
        <v>0</v>
      </c>
      <c r="X59" s="222"/>
      <c r="Y59" s="169"/>
      <c r="Z59" s="222"/>
      <c r="AA59" s="10"/>
      <c r="AB59" s="168">
        <v>0</v>
      </c>
      <c r="AC59" s="222"/>
      <c r="AD59" s="169"/>
      <c r="AE59" s="222"/>
      <c r="AF59" s="12"/>
    </row>
    <row r="60" spans="1:32" x14ac:dyDescent="0.3">
      <c r="A60" s="147"/>
      <c r="B60" s="328"/>
      <c r="C60" s="414"/>
      <c r="D60" s="414"/>
      <c r="E60" s="415"/>
      <c r="F60" s="8"/>
      <c r="G60" s="10"/>
      <c r="H60" s="168">
        <v>0</v>
      </c>
      <c r="I60" s="222"/>
      <c r="J60" s="169"/>
      <c r="K60" s="10"/>
      <c r="L60" s="10"/>
      <c r="M60" s="168">
        <v>0</v>
      </c>
      <c r="N60" s="222"/>
      <c r="O60" s="169"/>
      <c r="P60" s="222"/>
      <c r="Q60" s="10"/>
      <c r="R60" s="168">
        <v>0</v>
      </c>
      <c r="S60" s="222"/>
      <c r="T60" s="169"/>
      <c r="U60" s="222"/>
      <c r="V60" s="10"/>
      <c r="W60" s="168">
        <v>0</v>
      </c>
      <c r="X60" s="222"/>
      <c r="Y60" s="169"/>
      <c r="Z60" s="222"/>
      <c r="AA60" s="10"/>
      <c r="AB60" s="168">
        <v>0</v>
      </c>
      <c r="AC60" s="222"/>
      <c r="AD60" s="169"/>
      <c r="AE60" s="222"/>
      <c r="AF60" s="12"/>
    </row>
    <row r="61" spans="1:32" x14ac:dyDescent="0.3">
      <c r="A61" s="100"/>
      <c r="B61" s="328"/>
      <c r="C61" s="412"/>
      <c r="D61" s="412"/>
      <c r="E61" s="413"/>
      <c r="F61" s="8"/>
      <c r="G61" s="129"/>
      <c r="H61" s="168">
        <v>0</v>
      </c>
      <c r="I61" s="222"/>
      <c r="J61" s="169"/>
      <c r="K61" s="10"/>
      <c r="L61" s="129"/>
      <c r="M61" s="168">
        <v>0</v>
      </c>
      <c r="N61" s="222"/>
      <c r="O61" s="169"/>
      <c r="P61" s="222"/>
      <c r="Q61" s="10"/>
      <c r="R61" s="168">
        <v>0</v>
      </c>
      <c r="S61" s="222"/>
      <c r="T61" s="169"/>
      <c r="U61" s="222"/>
      <c r="V61" s="10"/>
      <c r="W61" s="168">
        <v>0</v>
      </c>
      <c r="X61" s="222"/>
      <c r="Y61" s="169"/>
      <c r="Z61" s="222"/>
      <c r="AA61" s="10"/>
      <c r="AB61" s="168">
        <v>0</v>
      </c>
      <c r="AC61" s="222"/>
      <c r="AD61" s="169"/>
      <c r="AE61" s="222"/>
      <c r="AF61" s="12"/>
    </row>
    <row r="62" spans="1:32" x14ac:dyDescent="0.3">
      <c r="A62" s="100"/>
      <c r="B62" s="328"/>
      <c r="C62" s="414"/>
      <c r="D62" s="414"/>
      <c r="E62" s="415"/>
      <c r="F62" s="8"/>
      <c r="G62" s="10"/>
      <c r="H62" s="168">
        <v>0</v>
      </c>
      <c r="I62" s="222"/>
      <c r="J62" s="169"/>
      <c r="K62" s="10"/>
      <c r="L62" s="10"/>
      <c r="M62" s="168">
        <v>0</v>
      </c>
      <c r="N62" s="222"/>
      <c r="O62" s="169"/>
      <c r="P62" s="222"/>
      <c r="Q62" s="10"/>
      <c r="R62" s="168">
        <v>0</v>
      </c>
      <c r="S62" s="222"/>
      <c r="T62" s="169"/>
      <c r="U62" s="222"/>
      <c r="V62" s="10"/>
      <c r="W62" s="168">
        <v>0</v>
      </c>
      <c r="X62" s="222"/>
      <c r="Y62" s="169"/>
      <c r="Z62" s="222"/>
      <c r="AA62" s="10"/>
      <c r="AB62" s="168">
        <v>0</v>
      </c>
      <c r="AC62" s="222"/>
      <c r="AD62" s="169"/>
      <c r="AE62" s="222"/>
      <c r="AF62" s="12"/>
    </row>
    <row r="63" spans="1:32" x14ac:dyDescent="0.3">
      <c r="A63" s="100"/>
      <c r="B63" s="328"/>
      <c r="C63" s="414"/>
      <c r="D63" s="414"/>
      <c r="E63" s="415"/>
      <c r="F63" s="8"/>
      <c r="G63" s="4"/>
      <c r="H63" s="168">
        <v>0</v>
      </c>
      <c r="I63" s="222"/>
      <c r="J63" s="169"/>
      <c r="K63" s="4"/>
      <c r="L63" s="4"/>
      <c r="M63" s="168">
        <v>0</v>
      </c>
      <c r="N63" s="222"/>
      <c r="O63" s="169"/>
      <c r="P63" s="222"/>
      <c r="Q63" s="4"/>
      <c r="R63" s="168">
        <v>0</v>
      </c>
      <c r="S63" s="222"/>
      <c r="T63" s="169"/>
      <c r="U63" s="222"/>
      <c r="V63" s="4"/>
      <c r="W63" s="168">
        <v>0</v>
      </c>
      <c r="X63" s="222"/>
      <c r="Y63" s="169"/>
      <c r="Z63" s="222"/>
      <c r="AA63" s="4"/>
      <c r="AB63" s="168">
        <v>0</v>
      </c>
      <c r="AC63" s="222"/>
      <c r="AD63" s="169"/>
      <c r="AE63" s="222"/>
      <c r="AF63" s="130"/>
    </row>
    <row r="64" spans="1:32" ht="15" thickBot="1" x14ac:dyDescent="0.35">
      <c r="A64" s="31"/>
      <c r="B64" s="328"/>
      <c r="C64" s="32"/>
      <c r="D64" s="32"/>
      <c r="E64" s="51"/>
      <c r="F64" s="51"/>
      <c r="G64" s="32"/>
      <c r="H64" s="53"/>
      <c r="I64" s="233"/>
      <c r="J64" s="233"/>
      <c r="K64" s="51"/>
      <c r="L64" s="32"/>
      <c r="M64" s="53"/>
      <c r="N64" s="233"/>
      <c r="O64" s="233"/>
      <c r="P64" s="233"/>
      <c r="Q64" s="32"/>
      <c r="R64" s="53"/>
      <c r="S64" s="233"/>
      <c r="T64" s="233"/>
      <c r="U64" s="233"/>
      <c r="V64" s="32"/>
      <c r="W64" s="53"/>
      <c r="X64" s="233"/>
      <c r="Y64" s="233"/>
      <c r="Z64" s="233"/>
      <c r="AA64" s="32"/>
      <c r="AB64" s="53"/>
      <c r="AC64" s="233"/>
      <c r="AD64" s="233"/>
      <c r="AE64" s="233"/>
      <c r="AF64" s="131"/>
    </row>
    <row r="65" spans="1:32" ht="15" thickBot="1" x14ac:dyDescent="0.35">
      <c r="A65" s="24"/>
      <c r="B65" s="329"/>
      <c r="C65" s="39"/>
      <c r="D65" s="39"/>
      <c r="E65" s="40"/>
      <c r="F65" s="40"/>
      <c r="G65" s="41" t="s">
        <v>13</v>
      </c>
      <c r="H65" s="42">
        <f>SUM(H56:H63)</f>
        <v>0</v>
      </c>
      <c r="I65" s="228"/>
      <c r="J65" s="228"/>
      <c r="K65" s="40"/>
      <c r="L65" s="41" t="s">
        <v>13</v>
      </c>
      <c r="M65" s="42">
        <f>SUM(M56:M63)</f>
        <v>0</v>
      </c>
      <c r="N65" s="228"/>
      <c r="O65" s="228"/>
      <c r="P65" s="228"/>
      <c r="Q65" s="41" t="s">
        <v>13</v>
      </c>
      <c r="R65" s="42">
        <f>SUM(R56:R63)</f>
        <v>0</v>
      </c>
      <c r="S65" s="228"/>
      <c r="T65" s="228"/>
      <c r="U65" s="228"/>
      <c r="V65" s="41" t="s">
        <v>13</v>
      </c>
      <c r="W65" s="42">
        <f>SUM(W56:W63)</f>
        <v>0</v>
      </c>
      <c r="X65" s="228"/>
      <c r="Y65" s="228"/>
      <c r="Z65" s="228"/>
      <c r="AA65" s="41" t="s">
        <v>13</v>
      </c>
      <c r="AB65" s="42">
        <f>SUM(AB56:AB63)</f>
        <v>0</v>
      </c>
      <c r="AC65" s="228"/>
      <c r="AD65" s="228"/>
      <c r="AE65" s="228"/>
      <c r="AF65" s="123"/>
    </row>
    <row r="66" spans="1:32" ht="15" thickBot="1" x14ac:dyDescent="0.35">
      <c r="A66" s="24"/>
      <c r="B66" s="21"/>
      <c r="C66" s="35"/>
      <c r="D66" s="35"/>
      <c r="E66" s="46"/>
      <c r="F66" s="46"/>
      <c r="G66" s="46"/>
      <c r="H66" s="46"/>
      <c r="I66" s="234"/>
      <c r="J66" s="234"/>
      <c r="K66" s="46"/>
      <c r="L66" s="46"/>
      <c r="M66" s="46"/>
      <c r="N66" s="234"/>
      <c r="O66" s="234"/>
      <c r="P66" s="234"/>
      <c r="Q66" s="46"/>
      <c r="R66" s="46"/>
      <c r="S66" s="234"/>
      <c r="T66" s="234"/>
      <c r="U66" s="234"/>
      <c r="V66" s="46"/>
      <c r="W66" s="46"/>
      <c r="X66" s="234"/>
      <c r="Y66" s="234"/>
      <c r="Z66" s="234"/>
      <c r="AA66" s="46"/>
      <c r="AB66" s="46"/>
      <c r="AC66" s="234"/>
      <c r="AD66" s="234"/>
      <c r="AE66" s="234"/>
      <c r="AF66" s="46"/>
    </row>
    <row r="67" spans="1:32" ht="15" thickBot="1" x14ac:dyDescent="0.35">
      <c r="A67" s="24" t="s">
        <v>23</v>
      </c>
      <c r="B67" s="330"/>
      <c r="C67" s="197" t="s">
        <v>24</v>
      </c>
      <c r="D67" s="154"/>
      <c r="E67" s="52"/>
      <c r="F67" s="52"/>
      <c r="G67" s="52"/>
      <c r="H67" s="52"/>
      <c r="I67" s="235"/>
      <c r="J67" s="235"/>
      <c r="K67" s="52"/>
      <c r="L67" s="52"/>
      <c r="M67" s="52"/>
      <c r="N67" s="235"/>
      <c r="O67" s="235"/>
      <c r="P67" s="235"/>
      <c r="Q67" s="52"/>
      <c r="R67" s="52"/>
      <c r="S67" s="235"/>
      <c r="T67" s="235"/>
      <c r="U67" s="235"/>
      <c r="V67" s="52"/>
      <c r="W67" s="52"/>
      <c r="X67" s="235"/>
      <c r="Y67" s="235"/>
      <c r="Z67" s="235"/>
      <c r="AA67" s="52"/>
      <c r="AB67" s="52"/>
      <c r="AC67" s="235"/>
      <c r="AD67" s="235"/>
      <c r="AE67" s="235"/>
      <c r="AF67" s="132"/>
    </row>
    <row r="68" spans="1:32" ht="33.75" customHeight="1" thickTop="1" x14ac:dyDescent="0.3">
      <c r="A68" s="24"/>
      <c r="B68" s="328"/>
      <c r="C68" s="35"/>
      <c r="D68" s="32"/>
      <c r="E68" s="46"/>
      <c r="F68" s="51"/>
      <c r="G68" s="417" t="s">
        <v>124</v>
      </c>
      <c r="H68" s="417"/>
      <c r="I68" s="417"/>
      <c r="J68" s="417"/>
      <c r="K68" s="153"/>
      <c r="L68" s="150" t="s">
        <v>6</v>
      </c>
      <c r="M68" s="150"/>
      <c r="N68" s="241"/>
      <c r="O68" s="241"/>
      <c r="P68" s="241"/>
      <c r="Q68" s="419" t="s">
        <v>7</v>
      </c>
      <c r="R68" s="419"/>
      <c r="S68" s="232"/>
      <c r="T68" s="241"/>
      <c r="U68" s="232"/>
      <c r="V68" s="419" t="str">
        <f>+V10</f>
        <v>Haalbaarheidsstudies</v>
      </c>
      <c r="W68" s="419"/>
      <c r="X68" s="232"/>
      <c r="Y68" s="241"/>
      <c r="Z68" s="232"/>
      <c r="AA68" s="416" t="str">
        <f>+AA10</f>
        <v>Proces- en organisatie innovatie</v>
      </c>
      <c r="AB68" s="416"/>
      <c r="AC68" s="237"/>
      <c r="AD68" s="241"/>
      <c r="AE68" s="237"/>
      <c r="AF68" s="119"/>
    </row>
    <row r="69" spans="1:32" x14ac:dyDescent="0.3">
      <c r="A69" s="24"/>
      <c r="B69" s="326" t="s">
        <v>112</v>
      </c>
      <c r="C69" s="27" t="s">
        <v>16</v>
      </c>
      <c r="D69" s="27"/>
      <c r="E69" s="28"/>
      <c r="F69" s="28"/>
      <c r="G69" s="27"/>
      <c r="H69" s="28" t="s">
        <v>22</v>
      </c>
      <c r="I69" s="322"/>
      <c r="J69" s="27" t="s">
        <v>105</v>
      </c>
      <c r="K69" s="28"/>
      <c r="L69" s="27"/>
      <c r="M69" s="28" t="s">
        <v>22</v>
      </c>
      <c r="N69" s="223"/>
      <c r="O69" s="27" t="s">
        <v>105</v>
      </c>
      <c r="P69" s="223"/>
      <c r="Q69" s="27"/>
      <c r="R69" s="28" t="s">
        <v>22</v>
      </c>
      <c r="S69" s="223"/>
      <c r="T69" s="27" t="s">
        <v>105</v>
      </c>
      <c r="U69" s="223"/>
      <c r="V69" s="27"/>
      <c r="W69" s="28" t="s">
        <v>22</v>
      </c>
      <c r="X69" s="223"/>
      <c r="Y69" s="27" t="s">
        <v>105</v>
      </c>
      <c r="Z69" s="223"/>
      <c r="AA69" s="27"/>
      <c r="AB69" s="28" t="s">
        <v>22</v>
      </c>
      <c r="AC69" s="223"/>
      <c r="AD69" s="27" t="s">
        <v>105</v>
      </c>
      <c r="AE69" s="223"/>
      <c r="AF69" s="56"/>
    </row>
    <row r="70" spans="1:32" x14ac:dyDescent="0.3">
      <c r="A70" s="7"/>
      <c r="B70" s="328"/>
      <c r="C70" s="412"/>
      <c r="D70" s="412"/>
      <c r="E70" s="413"/>
      <c r="F70" s="129"/>
      <c r="G70" s="10"/>
      <c r="H70" s="168">
        <v>0</v>
      </c>
      <c r="I70" s="222"/>
      <c r="J70" s="169"/>
      <c r="K70" s="129"/>
      <c r="L70" s="10"/>
      <c r="M70" s="168">
        <v>0</v>
      </c>
      <c r="N70" s="222"/>
      <c r="O70" s="169"/>
      <c r="P70" s="222"/>
      <c r="Q70" s="10"/>
      <c r="R70" s="168">
        <v>0</v>
      </c>
      <c r="S70" s="222"/>
      <c r="T70" s="169"/>
      <c r="U70" s="222"/>
      <c r="V70" s="10"/>
      <c r="W70" s="168">
        <v>0</v>
      </c>
      <c r="X70" s="222"/>
      <c r="Y70" s="169"/>
      <c r="Z70" s="222"/>
      <c r="AA70" s="10"/>
      <c r="AB70" s="168">
        <v>0</v>
      </c>
      <c r="AC70" s="222"/>
      <c r="AD70" s="169"/>
      <c r="AE70" s="222"/>
      <c r="AF70" s="133"/>
    </row>
    <row r="71" spans="1:32" x14ac:dyDescent="0.3">
      <c r="A71" s="7"/>
      <c r="B71" s="328"/>
      <c r="C71" s="412"/>
      <c r="D71" s="412"/>
      <c r="E71" s="413"/>
      <c r="F71" s="129"/>
      <c r="G71" s="10"/>
      <c r="H71" s="168">
        <v>0</v>
      </c>
      <c r="I71" s="222"/>
      <c r="J71" s="169"/>
      <c r="K71" s="129"/>
      <c r="L71" s="10"/>
      <c r="M71" s="168">
        <v>0</v>
      </c>
      <c r="N71" s="222"/>
      <c r="O71" s="169"/>
      <c r="P71" s="222"/>
      <c r="Q71" s="10"/>
      <c r="R71" s="168">
        <v>0</v>
      </c>
      <c r="S71" s="222"/>
      <c r="T71" s="169"/>
      <c r="U71" s="222"/>
      <c r="V71" s="10"/>
      <c r="W71" s="168">
        <v>0</v>
      </c>
      <c r="X71" s="222"/>
      <c r="Y71" s="169"/>
      <c r="Z71" s="222"/>
      <c r="AA71" s="10"/>
      <c r="AB71" s="168">
        <v>0</v>
      </c>
      <c r="AC71" s="222"/>
      <c r="AD71" s="169"/>
      <c r="AE71" s="222"/>
      <c r="AF71" s="133"/>
    </row>
    <row r="72" spans="1:32" x14ac:dyDescent="0.3">
      <c r="A72" s="7"/>
      <c r="B72" s="328"/>
      <c r="C72" s="412"/>
      <c r="D72" s="412"/>
      <c r="E72" s="413"/>
      <c r="F72" s="4"/>
      <c r="G72" s="10"/>
      <c r="H72" s="168">
        <v>0</v>
      </c>
      <c r="I72" s="222"/>
      <c r="J72" s="169"/>
      <c r="K72" s="4"/>
      <c r="L72" s="10"/>
      <c r="M72" s="168">
        <v>0</v>
      </c>
      <c r="N72" s="222"/>
      <c r="O72" s="169"/>
      <c r="P72" s="222"/>
      <c r="Q72" s="10"/>
      <c r="R72" s="168">
        <v>0</v>
      </c>
      <c r="S72" s="222"/>
      <c r="T72" s="169"/>
      <c r="U72" s="222"/>
      <c r="V72" s="10"/>
      <c r="W72" s="168">
        <v>0</v>
      </c>
      <c r="X72" s="222"/>
      <c r="Y72" s="169"/>
      <c r="Z72" s="222"/>
      <c r="AA72" s="10"/>
      <c r="AB72" s="168">
        <v>0</v>
      </c>
      <c r="AC72" s="222"/>
      <c r="AD72" s="169"/>
      <c r="AE72" s="222"/>
      <c r="AF72" s="130"/>
    </row>
    <row r="73" spans="1:32" x14ac:dyDescent="0.3">
      <c r="A73" s="7"/>
      <c r="B73" s="328"/>
      <c r="C73" s="412"/>
      <c r="D73" s="412"/>
      <c r="E73" s="413"/>
      <c r="F73" s="4"/>
      <c r="G73" s="10"/>
      <c r="H73" s="168">
        <v>0</v>
      </c>
      <c r="I73" s="222"/>
      <c r="J73" s="169"/>
      <c r="K73" s="4"/>
      <c r="L73" s="10"/>
      <c r="M73" s="168">
        <v>0</v>
      </c>
      <c r="N73" s="222"/>
      <c r="O73" s="169"/>
      <c r="P73" s="222"/>
      <c r="Q73" s="10"/>
      <c r="R73" s="168">
        <v>0</v>
      </c>
      <c r="S73" s="222"/>
      <c r="T73" s="169"/>
      <c r="U73" s="222"/>
      <c r="V73" s="10"/>
      <c r="W73" s="168">
        <v>0</v>
      </c>
      <c r="X73" s="222"/>
      <c r="Y73" s="169"/>
      <c r="Z73" s="222"/>
      <c r="AA73" s="10"/>
      <c r="AB73" s="168">
        <v>0</v>
      </c>
      <c r="AC73" s="222"/>
      <c r="AD73" s="169"/>
      <c r="AE73" s="222"/>
      <c r="AF73" s="130"/>
    </row>
    <row r="74" spans="1:32" x14ac:dyDescent="0.3">
      <c r="A74" s="7"/>
      <c r="B74" s="328"/>
      <c r="C74" s="412"/>
      <c r="D74" s="412"/>
      <c r="E74" s="413"/>
      <c r="F74" s="4"/>
      <c r="G74" s="10"/>
      <c r="H74" s="168">
        <v>0</v>
      </c>
      <c r="I74" s="222"/>
      <c r="J74" s="169"/>
      <c r="K74" s="4"/>
      <c r="L74" s="10"/>
      <c r="M74" s="168">
        <v>0</v>
      </c>
      <c r="N74" s="222"/>
      <c r="O74" s="169"/>
      <c r="P74" s="222"/>
      <c r="Q74" s="10"/>
      <c r="R74" s="168">
        <v>0</v>
      </c>
      <c r="S74" s="222"/>
      <c r="T74" s="169"/>
      <c r="U74" s="222"/>
      <c r="V74" s="10"/>
      <c r="W74" s="168">
        <v>0</v>
      </c>
      <c r="X74" s="222"/>
      <c r="Y74" s="169"/>
      <c r="Z74" s="222"/>
      <c r="AA74" s="10"/>
      <c r="AB74" s="168">
        <v>0</v>
      </c>
      <c r="AC74" s="222"/>
      <c r="AD74" s="169"/>
      <c r="AE74" s="222"/>
      <c r="AF74" s="130"/>
    </row>
    <row r="75" spans="1:32" x14ac:dyDescent="0.3">
      <c r="A75" s="7"/>
      <c r="B75" s="328"/>
      <c r="C75" s="412"/>
      <c r="D75" s="412"/>
      <c r="E75" s="413"/>
      <c r="F75" s="129"/>
      <c r="G75" s="10"/>
      <c r="H75" s="168">
        <v>0</v>
      </c>
      <c r="I75" s="222"/>
      <c r="J75" s="169"/>
      <c r="K75" s="129"/>
      <c r="L75" s="10"/>
      <c r="M75" s="168">
        <v>0</v>
      </c>
      <c r="N75" s="222"/>
      <c r="O75" s="169"/>
      <c r="P75" s="222"/>
      <c r="Q75" s="10"/>
      <c r="R75" s="168">
        <v>0</v>
      </c>
      <c r="S75" s="222"/>
      <c r="T75" s="169"/>
      <c r="U75" s="222"/>
      <c r="V75" s="10"/>
      <c r="W75" s="168">
        <v>0</v>
      </c>
      <c r="X75" s="222"/>
      <c r="Y75" s="169"/>
      <c r="Z75" s="222"/>
      <c r="AA75" s="10"/>
      <c r="AB75" s="168">
        <v>0</v>
      </c>
      <c r="AC75" s="222"/>
      <c r="AD75" s="169"/>
      <c r="AE75" s="222"/>
      <c r="AF75" s="133"/>
    </row>
    <row r="76" spans="1:32" x14ac:dyDescent="0.3">
      <c r="A76" s="7"/>
      <c r="B76" s="328"/>
      <c r="C76" s="412"/>
      <c r="D76" s="412"/>
      <c r="E76" s="413"/>
      <c r="F76" s="129"/>
      <c r="G76" s="10"/>
      <c r="H76" s="168">
        <v>0</v>
      </c>
      <c r="I76" s="222"/>
      <c r="J76" s="169"/>
      <c r="K76" s="129"/>
      <c r="L76" s="10"/>
      <c r="M76" s="168">
        <v>0</v>
      </c>
      <c r="N76" s="222"/>
      <c r="O76" s="169"/>
      <c r="P76" s="222"/>
      <c r="Q76" s="10"/>
      <c r="R76" s="168">
        <v>0</v>
      </c>
      <c r="S76" s="222"/>
      <c r="T76" s="169"/>
      <c r="U76" s="222"/>
      <c r="V76" s="10"/>
      <c r="W76" s="168">
        <v>0</v>
      </c>
      <c r="X76" s="222"/>
      <c r="Y76" s="169"/>
      <c r="Z76" s="222"/>
      <c r="AA76" s="10"/>
      <c r="AB76" s="168">
        <v>0</v>
      </c>
      <c r="AC76" s="222"/>
      <c r="AD76" s="169"/>
      <c r="AE76" s="222"/>
      <c r="AF76" s="133"/>
    </row>
    <row r="77" spans="1:32" x14ac:dyDescent="0.3">
      <c r="A77" s="7"/>
      <c r="B77" s="328"/>
      <c r="C77" s="412"/>
      <c r="D77" s="412"/>
      <c r="E77" s="413"/>
      <c r="F77" s="4"/>
      <c r="G77" s="10"/>
      <c r="H77" s="168">
        <v>0</v>
      </c>
      <c r="I77" s="222"/>
      <c r="J77" s="169"/>
      <c r="K77" s="4"/>
      <c r="L77" s="10"/>
      <c r="M77" s="168">
        <v>0</v>
      </c>
      <c r="N77" s="222"/>
      <c r="O77" s="169"/>
      <c r="P77" s="222"/>
      <c r="Q77" s="10"/>
      <c r="R77" s="168">
        <v>0</v>
      </c>
      <c r="S77" s="222"/>
      <c r="T77" s="169"/>
      <c r="U77" s="222"/>
      <c r="V77" s="10"/>
      <c r="W77" s="168">
        <v>0</v>
      </c>
      <c r="X77" s="222"/>
      <c r="Y77" s="169"/>
      <c r="Z77" s="222"/>
      <c r="AA77" s="10"/>
      <c r="AB77" s="168">
        <v>0</v>
      </c>
      <c r="AC77" s="222"/>
      <c r="AD77" s="169"/>
      <c r="AE77" s="222"/>
      <c r="AF77" s="130"/>
    </row>
    <row r="78" spans="1:32" x14ac:dyDescent="0.3">
      <c r="A78" s="7"/>
      <c r="B78" s="328"/>
      <c r="C78" s="412"/>
      <c r="D78" s="412"/>
      <c r="E78" s="413"/>
      <c r="F78" s="4"/>
      <c r="G78" s="10"/>
      <c r="H78" s="168">
        <v>0</v>
      </c>
      <c r="I78" s="222"/>
      <c r="J78" s="169"/>
      <c r="K78" s="4"/>
      <c r="L78" s="10"/>
      <c r="M78" s="168">
        <v>0</v>
      </c>
      <c r="N78" s="222"/>
      <c r="O78" s="169"/>
      <c r="P78" s="222"/>
      <c r="Q78" s="10"/>
      <c r="R78" s="168">
        <v>0</v>
      </c>
      <c r="S78" s="222"/>
      <c r="T78" s="169"/>
      <c r="U78" s="222"/>
      <c r="V78" s="10"/>
      <c r="W78" s="168">
        <v>0</v>
      </c>
      <c r="X78" s="222"/>
      <c r="Y78" s="169"/>
      <c r="Z78" s="222"/>
      <c r="AA78" s="10"/>
      <c r="AB78" s="168">
        <v>0</v>
      </c>
      <c r="AC78" s="222"/>
      <c r="AD78" s="169"/>
      <c r="AE78" s="222"/>
      <c r="AF78" s="130"/>
    </row>
    <row r="79" spans="1:32" x14ac:dyDescent="0.3">
      <c r="A79" s="7"/>
      <c r="B79" s="328"/>
      <c r="C79" s="412"/>
      <c r="D79" s="412"/>
      <c r="E79" s="413"/>
      <c r="F79" s="4"/>
      <c r="G79" s="10"/>
      <c r="H79" s="168">
        <v>0</v>
      </c>
      <c r="I79" s="222"/>
      <c r="J79" s="169"/>
      <c r="K79" s="4"/>
      <c r="L79" s="10"/>
      <c r="M79" s="168">
        <v>0</v>
      </c>
      <c r="N79" s="222"/>
      <c r="O79" s="169"/>
      <c r="P79" s="222"/>
      <c r="Q79" s="10"/>
      <c r="R79" s="168">
        <v>0</v>
      </c>
      <c r="S79" s="222"/>
      <c r="T79" s="169"/>
      <c r="U79" s="222"/>
      <c r="V79" s="10"/>
      <c r="W79" s="168">
        <v>0</v>
      </c>
      <c r="X79" s="222"/>
      <c r="Y79" s="169"/>
      <c r="Z79" s="222"/>
      <c r="AA79" s="10"/>
      <c r="AB79" s="168">
        <v>0</v>
      </c>
      <c r="AC79" s="222"/>
      <c r="AD79" s="169"/>
      <c r="AE79" s="222"/>
      <c r="AF79" s="130"/>
    </row>
    <row r="80" spans="1:32" x14ac:dyDescent="0.3">
      <c r="A80" s="7"/>
      <c r="B80" s="328"/>
      <c r="C80" s="414"/>
      <c r="D80" s="414"/>
      <c r="E80" s="415"/>
      <c r="F80" s="129"/>
      <c r="G80" s="10"/>
      <c r="H80" s="168">
        <v>0</v>
      </c>
      <c r="I80" s="222"/>
      <c r="J80" s="169"/>
      <c r="K80" s="129"/>
      <c r="L80" s="10"/>
      <c r="M80" s="168">
        <v>0</v>
      </c>
      <c r="N80" s="222"/>
      <c r="O80" s="169"/>
      <c r="P80" s="222"/>
      <c r="Q80" s="10"/>
      <c r="R80" s="168">
        <v>0</v>
      </c>
      <c r="S80" s="222"/>
      <c r="T80" s="169"/>
      <c r="U80" s="222"/>
      <c r="V80" s="10"/>
      <c r="W80" s="168">
        <v>0</v>
      </c>
      <c r="X80" s="222"/>
      <c r="Y80" s="169"/>
      <c r="Z80" s="222"/>
      <c r="AA80" s="10"/>
      <c r="AB80" s="168">
        <v>0</v>
      </c>
      <c r="AC80" s="222"/>
      <c r="AD80" s="169"/>
      <c r="AE80" s="222"/>
      <c r="AF80" s="133"/>
    </row>
    <row r="81" spans="1:32" x14ac:dyDescent="0.3">
      <c r="A81" s="7"/>
      <c r="B81" s="328"/>
      <c r="C81" s="414"/>
      <c r="D81" s="414"/>
      <c r="E81" s="415"/>
      <c r="F81" s="129"/>
      <c r="G81" s="10"/>
      <c r="H81" s="168">
        <v>0</v>
      </c>
      <c r="I81" s="222"/>
      <c r="J81" s="169"/>
      <c r="K81" s="129"/>
      <c r="L81" s="10"/>
      <c r="M81" s="168">
        <v>0</v>
      </c>
      <c r="N81" s="222"/>
      <c r="O81" s="169"/>
      <c r="P81" s="222"/>
      <c r="Q81" s="10"/>
      <c r="R81" s="168">
        <v>0</v>
      </c>
      <c r="S81" s="222"/>
      <c r="T81" s="169"/>
      <c r="U81" s="222"/>
      <c r="V81" s="10"/>
      <c r="W81" s="168">
        <v>0</v>
      </c>
      <c r="X81" s="222"/>
      <c r="Y81" s="169"/>
      <c r="Z81" s="222"/>
      <c r="AA81" s="10"/>
      <c r="AB81" s="168">
        <v>0</v>
      </c>
      <c r="AC81" s="222"/>
      <c r="AD81" s="169"/>
      <c r="AE81" s="222"/>
      <c r="AF81" s="133"/>
    </row>
    <row r="82" spans="1:32" x14ac:dyDescent="0.3">
      <c r="A82" s="100"/>
      <c r="B82" s="328"/>
      <c r="C82" s="414"/>
      <c r="D82" s="414"/>
      <c r="E82" s="415"/>
      <c r="F82" s="129"/>
      <c r="G82" s="10"/>
      <c r="H82" s="168">
        <v>0</v>
      </c>
      <c r="I82" s="222"/>
      <c r="J82" s="169"/>
      <c r="K82" s="129"/>
      <c r="L82" s="10"/>
      <c r="M82" s="168">
        <v>0</v>
      </c>
      <c r="N82" s="222"/>
      <c r="O82" s="169"/>
      <c r="P82" s="222"/>
      <c r="Q82" s="10"/>
      <c r="R82" s="168">
        <v>0</v>
      </c>
      <c r="S82" s="222"/>
      <c r="T82" s="169"/>
      <c r="U82" s="222"/>
      <c r="V82" s="10"/>
      <c r="W82" s="168">
        <v>0</v>
      </c>
      <c r="X82" s="222"/>
      <c r="Y82" s="169"/>
      <c r="Z82" s="222"/>
      <c r="AA82" s="10"/>
      <c r="AB82" s="168">
        <v>0</v>
      </c>
      <c r="AC82" s="222"/>
      <c r="AD82" s="169"/>
      <c r="AE82" s="222"/>
      <c r="AF82" s="133"/>
    </row>
    <row r="83" spans="1:32" ht="15" thickBot="1" x14ac:dyDescent="0.35">
      <c r="A83" s="31"/>
      <c r="B83" s="328"/>
      <c r="C83" s="32"/>
      <c r="D83" s="32"/>
      <c r="E83" s="51"/>
      <c r="F83" s="51"/>
      <c r="G83" s="32"/>
      <c r="H83" s="54"/>
      <c r="I83" s="236"/>
      <c r="J83" s="236"/>
      <c r="K83" s="51"/>
      <c r="L83" s="32"/>
      <c r="M83" s="54"/>
      <c r="N83" s="236"/>
      <c r="O83" s="236"/>
      <c r="P83" s="236"/>
      <c r="Q83" s="32"/>
      <c r="R83" s="54"/>
      <c r="S83" s="236"/>
      <c r="T83" s="236"/>
      <c r="U83" s="236"/>
      <c r="V83" s="32"/>
      <c r="W83" s="54"/>
      <c r="X83" s="236"/>
      <c r="Y83" s="236"/>
      <c r="Z83" s="236"/>
      <c r="AA83" s="32"/>
      <c r="AB83" s="54"/>
      <c r="AC83" s="236"/>
      <c r="AD83" s="236"/>
      <c r="AE83" s="236"/>
      <c r="AF83" s="131"/>
    </row>
    <row r="84" spans="1:32" ht="15" thickBot="1" x14ac:dyDescent="0.35">
      <c r="A84" s="24"/>
      <c r="B84" s="329"/>
      <c r="C84" s="39"/>
      <c r="D84" s="39"/>
      <c r="E84" s="40"/>
      <c r="F84" s="40"/>
      <c r="G84" s="41" t="s">
        <v>13</v>
      </c>
      <c r="H84" s="42">
        <f>SUM(H70:H82)</f>
        <v>0</v>
      </c>
      <c r="I84" s="228"/>
      <c r="J84" s="228"/>
      <c r="K84" s="40"/>
      <c r="L84" s="41" t="s">
        <v>13</v>
      </c>
      <c r="M84" s="42">
        <f>SUM(M70:M82)</f>
        <v>0</v>
      </c>
      <c r="N84" s="228"/>
      <c r="O84" s="228"/>
      <c r="P84" s="228"/>
      <c r="Q84" s="41" t="s">
        <v>13</v>
      </c>
      <c r="R84" s="42">
        <f>SUM(R70:R82)</f>
        <v>0</v>
      </c>
      <c r="S84" s="228"/>
      <c r="T84" s="228"/>
      <c r="U84" s="228"/>
      <c r="V84" s="41" t="s">
        <v>13</v>
      </c>
      <c r="W84" s="42">
        <f>SUM(W70:W82)</f>
        <v>0</v>
      </c>
      <c r="X84" s="228"/>
      <c r="Y84" s="228"/>
      <c r="Z84" s="228"/>
      <c r="AA84" s="41" t="s">
        <v>13</v>
      </c>
      <c r="AB84" s="42">
        <f>SUM(AB70:AB82)</f>
        <v>0</v>
      </c>
      <c r="AC84" s="228"/>
      <c r="AD84" s="228"/>
      <c r="AE84" s="228"/>
      <c r="AF84" s="123"/>
    </row>
    <row r="85" spans="1:32" x14ac:dyDescent="0.3">
      <c r="A85" s="24"/>
      <c r="B85" s="21"/>
      <c r="C85" s="35"/>
      <c r="D85" s="35"/>
      <c r="E85" s="46"/>
      <c r="F85" s="46"/>
      <c r="G85" s="62"/>
      <c r="H85" s="63"/>
      <c r="I85" s="225"/>
      <c r="J85" s="225"/>
      <c r="K85" s="64"/>
      <c r="L85" s="57"/>
      <c r="M85" s="63"/>
      <c r="N85" s="225"/>
      <c r="O85" s="225"/>
      <c r="P85" s="225"/>
      <c r="Q85" s="57"/>
      <c r="R85" s="63"/>
      <c r="S85" s="63"/>
      <c r="T85" s="63"/>
      <c r="U85" s="225"/>
      <c r="V85" s="57"/>
      <c r="W85" s="63"/>
      <c r="X85" s="225"/>
      <c r="Y85" s="225"/>
      <c r="Z85" s="225"/>
      <c r="AA85" s="57"/>
      <c r="AB85" s="63"/>
      <c r="AC85" s="225"/>
      <c r="AD85" s="225"/>
      <c r="AE85" s="225"/>
      <c r="AF85" s="46"/>
    </row>
    <row r="86" spans="1:32" x14ac:dyDescent="0.3">
      <c r="A86" s="24"/>
      <c r="B86" s="21"/>
      <c r="C86" s="35"/>
      <c r="D86" s="35"/>
      <c r="E86" s="46"/>
      <c r="F86" s="46"/>
      <c r="G86" s="62"/>
      <c r="H86" s="63"/>
      <c r="I86" s="225"/>
      <c r="J86" s="225"/>
      <c r="K86" s="64"/>
      <c r="L86" s="57"/>
      <c r="M86" s="63"/>
      <c r="N86" s="225"/>
      <c r="O86" s="225"/>
      <c r="P86" s="225"/>
      <c r="Q86" s="57"/>
      <c r="R86" s="63"/>
      <c r="S86" s="63"/>
      <c r="T86" s="63"/>
      <c r="U86" s="225"/>
      <c r="V86" s="57"/>
      <c r="W86" s="63"/>
      <c r="X86" s="225"/>
      <c r="Y86" s="225"/>
      <c r="Z86" s="225"/>
      <c r="AA86" s="57"/>
      <c r="AB86" s="63"/>
      <c r="AC86" s="225"/>
      <c r="AD86" s="225"/>
      <c r="AE86" s="225"/>
      <c r="AF86" s="46"/>
    </row>
    <row r="87" spans="1:32" ht="15" thickBot="1" x14ac:dyDescent="0.35">
      <c r="A87" s="24"/>
      <c r="B87" s="21"/>
      <c r="C87" s="35"/>
      <c r="D87" s="35"/>
      <c r="E87" s="46"/>
      <c r="F87" s="46"/>
      <c r="G87" s="46"/>
      <c r="H87" s="46"/>
      <c r="I87" s="234"/>
      <c r="J87" s="234"/>
      <c r="K87" s="46"/>
      <c r="L87" s="46"/>
      <c r="M87" s="46"/>
      <c r="N87" s="234"/>
      <c r="O87" s="234"/>
      <c r="P87" s="234"/>
      <c r="Q87" s="46"/>
      <c r="R87" s="46"/>
      <c r="S87" s="46"/>
      <c r="T87" s="46"/>
      <c r="U87" s="234"/>
      <c r="V87" s="46"/>
      <c r="W87" s="46"/>
      <c r="X87" s="234"/>
      <c r="Y87" s="234"/>
      <c r="Z87" s="234"/>
      <c r="AA87" s="46"/>
      <c r="AB87" s="46"/>
      <c r="AC87" s="234"/>
      <c r="AD87" s="234"/>
      <c r="AE87" s="234"/>
      <c r="AF87" s="46"/>
    </row>
    <row r="88" spans="1:32" ht="15" thickBot="1" x14ac:dyDescent="0.35">
      <c r="A88" s="24"/>
      <c r="B88" s="21"/>
      <c r="C88" s="158"/>
      <c r="D88" s="159"/>
      <c r="E88" s="160"/>
      <c r="F88" s="160"/>
      <c r="G88" s="160"/>
      <c r="H88" s="160"/>
      <c r="I88" s="242"/>
      <c r="J88" s="242"/>
      <c r="K88" s="160"/>
      <c r="L88" s="160"/>
      <c r="M88" s="160"/>
      <c r="N88" s="242"/>
      <c r="O88" s="242"/>
      <c r="P88" s="242"/>
      <c r="Q88" s="160"/>
      <c r="R88" s="160"/>
      <c r="S88" s="242"/>
      <c r="T88" s="242"/>
      <c r="U88" s="242"/>
      <c r="V88" s="160"/>
      <c r="W88" s="160"/>
      <c r="X88" s="242"/>
      <c r="Y88" s="242"/>
      <c r="Z88" s="242"/>
      <c r="AA88" s="160"/>
      <c r="AB88" s="160"/>
      <c r="AC88" s="242"/>
      <c r="AD88" s="242"/>
      <c r="AE88" s="242"/>
      <c r="AF88" s="161"/>
    </row>
    <row r="89" spans="1:32" x14ac:dyDescent="0.3">
      <c r="A89" s="24" t="s">
        <v>61</v>
      </c>
      <c r="B89" s="21"/>
      <c r="C89" s="162" t="s">
        <v>25</v>
      </c>
      <c r="D89" s="55"/>
      <c r="E89" s="55"/>
      <c r="F89" s="55"/>
      <c r="G89" s="55"/>
      <c r="H89" s="55"/>
      <c r="I89" s="243"/>
      <c r="J89" s="243"/>
      <c r="K89" s="55"/>
      <c r="L89" s="55"/>
      <c r="M89" s="55"/>
      <c r="N89" s="243"/>
      <c r="O89" s="243"/>
      <c r="P89" s="243"/>
      <c r="Q89" s="55"/>
      <c r="R89" s="55"/>
      <c r="S89" s="243"/>
      <c r="T89" s="243"/>
      <c r="U89" s="243"/>
      <c r="V89" s="55"/>
      <c r="W89" s="55"/>
      <c r="X89" s="243"/>
      <c r="Y89" s="243"/>
      <c r="Z89" s="243"/>
      <c r="AA89" s="55"/>
      <c r="AB89" s="55"/>
      <c r="AC89" s="243"/>
      <c r="AD89" s="243"/>
      <c r="AE89" s="243"/>
      <c r="AF89" s="134"/>
    </row>
    <row r="90" spans="1:32" ht="33.75" customHeight="1" x14ac:dyDescent="0.3">
      <c r="B90" s="24"/>
      <c r="C90" s="163"/>
      <c r="D90" s="32"/>
      <c r="E90" s="46"/>
      <c r="F90" s="51"/>
      <c r="G90" s="150" t="s">
        <v>53</v>
      </c>
      <c r="H90" s="150"/>
      <c r="I90" s="241"/>
      <c r="J90" s="241"/>
      <c r="K90" s="153"/>
      <c r="L90" s="150" t="s">
        <v>6</v>
      </c>
      <c r="M90" s="150"/>
      <c r="N90" s="241"/>
      <c r="O90" s="241"/>
      <c r="P90" s="241"/>
      <c r="Q90" s="418" t="s">
        <v>7</v>
      </c>
      <c r="R90" s="418"/>
      <c r="S90" s="232"/>
      <c r="T90" s="232"/>
      <c r="U90" s="232"/>
      <c r="V90" s="418" t="str">
        <f>+V10</f>
        <v>Haalbaarheidsstudies</v>
      </c>
      <c r="W90" s="418"/>
      <c r="X90" s="232"/>
      <c r="Y90" s="232"/>
      <c r="Z90" s="232"/>
      <c r="AA90" s="418" t="str">
        <f>+AA10</f>
        <v>Proces- en organisatie innovatie</v>
      </c>
      <c r="AB90" s="418"/>
      <c r="AC90" s="232"/>
      <c r="AD90" s="232"/>
      <c r="AE90" s="232"/>
      <c r="AF90" s="119"/>
    </row>
    <row r="91" spans="1:32" x14ac:dyDescent="0.3">
      <c r="B91" s="24"/>
      <c r="C91" s="163"/>
      <c r="D91" s="35"/>
      <c r="E91" s="46"/>
      <c r="F91" s="46"/>
      <c r="G91" s="57"/>
      <c r="H91" s="28" t="s">
        <v>22</v>
      </c>
      <c r="I91" s="223"/>
      <c r="J91" s="223"/>
      <c r="K91" s="28"/>
      <c r="L91" s="57"/>
      <c r="M91" s="28" t="s">
        <v>22</v>
      </c>
      <c r="N91" s="223"/>
      <c r="O91" s="223"/>
      <c r="P91" s="223"/>
      <c r="Q91" s="27"/>
      <c r="R91" s="28" t="s">
        <v>22</v>
      </c>
      <c r="S91" s="223"/>
      <c r="T91" s="223"/>
      <c r="U91" s="223"/>
      <c r="V91" s="27"/>
      <c r="W91" s="28" t="s">
        <v>22</v>
      </c>
      <c r="X91" s="223"/>
      <c r="Y91" s="223"/>
      <c r="Z91" s="223"/>
      <c r="AA91" s="27"/>
      <c r="AB91" s="28" t="s">
        <v>22</v>
      </c>
      <c r="AC91" s="223"/>
      <c r="AD91" s="223"/>
      <c r="AE91" s="223"/>
      <c r="AF91" s="56"/>
    </row>
    <row r="92" spans="1:32" x14ac:dyDescent="0.3">
      <c r="B92" s="24"/>
      <c r="C92" s="164" t="s">
        <v>26</v>
      </c>
      <c r="D92" s="58"/>
      <c r="E92" s="59"/>
      <c r="F92" s="59"/>
      <c r="G92" s="60" t="s">
        <v>13</v>
      </c>
      <c r="H92" s="61">
        <f>SUM(H32+H51+H65+H84)</f>
        <v>0</v>
      </c>
      <c r="I92" s="224"/>
      <c r="J92" s="224"/>
      <c r="K92" s="59"/>
      <c r="L92" s="60" t="s">
        <v>13</v>
      </c>
      <c r="M92" s="61">
        <f>SUM(M32+M51+M65+M84)</f>
        <v>0</v>
      </c>
      <c r="N92" s="224"/>
      <c r="O92" s="224"/>
      <c r="P92" s="224"/>
      <c r="Q92" s="60" t="s">
        <v>13</v>
      </c>
      <c r="R92" s="61">
        <f>SUM(R32+R51+R65+R84)</f>
        <v>0</v>
      </c>
      <c r="S92" s="224"/>
      <c r="T92" s="224"/>
      <c r="U92" s="224"/>
      <c r="V92" s="60" t="s">
        <v>13</v>
      </c>
      <c r="W92" s="261">
        <f>SUM(W32+W51+W65+W84)</f>
        <v>0</v>
      </c>
      <c r="X92" s="316"/>
      <c r="Y92" s="316"/>
      <c r="Z92" s="224"/>
      <c r="AA92" s="60" t="s">
        <v>13</v>
      </c>
      <c r="AB92" s="261">
        <f>SUM(AB32+AB51+AB65+AB84)</f>
        <v>0</v>
      </c>
      <c r="AC92" s="316"/>
      <c r="AD92" s="316"/>
      <c r="AE92" s="224"/>
      <c r="AF92" s="135"/>
    </row>
    <row r="93" spans="1:32" x14ac:dyDescent="0.3">
      <c r="B93" s="24"/>
      <c r="C93" s="163"/>
      <c r="D93" s="35"/>
      <c r="E93" s="46"/>
      <c r="F93" s="46"/>
      <c r="G93" s="62"/>
      <c r="H93" s="63"/>
      <c r="I93" s="225"/>
      <c r="J93" s="225"/>
      <c r="K93" s="64"/>
      <c r="L93" s="62"/>
      <c r="M93" s="63"/>
      <c r="N93" s="225"/>
      <c r="O93" s="225"/>
      <c r="P93" s="225"/>
      <c r="Q93" s="57"/>
      <c r="R93" s="63"/>
      <c r="S93" s="225"/>
      <c r="T93" s="225"/>
      <c r="U93" s="225"/>
      <c r="V93" s="57"/>
      <c r="W93" s="63"/>
      <c r="X93" s="225"/>
      <c r="Y93" s="225"/>
      <c r="Z93" s="225"/>
      <c r="AA93" s="57"/>
      <c r="AB93" s="63"/>
      <c r="AC93" s="225"/>
      <c r="AD93" s="225"/>
      <c r="AE93" s="225"/>
      <c r="AF93" s="136"/>
    </row>
    <row r="94" spans="1:32" x14ac:dyDescent="0.3">
      <c r="B94" s="24"/>
      <c r="C94" s="163"/>
      <c r="D94" s="35"/>
      <c r="E94" s="46"/>
      <c r="F94" s="46"/>
      <c r="G94" s="62"/>
      <c r="H94" s="63"/>
      <c r="I94" s="225"/>
      <c r="J94" s="225"/>
      <c r="K94" s="64"/>
      <c r="L94" s="62"/>
      <c r="M94" s="63"/>
      <c r="N94" s="225"/>
      <c r="O94" s="225"/>
      <c r="P94" s="225"/>
      <c r="Q94" s="57"/>
      <c r="R94" s="63"/>
      <c r="S94" s="225"/>
      <c r="T94" s="225"/>
      <c r="U94" s="225"/>
      <c r="V94" s="57"/>
      <c r="W94" s="63"/>
      <c r="X94" s="225"/>
      <c r="Y94" s="225"/>
      <c r="Z94" s="225"/>
      <c r="AA94" s="57"/>
      <c r="AB94" s="63"/>
      <c r="AC94" s="225"/>
      <c r="AD94" s="225"/>
      <c r="AE94" s="225"/>
      <c r="AF94" s="136"/>
    </row>
    <row r="95" spans="1:32" x14ac:dyDescent="0.3">
      <c r="B95" s="24"/>
      <c r="C95" s="165"/>
      <c r="D95" s="35"/>
      <c r="E95" s="46"/>
      <c r="F95" s="46"/>
      <c r="G95" s="62"/>
      <c r="H95" s="63" t="s">
        <v>27</v>
      </c>
      <c r="I95" s="225"/>
      <c r="J95" s="225"/>
      <c r="K95" s="64"/>
      <c r="L95" s="62"/>
      <c r="M95" s="63" t="s">
        <v>27</v>
      </c>
      <c r="N95" s="225"/>
      <c r="O95" s="225"/>
      <c r="P95" s="225"/>
      <c r="Q95" s="57"/>
      <c r="R95" s="63" t="s">
        <v>27</v>
      </c>
      <c r="S95" s="225"/>
      <c r="T95" s="225"/>
      <c r="U95" s="225"/>
      <c r="V95" s="57"/>
      <c r="W95" s="63" t="s">
        <v>27</v>
      </c>
      <c r="X95" s="225"/>
      <c r="Y95" s="225"/>
      <c r="Z95" s="225"/>
      <c r="AA95" s="57"/>
      <c r="AB95" s="63" t="s">
        <v>27</v>
      </c>
      <c r="AC95" s="225"/>
      <c r="AD95" s="225"/>
      <c r="AE95" s="225"/>
      <c r="AF95" s="136"/>
    </row>
    <row r="96" spans="1:32" x14ac:dyDescent="0.3">
      <c r="B96" s="24"/>
      <c r="C96" s="166" t="s">
        <v>28</v>
      </c>
      <c r="D96" s="65"/>
      <c r="E96" s="65"/>
      <c r="F96" s="65"/>
      <c r="G96" s="65"/>
      <c r="H96" s="66">
        <f>'Basisgegevens aanvraag'!J11</f>
        <v>0</v>
      </c>
      <c r="I96" s="244"/>
      <c r="J96" s="244"/>
      <c r="K96" s="59"/>
      <c r="L96" s="65"/>
      <c r="M96" s="196" cm="1">
        <f t="array" ref="M96">_xlfn.IFS(D5=Werkblad!A13,100%,D5=Werkblad!A10,"='Basisgegevens aanvraag'!N11",D4=Werkblad!A8,100%, D5&lt;&gt;Werkblad!A10,'Basisgegevens aanvraag'!N11)</f>
        <v>0.5</v>
      </c>
      <c r="N96" s="226"/>
      <c r="O96" s="226"/>
      <c r="P96" s="226"/>
      <c r="Q96" s="60"/>
      <c r="R96" s="196" cm="1">
        <f t="array" ref="R96">_xlfn.IFS(D5=Werkblad!A13,100%,D5=Werkblad!A10,"='Basisgegevens aanvraag'!Q11",D4=Werkblad!A8,100%, D5&lt;&gt;Werkblad!A10,'Basisgegevens aanvraag'!Q11)</f>
        <v>0.25</v>
      </c>
      <c r="S96" s="244"/>
      <c r="T96" s="244"/>
      <c r="U96" s="244"/>
      <c r="V96" s="60"/>
      <c r="W96" s="196" cm="1">
        <f t="array" ref="W96">_xlfn.IFS(D5=Werkblad!A13,100%,D5=Werkblad!A10,"='Basisgegevens aanvraag'!T11",D4=Werkblad!A8,100%, D5&lt;&gt;Werkblad!A10,'Basisgegevens aanvraag'!T11)</f>
        <v>0.5</v>
      </c>
      <c r="X96" s="244"/>
      <c r="Y96" s="244"/>
      <c r="Z96" s="244"/>
      <c r="AA96" s="60"/>
      <c r="AB96" s="196" t="e" cm="1">
        <f t="array" ref="AB96">_xlfn.IFS(D4=Werkblad!A10,'Basisgegevens aanvraag'!V11,D4=Werkblad!A9,'Basisgegevens aanvraag'!Y11,D4=Werkblad!A8,0,D4=Werkblad!A7,0)</f>
        <v>#N/A</v>
      </c>
      <c r="AC96" s="318"/>
      <c r="AD96" s="318"/>
      <c r="AE96" s="244"/>
      <c r="AF96" s="135"/>
    </row>
    <row r="97" spans="2:32" x14ac:dyDescent="0.3">
      <c r="B97" s="24"/>
      <c r="C97" s="165"/>
      <c r="D97" s="43"/>
      <c r="E97" s="43"/>
      <c r="F97" s="43"/>
      <c r="G97" s="43"/>
      <c r="H97" s="67"/>
      <c r="I97" s="227"/>
      <c r="J97" s="227"/>
      <c r="K97" s="64"/>
      <c r="L97" s="43"/>
      <c r="M97" s="67"/>
      <c r="N97" s="227"/>
      <c r="O97" s="227"/>
      <c r="P97" s="227"/>
      <c r="Q97" s="57"/>
      <c r="R97" s="67"/>
      <c r="S97" s="227"/>
      <c r="T97" s="227"/>
      <c r="U97" s="227"/>
      <c r="V97" s="57"/>
      <c r="W97" s="67"/>
      <c r="X97" s="227"/>
      <c r="Y97" s="227"/>
      <c r="Z97" s="227"/>
      <c r="AA97" s="57"/>
      <c r="AB97" s="67"/>
      <c r="AC97" s="227"/>
      <c r="AD97" s="227"/>
      <c r="AE97" s="227"/>
      <c r="AF97" s="136"/>
    </row>
    <row r="98" spans="2:32" x14ac:dyDescent="0.3">
      <c r="B98" s="24"/>
      <c r="C98" s="165"/>
      <c r="D98" s="43"/>
      <c r="E98" s="43"/>
      <c r="F98" s="43"/>
      <c r="G98" s="43"/>
      <c r="H98" s="67"/>
      <c r="I98" s="227"/>
      <c r="J98" s="227"/>
      <c r="K98" s="64"/>
      <c r="L98" s="43"/>
      <c r="M98" s="67"/>
      <c r="N98" s="227"/>
      <c r="O98" s="227"/>
      <c r="P98" s="227"/>
      <c r="Q98" s="57"/>
      <c r="R98" s="67"/>
      <c r="S98" s="227"/>
      <c r="T98" s="227"/>
      <c r="U98" s="227"/>
      <c r="V98" s="57"/>
      <c r="W98" s="67"/>
      <c r="X98" s="227"/>
      <c r="Y98" s="227"/>
      <c r="Z98" s="227"/>
      <c r="AA98" s="57"/>
      <c r="AB98" s="67"/>
      <c r="AC98" s="227"/>
      <c r="AD98" s="227"/>
      <c r="AE98" s="227"/>
      <c r="AF98" s="136"/>
    </row>
    <row r="99" spans="2:32" x14ac:dyDescent="0.3">
      <c r="B99" s="24"/>
      <c r="C99" s="163"/>
      <c r="D99" s="35"/>
      <c r="E99" s="46"/>
      <c r="F99" s="68"/>
      <c r="G99" s="57"/>
      <c r="H99" s="63" t="s">
        <v>29</v>
      </c>
      <c r="I99" s="225"/>
      <c r="J99" s="225"/>
      <c r="K99" s="68"/>
      <c r="L99" s="57"/>
      <c r="M99" s="63" t="s">
        <v>29</v>
      </c>
      <c r="N99" s="225"/>
      <c r="O99" s="225"/>
      <c r="P99" s="225"/>
      <c r="Q99" s="57"/>
      <c r="R99" s="63" t="s">
        <v>29</v>
      </c>
      <c r="S99" s="225"/>
      <c r="T99" s="225"/>
      <c r="U99" s="225"/>
      <c r="V99" s="57"/>
      <c r="W99" s="63" t="s">
        <v>29</v>
      </c>
      <c r="X99" s="225"/>
      <c r="Y99" s="225"/>
      <c r="Z99" s="225"/>
      <c r="AA99" s="57"/>
      <c r="AB99" s="63" t="s">
        <v>29</v>
      </c>
      <c r="AC99" s="225"/>
      <c r="AD99" s="225"/>
      <c r="AE99" s="225"/>
      <c r="AF99" s="137"/>
    </row>
    <row r="100" spans="2:32" x14ac:dyDescent="0.3">
      <c r="B100" s="24"/>
      <c r="C100" s="164" t="s">
        <v>123</v>
      </c>
      <c r="D100" s="58"/>
      <c r="E100" s="59"/>
      <c r="F100" s="65"/>
      <c r="G100" s="60" t="s">
        <v>13</v>
      </c>
      <c r="H100" s="261">
        <f>H92*H96</f>
        <v>0</v>
      </c>
      <c r="I100" s="316"/>
      <c r="J100" s="316"/>
      <c r="K100" s="69"/>
      <c r="L100" s="60" t="s">
        <v>13</v>
      </c>
      <c r="M100" s="261">
        <f>M92*M96</f>
        <v>0</v>
      </c>
      <c r="N100" s="316"/>
      <c r="O100" s="316"/>
      <c r="P100" s="224"/>
      <c r="Q100" s="60" t="s">
        <v>13</v>
      </c>
      <c r="R100" s="261">
        <f>R92*R96</f>
        <v>0</v>
      </c>
      <c r="S100" s="316"/>
      <c r="T100" s="316"/>
      <c r="U100" s="224"/>
      <c r="V100" s="60" t="s">
        <v>13</v>
      </c>
      <c r="W100" s="261">
        <f>W92*W96</f>
        <v>0</v>
      </c>
      <c r="X100" s="316"/>
      <c r="Y100" s="316"/>
      <c r="Z100" s="224"/>
      <c r="AA100" s="60" t="s">
        <v>13</v>
      </c>
      <c r="AB100" s="61" t="e">
        <f>AB92*AB96</f>
        <v>#N/A</v>
      </c>
      <c r="AC100" s="224"/>
      <c r="AD100" s="224"/>
      <c r="AE100" s="224"/>
      <c r="AF100" s="138"/>
    </row>
    <row r="101" spans="2:32" x14ac:dyDescent="0.3">
      <c r="B101" s="24"/>
      <c r="C101" s="163"/>
      <c r="D101" s="35"/>
      <c r="E101" s="46"/>
      <c r="F101" s="46"/>
      <c r="G101" s="57"/>
      <c r="H101" s="63"/>
      <c r="I101" s="225"/>
      <c r="J101" s="225"/>
      <c r="K101" s="64"/>
      <c r="L101" s="64"/>
      <c r="M101" s="64"/>
      <c r="N101" s="234"/>
      <c r="O101" s="234"/>
      <c r="P101" s="234"/>
      <c r="Q101" s="57"/>
      <c r="R101" s="63"/>
      <c r="S101" s="225"/>
      <c r="T101" s="225"/>
      <c r="U101" s="63"/>
      <c r="V101" s="63"/>
      <c r="W101" s="63"/>
      <c r="X101" s="63"/>
      <c r="Y101" s="63"/>
      <c r="Z101" s="225"/>
      <c r="AA101" s="63"/>
      <c r="AB101" s="182"/>
      <c r="AC101" s="319"/>
      <c r="AD101" s="319"/>
      <c r="AE101" s="225"/>
      <c r="AF101" s="136"/>
    </row>
    <row r="102" spans="2:32" x14ac:dyDescent="0.3">
      <c r="B102" s="24"/>
      <c r="C102" s="164"/>
      <c r="D102" s="58"/>
      <c r="E102" s="59"/>
      <c r="F102" s="59"/>
      <c r="G102" s="70"/>
      <c r="H102" s="71"/>
      <c r="I102" s="224"/>
      <c r="J102" s="224"/>
      <c r="K102" s="72"/>
      <c r="L102" s="72"/>
      <c r="M102" s="72"/>
      <c r="N102" s="250"/>
      <c r="O102" s="250"/>
      <c r="P102" s="250"/>
      <c r="Q102" s="70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206"/>
      <c r="AC102" s="253"/>
      <c r="AD102" s="253"/>
      <c r="AE102" s="253"/>
      <c r="AF102" s="139"/>
    </row>
    <row r="103" spans="2:32" x14ac:dyDescent="0.3">
      <c r="B103" s="24"/>
      <c r="C103" s="163" t="s">
        <v>106</v>
      </c>
      <c r="D103" s="43"/>
      <c r="E103" s="73">
        <f>SUM(H92,M92,R92,W92,AB92)</f>
        <v>0</v>
      </c>
      <c r="F103" s="46"/>
      <c r="G103" s="57"/>
      <c r="H103" s="63"/>
      <c r="I103" s="225"/>
      <c r="J103" s="225"/>
      <c r="K103" s="64"/>
      <c r="L103" s="64"/>
      <c r="M103" s="64"/>
      <c r="N103" s="234"/>
      <c r="O103" s="234"/>
      <c r="P103" s="234"/>
      <c r="Q103" s="57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225"/>
      <c r="AD103" s="225"/>
      <c r="AE103" s="225"/>
      <c r="AF103" s="136"/>
    </row>
    <row r="104" spans="2:32" x14ac:dyDescent="0.3">
      <c r="B104" s="24"/>
      <c r="C104" s="164" t="s">
        <v>107</v>
      </c>
      <c r="D104" s="317"/>
      <c r="E104" s="61" t="e">
        <f>SUM(H100,M100,R100,W100,AB100)</f>
        <v>#N/A</v>
      </c>
      <c r="F104" s="59"/>
      <c r="G104" s="70"/>
      <c r="H104" s="71"/>
      <c r="I104" s="224"/>
      <c r="J104" s="224"/>
      <c r="K104" s="72"/>
      <c r="L104" s="72"/>
      <c r="M104" s="72"/>
      <c r="N104" s="250"/>
      <c r="O104" s="250"/>
      <c r="P104" s="250"/>
      <c r="Q104" s="70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224"/>
      <c r="AD104" s="224"/>
      <c r="AE104" s="224"/>
      <c r="AF104" s="139"/>
    </row>
    <row r="105" spans="2:32" ht="15" thickBot="1" x14ac:dyDescent="0.35">
      <c r="B105" s="24"/>
      <c r="C105" s="167"/>
      <c r="D105" s="74"/>
      <c r="E105" s="74"/>
      <c r="F105" s="40"/>
      <c r="G105" s="44"/>
      <c r="H105" s="75"/>
      <c r="I105" s="228"/>
      <c r="J105" s="228"/>
      <c r="K105" s="76"/>
      <c r="L105" s="76"/>
      <c r="M105" s="76"/>
      <c r="N105" s="251"/>
      <c r="O105" s="251"/>
      <c r="P105" s="251"/>
      <c r="Q105" s="44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228"/>
      <c r="AD105" s="228"/>
      <c r="AE105" s="228"/>
      <c r="AF105" s="140"/>
    </row>
    <row r="106" spans="2:32" x14ac:dyDescent="0.3">
      <c r="B106" s="7"/>
      <c r="C106" s="11"/>
      <c r="D106" s="11"/>
      <c r="E106" s="13"/>
      <c r="F106" s="13"/>
      <c r="G106" s="15"/>
      <c r="H106" s="16"/>
      <c r="I106" s="16"/>
      <c r="J106" s="16"/>
      <c r="K106" s="17"/>
      <c r="L106" s="17"/>
      <c r="M106" s="17"/>
      <c r="N106" s="17"/>
      <c r="O106" s="17"/>
      <c r="P106" s="248"/>
      <c r="Q106" s="15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254"/>
      <c r="AD106" s="254"/>
      <c r="AE106" s="254"/>
      <c r="AF106" s="17"/>
    </row>
    <row r="107" spans="2:32" ht="15" thickBot="1" x14ac:dyDescent="0.35">
      <c r="B107" s="9"/>
      <c r="C107" s="10"/>
      <c r="D107" s="10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49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249"/>
      <c r="AD107" s="249"/>
      <c r="AE107" s="249"/>
      <c r="AF107" s="14"/>
    </row>
    <row r="108" spans="2:32" x14ac:dyDescent="0.3">
      <c r="B108" s="9"/>
      <c r="C108" s="155" t="s">
        <v>30</v>
      </c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252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252"/>
      <c r="AD108" s="252"/>
      <c r="AE108" s="252"/>
      <c r="AF108" s="157"/>
    </row>
    <row r="109" spans="2:32" x14ac:dyDescent="0.3">
      <c r="B109" s="9"/>
      <c r="C109" s="28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320"/>
      <c r="AD109" s="320"/>
      <c r="AE109" s="320"/>
      <c r="AF109" s="12"/>
    </row>
    <row r="110" spans="2:32" x14ac:dyDescent="0.3">
      <c r="B110" s="9"/>
      <c r="C110" s="28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2"/>
    </row>
    <row r="111" spans="2:32" x14ac:dyDescent="0.3">
      <c r="B111" s="9"/>
      <c r="C111" s="28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2"/>
    </row>
    <row r="112" spans="2:32" x14ac:dyDescent="0.3">
      <c r="B112" s="9"/>
      <c r="C112" s="28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2"/>
    </row>
    <row r="113" spans="2:32" x14ac:dyDescent="0.3">
      <c r="B113" s="9"/>
      <c r="C113" s="28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2"/>
    </row>
    <row r="114" spans="2:32" x14ac:dyDescent="0.3">
      <c r="B114" s="9"/>
      <c r="C114" s="28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2"/>
    </row>
    <row r="115" spans="2:32" x14ac:dyDescent="0.3">
      <c r="B115" s="9"/>
      <c r="C115" s="28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2"/>
    </row>
    <row r="116" spans="2:32" x14ac:dyDescent="0.3">
      <c r="B116" s="9"/>
      <c r="C116" s="28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2"/>
    </row>
    <row r="117" spans="2:32" x14ac:dyDescent="0.3">
      <c r="B117" s="9"/>
      <c r="C117" s="28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2"/>
    </row>
    <row r="118" spans="2:32" x14ac:dyDescent="0.3">
      <c r="B118" s="9"/>
      <c r="C118" s="28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2"/>
    </row>
    <row r="119" spans="2:32" x14ac:dyDescent="0.3">
      <c r="C119" s="28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2"/>
    </row>
    <row r="120" spans="2:32" ht="15" thickBot="1" x14ac:dyDescent="0.35">
      <c r="C120" s="282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4"/>
    </row>
  </sheetData>
  <sheetProtection algorithmName="SHA-512" hashValue="KIAlpynVKYsmINUCCEHTVopEs/h8yEwgZfJ6tR/5lg3CeyTs5HKa/GJaXZYabua2I6hVs0ZEp6rqEdh9Ttgbjw==" saltValue="Y4EUbAW4JfAzqfb/GlTAxQ==" spinCount="100000" sheet="1" formatColumns="0"/>
  <customSheetViews>
    <customSheetView guid="{83BCCC09-8AC8-4304-9213-3ECE2DC16AD8}" showGridLines="0" hiddenColumns="1" topLeftCell="A91">
      <selection activeCell="C6" sqref="C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DA38D98D-64BF-48A9-B1C9-BECCDCD9C7D7}" showGridLines="0" hiddenColumns="1" topLeftCell="A91">
      <selection activeCell="AG126" sqref="AG1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0FB312B1-C847-4AEE-B520-9119A74AA10E}" showGridLines="0" hiddenColumns="1" topLeftCell="A91">
      <selection activeCell="C6" sqref="C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&amp;L&amp;"Calibri"&amp;10&amp;K000000 Intern gebruik&amp;1#_x000D_</oddHeader>
        <oddFooter>&amp;L_x000D_&amp;1#&amp;"Calibri"&amp;10&amp;K000000 Intern gebruik</oddFooter>
      </headerFooter>
    </customSheetView>
  </customSheetViews>
  <mergeCells count="55">
    <mergeCell ref="C58:E58"/>
    <mergeCell ref="C57:E57"/>
    <mergeCell ref="C56:E56"/>
    <mergeCell ref="G2:H5"/>
    <mergeCell ref="C63:E63"/>
    <mergeCell ref="C62:E62"/>
    <mergeCell ref="C61:E61"/>
    <mergeCell ref="C60:E60"/>
    <mergeCell ref="C59:E59"/>
    <mergeCell ref="C48:D48"/>
    <mergeCell ref="C49:D49"/>
    <mergeCell ref="C7:D7"/>
    <mergeCell ref="C9:AF9"/>
    <mergeCell ref="C47:D47"/>
    <mergeCell ref="E7:F7"/>
    <mergeCell ref="C37:D37"/>
    <mergeCell ref="C38:D38"/>
    <mergeCell ref="C39:D39"/>
    <mergeCell ref="C40:D40"/>
    <mergeCell ref="C41:D41"/>
    <mergeCell ref="C44:D44"/>
    <mergeCell ref="C46:D46"/>
    <mergeCell ref="C42:D42"/>
    <mergeCell ref="C45:D45"/>
    <mergeCell ref="C43:D43"/>
    <mergeCell ref="AA54:AB54"/>
    <mergeCell ref="V54:W54"/>
    <mergeCell ref="Q54:R54"/>
    <mergeCell ref="G10:J10"/>
    <mergeCell ref="L10:O10"/>
    <mergeCell ref="Q10:T10"/>
    <mergeCell ref="AA35:AB35"/>
    <mergeCell ref="G54:J54"/>
    <mergeCell ref="AA10:AB10"/>
    <mergeCell ref="G35:J35"/>
    <mergeCell ref="Q90:R90"/>
    <mergeCell ref="V90:W90"/>
    <mergeCell ref="AA90:AB90"/>
    <mergeCell ref="V68:W68"/>
    <mergeCell ref="Q68:R68"/>
    <mergeCell ref="C79:E79"/>
    <mergeCell ref="C80:E80"/>
    <mergeCell ref="C81:E81"/>
    <mergeCell ref="C82:E82"/>
    <mergeCell ref="AA68:AB68"/>
    <mergeCell ref="C76:E76"/>
    <mergeCell ref="C74:E74"/>
    <mergeCell ref="C73:E73"/>
    <mergeCell ref="C75:E75"/>
    <mergeCell ref="C70:E70"/>
    <mergeCell ref="C72:E72"/>
    <mergeCell ref="C71:E71"/>
    <mergeCell ref="C77:E77"/>
    <mergeCell ref="C78:E78"/>
    <mergeCell ref="G68:J68"/>
  </mergeCells>
  <phoneticPr fontId="10" type="noConversion"/>
  <conditionalFormatting sqref="C9">
    <cfRule type="cellIs" dxfId="29" priority="84" stopIfTrue="1" operator="equal">
      <formula>"Kies eerst uw systematiek voor de berekening van de subsidiabele kosten"</formula>
    </cfRule>
  </conditionalFormatting>
  <conditionalFormatting sqref="G31">
    <cfRule type="cellIs" dxfId="28" priority="82" stopIfTrue="1" operator="equal">
      <formula>"Opslag algemene kosten (50%)"</formula>
    </cfRule>
  </conditionalFormatting>
  <conditionalFormatting sqref="AE100">
    <cfRule type="cellIs" dxfId="27" priority="57" operator="greaterThan">
      <formula>20000000</formula>
    </cfRule>
  </conditionalFormatting>
  <conditionalFormatting sqref="AA31">
    <cfRule type="cellIs" dxfId="26" priority="31" stopIfTrue="1" operator="equal">
      <formula>"Opslag algemene kosten (50%)"</formula>
    </cfRule>
  </conditionalFormatting>
  <conditionalFormatting sqref="V31">
    <cfRule type="cellIs" dxfId="25" priority="35" stopIfTrue="1" operator="equal">
      <formula>"Opslag algemene kosten (50%)"</formula>
    </cfRule>
  </conditionalFormatting>
  <conditionalFormatting sqref="L31">
    <cfRule type="cellIs" dxfId="24" priority="46" stopIfTrue="1" operator="equal">
      <formula>"Opslag algemene kosten (50%)"</formula>
    </cfRule>
  </conditionalFormatting>
  <conditionalFormatting sqref="Q31">
    <cfRule type="cellIs" dxfId="23" priority="36" stopIfTrue="1" operator="equal">
      <formula>"Opslag algemene kosten (50%)"</formula>
    </cfRule>
  </conditionalFormatting>
  <conditionalFormatting sqref="AB100:AD100">
    <cfRule type="cellIs" dxfId="22" priority="11" operator="greaterThan">
      <formula>20000000</formula>
    </cfRule>
  </conditionalFormatting>
  <dataValidations xWindow="366" yWindow="586" count="1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C56:E63" xr:uid="{F9156D47-405A-4191-BD5C-50A337423B12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4"/>
  <headerFooter>
    <oddHeader>&amp;L&amp;"Calibri"&amp;10&amp;K000000 Intern gebruik&amp;1#_x000D_</oddHeader>
    <oddFooter>&amp;L_x000D_&amp;1#&amp;"Calibri"&amp;10&amp;K000000 Intern gebruik</oddFooter>
  </headerFooter>
  <rowBreaks count="1" manualBreakCount="1">
    <brk id="33" max="16383" man="1"/>
  </rowBreaks>
  <ignoredErrors>
    <ignoredError sqref="Z6:Z85 B5 AA6:AB85 AF6:XFD85 B96:G96 Z86:Z91 AA86:AB91 B92:G92 U92:V92 AA93:AB95 AE92 AA96 K8:K11 B7:D7 B12:D12 B3:F4 F12 B13:H33 F7:H7 B8:H8 B93:H95 C89:H89 B90:H91 C86:H88 B97:H99 F103:H104 B105:H1048576 E5:F5 B6:H6 B1:H1 P90:P91 L92 P8:P11 P13:P85 P3:P4 K12:K1048576 P92:Q92 Q90:R91 P86:R89 Q8:R9 Q13:R85 P12:R12 L93:M95 L8:M9 B103:B104 D103:D104 C11:H11 B10:F10 L11:M11 L10 U8:U11 U12:U91 P93:R95 P5:R7 P1:R2 Q11:R11 Q10 Z92:AA92 Z93:Z1048576 U93:W95 V86:W91 V6:W85 AE6:AE85 AE86:AE91 AA97:AB99 AF86:XFD1048576 AE93:AE121 B2:F2 H12 L13:M91 M12 K1:M7 U1:U7 V1:W5 Z1:AB5 AF1:XFD5 AE1:AE5 C9:H9 C34:H34 L97:M99 L96 P97:R99 P96:Q96 U97:W99 U96:V96 B101:H102 B100 D100:G100 L101:M1048576 L100 P101:R1048576 P100:Q100 U101:W1048576 U100:V100 AA101:AB1048576 AA100 C36:H53 C35:F35 C55:H67 C54:F54 C69:H85 C68:F68 AE122:AE1048576" unlockedFormula="1"/>
  </ignoredErrors>
  <legacyDrawing r:id="rId5"/>
  <extLst>
    <ext xmlns:x14="http://schemas.microsoft.com/office/spreadsheetml/2009/9/main" uri="{CCE6A557-97BC-4b89-ADB6-D9C93CAAB3DF}">
      <x14:dataValidations xmlns:xm="http://schemas.microsoft.com/office/excel/2006/main" xWindow="366" yWindow="586" count="2">
        <x14:dataValidation type="list" allowBlank="1" showErrorMessage="1" errorTitle="Onjuiste invoer" error="Maak een keuze tussen de integrale kostensystematiek, de loonkosten plus vaste opslag-systematiek of de vaste uurtarief-systematiek." xr:uid="{B34A08C7-486D-4B22-B362-4F2944C1051F}">
          <x14:formula1>
            <xm:f>Werkblad!$A$1:$A$4</xm:f>
          </x14:formula1>
          <xm:sqref>E7:F7</xm:sqref>
        </x14:dataValidation>
        <x14:dataValidation type="list" allowBlank="1" showInputMessage="1" showErrorMessage="1" xr:uid="{D871D541-A232-4424-B95D-1E4D79D7F81B}">
          <x14:formula1>
            <xm:f>Werkblad!$A$12:$A$14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D3C2-69F1-48BE-AC30-E7CAFAEDF23F}">
  <dimension ref="A1:AM120"/>
  <sheetViews>
    <sheetView showGridLines="0" zoomScale="85" zoomScaleNormal="85" workbookViewId="0">
      <selection activeCell="E7" sqref="E7:F7"/>
    </sheetView>
  </sheetViews>
  <sheetFormatPr defaultColWidth="9.109375" defaultRowHeight="14.4" x14ac:dyDescent="0.3"/>
  <cols>
    <col min="1" max="1" width="4.109375" style="256" customWidth="1"/>
    <col min="2" max="2" width="9.5546875" style="256" customWidth="1"/>
    <col min="3" max="3" width="43" style="19" customWidth="1"/>
    <col min="4" max="4" width="54.109375" style="19" bestFit="1" customWidth="1"/>
    <col min="5" max="5" width="15.5546875" style="20" customWidth="1"/>
    <col min="6" max="7" width="13.5546875" style="20" customWidth="1"/>
    <col min="8" max="8" width="14.6640625" style="20" customWidth="1"/>
    <col min="9" max="9" width="10.6640625" style="20" customWidth="1"/>
    <col min="10" max="10" width="24.6640625" style="20" customWidth="1"/>
    <col min="11" max="11" width="10.6640625" style="20" customWidth="1"/>
    <col min="12" max="12" width="14.6640625" style="20" customWidth="1"/>
    <col min="13" max="13" width="15.33203125" style="20" customWidth="1"/>
    <col min="14" max="14" width="10.6640625" style="20" customWidth="1"/>
    <col min="15" max="15" width="24.6640625" style="20" customWidth="1"/>
    <col min="16" max="16" width="10.6640625" style="245" customWidth="1"/>
    <col min="17" max="17" width="14.6640625" style="20" customWidth="1"/>
    <col min="18" max="18" width="15.33203125" style="20" customWidth="1"/>
    <col min="19" max="19" width="10.6640625" style="20" customWidth="1"/>
    <col min="20" max="20" width="24.6640625" style="20" customWidth="1"/>
    <col min="21" max="21" width="10.6640625" style="20" customWidth="1"/>
    <col min="22" max="23" width="14.6640625" style="20" customWidth="1"/>
    <col min="24" max="24" width="10.6640625" style="20" customWidth="1"/>
    <col min="25" max="25" width="24.6640625" style="20" customWidth="1"/>
    <col min="26" max="26" width="10.6640625" style="20" customWidth="1"/>
    <col min="27" max="27" width="17.33203125" style="20" customWidth="1"/>
    <col min="28" max="28" width="17.5546875" style="20" customWidth="1"/>
    <col min="29" max="29" width="10.6640625" style="20" customWidth="1"/>
    <col min="30" max="30" width="24.6640625" style="20" customWidth="1"/>
    <col min="31" max="31" width="10.6640625" style="245" customWidth="1"/>
    <col min="32" max="32" width="4" style="20" customWidth="1"/>
    <col min="33" max="33" width="94.88671875" style="21" customWidth="1"/>
    <col min="34" max="38" width="9.109375" style="21"/>
    <col min="39" max="39" width="33.44140625" style="21" bestFit="1" customWidth="1"/>
    <col min="40" max="40" width="9.6640625" style="21" bestFit="1" customWidth="1"/>
    <col min="41" max="43" width="9.109375" style="21"/>
    <col min="44" max="44" width="9.6640625" style="21" bestFit="1" customWidth="1"/>
    <col min="45" max="45" width="7.6640625" style="21" bestFit="1" customWidth="1"/>
    <col min="46" max="46" width="6" style="21" bestFit="1" customWidth="1"/>
    <col min="47" max="48" width="9.109375" style="21"/>
    <col min="49" max="50" width="6" style="21" bestFit="1" customWidth="1"/>
    <col min="51" max="52" width="9.109375" style="21"/>
    <col min="53" max="56" width="6" style="21" bestFit="1" customWidth="1"/>
    <col min="57" max="57" width="9.6640625" style="21" bestFit="1" customWidth="1"/>
    <col min="58" max="58" width="15.6640625" style="21" bestFit="1" customWidth="1"/>
    <col min="59" max="16384" width="9.109375" style="21"/>
  </cols>
  <sheetData>
    <row r="1" spans="1:32" ht="15" thickBot="1" x14ac:dyDescent="0.35"/>
    <row r="2" spans="1:32" ht="16.5" customHeight="1" thickBot="1" x14ac:dyDescent="0.35">
      <c r="A2" s="255"/>
      <c r="B2" s="255"/>
      <c r="C2" s="179" t="s">
        <v>0</v>
      </c>
      <c r="D2" s="219">
        <f>+'Basisgegevens aanvraag'!C5</f>
        <v>0</v>
      </c>
      <c r="E2" s="178"/>
      <c r="F2" s="77"/>
      <c r="G2" s="423" t="s">
        <v>109</v>
      </c>
      <c r="H2" s="424"/>
      <c r="I2" s="314"/>
      <c r="J2" s="314"/>
      <c r="K2" s="247"/>
      <c r="L2" s="1"/>
      <c r="M2" s="1"/>
      <c r="N2" s="1"/>
      <c r="O2" s="1"/>
      <c r="P2" s="24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47"/>
      <c r="AF2" s="1"/>
    </row>
    <row r="3" spans="1:32" ht="16.5" customHeight="1" thickBot="1" x14ac:dyDescent="0.35">
      <c r="A3" s="255"/>
      <c r="B3" s="255"/>
      <c r="C3" s="180" t="s">
        <v>108</v>
      </c>
      <c r="D3" s="218">
        <f>'Basisgegevens aanvraag'!C12</f>
        <v>0</v>
      </c>
      <c r="E3" s="178"/>
      <c r="F3" s="77"/>
      <c r="G3" s="425"/>
      <c r="H3" s="426"/>
      <c r="I3" s="314"/>
      <c r="J3" s="314"/>
      <c r="K3" s="247"/>
      <c r="L3" s="1"/>
      <c r="M3" s="1"/>
      <c r="N3" s="1"/>
      <c r="O3" s="1"/>
      <c r="P3" s="247"/>
      <c r="Q3" s="266"/>
      <c r="R3" s="273" t="s">
        <v>88</v>
      </c>
      <c r="S3" s="273"/>
      <c r="T3" s="273"/>
      <c r="U3" s="1"/>
      <c r="V3" s="1"/>
      <c r="W3" s="1"/>
      <c r="X3" s="1"/>
      <c r="Y3" s="1"/>
      <c r="Z3" s="1"/>
      <c r="AA3" s="1"/>
      <c r="AB3" s="1"/>
      <c r="AC3" s="1"/>
      <c r="AD3" s="1"/>
      <c r="AE3" s="247"/>
      <c r="AF3" s="1"/>
    </row>
    <row r="4" spans="1:32" ht="16.5" customHeight="1" thickBot="1" x14ac:dyDescent="0.35">
      <c r="A4" s="255"/>
      <c r="B4" s="255"/>
      <c r="C4" s="180" t="s">
        <v>40</v>
      </c>
      <c r="D4" s="220" t="str">
        <f>'Basisgegevens aanvraag'!D12</f>
        <v>[maak keuze]</v>
      </c>
      <c r="E4" s="178"/>
      <c r="F4" s="77"/>
      <c r="G4" s="425"/>
      <c r="H4" s="426"/>
      <c r="I4" s="314"/>
      <c r="J4" s="314"/>
      <c r="K4" s="247"/>
      <c r="L4" s="1"/>
      <c r="M4" s="1"/>
      <c r="N4" s="1"/>
      <c r="O4" s="1"/>
      <c r="P4" s="247"/>
      <c r="Q4" s="268"/>
      <c r="R4" s="273" t="s">
        <v>90</v>
      </c>
      <c r="S4" s="273"/>
      <c r="T4" s="273"/>
      <c r="U4" s="1"/>
      <c r="V4" s="1"/>
      <c r="W4" s="1"/>
      <c r="X4" s="1"/>
      <c r="Y4" s="1"/>
      <c r="Z4" s="1"/>
      <c r="AA4" s="1"/>
      <c r="AB4" s="1"/>
      <c r="AC4" s="1"/>
      <c r="AD4" s="1"/>
      <c r="AE4" s="247"/>
      <c r="AF4" s="1"/>
    </row>
    <row r="5" spans="1:32" ht="36.6" thickBot="1" x14ac:dyDescent="0.35">
      <c r="A5" s="7"/>
      <c r="B5" s="7"/>
      <c r="C5" s="181" t="s">
        <v>104</v>
      </c>
      <c r="D5" s="369" t="s">
        <v>34</v>
      </c>
      <c r="E5" s="182"/>
      <c r="F5" s="22"/>
      <c r="G5" s="427"/>
      <c r="H5" s="428"/>
      <c r="I5" s="315"/>
      <c r="J5" s="315"/>
      <c r="K5" s="247"/>
      <c r="L5" s="22"/>
      <c r="M5" s="22"/>
      <c r="N5" s="22"/>
      <c r="O5" s="22"/>
      <c r="P5" s="247"/>
      <c r="Q5" s="16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47"/>
      <c r="AF5" s="22"/>
    </row>
    <row r="6" spans="1:32" x14ac:dyDescent="0.3">
      <c r="A6" s="7"/>
      <c r="B6" s="7"/>
      <c r="C6" s="11"/>
      <c r="D6" s="2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4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48"/>
      <c r="AF6" s="13"/>
    </row>
    <row r="7" spans="1:32" ht="40.5" customHeight="1" x14ac:dyDescent="0.3">
      <c r="A7" s="7"/>
      <c r="B7" s="7"/>
      <c r="C7" s="429" t="s">
        <v>3</v>
      </c>
      <c r="D7" s="430"/>
      <c r="E7" s="433" t="s">
        <v>34</v>
      </c>
      <c r="F7" s="434"/>
      <c r="G7" s="1"/>
      <c r="H7" s="1"/>
      <c r="I7" s="1"/>
      <c r="J7" s="1"/>
      <c r="K7" s="1"/>
      <c r="L7" s="1"/>
      <c r="M7" s="1"/>
      <c r="N7" s="1"/>
      <c r="O7" s="1"/>
      <c r="P7" s="24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47"/>
      <c r="AF7" s="1"/>
    </row>
    <row r="8" spans="1:32" ht="15" thickBot="1" x14ac:dyDescent="0.35">
      <c r="A8" s="255"/>
      <c r="B8" s="255"/>
      <c r="C8" s="10"/>
      <c r="D8" s="1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4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49"/>
      <c r="AF8" s="14"/>
    </row>
    <row r="9" spans="1:32" ht="15" thickBot="1" x14ac:dyDescent="0.35">
      <c r="A9" s="24" t="s">
        <v>5</v>
      </c>
      <c r="B9" s="338"/>
      <c r="C9" s="431" t="str">
        <f>IF(E7="[maak keuze]","Kies eerst uw systematiek voor de berekening van de subsidiabele kosten",(IF(E7="Directe loonkosten plus vaste opslag-systematiek (50%)","Directe loonkosten",(IF(E7="integrale kostensystematiek","Directe en indirecte kosten op basis van integraal tarief","Directe en indirecte kosten op basis van vast tarief")))))</f>
        <v>Kies eerst uw systematiek voor de berekening van de subsidiabele kosten</v>
      </c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2"/>
    </row>
    <row r="10" spans="1:32" ht="33" customHeight="1" thickTop="1" x14ac:dyDescent="0.3">
      <c r="A10" s="24"/>
      <c r="B10" s="326"/>
      <c r="C10" s="187"/>
      <c r="D10" s="26"/>
      <c r="E10" s="26"/>
      <c r="F10" s="26"/>
      <c r="G10" s="417" t="s">
        <v>124</v>
      </c>
      <c r="H10" s="417"/>
      <c r="I10" s="417"/>
      <c r="J10" s="417"/>
      <c r="K10" s="302"/>
      <c r="L10" s="417" t="s">
        <v>6</v>
      </c>
      <c r="M10" s="417"/>
      <c r="N10" s="417"/>
      <c r="O10" s="417"/>
      <c r="P10" s="241"/>
      <c r="Q10" s="417" t="s">
        <v>7</v>
      </c>
      <c r="R10" s="417"/>
      <c r="S10" s="417"/>
      <c r="T10" s="417"/>
      <c r="U10" s="150"/>
      <c r="V10" s="150" t="s">
        <v>57</v>
      </c>
      <c r="W10" s="150"/>
      <c r="X10" s="150"/>
      <c r="Y10" s="150"/>
      <c r="Z10" s="150"/>
      <c r="AA10" s="421" t="s">
        <v>62</v>
      </c>
      <c r="AB10" s="421"/>
      <c r="AC10" s="304"/>
      <c r="AD10" s="304"/>
      <c r="AE10" s="237"/>
      <c r="AF10" s="119"/>
    </row>
    <row r="11" spans="1:32" x14ac:dyDescent="0.3">
      <c r="A11" s="24"/>
      <c r="B11" s="326" t="s">
        <v>112</v>
      </c>
      <c r="C11" s="27" t="str">
        <f>IF($E$7=Werkblad!$A$2,"Kostendrager","Medewerker")</f>
        <v>Medewerker</v>
      </c>
      <c r="D11" s="27" t="s">
        <v>8</v>
      </c>
      <c r="E11" s="28" t="s">
        <v>9</v>
      </c>
      <c r="F11" s="28"/>
      <c r="G11" s="27" t="s">
        <v>10</v>
      </c>
      <c r="H11" s="28" t="s">
        <v>11</v>
      </c>
      <c r="I11" s="28"/>
      <c r="J11" s="27" t="s">
        <v>105</v>
      </c>
      <c r="K11" s="28"/>
      <c r="L11" s="27" t="s">
        <v>10</v>
      </c>
      <c r="M11" s="28" t="s">
        <v>11</v>
      </c>
      <c r="N11" s="223"/>
      <c r="O11" s="27" t="s">
        <v>105</v>
      </c>
      <c r="P11" s="223"/>
      <c r="Q11" s="27" t="s">
        <v>10</v>
      </c>
      <c r="R11" s="28" t="s">
        <v>11</v>
      </c>
      <c r="S11" s="223"/>
      <c r="T11" s="27" t="s">
        <v>105</v>
      </c>
      <c r="U11" s="223"/>
      <c r="V11" s="27" t="s">
        <v>10</v>
      </c>
      <c r="W11" s="28" t="s">
        <v>11</v>
      </c>
      <c r="X11" s="223"/>
      <c r="Y11" s="27" t="s">
        <v>105</v>
      </c>
      <c r="Z11" s="223"/>
      <c r="AA11" s="27" t="s">
        <v>10</v>
      </c>
      <c r="AB11" s="28" t="s">
        <v>11</v>
      </c>
      <c r="AC11" s="223"/>
      <c r="AD11" s="27" t="s">
        <v>105</v>
      </c>
      <c r="AE11" s="223"/>
      <c r="AF11" s="29"/>
    </row>
    <row r="12" spans="1:32" x14ac:dyDescent="0.3">
      <c r="A12" s="24"/>
      <c r="B12" s="326"/>
      <c r="C12" s="323"/>
      <c r="D12" s="370"/>
      <c r="E12" s="168">
        <f>IF($E$7=Werkblad!$A$4,60,0)</f>
        <v>0</v>
      </c>
      <c r="F12" s="2"/>
      <c r="G12" s="169"/>
      <c r="H12" s="260">
        <f>$E12*G12</f>
        <v>0</v>
      </c>
      <c r="I12" s="260"/>
      <c r="J12" s="169"/>
      <c r="K12" s="2"/>
      <c r="L12" s="169"/>
      <c r="M12" s="30">
        <f>$E12*L12</f>
        <v>0</v>
      </c>
      <c r="N12" s="229"/>
      <c r="O12" s="169"/>
      <c r="P12" s="229"/>
      <c r="Q12" s="169"/>
      <c r="R12" s="30">
        <f>$E12*Q12</f>
        <v>0</v>
      </c>
      <c r="S12" s="229"/>
      <c r="T12" s="169"/>
      <c r="U12" s="229"/>
      <c r="V12" s="169"/>
      <c r="W12" s="30">
        <f>$E12*V12</f>
        <v>0</v>
      </c>
      <c r="X12" s="229"/>
      <c r="Y12" s="169"/>
      <c r="Z12" s="229"/>
      <c r="AA12" s="169"/>
      <c r="AB12" s="30">
        <f>$E12*AA12</f>
        <v>0</v>
      </c>
      <c r="AC12" s="229"/>
      <c r="AD12" s="169"/>
      <c r="AE12" s="229"/>
      <c r="AF12" s="120"/>
    </row>
    <row r="13" spans="1:32" x14ac:dyDescent="0.3">
      <c r="A13" s="24"/>
      <c r="B13" s="326"/>
      <c r="C13" s="323"/>
      <c r="D13" s="303"/>
      <c r="E13" s="168">
        <f>IF($E$7=Werkblad!$A$4,60,0)</f>
        <v>0</v>
      </c>
      <c r="F13" s="2"/>
      <c r="G13" s="169"/>
      <c r="H13" s="260">
        <f t="shared" ref="H13" si="0">$E13*G13</f>
        <v>0</v>
      </c>
      <c r="I13" s="260"/>
      <c r="J13" s="169"/>
      <c r="K13" s="2"/>
      <c r="L13" s="169"/>
      <c r="M13" s="30">
        <f t="shared" ref="M13" si="1">$E13*L13</f>
        <v>0</v>
      </c>
      <c r="N13" s="229"/>
      <c r="O13" s="169"/>
      <c r="P13" s="229"/>
      <c r="Q13" s="169"/>
      <c r="R13" s="30">
        <f t="shared" ref="R13:R22" si="2">$E13*Q13</f>
        <v>0</v>
      </c>
      <c r="S13" s="229"/>
      <c r="T13" s="169"/>
      <c r="U13" s="229"/>
      <c r="V13" s="169"/>
      <c r="W13" s="30">
        <f t="shared" ref="W13:W22" si="3">$E13*V13</f>
        <v>0</v>
      </c>
      <c r="X13" s="229"/>
      <c r="Y13" s="169"/>
      <c r="Z13" s="229"/>
      <c r="AA13" s="169"/>
      <c r="AB13" s="30">
        <f t="shared" ref="AB13:AB22" si="4">$E13*AA13</f>
        <v>0</v>
      </c>
      <c r="AC13" s="229"/>
      <c r="AD13" s="169"/>
      <c r="AE13" s="229"/>
      <c r="AF13" s="120"/>
    </row>
    <row r="14" spans="1:32" x14ac:dyDescent="0.3">
      <c r="A14" s="24"/>
      <c r="B14" s="326"/>
      <c r="C14" s="323"/>
      <c r="D14" s="303"/>
      <c r="E14" s="168">
        <f>IF($E$7=Werkblad!$A$4,60,0)</f>
        <v>0</v>
      </c>
      <c r="F14" s="2"/>
      <c r="G14" s="169"/>
      <c r="H14" s="260">
        <f>$E14*G14</f>
        <v>0</v>
      </c>
      <c r="I14" s="260"/>
      <c r="J14" s="169"/>
      <c r="K14" s="2"/>
      <c r="L14" s="169"/>
      <c r="M14" s="30">
        <f>$E14*L14</f>
        <v>0</v>
      </c>
      <c r="N14" s="229"/>
      <c r="O14" s="169"/>
      <c r="P14" s="229"/>
      <c r="Q14" s="169"/>
      <c r="R14" s="30">
        <f t="shared" si="2"/>
        <v>0</v>
      </c>
      <c r="S14" s="229"/>
      <c r="T14" s="169"/>
      <c r="U14" s="229"/>
      <c r="V14" s="169"/>
      <c r="W14" s="30">
        <f t="shared" si="3"/>
        <v>0</v>
      </c>
      <c r="X14" s="229"/>
      <c r="Y14" s="169"/>
      <c r="Z14" s="229"/>
      <c r="AA14" s="169"/>
      <c r="AB14" s="30">
        <f t="shared" si="4"/>
        <v>0</v>
      </c>
      <c r="AC14" s="229"/>
      <c r="AD14" s="169"/>
      <c r="AE14" s="229"/>
      <c r="AF14" s="120"/>
    </row>
    <row r="15" spans="1:32" x14ac:dyDescent="0.3">
      <c r="A15" s="24"/>
      <c r="B15" s="326"/>
      <c r="C15" s="323"/>
      <c r="D15" s="303"/>
      <c r="E15" s="168">
        <f>IF($E$7=Werkblad!$A$4,60,0)</f>
        <v>0</v>
      </c>
      <c r="F15" s="2"/>
      <c r="G15" s="169"/>
      <c r="H15" s="260">
        <f t="shared" ref="H15:H22" si="5">$E15*G15</f>
        <v>0</v>
      </c>
      <c r="I15" s="260"/>
      <c r="J15" s="169"/>
      <c r="K15" s="2"/>
      <c r="L15" s="169"/>
      <c r="M15" s="30">
        <f t="shared" ref="M15:M22" si="6">$E15*L15</f>
        <v>0</v>
      </c>
      <c r="N15" s="229"/>
      <c r="O15" s="169"/>
      <c r="P15" s="229"/>
      <c r="Q15" s="169"/>
      <c r="R15" s="30">
        <f t="shared" si="2"/>
        <v>0</v>
      </c>
      <c r="S15" s="229"/>
      <c r="T15" s="169"/>
      <c r="U15" s="229"/>
      <c r="V15" s="169"/>
      <c r="W15" s="30">
        <f t="shared" si="3"/>
        <v>0</v>
      </c>
      <c r="X15" s="229"/>
      <c r="Y15" s="169"/>
      <c r="Z15" s="229"/>
      <c r="AA15" s="169"/>
      <c r="AB15" s="30">
        <f t="shared" si="4"/>
        <v>0</v>
      </c>
      <c r="AC15" s="229"/>
      <c r="AD15" s="169"/>
      <c r="AE15" s="229"/>
      <c r="AF15" s="120"/>
    </row>
    <row r="16" spans="1:32" x14ac:dyDescent="0.3">
      <c r="A16" s="24"/>
      <c r="B16" s="326"/>
      <c r="C16" s="323"/>
      <c r="D16" s="303"/>
      <c r="E16" s="168">
        <f>IF($E$7=Werkblad!$A$4,60,0)</f>
        <v>0</v>
      </c>
      <c r="F16" s="2"/>
      <c r="G16" s="169"/>
      <c r="H16" s="260">
        <f t="shared" si="5"/>
        <v>0</v>
      </c>
      <c r="I16" s="260"/>
      <c r="J16" s="169"/>
      <c r="K16" s="2"/>
      <c r="L16" s="169"/>
      <c r="M16" s="30">
        <f t="shared" si="6"/>
        <v>0</v>
      </c>
      <c r="N16" s="229"/>
      <c r="O16" s="169"/>
      <c r="P16" s="229"/>
      <c r="Q16" s="169"/>
      <c r="R16" s="30">
        <f t="shared" si="2"/>
        <v>0</v>
      </c>
      <c r="S16" s="229"/>
      <c r="T16" s="169"/>
      <c r="U16" s="229"/>
      <c r="V16" s="169"/>
      <c r="W16" s="30">
        <f t="shared" si="3"/>
        <v>0</v>
      </c>
      <c r="X16" s="229"/>
      <c r="Y16" s="169"/>
      <c r="Z16" s="229"/>
      <c r="AA16" s="169"/>
      <c r="AB16" s="30">
        <f t="shared" si="4"/>
        <v>0</v>
      </c>
      <c r="AC16" s="229"/>
      <c r="AD16" s="169"/>
      <c r="AE16" s="229"/>
      <c r="AF16" s="120"/>
    </row>
    <row r="17" spans="1:39" x14ac:dyDescent="0.3">
      <c r="A17" s="24"/>
      <c r="B17" s="326"/>
      <c r="C17" s="323"/>
      <c r="D17" s="303"/>
      <c r="E17" s="168">
        <f>IF($E$7=Werkblad!$A$4,60,0)</f>
        <v>0</v>
      </c>
      <c r="F17" s="2"/>
      <c r="G17" s="169"/>
      <c r="H17" s="260">
        <f t="shared" si="5"/>
        <v>0</v>
      </c>
      <c r="I17" s="260"/>
      <c r="J17" s="169"/>
      <c r="K17" s="2"/>
      <c r="L17" s="169"/>
      <c r="M17" s="30">
        <f t="shared" si="6"/>
        <v>0</v>
      </c>
      <c r="N17" s="229"/>
      <c r="O17" s="169"/>
      <c r="P17" s="229"/>
      <c r="Q17" s="169"/>
      <c r="R17" s="30">
        <f t="shared" si="2"/>
        <v>0</v>
      </c>
      <c r="S17" s="229"/>
      <c r="T17" s="169"/>
      <c r="U17" s="229"/>
      <c r="V17" s="169"/>
      <c r="W17" s="30">
        <f t="shared" si="3"/>
        <v>0</v>
      </c>
      <c r="X17" s="229"/>
      <c r="Y17" s="169"/>
      <c r="Z17" s="229"/>
      <c r="AA17" s="169"/>
      <c r="AB17" s="30">
        <f t="shared" si="4"/>
        <v>0</v>
      </c>
      <c r="AC17" s="229"/>
      <c r="AD17" s="169"/>
      <c r="AE17" s="229"/>
      <c r="AF17" s="120"/>
    </row>
    <row r="18" spans="1:39" x14ac:dyDescent="0.3">
      <c r="A18" s="24"/>
      <c r="B18" s="326"/>
      <c r="C18" s="323"/>
      <c r="D18" s="303"/>
      <c r="E18" s="168">
        <f>IF($E$7=Werkblad!$A$4,60,0)</f>
        <v>0</v>
      </c>
      <c r="F18" s="2"/>
      <c r="G18" s="169"/>
      <c r="H18" s="260">
        <f t="shared" si="5"/>
        <v>0</v>
      </c>
      <c r="I18" s="260"/>
      <c r="J18" s="169"/>
      <c r="K18" s="2"/>
      <c r="L18" s="169"/>
      <c r="M18" s="30">
        <f t="shared" si="6"/>
        <v>0</v>
      </c>
      <c r="N18" s="229"/>
      <c r="O18" s="169"/>
      <c r="P18" s="229"/>
      <c r="Q18" s="169"/>
      <c r="R18" s="30">
        <f t="shared" si="2"/>
        <v>0</v>
      </c>
      <c r="S18" s="229"/>
      <c r="T18" s="169"/>
      <c r="U18" s="229"/>
      <c r="V18" s="169"/>
      <c r="W18" s="30">
        <f t="shared" si="3"/>
        <v>0</v>
      </c>
      <c r="X18" s="229"/>
      <c r="Y18" s="169"/>
      <c r="Z18" s="229"/>
      <c r="AA18" s="169"/>
      <c r="AB18" s="30">
        <f t="shared" si="4"/>
        <v>0</v>
      </c>
      <c r="AC18" s="229"/>
      <c r="AD18" s="169"/>
      <c r="AE18" s="229"/>
      <c r="AF18" s="120"/>
    </row>
    <row r="19" spans="1:39" x14ac:dyDescent="0.3">
      <c r="A19" s="24"/>
      <c r="B19" s="326"/>
      <c r="C19" s="323"/>
      <c r="D19" s="303"/>
      <c r="E19" s="168">
        <f>IF($E$7=Werkblad!$A$4,60,0)</f>
        <v>0</v>
      </c>
      <c r="F19" s="2"/>
      <c r="G19" s="169"/>
      <c r="H19" s="260">
        <f t="shared" si="5"/>
        <v>0</v>
      </c>
      <c r="I19" s="260"/>
      <c r="J19" s="169"/>
      <c r="K19" s="2"/>
      <c r="L19" s="169"/>
      <c r="M19" s="30">
        <f t="shared" si="6"/>
        <v>0</v>
      </c>
      <c r="N19" s="229"/>
      <c r="O19" s="169"/>
      <c r="P19" s="229"/>
      <c r="Q19" s="169"/>
      <c r="R19" s="30">
        <f t="shared" si="2"/>
        <v>0</v>
      </c>
      <c r="S19" s="229"/>
      <c r="T19" s="169"/>
      <c r="U19" s="229"/>
      <c r="V19" s="169"/>
      <c r="W19" s="30">
        <f t="shared" si="3"/>
        <v>0</v>
      </c>
      <c r="X19" s="229"/>
      <c r="Y19" s="169"/>
      <c r="Z19" s="229"/>
      <c r="AA19" s="169"/>
      <c r="AB19" s="30">
        <f t="shared" si="4"/>
        <v>0</v>
      </c>
      <c r="AC19" s="229"/>
      <c r="AD19" s="169"/>
      <c r="AE19" s="229"/>
      <c r="AF19" s="120"/>
    </row>
    <row r="20" spans="1:39" x14ac:dyDescent="0.3">
      <c r="A20" s="24"/>
      <c r="B20" s="326"/>
      <c r="C20" s="323"/>
      <c r="D20" s="303"/>
      <c r="E20" s="168">
        <f>IF($E$7=Werkblad!$A$4,60,0)</f>
        <v>0</v>
      </c>
      <c r="F20" s="2"/>
      <c r="G20" s="169"/>
      <c r="H20" s="260">
        <f t="shared" si="5"/>
        <v>0</v>
      </c>
      <c r="I20" s="260"/>
      <c r="J20" s="169"/>
      <c r="K20" s="2"/>
      <c r="L20" s="169"/>
      <c r="M20" s="30">
        <f t="shared" si="6"/>
        <v>0</v>
      </c>
      <c r="N20" s="229"/>
      <c r="O20" s="169"/>
      <c r="P20" s="229"/>
      <c r="Q20" s="169"/>
      <c r="R20" s="30">
        <f t="shared" si="2"/>
        <v>0</v>
      </c>
      <c r="S20" s="229"/>
      <c r="T20" s="169"/>
      <c r="U20" s="229"/>
      <c r="V20" s="169"/>
      <c r="W20" s="30">
        <f t="shared" si="3"/>
        <v>0</v>
      </c>
      <c r="X20" s="229"/>
      <c r="Y20" s="169"/>
      <c r="Z20" s="229"/>
      <c r="AA20" s="169"/>
      <c r="AB20" s="30">
        <f t="shared" si="4"/>
        <v>0</v>
      </c>
      <c r="AC20" s="229"/>
      <c r="AD20" s="169"/>
      <c r="AE20" s="229"/>
      <c r="AF20" s="120"/>
    </row>
    <row r="21" spans="1:39" x14ac:dyDescent="0.3">
      <c r="A21" s="24"/>
      <c r="B21" s="326"/>
      <c r="C21" s="323"/>
      <c r="D21" s="303"/>
      <c r="E21" s="168">
        <f>IF($E$7=Werkblad!$A$4,60,0)</f>
        <v>0</v>
      </c>
      <c r="F21" s="2"/>
      <c r="G21" s="169"/>
      <c r="H21" s="260">
        <f t="shared" si="5"/>
        <v>0</v>
      </c>
      <c r="I21" s="260"/>
      <c r="J21" s="169"/>
      <c r="K21" s="2"/>
      <c r="L21" s="169"/>
      <c r="M21" s="30">
        <f t="shared" si="6"/>
        <v>0</v>
      </c>
      <c r="N21" s="229"/>
      <c r="O21" s="169"/>
      <c r="P21" s="229"/>
      <c r="Q21" s="169"/>
      <c r="R21" s="30">
        <f t="shared" si="2"/>
        <v>0</v>
      </c>
      <c r="S21" s="229"/>
      <c r="T21" s="169"/>
      <c r="U21" s="229"/>
      <c r="V21" s="169"/>
      <c r="W21" s="30">
        <f t="shared" si="3"/>
        <v>0</v>
      </c>
      <c r="X21" s="229"/>
      <c r="Y21" s="169"/>
      <c r="Z21" s="229"/>
      <c r="AA21" s="169"/>
      <c r="AB21" s="30">
        <f t="shared" si="4"/>
        <v>0</v>
      </c>
      <c r="AC21" s="229"/>
      <c r="AD21" s="169"/>
      <c r="AE21" s="229"/>
      <c r="AF21" s="120"/>
    </row>
    <row r="22" spans="1:39" x14ac:dyDescent="0.3">
      <c r="A22" s="24"/>
      <c r="B22" s="326"/>
      <c r="C22" s="323"/>
      <c r="D22" s="303"/>
      <c r="E22" s="168">
        <f>IF($E$7=Werkblad!$A$4,60,0)</f>
        <v>0</v>
      </c>
      <c r="F22" s="2"/>
      <c r="G22" s="169"/>
      <c r="H22" s="260">
        <f t="shared" si="5"/>
        <v>0</v>
      </c>
      <c r="I22" s="260"/>
      <c r="J22" s="169"/>
      <c r="K22" s="2"/>
      <c r="L22" s="169"/>
      <c r="M22" s="30">
        <f t="shared" si="6"/>
        <v>0</v>
      </c>
      <c r="N22" s="229"/>
      <c r="O22" s="169"/>
      <c r="P22" s="229"/>
      <c r="Q22" s="169"/>
      <c r="R22" s="30">
        <f t="shared" si="2"/>
        <v>0</v>
      </c>
      <c r="S22" s="229"/>
      <c r="T22" s="169"/>
      <c r="U22" s="229"/>
      <c r="V22" s="169"/>
      <c r="W22" s="30">
        <f t="shared" si="3"/>
        <v>0</v>
      </c>
      <c r="X22" s="229"/>
      <c r="Y22" s="169"/>
      <c r="Z22" s="229"/>
      <c r="AA22" s="169"/>
      <c r="AB22" s="30">
        <f t="shared" si="4"/>
        <v>0</v>
      </c>
      <c r="AC22" s="229"/>
      <c r="AD22" s="169"/>
      <c r="AE22" s="229"/>
      <c r="AF22" s="120"/>
    </row>
    <row r="23" spans="1:39" x14ac:dyDescent="0.3">
      <c r="A23" s="24"/>
      <c r="B23" s="326"/>
      <c r="C23" s="323"/>
      <c r="D23" s="303"/>
      <c r="E23" s="168">
        <f>IF($E$7=Werkblad!$A$4,60,0)</f>
        <v>0</v>
      </c>
      <c r="F23" s="2"/>
      <c r="G23" s="169"/>
      <c r="H23" s="260">
        <f>$E23*G23</f>
        <v>0</v>
      </c>
      <c r="I23" s="260"/>
      <c r="J23" s="169"/>
      <c r="K23" s="2"/>
      <c r="L23" s="169"/>
      <c r="M23" s="30">
        <f>$E23*L23</f>
        <v>0</v>
      </c>
      <c r="N23" s="229"/>
      <c r="O23" s="169"/>
      <c r="P23" s="229"/>
      <c r="Q23" s="169"/>
      <c r="R23" s="30">
        <f>$E23*Q23</f>
        <v>0</v>
      </c>
      <c r="S23" s="229"/>
      <c r="T23" s="169"/>
      <c r="U23" s="229"/>
      <c r="V23" s="169"/>
      <c r="W23" s="30">
        <f>$E23*V23</f>
        <v>0</v>
      </c>
      <c r="X23" s="229"/>
      <c r="Y23" s="169"/>
      <c r="Z23" s="229"/>
      <c r="AA23" s="169"/>
      <c r="AB23" s="30">
        <f>$E23*AA23</f>
        <v>0</v>
      </c>
      <c r="AC23" s="229"/>
      <c r="AD23" s="169"/>
      <c r="AE23" s="229"/>
      <c r="AF23" s="120"/>
      <c r="AM23" s="148"/>
    </row>
    <row r="24" spans="1:39" x14ac:dyDescent="0.3">
      <c r="A24" s="24"/>
      <c r="B24" s="326"/>
      <c r="C24" s="323"/>
      <c r="D24" s="303"/>
      <c r="E24" s="168">
        <f>IF($E$7=Werkblad!$A$4,60,0)</f>
        <v>0</v>
      </c>
      <c r="F24" s="2"/>
      <c r="G24" s="169"/>
      <c r="H24" s="260">
        <f t="shared" ref="H24:H28" si="7">$E24*G24</f>
        <v>0</v>
      </c>
      <c r="I24" s="260"/>
      <c r="J24" s="169"/>
      <c r="K24" s="2"/>
      <c r="L24" s="169"/>
      <c r="M24" s="30">
        <f t="shared" ref="M24:M28" si="8">$E24*L24</f>
        <v>0</v>
      </c>
      <c r="N24" s="229"/>
      <c r="O24" s="169"/>
      <c r="P24" s="229"/>
      <c r="Q24" s="169"/>
      <c r="R24" s="30">
        <f t="shared" ref="R24:R28" si="9">$E24*Q24</f>
        <v>0</v>
      </c>
      <c r="S24" s="229"/>
      <c r="T24" s="169"/>
      <c r="U24" s="229"/>
      <c r="V24" s="169"/>
      <c r="W24" s="30">
        <f t="shared" ref="W24:W28" si="10">$E24*V24</f>
        <v>0</v>
      </c>
      <c r="X24" s="229"/>
      <c r="Y24" s="169"/>
      <c r="Z24" s="229"/>
      <c r="AA24" s="169"/>
      <c r="AB24" s="30">
        <f t="shared" ref="AB24:AB28" si="11">$E24*AA24</f>
        <v>0</v>
      </c>
      <c r="AC24" s="229"/>
      <c r="AD24" s="169"/>
      <c r="AE24" s="229"/>
      <c r="AF24" s="120"/>
    </row>
    <row r="25" spans="1:39" x14ac:dyDescent="0.3">
      <c r="A25" s="24"/>
      <c r="B25" s="326"/>
      <c r="C25" s="323"/>
      <c r="D25" s="303"/>
      <c r="E25" s="168">
        <f>IF($E$7=Werkblad!$A$4,60,0)</f>
        <v>0</v>
      </c>
      <c r="F25" s="2"/>
      <c r="G25" s="169"/>
      <c r="H25" s="260">
        <f t="shared" si="7"/>
        <v>0</v>
      </c>
      <c r="I25" s="260"/>
      <c r="J25" s="169"/>
      <c r="K25" s="2"/>
      <c r="L25" s="169"/>
      <c r="M25" s="30">
        <f t="shared" si="8"/>
        <v>0</v>
      </c>
      <c r="N25" s="229"/>
      <c r="O25" s="169"/>
      <c r="P25" s="229"/>
      <c r="Q25" s="169"/>
      <c r="R25" s="30">
        <f t="shared" si="9"/>
        <v>0</v>
      </c>
      <c r="S25" s="229"/>
      <c r="T25" s="169"/>
      <c r="U25" s="229"/>
      <c r="V25" s="169"/>
      <c r="W25" s="30">
        <f t="shared" si="10"/>
        <v>0</v>
      </c>
      <c r="X25" s="229"/>
      <c r="Y25" s="169"/>
      <c r="Z25" s="229"/>
      <c r="AA25" s="169"/>
      <c r="AB25" s="30">
        <f t="shared" si="11"/>
        <v>0</v>
      </c>
      <c r="AC25" s="229"/>
      <c r="AD25" s="169"/>
      <c r="AE25" s="229"/>
      <c r="AF25" s="120"/>
    </row>
    <row r="26" spans="1:39" x14ac:dyDescent="0.3">
      <c r="A26" s="24"/>
      <c r="B26" s="326"/>
      <c r="C26" s="323"/>
      <c r="D26" s="303"/>
      <c r="E26" s="168">
        <f>IF($E$7=Werkblad!$A$4,60,0)</f>
        <v>0</v>
      </c>
      <c r="F26" s="2"/>
      <c r="G26" s="169"/>
      <c r="H26" s="260">
        <f t="shared" si="7"/>
        <v>0</v>
      </c>
      <c r="I26" s="260"/>
      <c r="J26" s="169"/>
      <c r="K26" s="2"/>
      <c r="L26" s="169"/>
      <c r="M26" s="30">
        <f t="shared" si="8"/>
        <v>0</v>
      </c>
      <c r="N26" s="229"/>
      <c r="O26" s="169"/>
      <c r="P26" s="229"/>
      <c r="Q26" s="169"/>
      <c r="R26" s="30">
        <f t="shared" si="9"/>
        <v>0</v>
      </c>
      <c r="S26" s="229"/>
      <c r="T26" s="169"/>
      <c r="U26" s="229"/>
      <c r="V26" s="169"/>
      <c r="W26" s="30">
        <f t="shared" si="10"/>
        <v>0</v>
      </c>
      <c r="X26" s="229"/>
      <c r="Y26" s="169"/>
      <c r="Z26" s="229"/>
      <c r="AA26" s="169"/>
      <c r="AB26" s="30">
        <f t="shared" si="11"/>
        <v>0</v>
      </c>
      <c r="AC26" s="229"/>
      <c r="AD26" s="169"/>
      <c r="AE26" s="229"/>
      <c r="AF26" s="120"/>
      <c r="AM26" s="148"/>
    </row>
    <row r="27" spans="1:39" x14ac:dyDescent="0.3">
      <c r="A27" s="24"/>
      <c r="B27" s="326"/>
      <c r="C27" s="323"/>
      <c r="D27" s="303"/>
      <c r="E27" s="168">
        <f>IF($E$7=Werkblad!$A$4,60,0)</f>
        <v>0</v>
      </c>
      <c r="F27" s="2"/>
      <c r="G27" s="169"/>
      <c r="H27" s="260">
        <f t="shared" si="7"/>
        <v>0</v>
      </c>
      <c r="I27" s="260"/>
      <c r="J27" s="169"/>
      <c r="K27" s="2"/>
      <c r="L27" s="169"/>
      <c r="M27" s="30">
        <f t="shared" si="8"/>
        <v>0</v>
      </c>
      <c r="N27" s="229"/>
      <c r="O27" s="169"/>
      <c r="P27" s="229"/>
      <c r="Q27" s="169"/>
      <c r="R27" s="30">
        <f t="shared" si="9"/>
        <v>0</v>
      </c>
      <c r="S27" s="229"/>
      <c r="T27" s="169"/>
      <c r="U27" s="229"/>
      <c r="V27" s="169"/>
      <c r="W27" s="30">
        <f t="shared" si="10"/>
        <v>0</v>
      </c>
      <c r="X27" s="229"/>
      <c r="Y27" s="169"/>
      <c r="Z27" s="229"/>
      <c r="AA27" s="169"/>
      <c r="AB27" s="30">
        <f t="shared" si="11"/>
        <v>0</v>
      </c>
      <c r="AC27" s="229"/>
      <c r="AD27" s="169"/>
      <c r="AE27" s="229"/>
      <c r="AF27" s="120"/>
    </row>
    <row r="28" spans="1:39" x14ac:dyDescent="0.3">
      <c r="A28" s="24"/>
      <c r="B28" s="326"/>
      <c r="C28" s="323"/>
      <c r="D28" s="303"/>
      <c r="E28" s="168">
        <f>IF($E$7=Werkblad!$A$4,60,0)</f>
        <v>0</v>
      </c>
      <c r="F28" s="2"/>
      <c r="G28" s="169"/>
      <c r="H28" s="260">
        <f t="shared" si="7"/>
        <v>0</v>
      </c>
      <c r="I28" s="260"/>
      <c r="J28" s="169"/>
      <c r="K28" s="2"/>
      <c r="L28" s="169"/>
      <c r="M28" s="30">
        <f t="shared" si="8"/>
        <v>0</v>
      </c>
      <c r="N28" s="229"/>
      <c r="O28" s="169"/>
      <c r="P28" s="229"/>
      <c r="Q28" s="169"/>
      <c r="R28" s="30">
        <f t="shared" si="9"/>
        <v>0</v>
      </c>
      <c r="S28" s="229"/>
      <c r="T28" s="169"/>
      <c r="U28" s="229"/>
      <c r="V28" s="169"/>
      <c r="W28" s="30">
        <f t="shared" si="10"/>
        <v>0</v>
      </c>
      <c r="X28" s="229"/>
      <c r="Y28" s="169"/>
      <c r="Z28" s="229"/>
      <c r="AA28" s="169"/>
      <c r="AB28" s="30">
        <f t="shared" si="11"/>
        <v>0</v>
      </c>
      <c r="AC28" s="229"/>
      <c r="AD28" s="169"/>
      <c r="AE28" s="229"/>
      <c r="AF28" s="120"/>
    </row>
    <row r="29" spans="1:39" x14ac:dyDescent="0.3">
      <c r="A29" s="24"/>
      <c r="B29" s="326"/>
      <c r="C29" s="32"/>
      <c r="D29" s="32"/>
      <c r="E29" s="33"/>
      <c r="F29" s="33"/>
      <c r="G29" s="34" t="s">
        <v>12</v>
      </c>
      <c r="H29" s="260">
        <f>SUM(H12:H28)</f>
        <v>0</v>
      </c>
      <c r="I29" s="260"/>
      <c r="J29" s="260"/>
      <c r="K29" s="33"/>
      <c r="L29" s="34" t="s">
        <v>12</v>
      </c>
      <c r="M29" s="30">
        <f>SUM(M12:M28)</f>
        <v>0</v>
      </c>
      <c r="N29" s="229"/>
      <c r="O29" s="260"/>
      <c r="P29" s="229"/>
      <c r="Q29" s="34" t="s">
        <v>12</v>
      </c>
      <c r="R29" s="30">
        <f>SUM(R12:R28)</f>
        <v>0</v>
      </c>
      <c r="S29" s="229"/>
      <c r="T29" s="260"/>
      <c r="U29" s="229"/>
      <c r="V29" s="285" t="s">
        <v>12</v>
      </c>
      <c r="W29" s="30">
        <f>SUM(W12:W28)</f>
        <v>0</v>
      </c>
      <c r="X29" s="229"/>
      <c r="Y29" s="260"/>
      <c r="Z29" s="229"/>
      <c r="AA29" s="34" t="s">
        <v>12</v>
      </c>
      <c r="AB29" s="30">
        <f>SUM(AB12:AB28)</f>
        <v>0</v>
      </c>
      <c r="AC29" s="229"/>
      <c r="AD29" s="260"/>
      <c r="AE29" s="229"/>
      <c r="AF29" s="121"/>
    </row>
    <row r="30" spans="1:39" x14ac:dyDescent="0.3">
      <c r="A30" s="24"/>
      <c r="B30" s="326"/>
      <c r="C30" s="35"/>
      <c r="D30" s="35"/>
      <c r="E30" s="36"/>
      <c r="F30" s="36"/>
      <c r="G30" s="36"/>
      <c r="H30" s="37"/>
      <c r="I30" s="37"/>
      <c r="J30" s="37"/>
      <c r="K30" s="36"/>
      <c r="L30" s="36"/>
      <c r="M30" s="37"/>
      <c r="N30" s="238"/>
      <c r="O30" s="37"/>
      <c r="P30" s="238"/>
      <c r="Q30" s="36"/>
      <c r="R30" s="37"/>
      <c r="S30" s="238"/>
      <c r="T30" s="37"/>
      <c r="U30" s="238"/>
      <c r="V30" s="36"/>
      <c r="W30" s="37"/>
      <c r="X30" s="238"/>
      <c r="Y30" s="37"/>
      <c r="Z30" s="238"/>
      <c r="AA30" s="36"/>
      <c r="AB30" s="37"/>
      <c r="AC30" s="238"/>
      <c r="AD30" s="37"/>
      <c r="AE30" s="238"/>
      <c r="AF30" s="122"/>
    </row>
    <row r="31" spans="1:39" ht="15" thickBot="1" x14ac:dyDescent="0.35">
      <c r="A31" s="24"/>
      <c r="B31" s="326"/>
      <c r="C31" s="35"/>
      <c r="D31" s="35"/>
      <c r="E31" s="32"/>
      <c r="F31" s="32"/>
      <c r="G31" s="183" t="str">
        <f>IF(E7="Directe loonkosten plus vaste opslag-systematiek (50%)","Opslag algemene kosten (50%)","Geen opslag")</f>
        <v>Geen opslag</v>
      </c>
      <c r="H31" s="38" t="str">
        <f>IF($E7="vaste uurtarief-systematiek",0,(IF($E7="integrale kostensystematiek",0,(IF($E7="Directe loonkosten plus vaste opslag-systematiek (50%)",H29*0.5,"0")))))</f>
        <v>0</v>
      </c>
      <c r="I31" s="38"/>
      <c r="J31" s="38"/>
      <c r="K31" s="32"/>
      <c r="L31" s="183" t="str">
        <f>IF($E$7="Directe loonkosten plus vaste opslag-systematiek (50%)","Opslag algemene kosten (50%)","Geen opslag")</f>
        <v>Geen opslag</v>
      </c>
      <c r="M31" s="38" t="str">
        <f>IF($E7="vaste uurtarief-systematiek",0,(IF($E7="integrale kostensystematiek",0,(IF($E7="Directe loonkosten plus vaste opslag-systematiek (50%)",M29*0.5,"0")))))</f>
        <v>0</v>
      </c>
      <c r="N31" s="239"/>
      <c r="O31" s="38"/>
      <c r="P31" s="239"/>
      <c r="Q31" s="183" t="str">
        <f>IF($E$7="Directe loonkosten plus vaste opslag-systematiek (50%)","Opslag algemene kosten (50%)","Geen opslag")</f>
        <v>Geen opslag</v>
      </c>
      <c r="R31" s="38" t="str">
        <f>IF($E7="vaste uurtarief-systematiek",0,(IF($E7="integrale kostensystematiek",0,(IF($E7="Directe loonkosten plus vaste opslag-systematiek (50%)",R29*0.5,"0")))))</f>
        <v>0</v>
      </c>
      <c r="S31" s="239"/>
      <c r="T31" s="38"/>
      <c r="U31" s="239"/>
      <c r="V31" s="183" t="str">
        <f>IF($E$7="Directe loonkosten plus vaste opslag-systematiek (50%)","Opslag algemene kosten (50%)","Geen opslag")</f>
        <v>Geen opslag</v>
      </c>
      <c r="W31" s="38" t="str">
        <f>IF($E7="vaste uurtarief-systematiek",0,(IF($E7="integrale kostensystematiek",0,(IF($E7="Directe loonkosten plus vaste opslag-systematiek (50%)",W29*0.5,"0")))))</f>
        <v>0</v>
      </c>
      <c r="X31" s="239"/>
      <c r="Y31" s="38"/>
      <c r="Z31" s="239"/>
      <c r="AA31" s="183" t="str">
        <f>IF($E$7="Directe loonkosten plus vaste opslag-systematiek (50%)","Opslag algemene kosten (50%)","Geen opslag")</f>
        <v>Geen opslag</v>
      </c>
      <c r="AB31" s="38" t="str">
        <f>IF($E7="vaste uurtarief-systematiek",0,(IF($E7="integrale kostensystematiek",0,(IF($E7="Directe loonkosten plus vaste opslag-systematiek (50%)",AB29*0.5,"0")))))</f>
        <v>0</v>
      </c>
      <c r="AC31" s="239"/>
      <c r="AD31" s="38"/>
      <c r="AE31" s="239"/>
      <c r="AF31" s="78"/>
    </row>
    <row r="32" spans="1:39" ht="15" thickBot="1" x14ac:dyDescent="0.35">
      <c r="A32" s="24"/>
      <c r="B32" s="327"/>
      <c r="C32" s="39"/>
      <c r="D32" s="39"/>
      <c r="E32" s="40"/>
      <c r="F32" s="40"/>
      <c r="G32" s="41" t="s">
        <v>13</v>
      </c>
      <c r="H32" s="259">
        <f>H29+H31</f>
        <v>0</v>
      </c>
      <c r="I32" s="313"/>
      <c r="J32" s="313"/>
      <c r="K32" s="40"/>
      <c r="L32" s="41" t="s">
        <v>13</v>
      </c>
      <c r="M32" s="259">
        <f>M29+M31</f>
        <v>0</v>
      </c>
      <c r="N32" s="313"/>
      <c r="O32" s="313"/>
      <c r="P32" s="228"/>
      <c r="Q32" s="41" t="s">
        <v>13</v>
      </c>
      <c r="R32" s="259">
        <f>R29+R31</f>
        <v>0</v>
      </c>
      <c r="S32" s="313"/>
      <c r="T32" s="313"/>
      <c r="U32" s="228"/>
      <c r="V32" s="41" t="s">
        <v>13</v>
      </c>
      <c r="W32" s="259">
        <f>W29+W31</f>
        <v>0</v>
      </c>
      <c r="X32" s="313"/>
      <c r="Y32" s="313"/>
      <c r="Z32" s="228"/>
      <c r="AA32" s="41" t="s">
        <v>13</v>
      </c>
      <c r="AB32" s="42">
        <f>AB29+AB31</f>
        <v>0</v>
      </c>
      <c r="AC32" s="228"/>
      <c r="AD32" s="313"/>
      <c r="AE32" s="228"/>
      <c r="AF32" s="123"/>
    </row>
    <row r="33" spans="1:32" ht="15" thickBot="1" x14ac:dyDescent="0.35">
      <c r="A33" s="24"/>
      <c r="B33" s="24"/>
      <c r="C33" s="35"/>
      <c r="D33" s="35"/>
      <c r="E33" s="35"/>
      <c r="F33" s="35"/>
      <c r="G33" s="41"/>
      <c r="H33" s="149"/>
      <c r="I33" s="151"/>
      <c r="J33" s="151"/>
      <c r="K33" s="43"/>
      <c r="L33" s="43"/>
      <c r="M33" s="43"/>
      <c r="N33" s="246"/>
      <c r="O33" s="151"/>
      <c r="P33" s="246"/>
      <c r="Q33" s="44"/>
      <c r="R33" s="149"/>
      <c r="S33" s="238"/>
      <c r="T33" s="151"/>
      <c r="U33" s="238"/>
      <c r="V33" s="44"/>
      <c r="W33" s="149"/>
      <c r="X33" s="238"/>
      <c r="Y33" s="151"/>
      <c r="Z33" s="238"/>
      <c r="AA33" s="44"/>
      <c r="AB33" s="149"/>
      <c r="AC33" s="238"/>
      <c r="AD33" s="151"/>
      <c r="AE33" s="238"/>
      <c r="AF33" s="35"/>
    </row>
    <row r="34" spans="1:32" ht="15" thickBot="1" x14ac:dyDescent="0.35">
      <c r="A34" s="24" t="s">
        <v>14</v>
      </c>
      <c r="B34" s="333"/>
      <c r="C34" s="197" t="s">
        <v>15</v>
      </c>
      <c r="D34" s="197"/>
      <c r="E34" s="45"/>
      <c r="F34" s="45"/>
      <c r="G34" s="45"/>
      <c r="H34" s="45"/>
      <c r="I34" s="45"/>
      <c r="J34" s="45"/>
      <c r="K34" s="45"/>
      <c r="L34" s="45"/>
      <c r="M34" s="45"/>
      <c r="N34" s="240"/>
      <c r="O34" s="45"/>
      <c r="P34" s="240"/>
      <c r="Q34" s="45"/>
      <c r="R34" s="45"/>
      <c r="S34" s="240"/>
      <c r="T34" s="45"/>
      <c r="U34" s="240"/>
      <c r="V34" s="45"/>
      <c r="W34" s="45"/>
      <c r="X34" s="240"/>
      <c r="Y34" s="45"/>
      <c r="Z34" s="240"/>
      <c r="AA34" s="45"/>
      <c r="AB34" s="45"/>
      <c r="AC34" s="240"/>
      <c r="AD34" s="45"/>
      <c r="AE34" s="240"/>
      <c r="AF34" s="124"/>
    </row>
    <row r="35" spans="1:32" ht="45.75" customHeight="1" thickTop="1" x14ac:dyDescent="0.3">
      <c r="A35" s="24"/>
      <c r="B35" s="326"/>
      <c r="C35" s="32"/>
      <c r="D35" s="35"/>
      <c r="E35" s="46"/>
      <c r="F35" s="46"/>
      <c r="G35" s="417" t="s">
        <v>124</v>
      </c>
      <c r="H35" s="417"/>
      <c r="I35" s="417"/>
      <c r="J35" s="417"/>
      <c r="K35" s="302"/>
      <c r="L35" s="150" t="s">
        <v>6</v>
      </c>
      <c r="M35" s="150"/>
      <c r="N35" s="241"/>
      <c r="O35" s="150"/>
      <c r="P35" s="241"/>
      <c r="Q35" s="150" t="s">
        <v>7</v>
      </c>
      <c r="R35" s="150"/>
      <c r="S35" s="241"/>
      <c r="T35" s="150"/>
      <c r="U35" s="241"/>
      <c r="V35" s="150" t="s">
        <v>7</v>
      </c>
      <c r="W35" s="150"/>
      <c r="X35" s="241"/>
      <c r="Y35" s="150"/>
      <c r="Z35" s="241"/>
      <c r="AA35" s="420" t="str">
        <f>+AA10</f>
        <v>Proces- en organisatie innovatie</v>
      </c>
      <c r="AB35" s="420"/>
      <c r="AC35" s="237"/>
      <c r="AD35" s="150"/>
      <c r="AE35" s="237"/>
      <c r="AF35" s="119"/>
    </row>
    <row r="36" spans="1:32" x14ac:dyDescent="0.3">
      <c r="A36" s="24"/>
      <c r="B36" s="326" t="s">
        <v>112</v>
      </c>
      <c r="C36" s="27" t="s">
        <v>16</v>
      </c>
      <c r="D36" s="27"/>
      <c r="E36" s="28" t="s">
        <v>17</v>
      </c>
      <c r="F36" s="28"/>
      <c r="G36" s="27" t="s">
        <v>18</v>
      </c>
      <c r="H36" s="28" t="s">
        <v>19</v>
      </c>
      <c r="I36" s="28"/>
      <c r="J36" s="27" t="s">
        <v>105</v>
      </c>
      <c r="K36" s="28"/>
      <c r="L36" s="27" t="s">
        <v>18</v>
      </c>
      <c r="M36" s="28" t="s">
        <v>19</v>
      </c>
      <c r="N36" s="223"/>
      <c r="O36" s="27" t="s">
        <v>105</v>
      </c>
      <c r="P36" s="223"/>
      <c r="Q36" s="27" t="s">
        <v>18</v>
      </c>
      <c r="R36" s="28" t="s">
        <v>19</v>
      </c>
      <c r="S36" s="223"/>
      <c r="T36" s="27" t="s">
        <v>105</v>
      </c>
      <c r="U36" s="223"/>
      <c r="V36" s="27" t="s">
        <v>18</v>
      </c>
      <c r="W36" s="28" t="s">
        <v>19</v>
      </c>
      <c r="X36" s="223"/>
      <c r="Y36" s="27" t="s">
        <v>105</v>
      </c>
      <c r="Z36" s="223"/>
      <c r="AA36" s="27" t="s">
        <v>18</v>
      </c>
      <c r="AB36" s="28" t="s">
        <v>19</v>
      </c>
      <c r="AC36" s="223"/>
      <c r="AD36" s="27" t="s">
        <v>105</v>
      </c>
      <c r="AE36" s="223"/>
      <c r="AF36" s="29"/>
    </row>
    <row r="37" spans="1:32" x14ac:dyDescent="0.3">
      <c r="A37" s="7"/>
      <c r="B37" s="334"/>
      <c r="C37" s="413"/>
      <c r="D37" s="422"/>
      <c r="E37" s="170"/>
      <c r="F37" s="3"/>
      <c r="G37" s="171"/>
      <c r="H37" s="30">
        <f>$E37*G37</f>
        <v>0</v>
      </c>
      <c r="I37" s="30"/>
      <c r="J37" s="169"/>
      <c r="K37" s="3"/>
      <c r="L37" s="171"/>
      <c r="M37" s="30">
        <f>$E37*L37</f>
        <v>0</v>
      </c>
      <c r="N37" s="229"/>
      <c r="O37" s="169"/>
      <c r="P37" s="229"/>
      <c r="Q37" s="171"/>
      <c r="R37" s="30">
        <f t="shared" ref="R37:R49" si="12">E37*Q37</f>
        <v>0</v>
      </c>
      <c r="S37" s="229"/>
      <c r="T37" s="169"/>
      <c r="U37" s="229"/>
      <c r="V37" s="171"/>
      <c r="W37" s="30">
        <f>$E37*V37</f>
        <v>0</v>
      </c>
      <c r="X37" s="229"/>
      <c r="Y37" s="169"/>
      <c r="Z37" s="229"/>
      <c r="AA37" s="171"/>
      <c r="AB37" s="30">
        <f>$E37*AA37</f>
        <v>0</v>
      </c>
      <c r="AC37" s="229"/>
      <c r="AD37" s="169"/>
      <c r="AE37" s="229"/>
      <c r="AF37" s="125"/>
    </row>
    <row r="38" spans="1:32" x14ac:dyDescent="0.3">
      <c r="A38" s="7"/>
      <c r="B38" s="334"/>
      <c r="C38" s="413"/>
      <c r="D38" s="422"/>
      <c r="E38" s="170"/>
      <c r="F38" s="3"/>
      <c r="G38" s="171"/>
      <c r="H38" s="30">
        <f t="shared" ref="H38:H49" si="13">$E38*G38</f>
        <v>0</v>
      </c>
      <c r="I38" s="30"/>
      <c r="J38" s="169"/>
      <c r="K38" s="3"/>
      <c r="L38" s="171"/>
      <c r="M38" s="30">
        <f t="shared" ref="M38:M49" si="14">$E38*L38</f>
        <v>0</v>
      </c>
      <c r="N38" s="229"/>
      <c r="O38" s="169"/>
      <c r="P38" s="229"/>
      <c r="Q38" s="171"/>
      <c r="R38" s="30">
        <f t="shared" si="12"/>
        <v>0</v>
      </c>
      <c r="S38" s="229"/>
      <c r="T38" s="169"/>
      <c r="U38" s="229"/>
      <c r="V38" s="171"/>
      <c r="W38" s="30">
        <f t="shared" ref="W38:W49" si="15">$E38*V38</f>
        <v>0</v>
      </c>
      <c r="X38" s="229"/>
      <c r="Y38" s="169"/>
      <c r="Z38" s="229"/>
      <c r="AA38" s="171"/>
      <c r="AB38" s="30">
        <f t="shared" ref="AB38:AB49" si="16">$E38*AA38</f>
        <v>0</v>
      </c>
      <c r="AC38" s="229"/>
      <c r="AD38" s="169"/>
      <c r="AE38" s="229"/>
      <c r="AF38" s="125"/>
    </row>
    <row r="39" spans="1:32" x14ac:dyDescent="0.3">
      <c r="A39" s="7"/>
      <c r="B39" s="334"/>
      <c r="C39" s="413"/>
      <c r="D39" s="422"/>
      <c r="E39" s="170"/>
      <c r="F39" s="3"/>
      <c r="G39" s="171"/>
      <c r="H39" s="30">
        <f t="shared" si="13"/>
        <v>0</v>
      </c>
      <c r="I39" s="30"/>
      <c r="J39" s="169"/>
      <c r="K39" s="3"/>
      <c r="L39" s="171"/>
      <c r="M39" s="30">
        <f t="shared" si="14"/>
        <v>0</v>
      </c>
      <c r="N39" s="229"/>
      <c r="O39" s="169"/>
      <c r="P39" s="229"/>
      <c r="Q39" s="171"/>
      <c r="R39" s="30">
        <f t="shared" si="12"/>
        <v>0</v>
      </c>
      <c r="S39" s="229"/>
      <c r="T39" s="169"/>
      <c r="U39" s="229"/>
      <c r="V39" s="171"/>
      <c r="W39" s="30">
        <f t="shared" si="15"/>
        <v>0</v>
      </c>
      <c r="X39" s="229"/>
      <c r="Y39" s="169"/>
      <c r="Z39" s="229"/>
      <c r="AA39" s="171"/>
      <c r="AB39" s="30">
        <f t="shared" si="16"/>
        <v>0</v>
      </c>
      <c r="AC39" s="229"/>
      <c r="AD39" s="169"/>
      <c r="AE39" s="229"/>
      <c r="AF39" s="125"/>
    </row>
    <row r="40" spans="1:32" x14ac:dyDescent="0.3">
      <c r="A40" s="7"/>
      <c r="B40" s="334"/>
      <c r="C40" s="413"/>
      <c r="D40" s="422"/>
      <c r="E40" s="170"/>
      <c r="F40" s="3"/>
      <c r="G40" s="171"/>
      <c r="H40" s="30">
        <f t="shared" si="13"/>
        <v>0</v>
      </c>
      <c r="I40" s="30"/>
      <c r="J40" s="169"/>
      <c r="K40" s="3"/>
      <c r="L40" s="171"/>
      <c r="M40" s="30">
        <f t="shared" si="14"/>
        <v>0</v>
      </c>
      <c r="N40" s="229"/>
      <c r="O40" s="169"/>
      <c r="P40" s="229"/>
      <c r="Q40" s="171"/>
      <c r="R40" s="30">
        <f t="shared" si="12"/>
        <v>0</v>
      </c>
      <c r="S40" s="229"/>
      <c r="T40" s="169"/>
      <c r="U40" s="229"/>
      <c r="V40" s="171"/>
      <c r="W40" s="30">
        <f t="shared" si="15"/>
        <v>0</v>
      </c>
      <c r="X40" s="229"/>
      <c r="Y40" s="169"/>
      <c r="Z40" s="229"/>
      <c r="AA40" s="171"/>
      <c r="AB40" s="30">
        <f t="shared" si="16"/>
        <v>0</v>
      </c>
      <c r="AC40" s="229"/>
      <c r="AD40" s="169"/>
      <c r="AE40" s="229"/>
      <c r="AF40" s="125"/>
    </row>
    <row r="41" spans="1:32" x14ac:dyDescent="0.3">
      <c r="A41" s="7"/>
      <c r="B41" s="334"/>
      <c r="C41" s="413"/>
      <c r="D41" s="422"/>
      <c r="E41" s="170"/>
      <c r="F41" s="3"/>
      <c r="G41" s="171"/>
      <c r="H41" s="30">
        <f t="shared" si="13"/>
        <v>0</v>
      </c>
      <c r="I41" s="30"/>
      <c r="J41" s="169"/>
      <c r="K41" s="3"/>
      <c r="L41" s="171"/>
      <c r="M41" s="30">
        <f t="shared" si="14"/>
        <v>0</v>
      </c>
      <c r="N41" s="229"/>
      <c r="O41" s="169"/>
      <c r="P41" s="229"/>
      <c r="Q41" s="171"/>
      <c r="R41" s="30">
        <f t="shared" si="12"/>
        <v>0</v>
      </c>
      <c r="S41" s="229"/>
      <c r="T41" s="169"/>
      <c r="U41" s="229"/>
      <c r="V41" s="171"/>
      <c r="W41" s="30">
        <f t="shared" si="15"/>
        <v>0</v>
      </c>
      <c r="X41" s="229"/>
      <c r="Y41" s="169"/>
      <c r="Z41" s="229"/>
      <c r="AA41" s="171"/>
      <c r="AB41" s="30">
        <f t="shared" si="16"/>
        <v>0</v>
      </c>
      <c r="AC41" s="229"/>
      <c r="AD41" s="169"/>
      <c r="AE41" s="229"/>
      <c r="AF41" s="125"/>
    </row>
    <row r="42" spans="1:32" x14ac:dyDescent="0.3">
      <c r="A42" s="7"/>
      <c r="B42" s="334"/>
      <c r="C42" s="413"/>
      <c r="D42" s="422"/>
      <c r="E42" s="170"/>
      <c r="F42" s="3"/>
      <c r="G42" s="171"/>
      <c r="H42" s="30">
        <f t="shared" si="13"/>
        <v>0</v>
      </c>
      <c r="I42" s="30"/>
      <c r="J42" s="169"/>
      <c r="K42" s="3"/>
      <c r="L42" s="171"/>
      <c r="M42" s="30">
        <f t="shared" si="14"/>
        <v>0</v>
      </c>
      <c r="N42" s="229"/>
      <c r="O42" s="169"/>
      <c r="P42" s="229"/>
      <c r="Q42" s="171"/>
      <c r="R42" s="30">
        <f t="shared" si="12"/>
        <v>0</v>
      </c>
      <c r="S42" s="229"/>
      <c r="T42" s="169"/>
      <c r="U42" s="229"/>
      <c r="V42" s="171"/>
      <c r="W42" s="30">
        <f t="shared" si="15"/>
        <v>0</v>
      </c>
      <c r="X42" s="229"/>
      <c r="Y42" s="169"/>
      <c r="Z42" s="229"/>
      <c r="AA42" s="171"/>
      <c r="AB42" s="30">
        <f t="shared" si="16"/>
        <v>0</v>
      </c>
      <c r="AC42" s="229"/>
      <c r="AD42" s="169"/>
      <c r="AE42" s="229"/>
      <c r="AF42" s="125"/>
    </row>
    <row r="43" spans="1:32" x14ac:dyDescent="0.3">
      <c r="A43" s="7"/>
      <c r="B43" s="334"/>
      <c r="C43" s="413"/>
      <c r="D43" s="422"/>
      <c r="E43" s="170"/>
      <c r="F43" s="3"/>
      <c r="G43" s="171"/>
      <c r="H43" s="30">
        <f t="shared" si="13"/>
        <v>0</v>
      </c>
      <c r="I43" s="30"/>
      <c r="J43" s="169"/>
      <c r="K43" s="3"/>
      <c r="L43" s="171"/>
      <c r="M43" s="30">
        <f t="shared" si="14"/>
        <v>0</v>
      </c>
      <c r="N43" s="229"/>
      <c r="O43" s="169"/>
      <c r="P43" s="229"/>
      <c r="Q43" s="171"/>
      <c r="R43" s="30">
        <f t="shared" si="12"/>
        <v>0</v>
      </c>
      <c r="S43" s="229"/>
      <c r="T43" s="169"/>
      <c r="U43" s="229"/>
      <c r="V43" s="171"/>
      <c r="W43" s="30">
        <f t="shared" si="15"/>
        <v>0</v>
      </c>
      <c r="X43" s="229"/>
      <c r="Y43" s="169"/>
      <c r="Z43" s="229"/>
      <c r="AA43" s="171"/>
      <c r="AB43" s="30">
        <f t="shared" si="16"/>
        <v>0</v>
      </c>
      <c r="AC43" s="229"/>
      <c r="AD43" s="169"/>
      <c r="AE43" s="229"/>
      <c r="AF43" s="125"/>
    </row>
    <row r="44" spans="1:32" x14ac:dyDescent="0.3">
      <c r="A44" s="7"/>
      <c r="B44" s="334"/>
      <c r="C44" s="413"/>
      <c r="D44" s="422"/>
      <c r="E44" s="170"/>
      <c r="F44" s="3"/>
      <c r="G44" s="171"/>
      <c r="H44" s="30">
        <f t="shared" si="13"/>
        <v>0</v>
      </c>
      <c r="I44" s="30"/>
      <c r="J44" s="169"/>
      <c r="K44" s="3"/>
      <c r="L44" s="171"/>
      <c r="M44" s="30">
        <f t="shared" si="14"/>
        <v>0</v>
      </c>
      <c r="N44" s="229"/>
      <c r="O44" s="169"/>
      <c r="P44" s="229"/>
      <c r="Q44" s="171"/>
      <c r="R44" s="30">
        <f t="shared" si="12"/>
        <v>0</v>
      </c>
      <c r="S44" s="229"/>
      <c r="T44" s="169"/>
      <c r="U44" s="229"/>
      <c r="V44" s="171"/>
      <c r="W44" s="30">
        <f t="shared" si="15"/>
        <v>0</v>
      </c>
      <c r="X44" s="229"/>
      <c r="Y44" s="169"/>
      <c r="Z44" s="229"/>
      <c r="AA44" s="171"/>
      <c r="AB44" s="30">
        <f t="shared" si="16"/>
        <v>0</v>
      </c>
      <c r="AC44" s="229"/>
      <c r="AD44" s="169"/>
      <c r="AE44" s="229"/>
      <c r="AF44" s="125"/>
    </row>
    <row r="45" spans="1:32" x14ac:dyDescent="0.3">
      <c r="A45" s="7"/>
      <c r="B45" s="334"/>
      <c r="C45" s="413"/>
      <c r="D45" s="422"/>
      <c r="E45" s="170"/>
      <c r="F45" s="3"/>
      <c r="G45" s="171"/>
      <c r="H45" s="30">
        <f t="shared" si="13"/>
        <v>0</v>
      </c>
      <c r="I45" s="30"/>
      <c r="J45" s="169"/>
      <c r="K45" s="3"/>
      <c r="L45" s="171"/>
      <c r="M45" s="30">
        <f t="shared" si="14"/>
        <v>0</v>
      </c>
      <c r="N45" s="229"/>
      <c r="O45" s="169"/>
      <c r="P45" s="229"/>
      <c r="Q45" s="171"/>
      <c r="R45" s="30">
        <f t="shared" si="12"/>
        <v>0</v>
      </c>
      <c r="S45" s="229"/>
      <c r="T45" s="169"/>
      <c r="U45" s="229"/>
      <c r="V45" s="171"/>
      <c r="W45" s="30">
        <f t="shared" si="15"/>
        <v>0</v>
      </c>
      <c r="X45" s="229"/>
      <c r="Y45" s="169"/>
      <c r="Z45" s="229"/>
      <c r="AA45" s="171"/>
      <c r="AB45" s="30">
        <f t="shared" si="16"/>
        <v>0</v>
      </c>
      <c r="AC45" s="229"/>
      <c r="AD45" s="169"/>
      <c r="AE45" s="229"/>
      <c r="AF45" s="125"/>
    </row>
    <row r="46" spans="1:32" x14ac:dyDescent="0.3">
      <c r="A46" s="7"/>
      <c r="B46" s="334"/>
      <c r="C46" s="413"/>
      <c r="D46" s="422"/>
      <c r="E46" s="170"/>
      <c r="F46" s="3"/>
      <c r="G46" s="171"/>
      <c r="H46" s="30">
        <f t="shared" si="13"/>
        <v>0</v>
      </c>
      <c r="I46" s="30"/>
      <c r="J46" s="169"/>
      <c r="K46" s="3"/>
      <c r="L46" s="171"/>
      <c r="M46" s="30">
        <f t="shared" si="14"/>
        <v>0</v>
      </c>
      <c r="N46" s="229"/>
      <c r="O46" s="169"/>
      <c r="P46" s="229"/>
      <c r="Q46" s="171"/>
      <c r="R46" s="30">
        <f t="shared" si="12"/>
        <v>0</v>
      </c>
      <c r="S46" s="229"/>
      <c r="T46" s="169"/>
      <c r="U46" s="229"/>
      <c r="V46" s="171"/>
      <c r="W46" s="30">
        <f t="shared" si="15"/>
        <v>0</v>
      </c>
      <c r="X46" s="229"/>
      <c r="Y46" s="169"/>
      <c r="Z46" s="229"/>
      <c r="AA46" s="171"/>
      <c r="AB46" s="30">
        <f t="shared" si="16"/>
        <v>0</v>
      </c>
      <c r="AC46" s="229"/>
      <c r="AD46" s="169"/>
      <c r="AE46" s="229"/>
      <c r="AF46" s="125"/>
    </row>
    <row r="47" spans="1:32" x14ac:dyDescent="0.3">
      <c r="A47" s="7"/>
      <c r="B47" s="334"/>
      <c r="C47" s="413"/>
      <c r="D47" s="422"/>
      <c r="E47" s="170"/>
      <c r="F47" s="3"/>
      <c r="G47" s="171"/>
      <c r="H47" s="30">
        <f t="shared" si="13"/>
        <v>0</v>
      </c>
      <c r="I47" s="30"/>
      <c r="J47" s="169"/>
      <c r="K47" s="3"/>
      <c r="L47" s="171"/>
      <c r="M47" s="30">
        <f t="shared" si="14"/>
        <v>0</v>
      </c>
      <c r="N47" s="229"/>
      <c r="O47" s="169"/>
      <c r="P47" s="229"/>
      <c r="Q47" s="171"/>
      <c r="R47" s="30">
        <f t="shared" si="12"/>
        <v>0</v>
      </c>
      <c r="S47" s="229"/>
      <c r="T47" s="169"/>
      <c r="U47" s="229"/>
      <c r="V47" s="171"/>
      <c r="W47" s="30">
        <f t="shared" si="15"/>
        <v>0</v>
      </c>
      <c r="X47" s="229"/>
      <c r="Y47" s="169"/>
      <c r="Z47" s="229"/>
      <c r="AA47" s="171"/>
      <c r="AB47" s="30">
        <f t="shared" si="16"/>
        <v>0</v>
      </c>
      <c r="AC47" s="229"/>
      <c r="AD47" s="169"/>
      <c r="AE47" s="229"/>
      <c r="AF47" s="125"/>
    </row>
    <row r="48" spans="1:32" x14ac:dyDescent="0.3">
      <c r="A48" s="255"/>
      <c r="B48" s="335"/>
      <c r="C48" s="413"/>
      <c r="D48" s="422"/>
      <c r="E48" s="170"/>
      <c r="F48" s="3"/>
      <c r="G48" s="171"/>
      <c r="H48" s="30">
        <f t="shared" si="13"/>
        <v>0</v>
      </c>
      <c r="I48" s="30"/>
      <c r="J48" s="169"/>
      <c r="K48" s="3"/>
      <c r="L48" s="171"/>
      <c r="M48" s="30">
        <f t="shared" si="14"/>
        <v>0</v>
      </c>
      <c r="N48" s="229"/>
      <c r="O48" s="169"/>
      <c r="P48" s="229"/>
      <c r="Q48" s="171"/>
      <c r="R48" s="30">
        <f t="shared" si="12"/>
        <v>0</v>
      </c>
      <c r="S48" s="229"/>
      <c r="T48" s="169"/>
      <c r="U48" s="229"/>
      <c r="V48" s="171"/>
      <c r="W48" s="30">
        <f t="shared" si="15"/>
        <v>0</v>
      </c>
      <c r="X48" s="229"/>
      <c r="Y48" s="169"/>
      <c r="Z48" s="229"/>
      <c r="AA48" s="171"/>
      <c r="AB48" s="30">
        <f t="shared" si="16"/>
        <v>0</v>
      </c>
      <c r="AC48" s="229"/>
      <c r="AD48" s="169"/>
      <c r="AE48" s="229"/>
      <c r="AF48" s="125"/>
    </row>
    <row r="49" spans="1:32" x14ac:dyDescent="0.3">
      <c r="A49" s="255"/>
      <c r="B49" s="335"/>
      <c r="C49" s="413"/>
      <c r="D49" s="422"/>
      <c r="E49" s="170"/>
      <c r="F49" s="3"/>
      <c r="G49" s="171"/>
      <c r="H49" s="30">
        <f t="shared" si="13"/>
        <v>0</v>
      </c>
      <c r="I49" s="30"/>
      <c r="J49" s="169"/>
      <c r="K49" s="3"/>
      <c r="L49" s="171"/>
      <c r="M49" s="30">
        <f t="shared" si="14"/>
        <v>0</v>
      </c>
      <c r="N49" s="229"/>
      <c r="O49" s="169"/>
      <c r="P49" s="229"/>
      <c r="Q49" s="171"/>
      <c r="R49" s="30">
        <f t="shared" si="12"/>
        <v>0</v>
      </c>
      <c r="S49" s="229"/>
      <c r="T49" s="169"/>
      <c r="U49" s="229"/>
      <c r="V49" s="171"/>
      <c r="W49" s="30">
        <f t="shared" si="15"/>
        <v>0</v>
      </c>
      <c r="X49" s="229"/>
      <c r="Y49" s="169"/>
      <c r="Z49" s="229"/>
      <c r="AA49" s="171"/>
      <c r="AB49" s="30">
        <f t="shared" si="16"/>
        <v>0</v>
      </c>
      <c r="AC49" s="229"/>
      <c r="AD49" s="169"/>
      <c r="AE49" s="229"/>
      <c r="AF49" s="125"/>
    </row>
    <row r="50" spans="1:32" ht="15" thickBot="1" x14ac:dyDescent="0.35">
      <c r="A50" s="31"/>
      <c r="B50" s="336"/>
      <c r="C50" s="32"/>
      <c r="D50" s="32"/>
      <c r="E50" s="47"/>
      <c r="F50" s="47"/>
      <c r="G50" s="48"/>
      <c r="H50" s="30"/>
      <c r="I50" s="30"/>
      <c r="J50" s="30"/>
      <c r="K50" s="47"/>
      <c r="L50" s="48"/>
      <c r="M50" s="30"/>
      <c r="N50" s="229"/>
      <c r="O50" s="30"/>
      <c r="P50" s="229"/>
      <c r="Q50" s="48"/>
      <c r="R50" s="30"/>
      <c r="S50" s="229"/>
      <c r="T50" s="30"/>
      <c r="U50" s="229"/>
      <c r="V50" s="48"/>
      <c r="W50" s="30"/>
      <c r="X50" s="229"/>
      <c r="Y50" s="30"/>
      <c r="Z50" s="229"/>
      <c r="AA50" s="48"/>
      <c r="AB50" s="30"/>
      <c r="AC50" s="229"/>
      <c r="AD50" s="30"/>
      <c r="AE50" s="229"/>
      <c r="AF50" s="126"/>
    </row>
    <row r="51" spans="1:32" ht="15" thickBot="1" x14ac:dyDescent="0.35">
      <c r="A51" s="24"/>
      <c r="B51" s="327"/>
      <c r="C51" s="49"/>
      <c r="D51" s="49"/>
      <c r="E51" s="50"/>
      <c r="F51" s="50"/>
      <c r="G51" s="41" t="s">
        <v>13</v>
      </c>
      <c r="H51" s="42">
        <f>SUM(H37:H49)</f>
        <v>0</v>
      </c>
      <c r="I51" s="228"/>
      <c r="J51" s="228"/>
      <c r="K51" s="50"/>
      <c r="L51" s="41" t="s">
        <v>13</v>
      </c>
      <c r="M51" s="42">
        <f>SUM(M37:M49)</f>
        <v>0</v>
      </c>
      <c r="N51" s="228"/>
      <c r="O51" s="228"/>
      <c r="P51" s="228"/>
      <c r="Q51" s="41" t="s">
        <v>13</v>
      </c>
      <c r="R51" s="42">
        <f>SUM(R37:R49)</f>
        <v>0</v>
      </c>
      <c r="S51" s="228"/>
      <c r="T51" s="228"/>
      <c r="U51" s="228"/>
      <c r="V51" s="41" t="s">
        <v>13</v>
      </c>
      <c r="W51" s="42">
        <f>SUM(W37:W49)</f>
        <v>0</v>
      </c>
      <c r="X51" s="228"/>
      <c r="Y51" s="228"/>
      <c r="Z51" s="228"/>
      <c r="AA51" s="41" t="s">
        <v>13</v>
      </c>
      <c r="AB51" s="42">
        <f>SUM(AB37:AB49)</f>
        <v>0</v>
      </c>
      <c r="AC51" s="228"/>
      <c r="AD51" s="228"/>
      <c r="AE51" s="228"/>
      <c r="AF51" s="127"/>
    </row>
    <row r="52" spans="1:32" ht="15" thickBot="1" x14ac:dyDescent="0.35">
      <c r="A52" s="24"/>
      <c r="B52" s="24"/>
      <c r="C52" s="32"/>
      <c r="D52" s="32"/>
      <c r="E52" s="51"/>
      <c r="F52" s="51"/>
      <c r="G52" s="51"/>
      <c r="H52" s="51"/>
      <c r="I52" s="230"/>
      <c r="J52" s="230"/>
      <c r="K52" s="51"/>
      <c r="L52" s="51"/>
      <c r="M52" s="51"/>
      <c r="N52" s="230"/>
      <c r="O52" s="230"/>
      <c r="P52" s="230"/>
      <c r="Q52" s="51"/>
      <c r="R52" s="51"/>
      <c r="S52" s="230"/>
      <c r="T52" s="230"/>
      <c r="U52" s="230"/>
      <c r="V52" s="51"/>
      <c r="W52" s="51"/>
      <c r="X52" s="230"/>
      <c r="Y52" s="230"/>
      <c r="Z52" s="230"/>
      <c r="AA52" s="51"/>
      <c r="AB52" s="51"/>
      <c r="AC52" s="230"/>
      <c r="AD52" s="230"/>
      <c r="AE52" s="230"/>
      <c r="AF52" s="51"/>
    </row>
    <row r="53" spans="1:32" ht="15" thickBot="1" x14ac:dyDescent="0.35">
      <c r="A53" s="24" t="s">
        <v>20</v>
      </c>
      <c r="B53" s="333"/>
      <c r="C53" s="197" t="s">
        <v>21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31"/>
      <c r="O53" s="25"/>
      <c r="P53" s="231"/>
      <c r="Q53" s="25"/>
      <c r="R53" s="25"/>
      <c r="S53" s="231"/>
      <c r="T53" s="25"/>
      <c r="U53" s="231"/>
      <c r="V53" s="25"/>
      <c r="W53" s="25"/>
      <c r="X53" s="231"/>
      <c r="Y53" s="25"/>
      <c r="Z53" s="231"/>
      <c r="AA53" s="25"/>
      <c r="AB53" s="25"/>
      <c r="AC53" s="231"/>
      <c r="AD53" s="25"/>
      <c r="AE53" s="231"/>
      <c r="AF53" s="128"/>
    </row>
    <row r="54" spans="1:32" ht="33" customHeight="1" thickTop="1" x14ac:dyDescent="0.3">
      <c r="A54" s="24"/>
      <c r="B54" s="326"/>
      <c r="C54" s="32"/>
      <c r="D54" s="32"/>
      <c r="E54" s="51"/>
      <c r="F54" s="51"/>
      <c r="G54" s="417" t="s">
        <v>124</v>
      </c>
      <c r="H54" s="417"/>
      <c r="I54" s="417"/>
      <c r="J54" s="417"/>
      <c r="K54" s="302"/>
      <c r="L54" s="150" t="s">
        <v>6</v>
      </c>
      <c r="M54" s="150"/>
      <c r="N54" s="241"/>
      <c r="O54" s="150"/>
      <c r="P54" s="241"/>
      <c r="Q54" s="419" t="s">
        <v>7</v>
      </c>
      <c r="R54" s="419"/>
      <c r="S54" s="232"/>
      <c r="T54" s="150"/>
      <c r="U54" s="232"/>
      <c r="V54" s="419" t="str">
        <f>+V10</f>
        <v>Haalbaarheidsstudies</v>
      </c>
      <c r="W54" s="419"/>
      <c r="X54" s="232"/>
      <c r="Y54" s="150"/>
      <c r="Z54" s="232"/>
      <c r="AA54" s="416" t="str">
        <f>+AA10</f>
        <v>Proces- en organisatie innovatie</v>
      </c>
      <c r="AB54" s="416"/>
      <c r="AC54" s="237"/>
      <c r="AD54" s="150"/>
      <c r="AE54" s="237"/>
      <c r="AF54" s="119"/>
    </row>
    <row r="55" spans="1:32" x14ac:dyDescent="0.3">
      <c r="A55" s="24"/>
      <c r="B55" s="326" t="s">
        <v>112</v>
      </c>
      <c r="C55" s="27" t="s">
        <v>16</v>
      </c>
      <c r="D55" s="27"/>
      <c r="E55" s="28"/>
      <c r="F55" s="28"/>
      <c r="G55" s="27"/>
      <c r="H55" s="28" t="s">
        <v>22</v>
      </c>
      <c r="I55" s="28"/>
      <c r="J55" s="27" t="s">
        <v>105</v>
      </c>
      <c r="K55" s="28"/>
      <c r="L55" s="27"/>
      <c r="M55" s="28" t="s">
        <v>22</v>
      </c>
      <c r="N55" s="223"/>
      <c r="O55" s="27" t="s">
        <v>105</v>
      </c>
      <c r="P55" s="223"/>
      <c r="Q55" s="27"/>
      <c r="R55" s="28" t="s">
        <v>22</v>
      </c>
      <c r="S55" s="223"/>
      <c r="T55" s="27" t="s">
        <v>105</v>
      </c>
      <c r="U55" s="223"/>
      <c r="V55" s="27"/>
      <c r="W55" s="28" t="s">
        <v>22</v>
      </c>
      <c r="X55" s="223"/>
      <c r="Y55" s="27" t="s">
        <v>105</v>
      </c>
      <c r="Z55" s="223"/>
      <c r="AA55" s="27"/>
      <c r="AB55" s="28" t="s">
        <v>22</v>
      </c>
      <c r="AC55" s="223"/>
      <c r="AD55" s="27" t="s">
        <v>105</v>
      </c>
      <c r="AE55" s="223"/>
      <c r="AF55" s="29"/>
    </row>
    <row r="56" spans="1:32" x14ac:dyDescent="0.3">
      <c r="A56" s="255"/>
      <c r="B56" s="335"/>
      <c r="C56" s="412"/>
      <c r="D56" s="412"/>
      <c r="E56" s="413"/>
      <c r="F56" s="8"/>
      <c r="G56" s="129"/>
      <c r="H56" s="168">
        <v>0</v>
      </c>
      <c r="I56" s="222"/>
      <c r="J56" s="169"/>
      <c r="K56" s="10"/>
      <c r="L56" s="129"/>
      <c r="M56" s="168">
        <v>0</v>
      </c>
      <c r="N56" s="222"/>
      <c r="O56" s="169"/>
      <c r="P56" s="222"/>
      <c r="Q56" s="10"/>
      <c r="R56" s="168">
        <v>0</v>
      </c>
      <c r="S56" s="222"/>
      <c r="T56" s="169"/>
      <c r="U56" s="222"/>
      <c r="V56" s="10"/>
      <c r="W56" s="168"/>
      <c r="X56" s="222"/>
      <c r="Y56" s="169"/>
      <c r="Z56" s="222"/>
      <c r="AA56" s="10"/>
      <c r="AB56" s="168">
        <v>0</v>
      </c>
      <c r="AC56" s="222"/>
      <c r="AD56" s="169"/>
      <c r="AE56" s="222"/>
      <c r="AF56" s="12"/>
    </row>
    <row r="57" spans="1:32" x14ac:dyDescent="0.3">
      <c r="A57" s="255"/>
      <c r="B57" s="335"/>
      <c r="C57" s="414"/>
      <c r="D57" s="414"/>
      <c r="E57" s="415"/>
      <c r="F57" s="8"/>
      <c r="G57" s="10"/>
      <c r="H57" s="168">
        <v>0</v>
      </c>
      <c r="I57" s="222"/>
      <c r="J57" s="169"/>
      <c r="K57" s="10"/>
      <c r="L57" s="10"/>
      <c r="M57" s="168">
        <v>0</v>
      </c>
      <c r="N57" s="222"/>
      <c r="O57" s="169"/>
      <c r="P57" s="222"/>
      <c r="Q57" s="10"/>
      <c r="R57" s="168">
        <v>0</v>
      </c>
      <c r="S57" s="222"/>
      <c r="T57" s="169"/>
      <c r="U57" s="222"/>
      <c r="V57" s="10"/>
      <c r="W57" s="168">
        <v>0</v>
      </c>
      <c r="X57" s="222"/>
      <c r="Y57" s="169"/>
      <c r="Z57" s="222"/>
      <c r="AA57" s="10"/>
      <c r="AB57" s="168">
        <v>0</v>
      </c>
      <c r="AC57" s="222"/>
      <c r="AD57" s="169"/>
      <c r="AE57" s="222"/>
      <c r="AF57" s="12"/>
    </row>
    <row r="58" spans="1:32" x14ac:dyDescent="0.3">
      <c r="A58" s="255"/>
      <c r="B58" s="335"/>
      <c r="C58" s="414"/>
      <c r="D58" s="414"/>
      <c r="E58" s="415"/>
      <c r="F58" s="8"/>
      <c r="G58" s="10"/>
      <c r="H58" s="168">
        <v>0</v>
      </c>
      <c r="I58" s="222"/>
      <c r="J58" s="169"/>
      <c r="K58" s="10"/>
      <c r="L58" s="10"/>
      <c r="M58" s="168">
        <v>0</v>
      </c>
      <c r="N58" s="222"/>
      <c r="O58" s="169"/>
      <c r="P58" s="222"/>
      <c r="Q58" s="10"/>
      <c r="R58" s="168">
        <v>0</v>
      </c>
      <c r="S58" s="222"/>
      <c r="T58" s="169"/>
      <c r="U58" s="222"/>
      <c r="V58" s="10"/>
      <c r="W58" s="168">
        <v>0</v>
      </c>
      <c r="X58" s="222"/>
      <c r="Y58" s="169"/>
      <c r="Z58" s="222"/>
      <c r="AA58" s="10"/>
      <c r="AB58" s="168">
        <v>0</v>
      </c>
      <c r="AC58" s="222"/>
      <c r="AD58" s="169"/>
      <c r="AE58" s="222"/>
      <c r="AF58" s="12"/>
    </row>
    <row r="59" spans="1:32" x14ac:dyDescent="0.3">
      <c r="A59" s="255"/>
      <c r="B59" s="335"/>
      <c r="C59" s="414"/>
      <c r="D59" s="414"/>
      <c r="E59" s="415"/>
      <c r="F59" s="8"/>
      <c r="G59" s="10"/>
      <c r="H59" s="168">
        <v>0</v>
      </c>
      <c r="I59" s="222"/>
      <c r="J59" s="169"/>
      <c r="K59" s="10"/>
      <c r="L59" s="10"/>
      <c r="M59" s="168">
        <v>0</v>
      </c>
      <c r="N59" s="222"/>
      <c r="O59" s="169"/>
      <c r="P59" s="222"/>
      <c r="Q59" s="10"/>
      <c r="R59" s="168">
        <v>0</v>
      </c>
      <c r="S59" s="222"/>
      <c r="T59" s="169"/>
      <c r="U59" s="222"/>
      <c r="V59" s="10"/>
      <c r="W59" s="168">
        <v>0</v>
      </c>
      <c r="X59" s="222"/>
      <c r="Y59" s="169"/>
      <c r="Z59" s="222"/>
      <c r="AA59" s="10"/>
      <c r="AB59" s="168">
        <v>0</v>
      </c>
      <c r="AC59" s="222"/>
      <c r="AD59" s="169"/>
      <c r="AE59" s="222"/>
      <c r="AF59" s="12"/>
    </row>
    <row r="60" spans="1:32" x14ac:dyDescent="0.3">
      <c r="A60" s="255"/>
      <c r="B60" s="335"/>
      <c r="C60" s="414"/>
      <c r="D60" s="414"/>
      <c r="E60" s="415"/>
      <c r="F60" s="8"/>
      <c r="G60" s="10"/>
      <c r="H60" s="168">
        <v>0</v>
      </c>
      <c r="I60" s="222"/>
      <c r="J60" s="169"/>
      <c r="K60" s="10"/>
      <c r="L60" s="10"/>
      <c r="M60" s="168">
        <v>0</v>
      </c>
      <c r="N60" s="222"/>
      <c r="O60" s="169"/>
      <c r="P60" s="222"/>
      <c r="Q60" s="10"/>
      <c r="R60" s="168">
        <v>0</v>
      </c>
      <c r="S60" s="222"/>
      <c r="T60" s="169"/>
      <c r="U60" s="222"/>
      <c r="V60" s="10"/>
      <c r="W60" s="168">
        <v>0</v>
      </c>
      <c r="X60" s="222"/>
      <c r="Y60" s="169"/>
      <c r="Z60" s="222"/>
      <c r="AA60" s="10"/>
      <c r="AB60" s="168">
        <v>0</v>
      </c>
      <c r="AC60" s="222"/>
      <c r="AD60" s="169"/>
      <c r="AE60" s="222"/>
      <c r="AF60" s="12"/>
    </row>
    <row r="61" spans="1:32" x14ac:dyDescent="0.3">
      <c r="A61" s="255"/>
      <c r="B61" s="335"/>
      <c r="C61" s="412"/>
      <c r="D61" s="412"/>
      <c r="E61" s="413"/>
      <c r="F61" s="8"/>
      <c r="G61" s="129"/>
      <c r="H61" s="168">
        <v>0</v>
      </c>
      <c r="I61" s="222"/>
      <c r="J61" s="169"/>
      <c r="K61" s="10"/>
      <c r="L61" s="129"/>
      <c r="M61" s="168">
        <v>0</v>
      </c>
      <c r="N61" s="222"/>
      <c r="O61" s="169"/>
      <c r="P61" s="222"/>
      <c r="Q61" s="10"/>
      <c r="R61" s="168">
        <v>0</v>
      </c>
      <c r="S61" s="222"/>
      <c r="T61" s="169"/>
      <c r="U61" s="222"/>
      <c r="V61" s="10"/>
      <c r="W61" s="168">
        <v>0</v>
      </c>
      <c r="X61" s="222"/>
      <c r="Y61" s="169"/>
      <c r="Z61" s="222"/>
      <c r="AA61" s="10"/>
      <c r="AB61" s="168">
        <v>0</v>
      </c>
      <c r="AC61" s="222"/>
      <c r="AD61" s="169"/>
      <c r="AE61" s="222"/>
      <c r="AF61" s="12"/>
    </row>
    <row r="62" spans="1:32" x14ac:dyDescent="0.3">
      <c r="A62" s="255"/>
      <c r="B62" s="335"/>
      <c r="C62" s="414"/>
      <c r="D62" s="414"/>
      <c r="E62" s="415"/>
      <c r="F62" s="8"/>
      <c r="G62" s="10"/>
      <c r="H62" s="168">
        <v>0</v>
      </c>
      <c r="I62" s="222"/>
      <c r="J62" s="169"/>
      <c r="K62" s="10"/>
      <c r="L62" s="10"/>
      <c r="M62" s="168">
        <v>0</v>
      </c>
      <c r="N62" s="222"/>
      <c r="O62" s="169"/>
      <c r="P62" s="222"/>
      <c r="Q62" s="10"/>
      <c r="R62" s="168">
        <v>0</v>
      </c>
      <c r="S62" s="222"/>
      <c r="T62" s="169"/>
      <c r="U62" s="222"/>
      <c r="V62" s="10"/>
      <c r="W62" s="168">
        <v>0</v>
      </c>
      <c r="X62" s="222"/>
      <c r="Y62" s="169"/>
      <c r="Z62" s="222"/>
      <c r="AA62" s="10"/>
      <c r="AB62" s="168">
        <v>0</v>
      </c>
      <c r="AC62" s="222"/>
      <c r="AD62" s="169"/>
      <c r="AE62" s="222"/>
      <c r="AF62" s="12"/>
    </row>
    <row r="63" spans="1:32" x14ac:dyDescent="0.3">
      <c r="A63" s="255"/>
      <c r="B63" s="335"/>
      <c r="C63" s="414"/>
      <c r="D63" s="414"/>
      <c r="E63" s="415"/>
      <c r="F63" s="8"/>
      <c r="G63" s="4"/>
      <c r="H63" s="168">
        <v>0</v>
      </c>
      <c r="I63" s="222"/>
      <c r="J63" s="169"/>
      <c r="K63" s="4"/>
      <c r="L63" s="4"/>
      <c r="M63" s="168">
        <v>0</v>
      </c>
      <c r="N63" s="222"/>
      <c r="O63" s="169"/>
      <c r="P63" s="222"/>
      <c r="Q63" s="4"/>
      <c r="R63" s="168">
        <v>0</v>
      </c>
      <c r="S63" s="222"/>
      <c r="T63" s="169"/>
      <c r="U63" s="222"/>
      <c r="V63" s="4"/>
      <c r="W63" s="168">
        <v>0</v>
      </c>
      <c r="X63" s="222"/>
      <c r="Y63" s="169"/>
      <c r="Z63" s="222"/>
      <c r="AA63" s="4"/>
      <c r="AB63" s="168">
        <v>0</v>
      </c>
      <c r="AC63" s="222"/>
      <c r="AD63" s="169"/>
      <c r="AE63" s="222"/>
      <c r="AF63" s="130"/>
    </row>
    <row r="64" spans="1:32" ht="15" thickBot="1" x14ac:dyDescent="0.35">
      <c r="A64" s="31"/>
      <c r="B64" s="336"/>
      <c r="C64" s="32"/>
      <c r="D64" s="32"/>
      <c r="E64" s="51"/>
      <c r="F64" s="51"/>
      <c r="G64" s="32"/>
      <c r="H64" s="53"/>
      <c r="I64" s="233"/>
      <c r="J64" s="233"/>
      <c r="K64" s="51"/>
      <c r="L64" s="32"/>
      <c r="M64" s="53"/>
      <c r="N64" s="233"/>
      <c r="O64" s="233"/>
      <c r="P64" s="233"/>
      <c r="Q64" s="32"/>
      <c r="R64" s="53"/>
      <c r="S64" s="233"/>
      <c r="T64" s="233"/>
      <c r="U64" s="233"/>
      <c r="V64" s="32"/>
      <c r="W64" s="53"/>
      <c r="X64" s="233"/>
      <c r="Y64" s="233"/>
      <c r="Z64" s="233"/>
      <c r="AA64" s="32"/>
      <c r="AB64" s="53"/>
      <c r="AC64" s="233"/>
      <c r="AD64" s="233"/>
      <c r="AE64" s="233"/>
      <c r="AF64" s="131"/>
    </row>
    <row r="65" spans="1:32" ht="15" thickBot="1" x14ac:dyDescent="0.35">
      <c r="A65" s="24"/>
      <c r="B65" s="327"/>
      <c r="C65" s="39"/>
      <c r="D65" s="39"/>
      <c r="E65" s="40"/>
      <c r="F65" s="40"/>
      <c r="G65" s="41" t="s">
        <v>13</v>
      </c>
      <c r="H65" s="42">
        <f>SUM(H56:H63)</f>
        <v>0</v>
      </c>
      <c r="I65" s="228"/>
      <c r="J65" s="228"/>
      <c r="K65" s="40"/>
      <c r="L65" s="41" t="s">
        <v>13</v>
      </c>
      <c r="M65" s="42">
        <f>SUM(M56:M63)</f>
        <v>0</v>
      </c>
      <c r="N65" s="228"/>
      <c r="O65" s="228"/>
      <c r="P65" s="228"/>
      <c r="Q65" s="41" t="s">
        <v>13</v>
      </c>
      <c r="R65" s="42">
        <f>SUM(R56:R63)</f>
        <v>0</v>
      </c>
      <c r="S65" s="228"/>
      <c r="T65" s="228"/>
      <c r="U65" s="228"/>
      <c r="V65" s="41" t="s">
        <v>13</v>
      </c>
      <c r="W65" s="42">
        <f>SUM(W56:W63)</f>
        <v>0</v>
      </c>
      <c r="X65" s="228"/>
      <c r="Y65" s="228"/>
      <c r="Z65" s="228"/>
      <c r="AA65" s="41" t="s">
        <v>13</v>
      </c>
      <c r="AB65" s="42">
        <f>SUM(AB56:AB63)</f>
        <v>0</v>
      </c>
      <c r="AC65" s="228"/>
      <c r="AD65" s="228"/>
      <c r="AE65" s="228"/>
      <c r="AF65" s="123"/>
    </row>
    <row r="66" spans="1:32" ht="15" thickBot="1" x14ac:dyDescent="0.35">
      <c r="A66" s="24"/>
      <c r="B66" s="24"/>
      <c r="C66" s="35"/>
      <c r="D66" s="35"/>
      <c r="E66" s="46"/>
      <c r="F66" s="46"/>
      <c r="G66" s="46"/>
      <c r="H66" s="46"/>
      <c r="I66" s="234"/>
      <c r="J66" s="234"/>
      <c r="K66" s="46"/>
      <c r="L66" s="46"/>
      <c r="M66" s="46"/>
      <c r="N66" s="234"/>
      <c r="O66" s="234"/>
      <c r="P66" s="234"/>
      <c r="Q66" s="46"/>
      <c r="R66" s="46"/>
      <c r="S66" s="234"/>
      <c r="T66" s="234"/>
      <c r="U66" s="234"/>
      <c r="V66" s="46"/>
      <c r="W66" s="46"/>
      <c r="X66" s="234"/>
      <c r="Y66" s="234"/>
      <c r="Z66" s="234"/>
      <c r="AA66" s="46"/>
      <c r="AB66" s="46"/>
      <c r="AC66" s="234"/>
      <c r="AD66" s="234"/>
      <c r="AE66" s="234"/>
      <c r="AF66" s="46"/>
    </row>
    <row r="67" spans="1:32" ht="15" thickBot="1" x14ac:dyDescent="0.35">
      <c r="A67" s="24" t="s">
        <v>23</v>
      </c>
      <c r="B67" s="333"/>
      <c r="C67" s="197" t="s">
        <v>24</v>
      </c>
      <c r="D67" s="197"/>
      <c r="E67" s="52"/>
      <c r="F67" s="52"/>
      <c r="G67" s="52"/>
      <c r="H67" s="52"/>
      <c r="I67" s="235"/>
      <c r="J67" s="235"/>
      <c r="K67" s="52"/>
      <c r="L67" s="52"/>
      <c r="M67" s="52"/>
      <c r="N67" s="235"/>
      <c r="O67" s="235"/>
      <c r="P67" s="235"/>
      <c r="Q67" s="52"/>
      <c r="R67" s="52"/>
      <c r="S67" s="235"/>
      <c r="T67" s="235"/>
      <c r="U67" s="235"/>
      <c r="V67" s="52"/>
      <c r="W67" s="52"/>
      <c r="X67" s="235"/>
      <c r="Y67" s="235"/>
      <c r="Z67" s="235"/>
      <c r="AA67" s="52"/>
      <c r="AB67" s="52"/>
      <c r="AC67" s="235"/>
      <c r="AD67" s="235"/>
      <c r="AE67" s="235"/>
      <c r="AF67" s="132"/>
    </row>
    <row r="68" spans="1:32" ht="33.75" customHeight="1" thickTop="1" x14ac:dyDescent="0.3">
      <c r="A68" s="24"/>
      <c r="B68" s="326"/>
      <c r="C68" s="35"/>
      <c r="D68" s="32"/>
      <c r="E68" s="46"/>
      <c r="F68" s="51"/>
      <c r="G68" s="417" t="s">
        <v>124</v>
      </c>
      <c r="H68" s="417"/>
      <c r="I68" s="417"/>
      <c r="J68" s="417"/>
      <c r="K68" s="302"/>
      <c r="L68" s="150" t="s">
        <v>6</v>
      </c>
      <c r="M68" s="150"/>
      <c r="N68" s="241"/>
      <c r="O68" s="241"/>
      <c r="P68" s="241"/>
      <c r="Q68" s="419" t="s">
        <v>7</v>
      </c>
      <c r="R68" s="419"/>
      <c r="S68" s="232"/>
      <c r="T68" s="241"/>
      <c r="U68" s="232"/>
      <c r="V68" s="419" t="str">
        <f>+V10</f>
        <v>Haalbaarheidsstudies</v>
      </c>
      <c r="W68" s="419"/>
      <c r="X68" s="232"/>
      <c r="Y68" s="241"/>
      <c r="Z68" s="232"/>
      <c r="AA68" s="416" t="str">
        <f>+AA10</f>
        <v>Proces- en organisatie innovatie</v>
      </c>
      <c r="AB68" s="416"/>
      <c r="AC68" s="237"/>
      <c r="AD68" s="241"/>
      <c r="AE68" s="237"/>
      <c r="AF68" s="119"/>
    </row>
    <row r="69" spans="1:32" x14ac:dyDescent="0.3">
      <c r="A69" s="24"/>
      <c r="B69" s="326" t="s">
        <v>112</v>
      </c>
      <c r="C69" s="27" t="s">
        <v>16</v>
      </c>
      <c r="D69" s="27"/>
      <c r="E69" s="28"/>
      <c r="F69" s="28"/>
      <c r="G69" s="27"/>
      <c r="H69" s="28" t="s">
        <v>22</v>
      </c>
      <c r="I69" s="223"/>
      <c r="J69" s="27" t="s">
        <v>105</v>
      </c>
      <c r="K69" s="28"/>
      <c r="L69" s="27"/>
      <c r="M69" s="28" t="s">
        <v>22</v>
      </c>
      <c r="N69" s="223"/>
      <c r="O69" s="27" t="s">
        <v>105</v>
      </c>
      <c r="P69" s="223"/>
      <c r="Q69" s="27"/>
      <c r="R69" s="28" t="s">
        <v>22</v>
      </c>
      <c r="S69" s="223"/>
      <c r="T69" s="27" t="s">
        <v>105</v>
      </c>
      <c r="U69" s="223"/>
      <c r="V69" s="27"/>
      <c r="W69" s="28" t="s">
        <v>22</v>
      </c>
      <c r="X69" s="223"/>
      <c r="Y69" s="27" t="s">
        <v>105</v>
      </c>
      <c r="Z69" s="223"/>
      <c r="AA69" s="27"/>
      <c r="AB69" s="28" t="s">
        <v>22</v>
      </c>
      <c r="AC69" s="223"/>
      <c r="AD69" s="27" t="s">
        <v>105</v>
      </c>
      <c r="AE69" s="223"/>
      <c r="AF69" s="56"/>
    </row>
    <row r="70" spans="1:32" x14ac:dyDescent="0.3">
      <c r="A70" s="7"/>
      <c r="B70" s="334"/>
      <c r="C70" s="412"/>
      <c r="D70" s="412"/>
      <c r="E70" s="413"/>
      <c r="F70" s="129"/>
      <c r="G70" s="10"/>
      <c r="H70" s="168">
        <v>0</v>
      </c>
      <c r="I70" s="222"/>
      <c r="J70" s="169"/>
      <c r="K70" s="129"/>
      <c r="L70" s="10"/>
      <c r="M70" s="168">
        <v>0</v>
      </c>
      <c r="N70" s="222"/>
      <c r="O70" s="169"/>
      <c r="P70" s="222"/>
      <c r="Q70" s="10"/>
      <c r="R70" s="168">
        <v>0</v>
      </c>
      <c r="S70" s="222"/>
      <c r="T70" s="169"/>
      <c r="U70" s="222"/>
      <c r="V70" s="10"/>
      <c r="W70" s="168">
        <v>0</v>
      </c>
      <c r="X70" s="222"/>
      <c r="Y70" s="169"/>
      <c r="Z70" s="222"/>
      <c r="AA70" s="10"/>
      <c r="AB70" s="168">
        <v>0</v>
      </c>
      <c r="AC70" s="222"/>
      <c r="AD70" s="169"/>
      <c r="AE70" s="222"/>
      <c r="AF70" s="133"/>
    </row>
    <row r="71" spans="1:32" x14ac:dyDescent="0.3">
      <c r="A71" s="7"/>
      <c r="B71" s="334"/>
      <c r="C71" s="412"/>
      <c r="D71" s="412"/>
      <c r="E71" s="413"/>
      <c r="F71" s="129"/>
      <c r="G71" s="10"/>
      <c r="H71" s="168">
        <v>0</v>
      </c>
      <c r="I71" s="222"/>
      <c r="J71" s="169"/>
      <c r="K71" s="129"/>
      <c r="L71" s="10"/>
      <c r="M71" s="168">
        <v>0</v>
      </c>
      <c r="N71" s="222"/>
      <c r="O71" s="169"/>
      <c r="P71" s="222"/>
      <c r="Q71" s="10"/>
      <c r="R71" s="168">
        <v>0</v>
      </c>
      <c r="S71" s="222"/>
      <c r="T71" s="169"/>
      <c r="U71" s="222"/>
      <c r="V71" s="10"/>
      <c r="W71" s="168">
        <v>0</v>
      </c>
      <c r="X71" s="222"/>
      <c r="Y71" s="169"/>
      <c r="Z71" s="222"/>
      <c r="AA71" s="10"/>
      <c r="AB71" s="168">
        <v>0</v>
      </c>
      <c r="AC71" s="222"/>
      <c r="AD71" s="169"/>
      <c r="AE71" s="222"/>
      <c r="AF71" s="133"/>
    </row>
    <row r="72" spans="1:32" x14ac:dyDescent="0.3">
      <c r="A72" s="7"/>
      <c r="B72" s="334"/>
      <c r="C72" s="412"/>
      <c r="D72" s="412"/>
      <c r="E72" s="413"/>
      <c r="F72" s="4"/>
      <c r="G72" s="10"/>
      <c r="H72" s="168">
        <v>0</v>
      </c>
      <c r="I72" s="222"/>
      <c r="J72" s="169"/>
      <c r="K72" s="4"/>
      <c r="L72" s="10"/>
      <c r="M72" s="168">
        <v>0</v>
      </c>
      <c r="N72" s="222"/>
      <c r="O72" s="169"/>
      <c r="P72" s="222"/>
      <c r="Q72" s="10"/>
      <c r="R72" s="168">
        <v>0</v>
      </c>
      <c r="S72" s="222"/>
      <c r="T72" s="169"/>
      <c r="U72" s="222"/>
      <c r="V72" s="10"/>
      <c r="W72" s="168">
        <v>0</v>
      </c>
      <c r="X72" s="222"/>
      <c r="Y72" s="169"/>
      <c r="Z72" s="222"/>
      <c r="AA72" s="10"/>
      <c r="AB72" s="168">
        <v>0</v>
      </c>
      <c r="AC72" s="222"/>
      <c r="AD72" s="169"/>
      <c r="AE72" s="222"/>
      <c r="AF72" s="130"/>
    </row>
    <row r="73" spans="1:32" x14ac:dyDescent="0.3">
      <c r="A73" s="7"/>
      <c r="B73" s="334"/>
      <c r="C73" s="412"/>
      <c r="D73" s="412"/>
      <c r="E73" s="413"/>
      <c r="F73" s="4"/>
      <c r="G73" s="10"/>
      <c r="H73" s="168">
        <v>0</v>
      </c>
      <c r="I73" s="222"/>
      <c r="J73" s="169"/>
      <c r="K73" s="4"/>
      <c r="L73" s="10"/>
      <c r="M73" s="168">
        <v>0</v>
      </c>
      <c r="N73" s="222"/>
      <c r="O73" s="169"/>
      <c r="P73" s="222"/>
      <c r="Q73" s="10"/>
      <c r="R73" s="168">
        <v>0</v>
      </c>
      <c r="S73" s="222"/>
      <c r="T73" s="169"/>
      <c r="U73" s="222"/>
      <c r="V73" s="10"/>
      <c r="W73" s="168">
        <v>0</v>
      </c>
      <c r="X73" s="222"/>
      <c r="Y73" s="169"/>
      <c r="Z73" s="222"/>
      <c r="AA73" s="10"/>
      <c r="AB73" s="168">
        <v>0</v>
      </c>
      <c r="AC73" s="222"/>
      <c r="AD73" s="169"/>
      <c r="AE73" s="222"/>
      <c r="AF73" s="130"/>
    </row>
    <row r="74" spans="1:32" x14ac:dyDescent="0.3">
      <c r="A74" s="7"/>
      <c r="B74" s="334"/>
      <c r="C74" s="412"/>
      <c r="D74" s="412"/>
      <c r="E74" s="413"/>
      <c r="F74" s="4"/>
      <c r="G74" s="10"/>
      <c r="H74" s="168">
        <v>0</v>
      </c>
      <c r="I74" s="222"/>
      <c r="J74" s="169"/>
      <c r="K74" s="4"/>
      <c r="L74" s="10"/>
      <c r="M74" s="168">
        <v>0</v>
      </c>
      <c r="N74" s="222"/>
      <c r="O74" s="169"/>
      <c r="P74" s="222"/>
      <c r="Q74" s="10"/>
      <c r="R74" s="168">
        <v>0</v>
      </c>
      <c r="S74" s="222"/>
      <c r="T74" s="169"/>
      <c r="U74" s="222"/>
      <c r="V74" s="10"/>
      <c r="W74" s="168">
        <v>0</v>
      </c>
      <c r="X74" s="222"/>
      <c r="Y74" s="169"/>
      <c r="Z74" s="222"/>
      <c r="AA74" s="10"/>
      <c r="AB74" s="168">
        <v>0</v>
      </c>
      <c r="AC74" s="222"/>
      <c r="AD74" s="169"/>
      <c r="AE74" s="222"/>
      <c r="AF74" s="130"/>
    </row>
    <row r="75" spans="1:32" x14ac:dyDescent="0.3">
      <c r="A75" s="7"/>
      <c r="B75" s="334"/>
      <c r="C75" s="412"/>
      <c r="D75" s="412"/>
      <c r="E75" s="413"/>
      <c r="F75" s="129"/>
      <c r="G75" s="10"/>
      <c r="H75" s="168">
        <v>0</v>
      </c>
      <c r="I75" s="222"/>
      <c r="J75" s="169"/>
      <c r="K75" s="129"/>
      <c r="L75" s="10"/>
      <c r="M75" s="168">
        <v>0</v>
      </c>
      <c r="N75" s="222"/>
      <c r="O75" s="169"/>
      <c r="P75" s="222"/>
      <c r="Q75" s="10"/>
      <c r="R75" s="168">
        <v>0</v>
      </c>
      <c r="S75" s="222"/>
      <c r="T75" s="169"/>
      <c r="U75" s="222"/>
      <c r="V75" s="10"/>
      <c r="W75" s="168">
        <v>0</v>
      </c>
      <c r="X75" s="222"/>
      <c r="Y75" s="169"/>
      <c r="Z75" s="222"/>
      <c r="AA75" s="10"/>
      <c r="AB75" s="168">
        <v>0</v>
      </c>
      <c r="AC75" s="222"/>
      <c r="AD75" s="169"/>
      <c r="AE75" s="222"/>
      <c r="AF75" s="133"/>
    </row>
    <row r="76" spans="1:32" x14ac:dyDescent="0.3">
      <c r="A76" s="7"/>
      <c r="B76" s="334"/>
      <c r="C76" s="412"/>
      <c r="D76" s="412"/>
      <c r="E76" s="413"/>
      <c r="F76" s="129"/>
      <c r="G76" s="10"/>
      <c r="H76" s="168">
        <v>0</v>
      </c>
      <c r="I76" s="222"/>
      <c r="J76" s="169"/>
      <c r="K76" s="129"/>
      <c r="L76" s="10"/>
      <c r="M76" s="168">
        <v>0</v>
      </c>
      <c r="N76" s="222"/>
      <c r="O76" s="169"/>
      <c r="P76" s="222"/>
      <c r="Q76" s="10"/>
      <c r="R76" s="168">
        <v>0</v>
      </c>
      <c r="S76" s="222"/>
      <c r="T76" s="169"/>
      <c r="U76" s="222"/>
      <c r="V76" s="10"/>
      <c r="W76" s="168">
        <v>0</v>
      </c>
      <c r="X76" s="222"/>
      <c r="Y76" s="169"/>
      <c r="Z76" s="222"/>
      <c r="AA76" s="10"/>
      <c r="AB76" s="168">
        <v>0</v>
      </c>
      <c r="AC76" s="222"/>
      <c r="AD76" s="169"/>
      <c r="AE76" s="222"/>
      <c r="AF76" s="133"/>
    </row>
    <row r="77" spans="1:32" x14ac:dyDescent="0.3">
      <c r="A77" s="7"/>
      <c r="B77" s="334"/>
      <c r="C77" s="412"/>
      <c r="D77" s="412"/>
      <c r="E77" s="413"/>
      <c r="F77" s="4"/>
      <c r="G77" s="10"/>
      <c r="H77" s="168">
        <v>0</v>
      </c>
      <c r="I77" s="222"/>
      <c r="J77" s="169"/>
      <c r="K77" s="4"/>
      <c r="L77" s="10"/>
      <c r="M77" s="168">
        <v>0</v>
      </c>
      <c r="N77" s="222"/>
      <c r="O77" s="169"/>
      <c r="P77" s="222"/>
      <c r="Q77" s="10"/>
      <c r="R77" s="168">
        <v>0</v>
      </c>
      <c r="S77" s="222"/>
      <c r="T77" s="169"/>
      <c r="U77" s="222"/>
      <c r="V77" s="10"/>
      <c r="W77" s="168">
        <v>0</v>
      </c>
      <c r="X77" s="222"/>
      <c r="Y77" s="169"/>
      <c r="Z77" s="222"/>
      <c r="AA77" s="10"/>
      <c r="AB77" s="168">
        <v>0</v>
      </c>
      <c r="AC77" s="222"/>
      <c r="AD77" s="169"/>
      <c r="AE77" s="222"/>
      <c r="AF77" s="130"/>
    </row>
    <row r="78" spans="1:32" x14ac:dyDescent="0.3">
      <c r="A78" s="7"/>
      <c r="B78" s="334"/>
      <c r="C78" s="412"/>
      <c r="D78" s="412"/>
      <c r="E78" s="413"/>
      <c r="F78" s="4"/>
      <c r="G78" s="10"/>
      <c r="H78" s="168">
        <v>0</v>
      </c>
      <c r="I78" s="222"/>
      <c r="J78" s="169"/>
      <c r="K78" s="4"/>
      <c r="L78" s="10"/>
      <c r="M78" s="168">
        <v>0</v>
      </c>
      <c r="N78" s="222"/>
      <c r="O78" s="169"/>
      <c r="P78" s="222"/>
      <c r="Q78" s="10"/>
      <c r="R78" s="168">
        <v>0</v>
      </c>
      <c r="S78" s="222"/>
      <c r="T78" s="169"/>
      <c r="U78" s="222"/>
      <c r="V78" s="10"/>
      <c r="W78" s="168">
        <v>0</v>
      </c>
      <c r="X78" s="222"/>
      <c r="Y78" s="169"/>
      <c r="Z78" s="222"/>
      <c r="AA78" s="10"/>
      <c r="AB78" s="168">
        <v>0</v>
      </c>
      <c r="AC78" s="222"/>
      <c r="AD78" s="169"/>
      <c r="AE78" s="222"/>
      <c r="AF78" s="130"/>
    </row>
    <row r="79" spans="1:32" x14ac:dyDescent="0.3">
      <c r="A79" s="7"/>
      <c r="B79" s="334"/>
      <c r="C79" s="412"/>
      <c r="D79" s="412"/>
      <c r="E79" s="413"/>
      <c r="F79" s="4"/>
      <c r="G79" s="10"/>
      <c r="H79" s="168">
        <v>0</v>
      </c>
      <c r="I79" s="222"/>
      <c r="J79" s="169"/>
      <c r="K79" s="4"/>
      <c r="L79" s="10"/>
      <c r="M79" s="168">
        <v>0</v>
      </c>
      <c r="N79" s="222"/>
      <c r="O79" s="169"/>
      <c r="P79" s="222"/>
      <c r="Q79" s="10"/>
      <c r="R79" s="168">
        <v>0</v>
      </c>
      <c r="S79" s="222"/>
      <c r="T79" s="169"/>
      <c r="U79" s="222"/>
      <c r="V79" s="10"/>
      <c r="W79" s="168">
        <v>0</v>
      </c>
      <c r="X79" s="222"/>
      <c r="Y79" s="169"/>
      <c r="Z79" s="222"/>
      <c r="AA79" s="10"/>
      <c r="AB79" s="168">
        <v>0</v>
      </c>
      <c r="AC79" s="222"/>
      <c r="AD79" s="169"/>
      <c r="AE79" s="222"/>
      <c r="AF79" s="130"/>
    </row>
    <row r="80" spans="1:32" x14ac:dyDescent="0.3">
      <c r="A80" s="7"/>
      <c r="B80" s="334"/>
      <c r="C80" s="414"/>
      <c r="D80" s="414"/>
      <c r="E80" s="415"/>
      <c r="F80" s="129"/>
      <c r="G80" s="10"/>
      <c r="H80" s="168">
        <v>0</v>
      </c>
      <c r="I80" s="222"/>
      <c r="J80" s="169"/>
      <c r="K80" s="129"/>
      <c r="L80" s="10"/>
      <c r="M80" s="168">
        <v>0</v>
      </c>
      <c r="N80" s="222"/>
      <c r="O80" s="169"/>
      <c r="P80" s="222"/>
      <c r="Q80" s="10"/>
      <c r="R80" s="168">
        <v>0</v>
      </c>
      <c r="S80" s="222"/>
      <c r="T80" s="169"/>
      <c r="U80" s="222"/>
      <c r="V80" s="10"/>
      <c r="W80" s="168">
        <v>0</v>
      </c>
      <c r="X80" s="222"/>
      <c r="Y80" s="169"/>
      <c r="Z80" s="222"/>
      <c r="AA80" s="10"/>
      <c r="AB80" s="168">
        <v>0</v>
      </c>
      <c r="AC80" s="222"/>
      <c r="AD80" s="169"/>
      <c r="AE80" s="222"/>
      <c r="AF80" s="133"/>
    </row>
    <row r="81" spans="1:32" x14ac:dyDescent="0.3">
      <c r="A81" s="7"/>
      <c r="B81" s="334"/>
      <c r="C81" s="414"/>
      <c r="D81" s="414"/>
      <c r="E81" s="415"/>
      <c r="F81" s="129"/>
      <c r="G81" s="10"/>
      <c r="H81" s="168">
        <v>0</v>
      </c>
      <c r="I81" s="222"/>
      <c r="J81" s="169"/>
      <c r="K81" s="129"/>
      <c r="L81" s="10"/>
      <c r="M81" s="168">
        <v>0</v>
      </c>
      <c r="N81" s="222"/>
      <c r="O81" s="169"/>
      <c r="P81" s="222"/>
      <c r="Q81" s="10"/>
      <c r="R81" s="168">
        <v>0</v>
      </c>
      <c r="S81" s="222"/>
      <c r="T81" s="169"/>
      <c r="U81" s="222"/>
      <c r="V81" s="10"/>
      <c r="W81" s="168">
        <v>0</v>
      </c>
      <c r="X81" s="222"/>
      <c r="Y81" s="169"/>
      <c r="Z81" s="222"/>
      <c r="AA81" s="10"/>
      <c r="AB81" s="168">
        <v>0</v>
      </c>
      <c r="AC81" s="222"/>
      <c r="AD81" s="169"/>
      <c r="AE81" s="222"/>
      <c r="AF81" s="133"/>
    </row>
    <row r="82" spans="1:32" x14ac:dyDescent="0.3">
      <c r="A82" s="255"/>
      <c r="B82" s="335"/>
      <c r="C82" s="414"/>
      <c r="D82" s="414"/>
      <c r="E82" s="415"/>
      <c r="F82" s="129"/>
      <c r="G82" s="10"/>
      <c r="H82" s="168">
        <v>0</v>
      </c>
      <c r="I82" s="222"/>
      <c r="J82" s="169"/>
      <c r="K82" s="129"/>
      <c r="L82" s="10"/>
      <c r="M82" s="168">
        <v>0</v>
      </c>
      <c r="N82" s="222"/>
      <c r="O82" s="169"/>
      <c r="P82" s="222"/>
      <c r="Q82" s="10"/>
      <c r="R82" s="168">
        <v>0</v>
      </c>
      <c r="S82" s="222"/>
      <c r="T82" s="169"/>
      <c r="U82" s="222"/>
      <c r="V82" s="10"/>
      <c r="W82" s="168">
        <v>0</v>
      </c>
      <c r="X82" s="222"/>
      <c r="Y82" s="169"/>
      <c r="Z82" s="222"/>
      <c r="AA82" s="10"/>
      <c r="AB82" s="168">
        <v>0</v>
      </c>
      <c r="AC82" s="222"/>
      <c r="AD82" s="169"/>
      <c r="AE82" s="222"/>
      <c r="AF82" s="133"/>
    </row>
    <row r="83" spans="1:32" ht="15" thickBot="1" x14ac:dyDescent="0.35">
      <c r="A83" s="31"/>
      <c r="B83" s="336"/>
      <c r="C83" s="32"/>
      <c r="D83" s="32"/>
      <c r="E83" s="51"/>
      <c r="F83" s="51"/>
      <c r="G83" s="32"/>
      <c r="H83" s="54"/>
      <c r="I83" s="236"/>
      <c r="J83" s="236"/>
      <c r="K83" s="51"/>
      <c r="L83" s="32"/>
      <c r="M83" s="54"/>
      <c r="N83" s="236"/>
      <c r="O83" s="236"/>
      <c r="P83" s="236"/>
      <c r="Q83" s="32"/>
      <c r="R83" s="54"/>
      <c r="S83" s="236"/>
      <c r="T83" s="236"/>
      <c r="U83" s="236"/>
      <c r="V83" s="32"/>
      <c r="W83" s="54"/>
      <c r="X83" s="236"/>
      <c r="Y83" s="236"/>
      <c r="Z83" s="236"/>
      <c r="AA83" s="32"/>
      <c r="AB83" s="54"/>
      <c r="AC83" s="236"/>
      <c r="AD83" s="236"/>
      <c r="AE83" s="236"/>
      <c r="AF83" s="131"/>
    </row>
    <row r="84" spans="1:32" ht="15" thickBot="1" x14ac:dyDescent="0.35">
      <c r="A84" s="24"/>
      <c r="B84" s="327"/>
      <c r="C84" s="39"/>
      <c r="D84" s="39"/>
      <c r="E84" s="40"/>
      <c r="F84" s="40"/>
      <c r="G84" s="41" t="s">
        <v>13</v>
      </c>
      <c r="H84" s="42">
        <f>SUM(H70:H82)</f>
        <v>0</v>
      </c>
      <c r="I84" s="228"/>
      <c r="J84" s="228"/>
      <c r="K84" s="40"/>
      <c r="L84" s="41" t="s">
        <v>13</v>
      </c>
      <c r="M84" s="42">
        <f>SUM(M70:M82)</f>
        <v>0</v>
      </c>
      <c r="N84" s="228"/>
      <c r="O84" s="228"/>
      <c r="P84" s="228"/>
      <c r="Q84" s="41" t="s">
        <v>13</v>
      </c>
      <c r="R84" s="42">
        <f>SUM(R70:R82)</f>
        <v>0</v>
      </c>
      <c r="S84" s="228"/>
      <c r="T84" s="228"/>
      <c r="U84" s="228"/>
      <c r="V84" s="41" t="s">
        <v>13</v>
      </c>
      <c r="W84" s="42">
        <f>SUM(W70:W82)</f>
        <v>0</v>
      </c>
      <c r="X84" s="228"/>
      <c r="Y84" s="228"/>
      <c r="Z84" s="228"/>
      <c r="AA84" s="41" t="s">
        <v>13</v>
      </c>
      <c r="AB84" s="42">
        <f>SUM(AB70:AB82)</f>
        <v>0</v>
      </c>
      <c r="AC84" s="228"/>
      <c r="AD84" s="228"/>
      <c r="AE84" s="228"/>
      <c r="AF84" s="123"/>
    </row>
    <row r="85" spans="1:32" x14ac:dyDescent="0.3">
      <c r="A85" s="24"/>
      <c r="B85" s="24"/>
      <c r="C85" s="35"/>
      <c r="D85" s="35"/>
      <c r="E85" s="46"/>
      <c r="F85" s="46"/>
      <c r="G85" s="62"/>
      <c r="H85" s="63"/>
      <c r="I85" s="225"/>
      <c r="J85" s="225"/>
      <c r="K85" s="64"/>
      <c r="L85" s="57"/>
      <c r="M85" s="63"/>
      <c r="N85" s="225"/>
      <c r="O85" s="225"/>
      <c r="P85" s="225"/>
      <c r="Q85" s="57"/>
      <c r="R85" s="63"/>
      <c r="S85" s="63"/>
      <c r="T85" s="63"/>
      <c r="U85" s="225"/>
      <c r="V85" s="57"/>
      <c r="W85" s="63"/>
      <c r="X85" s="225"/>
      <c r="Y85" s="225"/>
      <c r="Z85" s="225"/>
      <c r="AA85" s="57"/>
      <c r="AB85" s="63"/>
      <c r="AC85" s="225"/>
      <c r="AD85" s="225"/>
      <c r="AE85" s="225"/>
      <c r="AF85" s="46"/>
    </row>
    <row r="86" spans="1:32" x14ac:dyDescent="0.3">
      <c r="A86" s="24"/>
      <c r="B86" s="24"/>
      <c r="C86" s="35"/>
      <c r="D86" s="35"/>
      <c r="E86" s="46"/>
      <c r="F86" s="46"/>
      <c r="G86" s="62"/>
      <c r="H86" s="63"/>
      <c r="I86" s="225"/>
      <c r="J86" s="225"/>
      <c r="K86" s="64"/>
      <c r="L86" s="57"/>
      <c r="M86" s="63"/>
      <c r="N86" s="225"/>
      <c r="O86" s="225"/>
      <c r="P86" s="225"/>
      <c r="Q86" s="57"/>
      <c r="R86" s="63"/>
      <c r="S86" s="63"/>
      <c r="T86" s="63"/>
      <c r="U86" s="225"/>
      <c r="V86" s="57"/>
      <c r="W86" s="63"/>
      <c r="X86" s="225"/>
      <c r="Y86" s="225"/>
      <c r="Z86" s="225"/>
      <c r="AA86" s="57"/>
      <c r="AB86" s="63"/>
      <c r="AC86" s="225"/>
      <c r="AD86" s="225"/>
      <c r="AE86" s="225"/>
      <c r="AF86" s="46"/>
    </row>
    <row r="87" spans="1:32" ht="15" thickBot="1" x14ac:dyDescent="0.35">
      <c r="A87" s="24"/>
      <c r="B87" s="24"/>
      <c r="C87" s="35"/>
      <c r="D87" s="35"/>
      <c r="E87" s="46"/>
      <c r="F87" s="46"/>
      <c r="G87" s="46"/>
      <c r="H87" s="46"/>
      <c r="I87" s="234"/>
      <c r="J87" s="234"/>
      <c r="K87" s="46"/>
      <c r="L87" s="46"/>
      <c r="M87" s="46"/>
      <c r="N87" s="234"/>
      <c r="O87" s="234"/>
      <c r="P87" s="234"/>
      <c r="Q87" s="46"/>
      <c r="R87" s="46"/>
      <c r="S87" s="46"/>
      <c r="T87" s="46"/>
      <c r="U87" s="234"/>
      <c r="V87" s="46"/>
      <c r="W87" s="46"/>
      <c r="X87" s="234"/>
      <c r="Y87" s="234"/>
      <c r="Z87" s="234"/>
      <c r="AA87" s="46"/>
      <c r="AB87" s="46"/>
      <c r="AC87" s="234"/>
      <c r="AD87" s="234"/>
      <c r="AE87" s="234"/>
      <c r="AF87" s="46"/>
    </row>
    <row r="88" spans="1:32" ht="15" thickBot="1" x14ac:dyDescent="0.35">
      <c r="A88" s="24"/>
      <c r="B88" s="24"/>
      <c r="C88" s="158"/>
      <c r="D88" s="159"/>
      <c r="E88" s="160"/>
      <c r="F88" s="160"/>
      <c r="G88" s="160"/>
      <c r="H88" s="160"/>
      <c r="I88" s="242"/>
      <c r="J88" s="242"/>
      <c r="K88" s="160"/>
      <c r="L88" s="160"/>
      <c r="M88" s="160"/>
      <c r="N88" s="242"/>
      <c r="O88" s="242"/>
      <c r="P88" s="242"/>
      <c r="Q88" s="160"/>
      <c r="R88" s="160"/>
      <c r="S88" s="242"/>
      <c r="T88" s="242"/>
      <c r="U88" s="242"/>
      <c r="V88" s="160"/>
      <c r="W88" s="160"/>
      <c r="X88" s="242"/>
      <c r="Y88" s="242"/>
      <c r="Z88" s="242"/>
      <c r="AA88" s="160"/>
      <c r="AB88" s="160"/>
      <c r="AC88" s="242"/>
      <c r="AD88" s="242"/>
      <c r="AE88" s="242"/>
      <c r="AF88" s="161"/>
    </row>
    <row r="89" spans="1:32" x14ac:dyDescent="0.3">
      <c r="A89" s="24" t="s">
        <v>61</v>
      </c>
      <c r="B89" s="24"/>
      <c r="C89" s="162" t="s">
        <v>25</v>
      </c>
      <c r="D89" s="55"/>
      <c r="E89" s="55"/>
      <c r="F89" s="55"/>
      <c r="G89" s="55"/>
      <c r="H89" s="55"/>
      <c r="I89" s="243"/>
      <c r="J89" s="243"/>
      <c r="K89" s="55"/>
      <c r="L89" s="55"/>
      <c r="M89" s="55"/>
      <c r="N89" s="243"/>
      <c r="O89" s="243"/>
      <c r="P89" s="243"/>
      <c r="Q89" s="55"/>
      <c r="R89" s="55"/>
      <c r="S89" s="243"/>
      <c r="T89" s="243"/>
      <c r="U89" s="243"/>
      <c r="V89" s="55"/>
      <c r="W89" s="55"/>
      <c r="X89" s="243"/>
      <c r="Y89" s="243"/>
      <c r="Z89" s="243"/>
      <c r="AA89" s="55"/>
      <c r="AB89" s="55"/>
      <c r="AC89" s="243"/>
      <c r="AD89" s="243"/>
      <c r="AE89" s="243"/>
      <c r="AF89" s="134"/>
    </row>
    <row r="90" spans="1:32" ht="33.75" customHeight="1" x14ac:dyDescent="0.3">
      <c r="A90" s="24"/>
      <c r="B90" s="24"/>
      <c r="C90" s="163"/>
      <c r="D90" s="32"/>
      <c r="E90" s="46"/>
      <c r="F90" s="51"/>
      <c r="G90" s="150" t="s">
        <v>53</v>
      </c>
      <c r="H90" s="150"/>
      <c r="I90" s="241"/>
      <c r="J90" s="241"/>
      <c r="K90" s="302"/>
      <c r="L90" s="150" t="s">
        <v>6</v>
      </c>
      <c r="M90" s="150"/>
      <c r="N90" s="241"/>
      <c r="O90" s="241"/>
      <c r="P90" s="241"/>
      <c r="Q90" s="418" t="s">
        <v>7</v>
      </c>
      <c r="R90" s="418"/>
      <c r="S90" s="232"/>
      <c r="T90" s="232"/>
      <c r="U90" s="232"/>
      <c r="V90" s="418" t="str">
        <f>+V10</f>
        <v>Haalbaarheidsstudies</v>
      </c>
      <c r="W90" s="418"/>
      <c r="X90" s="232"/>
      <c r="Y90" s="232"/>
      <c r="Z90" s="232"/>
      <c r="AA90" s="418" t="str">
        <f>+AA10</f>
        <v>Proces- en organisatie innovatie</v>
      </c>
      <c r="AB90" s="418"/>
      <c r="AC90" s="232"/>
      <c r="AD90" s="232"/>
      <c r="AE90" s="232"/>
      <c r="AF90" s="119"/>
    </row>
    <row r="91" spans="1:32" x14ac:dyDescent="0.3">
      <c r="A91" s="24"/>
      <c r="B91" s="24"/>
      <c r="C91" s="163"/>
      <c r="D91" s="35"/>
      <c r="E91" s="46"/>
      <c r="F91" s="46"/>
      <c r="G91" s="57"/>
      <c r="H91" s="28" t="s">
        <v>22</v>
      </c>
      <c r="I91" s="223"/>
      <c r="J91" s="223"/>
      <c r="K91" s="28"/>
      <c r="L91" s="57"/>
      <c r="M91" s="28" t="s">
        <v>22</v>
      </c>
      <c r="N91" s="223"/>
      <c r="O91" s="223"/>
      <c r="P91" s="223"/>
      <c r="Q91" s="27"/>
      <c r="R91" s="28" t="s">
        <v>22</v>
      </c>
      <c r="S91" s="223"/>
      <c r="T91" s="223"/>
      <c r="U91" s="223"/>
      <c r="V91" s="27"/>
      <c r="W91" s="28" t="s">
        <v>22</v>
      </c>
      <c r="X91" s="223"/>
      <c r="Y91" s="223"/>
      <c r="Z91" s="223"/>
      <c r="AA91" s="27"/>
      <c r="AB91" s="28" t="s">
        <v>22</v>
      </c>
      <c r="AC91" s="223"/>
      <c r="AD91" s="223"/>
      <c r="AE91" s="223"/>
      <c r="AF91" s="56"/>
    </row>
    <row r="92" spans="1:32" x14ac:dyDescent="0.3">
      <c r="A92" s="24"/>
      <c r="B92" s="24"/>
      <c r="C92" s="164" t="s">
        <v>26</v>
      </c>
      <c r="D92" s="58"/>
      <c r="E92" s="59"/>
      <c r="F92" s="59"/>
      <c r="G92" s="60" t="s">
        <v>13</v>
      </c>
      <c r="H92" s="61">
        <f>SUM(H32+H51+H65+H84)</f>
        <v>0</v>
      </c>
      <c r="I92" s="224"/>
      <c r="J92" s="224"/>
      <c r="K92" s="59"/>
      <c r="L92" s="60" t="s">
        <v>13</v>
      </c>
      <c r="M92" s="61">
        <f>SUM(M32+M51+M65+M84)</f>
        <v>0</v>
      </c>
      <c r="N92" s="224"/>
      <c r="O92" s="224"/>
      <c r="P92" s="224"/>
      <c r="Q92" s="60" t="s">
        <v>13</v>
      </c>
      <c r="R92" s="61">
        <f>SUM(R32+R51+R65+R84)</f>
        <v>0</v>
      </c>
      <c r="S92" s="224"/>
      <c r="T92" s="224"/>
      <c r="U92" s="224"/>
      <c r="V92" s="60" t="s">
        <v>13</v>
      </c>
      <c r="W92" s="261">
        <f>SUM(W32+W51+W65+W84)</f>
        <v>0</v>
      </c>
      <c r="X92" s="316"/>
      <c r="Y92" s="316"/>
      <c r="Z92" s="224"/>
      <c r="AA92" s="60" t="s">
        <v>13</v>
      </c>
      <c r="AB92" s="261">
        <f>SUM(AB32+AB51+AB65+AB84)</f>
        <v>0</v>
      </c>
      <c r="AC92" s="316"/>
      <c r="AD92" s="316"/>
      <c r="AE92" s="224"/>
      <c r="AF92" s="135"/>
    </row>
    <row r="93" spans="1:32" x14ac:dyDescent="0.3">
      <c r="A93" s="24"/>
      <c r="B93" s="24"/>
      <c r="C93" s="163"/>
      <c r="D93" s="35"/>
      <c r="E93" s="46"/>
      <c r="F93" s="46"/>
      <c r="G93" s="62"/>
      <c r="H93" s="63"/>
      <c r="I93" s="225"/>
      <c r="J93" s="225"/>
      <c r="K93" s="64"/>
      <c r="L93" s="62"/>
      <c r="M93" s="63"/>
      <c r="N93" s="225"/>
      <c r="O93" s="225"/>
      <c r="P93" s="225"/>
      <c r="Q93" s="57"/>
      <c r="R93" s="63"/>
      <c r="S93" s="225"/>
      <c r="T93" s="225"/>
      <c r="U93" s="225"/>
      <c r="V93" s="57"/>
      <c r="W93" s="63"/>
      <c r="X93" s="225"/>
      <c r="Y93" s="225"/>
      <c r="Z93" s="225"/>
      <c r="AA93" s="57"/>
      <c r="AB93" s="63"/>
      <c r="AC93" s="225"/>
      <c r="AD93" s="225"/>
      <c r="AE93" s="225"/>
      <c r="AF93" s="136"/>
    </row>
    <row r="94" spans="1:32" x14ac:dyDescent="0.3">
      <c r="A94" s="24"/>
      <c r="B94" s="24"/>
      <c r="C94" s="163"/>
      <c r="D94" s="35"/>
      <c r="E94" s="46"/>
      <c r="F94" s="46"/>
      <c r="G94" s="62"/>
      <c r="H94" s="63"/>
      <c r="I94" s="225"/>
      <c r="J94" s="225"/>
      <c r="K94" s="64"/>
      <c r="L94" s="62"/>
      <c r="M94" s="63"/>
      <c r="N94" s="225"/>
      <c r="O94" s="225"/>
      <c r="P94" s="225"/>
      <c r="Q94" s="57"/>
      <c r="R94" s="63"/>
      <c r="S94" s="225"/>
      <c r="T94" s="225"/>
      <c r="U94" s="225"/>
      <c r="V94" s="57"/>
      <c r="W94" s="63"/>
      <c r="X94" s="225"/>
      <c r="Y94" s="225"/>
      <c r="Z94" s="225"/>
      <c r="AA94" s="57"/>
      <c r="AB94" s="63"/>
      <c r="AC94" s="225"/>
      <c r="AD94" s="225"/>
      <c r="AE94" s="225"/>
      <c r="AF94" s="136"/>
    </row>
    <row r="95" spans="1:32" x14ac:dyDescent="0.3">
      <c r="A95" s="24"/>
      <c r="B95" s="24"/>
      <c r="C95" s="165"/>
      <c r="D95" s="35"/>
      <c r="E95" s="46"/>
      <c r="F95" s="46"/>
      <c r="G95" s="62"/>
      <c r="H95" s="63" t="s">
        <v>27</v>
      </c>
      <c r="I95" s="225"/>
      <c r="J95" s="225"/>
      <c r="K95" s="64"/>
      <c r="L95" s="62"/>
      <c r="M95" s="63" t="s">
        <v>27</v>
      </c>
      <c r="N95" s="225"/>
      <c r="O95" s="225"/>
      <c r="P95" s="225"/>
      <c r="Q95" s="57"/>
      <c r="R95" s="63" t="s">
        <v>27</v>
      </c>
      <c r="S95" s="225"/>
      <c r="T95" s="225"/>
      <c r="U95" s="225"/>
      <c r="V95" s="57"/>
      <c r="W95" s="63" t="s">
        <v>27</v>
      </c>
      <c r="X95" s="225"/>
      <c r="Y95" s="225"/>
      <c r="Z95" s="225"/>
      <c r="AA95" s="57"/>
      <c r="AB95" s="63" t="s">
        <v>27</v>
      </c>
      <c r="AC95" s="225"/>
      <c r="AD95" s="225"/>
      <c r="AE95" s="225"/>
      <c r="AF95" s="136"/>
    </row>
    <row r="96" spans="1:32" x14ac:dyDescent="0.3">
      <c r="A96" s="24"/>
      <c r="B96" s="24"/>
      <c r="C96" s="166" t="s">
        <v>28</v>
      </c>
      <c r="D96" s="65"/>
      <c r="E96" s="65"/>
      <c r="F96" s="65"/>
      <c r="G96" s="65"/>
      <c r="H96" s="66">
        <f>'Basisgegevens aanvraag'!J12</f>
        <v>0</v>
      </c>
      <c r="I96" s="244"/>
      <c r="J96" s="244"/>
      <c r="K96" s="59"/>
      <c r="L96" s="65"/>
      <c r="M96" s="66" cm="1">
        <f t="array" ref="M96">_xlfn.IFS(D5=Werkblad!A13,100%,D5=Werkblad!A10,"='Basisgegevens aanvraag'!N12",D4=Werkblad!A8,100%, D5&lt;&gt;Werkblad!A10,'Basisgegevens aanvraag'!N12)</f>
        <v>0.5</v>
      </c>
      <c r="N96" s="226"/>
      <c r="O96" s="226"/>
      <c r="P96" s="226"/>
      <c r="Q96" s="60"/>
      <c r="R96" s="66" cm="1">
        <f t="array" ref="R96">_xlfn.IFS(D5=Werkblad!A13,100%,D5=Werkblad!A10,"='Basisgegevens aanvraag'!Q12",D4=Werkblad!A8,100%, D5&lt;&gt;Werkblad!A10,'Basisgegevens aanvraag'!Q12)</f>
        <v>0.25</v>
      </c>
      <c r="S96" s="244"/>
      <c r="T96" s="244"/>
      <c r="U96" s="244"/>
      <c r="V96" s="60"/>
      <c r="W96" s="66" cm="1">
        <f t="array" ref="W96">_xlfn.IFS(D5=Werkblad!A13,100%,D5=Werkblad!A10,"='Basisgegevens aanvraag'!T11",D4=Werkblad!A8,100%, D5&lt;&gt;Werkblad!A10,'Basisgegevens aanvraag'!T11)</f>
        <v>0.5</v>
      </c>
      <c r="X96" s="244"/>
      <c r="Y96" s="244"/>
      <c r="Z96" s="244"/>
      <c r="AA96" s="60"/>
      <c r="AB96" s="66" t="e" cm="1">
        <f t="array" ref="AB96">_xlfn.IFS(D4=Werkblad!A10,'Basisgegevens aanvraag'!V12,D4=Werkblad!A9,'Basisgegevens aanvraag'!Y12,D4=Werkblad!A8,0,D4=Werkblad!A7,0)</f>
        <v>#N/A</v>
      </c>
      <c r="AC96" s="318"/>
      <c r="AD96" s="318"/>
      <c r="AE96" s="244"/>
      <c r="AF96" s="135"/>
    </row>
    <row r="97" spans="1:32" x14ac:dyDescent="0.3">
      <c r="A97" s="24"/>
      <c r="B97" s="24"/>
      <c r="C97" s="165"/>
      <c r="D97" s="43"/>
      <c r="E97" s="43"/>
      <c r="F97" s="43"/>
      <c r="G97" s="43"/>
      <c r="H97" s="67"/>
      <c r="I97" s="227"/>
      <c r="J97" s="227"/>
      <c r="K97" s="64"/>
      <c r="L97" s="43"/>
      <c r="M97" s="67"/>
      <c r="N97" s="227"/>
      <c r="O97" s="227"/>
      <c r="P97" s="227"/>
      <c r="Q97" s="57"/>
      <c r="R97" s="67"/>
      <c r="S97" s="227"/>
      <c r="T97" s="227"/>
      <c r="U97" s="227"/>
      <c r="V97" s="57"/>
      <c r="W97" s="67"/>
      <c r="X97" s="227"/>
      <c r="Y97" s="227"/>
      <c r="Z97" s="227"/>
      <c r="AA97" s="57"/>
      <c r="AB97" s="67"/>
      <c r="AC97" s="227"/>
      <c r="AD97" s="227"/>
      <c r="AE97" s="227"/>
      <c r="AF97" s="136"/>
    </row>
    <row r="98" spans="1:32" x14ac:dyDescent="0.3">
      <c r="A98" s="24"/>
      <c r="B98" s="24"/>
      <c r="C98" s="165"/>
      <c r="D98" s="43"/>
      <c r="E98" s="43"/>
      <c r="F98" s="43"/>
      <c r="G98" s="43"/>
      <c r="H98" s="67"/>
      <c r="I98" s="227"/>
      <c r="J98" s="227"/>
      <c r="K98" s="64"/>
      <c r="L98" s="43"/>
      <c r="M98" s="67"/>
      <c r="N98" s="227"/>
      <c r="O98" s="227"/>
      <c r="P98" s="227"/>
      <c r="Q98" s="57"/>
      <c r="R98" s="67"/>
      <c r="S98" s="227"/>
      <c r="T98" s="227"/>
      <c r="U98" s="227"/>
      <c r="V98" s="57"/>
      <c r="W98" s="67"/>
      <c r="X98" s="227"/>
      <c r="Y98" s="227"/>
      <c r="Z98" s="227"/>
      <c r="AA98" s="57"/>
      <c r="AB98" s="67"/>
      <c r="AC98" s="227"/>
      <c r="AD98" s="227"/>
      <c r="AE98" s="227"/>
      <c r="AF98" s="136"/>
    </row>
    <row r="99" spans="1:32" x14ac:dyDescent="0.3">
      <c r="A99" s="24"/>
      <c r="B99" s="24"/>
      <c r="C99" s="163"/>
      <c r="D99" s="35"/>
      <c r="E99" s="46"/>
      <c r="F99" s="68"/>
      <c r="G99" s="57"/>
      <c r="H99" s="63" t="s">
        <v>29</v>
      </c>
      <c r="I99" s="225"/>
      <c r="J99" s="225"/>
      <c r="K99" s="68"/>
      <c r="L99" s="57"/>
      <c r="M99" s="63" t="s">
        <v>29</v>
      </c>
      <c r="N99" s="225"/>
      <c r="O99" s="225"/>
      <c r="P99" s="225"/>
      <c r="Q99" s="57"/>
      <c r="R99" s="63" t="s">
        <v>29</v>
      </c>
      <c r="S99" s="225"/>
      <c r="T99" s="225"/>
      <c r="U99" s="225"/>
      <c r="V99" s="57"/>
      <c r="W99" s="63" t="s">
        <v>29</v>
      </c>
      <c r="X99" s="225"/>
      <c r="Y99" s="225"/>
      <c r="Z99" s="225"/>
      <c r="AA99" s="57"/>
      <c r="AB99" s="63" t="s">
        <v>29</v>
      </c>
      <c r="AC99" s="225"/>
      <c r="AD99" s="225"/>
      <c r="AE99" s="225"/>
      <c r="AF99" s="137"/>
    </row>
    <row r="100" spans="1:32" x14ac:dyDescent="0.3">
      <c r="A100" s="24"/>
      <c r="B100" s="24"/>
      <c r="C100" s="164" t="s">
        <v>123</v>
      </c>
      <c r="D100" s="58"/>
      <c r="E100" s="59"/>
      <c r="F100" s="65"/>
      <c r="G100" s="60" t="s">
        <v>13</v>
      </c>
      <c r="H100" s="261">
        <f>H92*H96</f>
        <v>0</v>
      </c>
      <c r="I100" s="316"/>
      <c r="J100" s="316"/>
      <c r="K100" s="69"/>
      <c r="L100" s="60" t="s">
        <v>13</v>
      </c>
      <c r="M100" s="261">
        <f>M92*M96</f>
        <v>0</v>
      </c>
      <c r="N100" s="316"/>
      <c r="O100" s="316"/>
      <c r="P100" s="224"/>
      <c r="Q100" s="60" t="s">
        <v>13</v>
      </c>
      <c r="R100" s="261">
        <f>R92*R96</f>
        <v>0</v>
      </c>
      <c r="S100" s="316"/>
      <c r="T100" s="316"/>
      <c r="U100" s="224"/>
      <c r="V100" s="60" t="s">
        <v>13</v>
      </c>
      <c r="W100" s="261">
        <f>W92*W96</f>
        <v>0</v>
      </c>
      <c r="X100" s="316"/>
      <c r="Y100" s="316"/>
      <c r="Z100" s="224"/>
      <c r="AA100" s="60" t="s">
        <v>13</v>
      </c>
      <c r="AB100" s="61" t="e">
        <f>AB92*AB96</f>
        <v>#N/A</v>
      </c>
      <c r="AC100" s="224"/>
      <c r="AD100" s="224"/>
      <c r="AE100" s="224"/>
      <c r="AF100" s="138"/>
    </row>
    <row r="101" spans="1:32" x14ac:dyDescent="0.3">
      <c r="A101" s="24"/>
      <c r="B101" s="24"/>
      <c r="C101" s="163"/>
      <c r="D101" s="35"/>
      <c r="E101" s="46"/>
      <c r="F101" s="46"/>
      <c r="G101" s="57"/>
      <c r="H101" s="63"/>
      <c r="I101" s="225"/>
      <c r="J101" s="225"/>
      <c r="K101" s="64"/>
      <c r="L101" s="64"/>
      <c r="M101" s="64"/>
      <c r="N101" s="234"/>
      <c r="O101" s="234"/>
      <c r="P101" s="234"/>
      <c r="Q101" s="57"/>
      <c r="R101" s="63"/>
      <c r="S101" s="225"/>
      <c r="T101" s="225"/>
      <c r="U101" s="63"/>
      <c r="V101" s="63"/>
      <c r="W101" s="63"/>
      <c r="X101" s="63"/>
      <c r="Y101" s="63"/>
      <c r="Z101" s="225"/>
      <c r="AA101" s="63"/>
      <c r="AB101" s="182"/>
      <c r="AC101" s="319"/>
      <c r="AD101" s="319"/>
      <c r="AE101" s="225"/>
      <c r="AF101" s="136"/>
    </row>
    <row r="102" spans="1:32" x14ac:dyDescent="0.3">
      <c r="A102" s="24"/>
      <c r="B102" s="24"/>
      <c r="C102" s="164"/>
      <c r="D102" s="58"/>
      <c r="E102" s="59"/>
      <c r="F102" s="59"/>
      <c r="G102" s="70"/>
      <c r="H102" s="71"/>
      <c r="I102" s="224"/>
      <c r="J102" s="224"/>
      <c r="K102" s="72"/>
      <c r="L102" s="72"/>
      <c r="M102" s="72"/>
      <c r="N102" s="250"/>
      <c r="O102" s="250"/>
      <c r="P102" s="250"/>
      <c r="Q102" s="70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206"/>
      <c r="AC102" s="253"/>
      <c r="AD102" s="253"/>
      <c r="AE102" s="253"/>
      <c r="AF102" s="139"/>
    </row>
    <row r="103" spans="1:32" x14ac:dyDescent="0.3">
      <c r="A103" s="24"/>
      <c r="B103" s="24"/>
      <c r="C103" s="163" t="s">
        <v>106</v>
      </c>
      <c r="D103" s="43"/>
      <c r="E103" s="73">
        <f>SUM(H92,M92,R92,W92,AB92)</f>
        <v>0</v>
      </c>
      <c r="F103" s="46"/>
      <c r="G103" s="57"/>
      <c r="H103" s="63"/>
      <c r="I103" s="225"/>
      <c r="J103" s="225"/>
      <c r="K103" s="64"/>
      <c r="L103" s="64"/>
      <c r="M103" s="64"/>
      <c r="N103" s="234"/>
      <c r="O103" s="234"/>
      <c r="P103" s="234"/>
      <c r="Q103" s="57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225"/>
      <c r="AD103" s="225"/>
      <c r="AE103" s="225"/>
      <c r="AF103" s="136"/>
    </row>
    <row r="104" spans="1:32" x14ac:dyDescent="0.3">
      <c r="A104" s="24"/>
      <c r="B104" s="24"/>
      <c r="C104" s="164" t="s">
        <v>107</v>
      </c>
      <c r="D104" s="317"/>
      <c r="E104" s="61" t="e">
        <f>SUM(H100,M100,R100,W100,AB100)</f>
        <v>#N/A</v>
      </c>
      <c r="F104" s="59"/>
      <c r="G104" s="70"/>
      <c r="H104" s="71"/>
      <c r="I104" s="224"/>
      <c r="J104" s="224"/>
      <c r="K104" s="72"/>
      <c r="L104" s="72"/>
      <c r="M104" s="72"/>
      <c r="N104" s="250"/>
      <c r="O104" s="250"/>
      <c r="P104" s="250"/>
      <c r="Q104" s="70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224"/>
      <c r="AD104" s="224"/>
      <c r="AE104" s="224"/>
      <c r="AF104" s="139"/>
    </row>
    <row r="105" spans="1:32" ht="15" thickBot="1" x14ac:dyDescent="0.35">
      <c r="A105" s="24"/>
      <c r="B105" s="24"/>
      <c r="C105" s="167"/>
      <c r="D105" s="74"/>
      <c r="E105" s="74"/>
      <c r="F105" s="40"/>
      <c r="G105" s="44"/>
      <c r="H105" s="75"/>
      <c r="I105" s="228"/>
      <c r="J105" s="228"/>
      <c r="K105" s="76"/>
      <c r="L105" s="76"/>
      <c r="M105" s="76"/>
      <c r="N105" s="251"/>
      <c r="O105" s="251"/>
      <c r="P105" s="251"/>
      <c r="Q105" s="44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228"/>
      <c r="AD105" s="228"/>
      <c r="AE105" s="228"/>
      <c r="AF105" s="140"/>
    </row>
    <row r="106" spans="1:32" x14ac:dyDescent="0.3">
      <c r="A106" s="7"/>
      <c r="B106" s="7"/>
      <c r="C106" s="11"/>
      <c r="D106" s="11"/>
      <c r="E106" s="13"/>
      <c r="F106" s="13"/>
      <c r="G106" s="15"/>
      <c r="H106" s="16"/>
      <c r="I106" s="16"/>
      <c r="J106" s="16"/>
      <c r="K106" s="17"/>
      <c r="L106" s="17"/>
      <c r="M106" s="17"/>
      <c r="N106" s="17"/>
      <c r="O106" s="17"/>
      <c r="P106" s="248"/>
      <c r="Q106" s="15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254"/>
      <c r="AD106" s="254"/>
      <c r="AE106" s="254"/>
      <c r="AF106" s="17"/>
    </row>
    <row r="107" spans="1:32" ht="15" thickBot="1" x14ac:dyDescent="0.35">
      <c r="A107" s="255"/>
      <c r="B107" s="255"/>
      <c r="C107" s="10"/>
      <c r="D107" s="10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49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249"/>
      <c r="AD107" s="249"/>
      <c r="AE107" s="249"/>
      <c r="AF107" s="14"/>
    </row>
    <row r="108" spans="1:32" x14ac:dyDescent="0.3">
      <c r="A108" s="255"/>
      <c r="B108" s="255"/>
      <c r="C108" s="155" t="s">
        <v>30</v>
      </c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252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252"/>
      <c r="AD108" s="252"/>
      <c r="AE108" s="252"/>
      <c r="AF108" s="157"/>
    </row>
    <row r="109" spans="1:32" x14ac:dyDescent="0.3">
      <c r="A109" s="255"/>
      <c r="B109" s="255"/>
      <c r="C109" s="28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320"/>
      <c r="AD109" s="320"/>
      <c r="AE109" s="320"/>
      <c r="AF109" s="12"/>
    </row>
    <row r="110" spans="1:32" x14ac:dyDescent="0.3">
      <c r="A110" s="255"/>
      <c r="B110" s="255"/>
      <c r="C110" s="28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2"/>
    </row>
    <row r="111" spans="1:32" x14ac:dyDescent="0.3">
      <c r="A111" s="255"/>
      <c r="B111" s="255"/>
      <c r="C111" s="28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2"/>
    </row>
    <row r="112" spans="1:32" x14ac:dyDescent="0.3">
      <c r="A112" s="255"/>
      <c r="B112" s="255"/>
      <c r="C112" s="28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2"/>
    </row>
    <row r="113" spans="1:32" x14ac:dyDescent="0.3">
      <c r="A113" s="255"/>
      <c r="B113" s="255"/>
      <c r="C113" s="28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2"/>
    </row>
    <row r="114" spans="1:32" x14ac:dyDescent="0.3">
      <c r="A114" s="255"/>
      <c r="B114" s="255"/>
      <c r="C114" s="28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2"/>
    </row>
    <row r="115" spans="1:32" x14ac:dyDescent="0.3">
      <c r="A115" s="255"/>
      <c r="B115" s="255"/>
      <c r="C115" s="28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2"/>
    </row>
    <row r="116" spans="1:32" x14ac:dyDescent="0.3">
      <c r="A116" s="255"/>
      <c r="B116" s="255"/>
      <c r="C116" s="28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2"/>
    </row>
    <row r="117" spans="1:32" x14ac:dyDescent="0.3">
      <c r="A117" s="255"/>
      <c r="B117" s="255"/>
      <c r="C117" s="28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2"/>
    </row>
    <row r="118" spans="1:32" x14ac:dyDescent="0.3">
      <c r="A118" s="255"/>
      <c r="B118" s="255"/>
      <c r="C118" s="28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2"/>
    </row>
    <row r="119" spans="1:32" x14ac:dyDescent="0.3">
      <c r="C119" s="28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2"/>
    </row>
    <row r="120" spans="1:32" ht="15" thickBot="1" x14ac:dyDescent="0.35">
      <c r="C120" s="282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4"/>
    </row>
  </sheetData>
  <sheetProtection algorithmName="SHA-512" hashValue="TQxE24+oDxveuiWL9QipKTQOgolP+05fdufZ/lltoVoCCwamO7HUMxidMULw1s0YNS9I67BNn3TSzGaa7S/xaQ==" saltValue="/utXmivTmskpdlAmuRg9IQ==" spinCount="100000" sheet="1" objects="1" scenarios="1"/>
  <customSheetViews>
    <customSheetView guid="{83BCCC09-8AC8-4304-9213-3ECE2DC16AD8}" showGridLines="0" hiddenColumns="1">
      <pane xSplit="4" ySplit="13" topLeftCell="AG119" activePane="bottomRight" state="frozen"/>
      <selection pane="bottomRight" activeCell="AY130" sqref="AY13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DA38D98D-64BF-48A9-B1C9-BECCDCD9C7D7}" showGridLines="0" hiddenColumns="1">
      <pane xSplit="4" ySplit="13" topLeftCell="AG119" activePane="bottomRight" state="frozen"/>
      <selection pane="bottomRight" activeCell="AY130" sqref="AY13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0FB312B1-C847-4AEE-B520-9119A74AA10E}" showGridLines="0" hiddenColumns="1">
      <pane xSplit="4" ySplit="13" topLeftCell="AG119" activePane="bottomRight" state="frozen"/>
      <selection pane="bottomRight" activeCell="AY130" sqref="AY13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&amp;L&amp;"Calibri"&amp;10&amp;K000000 Intern gebruik&amp;1#_x000D_</oddHeader>
        <oddFooter>&amp;L_x000D_&amp;1#&amp;"Calibri"&amp;10&amp;K000000 Intern gebruik</oddFooter>
      </headerFooter>
    </customSheetView>
  </customSheetViews>
  <mergeCells count="55">
    <mergeCell ref="Q90:R90"/>
    <mergeCell ref="V90:W90"/>
    <mergeCell ref="AA90:AB90"/>
    <mergeCell ref="C77:E77"/>
    <mergeCell ref="C78:E78"/>
    <mergeCell ref="C79:E79"/>
    <mergeCell ref="C80:E80"/>
    <mergeCell ref="C81:E81"/>
    <mergeCell ref="C82:E82"/>
    <mergeCell ref="C72:E72"/>
    <mergeCell ref="C73:E73"/>
    <mergeCell ref="C74:E74"/>
    <mergeCell ref="C75:E75"/>
    <mergeCell ref="C76:E76"/>
    <mergeCell ref="C70:E70"/>
    <mergeCell ref="C71:E71"/>
    <mergeCell ref="C61:E61"/>
    <mergeCell ref="C62:E62"/>
    <mergeCell ref="C63:E63"/>
    <mergeCell ref="AA68:AB68"/>
    <mergeCell ref="C45:D45"/>
    <mergeCell ref="C46:D46"/>
    <mergeCell ref="C47:D47"/>
    <mergeCell ref="C48:D48"/>
    <mergeCell ref="C49:D49"/>
    <mergeCell ref="Q54:R54"/>
    <mergeCell ref="V54:W54"/>
    <mergeCell ref="AA54:AB54"/>
    <mergeCell ref="C58:E58"/>
    <mergeCell ref="C59:E59"/>
    <mergeCell ref="C60:E60"/>
    <mergeCell ref="C56:E56"/>
    <mergeCell ref="C57:E57"/>
    <mergeCell ref="C41:D41"/>
    <mergeCell ref="C42:D42"/>
    <mergeCell ref="C43:D43"/>
    <mergeCell ref="Q68:R68"/>
    <mergeCell ref="V68:W68"/>
    <mergeCell ref="C44:D44"/>
    <mergeCell ref="G54:J54"/>
    <mergeCell ref="G68:J68"/>
    <mergeCell ref="C39:D39"/>
    <mergeCell ref="C40:D40"/>
    <mergeCell ref="C37:D37"/>
    <mergeCell ref="C38:D38"/>
    <mergeCell ref="C7:D7"/>
    <mergeCell ref="AA35:AB35"/>
    <mergeCell ref="G2:H5"/>
    <mergeCell ref="E7:F7"/>
    <mergeCell ref="C9:AF9"/>
    <mergeCell ref="G10:J10"/>
    <mergeCell ref="L10:O10"/>
    <mergeCell ref="Q10:T10"/>
    <mergeCell ref="AA10:AB10"/>
    <mergeCell ref="G35:J35"/>
  </mergeCells>
  <conditionalFormatting sqref="C9">
    <cfRule type="cellIs" dxfId="21" priority="9" stopIfTrue="1" operator="equal">
      <formula>"Kies eerst uw systematiek voor de berekening van de subsidiabele kosten"</formula>
    </cfRule>
  </conditionalFormatting>
  <conditionalFormatting sqref="G31">
    <cfRule type="cellIs" dxfId="20" priority="8" stopIfTrue="1" operator="equal">
      <formula>"Opslag algemene kosten (50%)"</formula>
    </cfRule>
  </conditionalFormatting>
  <conditionalFormatting sqref="AE100">
    <cfRule type="cellIs" dxfId="19" priority="7" operator="greaterThan">
      <formula>20000000</formula>
    </cfRule>
  </conditionalFormatting>
  <conditionalFormatting sqref="AA31">
    <cfRule type="cellIs" dxfId="18" priority="3" stopIfTrue="1" operator="equal">
      <formula>"Opslag algemene kosten (50%)"</formula>
    </cfRule>
  </conditionalFormatting>
  <conditionalFormatting sqref="V31">
    <cfRule type="cellIs" dxfId="17" priority="4" stopIfTrue="1" operator="equal">
      <formula>"Opslag algemene kosten (50%)"</formula>
    </cfRule>
  </conditionalFormatting>
  <conditionalFormatting sqref="L31">
    <cfRule type="cellIs" dxfId="16" priority="6" stopIfTrue="1" operator="equal">
      <formula>"Opslag algemene kosten (50%)"</formula>
    </cfRule>
  </conditionalFormatting>
  <conditionalFormatting sqref="Q31">
    <cfRule type="cellIs" dxfId="15" priority="5" stopIfTrue="1" operator="equal">
      <formula>"Opslag algemene kosten (50%)"</formula>
    </cfRule>
  </conditionalFormatting>
  <conditionalFormatting sqref="AB100:AD100">
    <cfRule type="cellIs" dxfId="14" priority="1" operator="greaterThan">
      <formula>20000000</formula>
    </cfRule>
  </conditionalFormatting>
  <dataValidations xWindow="469" yWindow="607" count="1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C56:E63" xr:uid="{6931B303-9E0F-4B8E-9492-380A66C64EBD}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4"/>
  <headerFooter>
    <oddHeader>&amp;L&amp;"Calibri"&amp;10&amp;K000000 Intern gebruik&amp;1#_x000D_</oddHeader>
    <oddFooter>&amp;L_x000D_&amp;1#&amp;"Calibri"&amp;10&amp;K000000 Intern gebruik</oddFooter>
  </headerFooter>
  <rowBreaks count="1" manualBreakCount="1">
    <brk id="33" max="31" man="1"/>
  </rowBreaks>
  <ignoredErrors>
    <ignoredError sqref="E12:E28" unlockedFormula="1"/>
  </ignoredErrors>
  <legacyDrawing r:id="rId5"/>
  <extLst>
    <ext xmlns:x14="http://schemas.microsoft.com/office/spreadsheetml/2009/9/main" uri="{CCE6A557-97BC-4b89-ADB6-D9C93CAAB3DF}">
      <x14:dataValidations xmlns:xm="http://schemas.microsoft.com/office/excel/2006/main" xWindow="469" yWindow="607" count="2">
        <x14:dataValidation type="list" allowBlank="1" showInputMessage="1" showErrorMessage="1" xr:uid="{27352209-1303-49BB-9EBF-C198C25F0F0D}">
          <x14:formula1>
            <xm:f>Werkblad!$A$12:$A$14</xm:f>
          </x14:formula1>
          <xm:sqref>D5</xm:sqref>
        </x14:dataValidation>
        <x14:dataValidation type="list" allowBlank="1" showErrorMessage="1" errorTitle="Onjuiste invoer" error="Maak een keuze tussen de integrale kostensystematiek, de loonkosten plus vaste opslag-systematiek of de vaste uurtarief-systematiek." xr:uid="{F21D0C7A-9B30-4908-9756-2B7B56432CBB}">
          <x14:formula1>
            <xm:f>Werkblad!$A$1:$A$4</xm:f>
          </x14:formula1>
          <xm:sqref>E7:F7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56FC-2FEF-437C-8374-E0A8D7C82A17}">
  <sheetPr codeName="Blad9"/>
  <dimension ref="A1:AM120"/>
  <sheetViews>
    <sheetView showGridLines="0" zoomScaleNormal="100" workbookViewId="0">
      <selection activeCell="E7" sqref="E7:F7"/>
    </sheetView>
  </sheetViews>
  <sheetFormatPr defaultColWidth="9.109375" defaultRowHeight="14.4" x14ac:dyDescent="0.3"/>
  <cols>
    <col min="1" max="1" width="4.109375" style="256" customWidth="1"/>
    <col min="2" max="2" width="9.5546875" style="256" customWidth="1"/>
    <col min="3" max="3" width="43" style="19" customWidth="1"/>
    <col min="4" max="4" width="54.109375" style="19" bestFit="1" customWidth="1"/>
    <col min="5" max="5" width="15.5546875" style="20" customWidth="1"/>
    <col min="6" max="7" width="13.5546875" style="20" customWidth="1"/>
    <col min="8" max="8" width="14.6640625" style="20" customWidth="1"/>
    <col min="9" max="9" width="10.6640625" style="20" customWidth="1"/>
    <col min="10" max="10" width="24.6640625" style="20" customWidth="1"/>
    <col min="11" max="11" width="10.6640625" style="20" customWidth="1"/>
    <col min="12" max="12" width="14.6640625" style="20" customWidth="1"/>
    <col min="13" max="13" width="15.33203125" style="20" customWidth="1"/>
    <col min="14" max="14" width="10.6640625" style="20" customWidth="1"/>
    <col min="15" max="15" width="24.6640625" style="20" customWidth="1"/>
    <col min="16" max="16" width="10.6640625" style="245" customWidth="1"/>
    <col min="17" max="17" width="14.6640625" style="20" customWidth="1"/>
    <col min="18" max="18" width="15.33203125" style="20" customWidth="1"/>
    <col min="19" max="19" width="10.6640625" style="20" customWidth="1"/>
    <col min="20" max="20" width="24.6640625" style="20" customWidth="1"/>
    <col min="21" max="21" width="10.6640625" style="20" customWidth="1"/>
    <col min="22" max="23" width="14.6640625" style="20" customWidth="1"/>
    <col min="24" max="24" width="10.6640625" style="20" customWidth="1"/>
    <col min="25" max="25" width="24.6640625" style="20" customWidth="1"/>
    <col min="26" max="26" width="10.6640625" style="20" customWidth="1"/>
    <col min="27" max="27" width="17.33203125" style="20" customWidth="1"/>
    <col min="28" max="28" width="17.5546875" style="20" customWidth="1"/>
    <col min="29" max="29" width="10.6640625" style="20" customWidth="1"/>
    <col min="30" max="30" width="24.6640625" style="20" customWidth="1"/>
    <col min="31" max="31" width="10.6640625" style="245" customWidth="1"/>
    <col min="32" max="32" width="4" style="20" customWidth="1"/>
    <col min="33" max="33" width="94.88671875" style="21" customWidth="1"/>
    <col min="34" max="38" width="9.109375" style="21"/>
    <col min="39" max="39" width="33.44140625" style="21" bestFit="1" customWidth="1"/>
    <col min="40" max="40" width="9.6640625" style="21" bestFit="1" customWidth="1"/>
    <col min="41" max="43" width="9.109375" style="21"/>
    <col min="44" max="44" width="9.6640625" style="21" bestFit="1" customWidth="1"/>
    <col min="45" max="45" width="7.6640625" style="21" bestFit="1" customWidth="1"/>
    <col min="46" max="46" width="6" style="21" bestFit="1" customWidth="1"/>
    <col min="47" max="48" width="9.109375" style="21"/>
    <col min="49" max="50" width="6" style="21" bestFit="1" customWidth="1"/>
    <col min="51" max="52" width="9.109375" style="21"/>
    <col min="53" max="56" width="6" style="21" bestFit="1" customWidth="1"/>
    <col min="57" max="57" width="9.6640625" style="21" bestFit="1" customWidth="1"/>
    <col min="58" max="58" width="15.6640625" style="21" bestFit="1" customWidth="1"/>
    <col min="59" max="16384" width="9.109375" style="21"/>
  </cols>
  <sheetData>
    <row r="1" spans="1:32" ht="15" thickBot="1" x14ac:dyDescent="0.35"/>
    <row r="2" spans="1:32" ht="16.5" customHeight="1" thickBot="1" x14ac:dyDescent="0.35">
      <c r="A2" s="255"/>
      <c r="B2" s="255"/>
      <c r="C2" s="179" t="s">
        <v>0</v>
      </c>
      <c r="D2" s="219">
        <f>+'Basisgegevens aanvraag'!C5</f>
        <v>0</v>
      </c>
      <c r="E2" s="178"/>
      <c r="F2" s="77"/>
      <c r="G2" s="423" t="s">
        <v>109</v>
      </c>
      <c r="H2" s="424"/>
      <c r="I2" s="314"/>
      <c r="J2" s="314"/>
      <c r="K2" s="247"/>
      <c r="L2" s="1"/>
      <c r="M2" s="1"/>
      <c r="N2" s="1"/>
      <c r="O2" s="1"/>
      <c r="P2" s="24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47"/>
      <c r="AF2" s="1"/>
    </row>
    <row r="3" spans="1:32" ht="16.5" customHeight="1" thickBot="1" x14ac:dyDescent="0.35">
      <c r="A3" s="255"/>
      <c r="B3" s="255"/>
      <c r="C3" s="180" t="s">
        <v>111</v>
      </c>
      <c r="D3" s="218">
        <f>'Basisgegevens aanvraag'!C13</f>
        <v>0</v>
      </c>
      <c r="E3" s="178"/>
      <c r="F3" s="77"/>
      <c r="G3" s="425"/>
      <c r="H3" s="426"/>
      <c r="I3" s="314"/>
      <c r="J3" s="314"/>
      <c r="K3" s="247"/>
      <c r="L3" s="1"/>
      <c r="M3" s="1"/>
      <c r="N3" s="1"/>
      <c r="O3" s="1"/>
      <c r="P3" s="247"/>
      <c r="Q3" s="266"/>
      <c r="R3" s="273" t="s">
        <v>88</v>
      </c>
      <c r="S3" s="273"/>
      <c r="T3" s="273"/>
      <c r="U3" s="1"/>
      <c r="V3" s="1"/>
      <c r="W3" s="1"/>
      <c r="X3" s="1"/>
      <c r="Y3" s="1"/>
      <c r="Z3" s="1"/>
      <c r="AA3" s="1"/>
      <c r="AB3" s="1"/>
      <c r="AC3" s="1"/>
      <c r="AD3" s="1"/>
      <c r="AE3" s="247"/>
      <c r="AF3" s="1"/>
    </row>
    <row r="4" spans="1:32" ht="16.5" customHeight="1" thickBot="1" x14ac:dyDescent="0.35">
      <c r="A4" s="255"/>
      <c r="B4" s="255"/>
      <c r="C4" s="180" t="s">
        <v>40</v>
      </c>
      <c r="D4" s="220" t="str">
        <f>'Basisgegevens aanvraag'!D13</f>
        <v>[maak keuze]</v>
      </c>
      <c r="E4" s="178"/>
      <c r="F4" s="77"/>
      <c r="G4" s="425"/>
      <c r="H4" s="426"/>
      <c r="I4" s="314"/>
      <c r="J4" s="314"/>
      <c r="K4" s="247"/>
      <c r="L4" s="1"/>
      <c r="M4" s="1"/>
      <c r="N4" s="1"/>
      <c r="O4" s="1"/>
      <c r="P4" s="247"/>
      <c r="Q4" s="268"/>
      <c r="R4" s="273" t="s">
        <v>90</v>
      </c>
      <c r="S4" s="273"/>
      <c r="T4" s="273"/>
      <c r="U4" s="1"/>
      <c r="V4" s="1"/>
      <c r="W4" s="1"/>
      <c r="X4" s="1"/>
      <c r="Y4" s="1"/>
      <c r="Z4" s="1"/>
      <c r="AA4" s="1"/>
      <c r="AB4" s="1"/>
      <c r="AC4" s="1"/>
      <c r="AD4" s="1"/>
      <c r="AE4" s="247"/>
      <c r="AF4" s="1"/>
    </row>
    <row r="5" spans="1:32" ht="36.6" thickBot="1" x14ac:dyDescent="0.35">
      <c r="A5" s="7"/>
      <c r="B5" s="7"/>
      <c r="C5" s="181" t="s">
        <v>104</v>
      </c>
      <c r="D5" s="369" t="s">
        <v>34</v>
      </c>
      <c r="E5" s="182"/>
      <c r="F5" s="22"/>
      <c r="G5" s="427"/>
      <c r="H5" s="428"/>
      <c r="I5" s="315"/>
      <c r="J5" s="315"/>
      <c r="K5" s="247"/>
      <c r="L5" s="22"/>
      <c r="M5" s="22"/>
      <c r="N5" s="22"/>
      <c r="O5" s="22"/>
      <c r="P5" s="247"/>
      <c r="Q5" s="16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47"/>
      <c r="AF5" s="22"/>
    </row>
    <row r="6" spans="1:32" x14ac:dyDescent="0.3">
      <c r="A6" s="7"/>
      <c r="B6" s="7"/>
      <c r="C6" s="11"/>
      <c r="D6" s="2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4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48"/>
      <c r="AF6" s="13"/>
    </row>
    <row r="7" spans="1:32" ht="40.5" customHeight="1" x14ac:dyDescent="0.3">
      <c r="A7" s="7"/>
      <c r="B7" s="7"/>
      <c r="C7" s="429" t="s">
        <v>3</v>
      </c>
      <c r="D7" s="430"/>
      <c r="E7" s="433" t="s">
        <v>34</v>
      </c>
      <c r="F7" s="434"/>
      <c r="G7" s="1"/>
      <c r="H7" s="1"/>
      <c r="I7" s="1"/>
      <c r="J7" s="1"/>
      <c r="K7" s="1"/>
      <c r="L7" s="1"/>
      <c r="M7" s="1"/>
      <c r="N7" s="1"/>
      <c r="O7" s="1"/>
      <c r="P7" s="24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247"/>
      <c r="AF7" s="1"/>
    </row>
    <row r="8" spans="1:32" ht="15" thickBot="1" x14ac:dyDescent="0.35">
      <c r="A8" s="255"/>
      <c r="B8" s="255"/>
      <c r="C8" s="10"/>
      <c r="D8" s="10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49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249"/>
      <c r="AF8" s="14"/>
    </row>
    <row r="9" spans="1:32" ht="15" thickBot="1" x14ac:dyDescent="0.35">
      <c r="A9" s="24" t="s">
        <v>5</v>
      </c>
      <c r="B9" s="338"/>
      <c r="C9" s="431" t="str">
        <f>IF(E7="[maak keuze]","Kies eerst uw systematiek voor de berekening van de subsidiabele kosten",(IF(E7="Directe loonkosten plus vaste opslag-systematiek (50%)","Directe loonkosten",(IF(E7="integrale kostensystematiek","Directe en indirecte kosten op basis van integraal tarief","Directe en indirecte kosten op basis van vast tarief")))))</f>
        <v>Kies eerst uw systematiek voor de berekening van de subsidiabele kosten</v>
      </c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2"/>
    </row>
    <row r="10" spans="1:32" ht="33" customHeight="1" thickTop="1" x14ac:dyDescent="0.3">
      <c r="A10" s="24"/>
      <c r="B10" s="326"/>
      <c r="C10" s="187"/>
      <c r="D10" s="26"/>
      <c r="E10" s="26"/>
      <c r="F10" s="26"/>
      <c r="G10" s="417" t="s">
        <v>124</v>
      </c>
      <c r="H10" s="417"/>
      <c r="I10" s="417"/>
      <c r="J10" s="417"/>
      <c r="K10" s="302"/>
      <c r="L10" s="417" t="s">
        <v>6</v>
      </c>
      <c r="M10" s="417"/>
      <c r="N10" s="417"/>
      <c r="O10" s="417"/>
      <c r="P10" s="241"/>
      <c r="Q10" s="417" t="s">
        <v>7</v>
      </c>
      <c r="R10" s="417"/>
      <c r="S10" s="417"/>
      <c r="T10" s="417"/>
      <c r="U10" s="150"/>
      <c r="V10" s="150" t="s">
        <v>57</v>
      </c>
      <c r="W10" s="150"/>
      <c r="X10" s="150"/>
      <c r="Y10" s="150"/>
      <c r="Z10" s="150"/>
      <c r="AA10" s="421" t="s">
        <v>62</v>
      </c>
      <c r="AB10" s="421"/>
      <c r="AC10" s="304"/>
      <c r="AD10" s="304"/>
      <c r="AE10" s="237"/>
      <c r="AF10" s="119"/>
    </row>
    <row r="11" spans="1:32" x14ac:dyDescent="0.3">
      <c r="A11" s="24"/>
      <c r="B11" s="326" t="s">
        <v>112</v>
      </c>
      <c r="C11" s="27" t="str">
        <f>IF($E$7=Werkblad!$A$2,"Kostendrager","Medewerker")</f>
        <v>Medewerker</v>
      </c>
      <c r="D11" s="27" t="s">
        <v>8</v>
      </c>
      <c r="E11" s="28" t="s">
        <v>9</v>
      </c>
      <c r="F11" s="28"/>
      <c r="G11" s="27" t="s">
        <v>10</v>
      </c>
      <c r="H11" s="28" t="s">
        <v>11</v>
      </c>
      <c r="I11" s="28"/>
      <c r="J11" s="27" t="s">
        <v>105</v>
      </c>
      <c r="K11" s="28"/>
      <c r="L11" s="27" t="s">
        <v>10</v>
      </c>
      <c r="M11" s="28" t="s">
        <v>11</v>
      </c>
      <c r="N11" s="223"/>
      <c r="O11" s="27" t="s">
        <v>105</v>
      </c>
      <c r="P11" s="223"/>
      <c r="Q11" s="27" t="s">
        <v>10</v>
      </c>
      <c r="R11" s="28" t="s">
        <v>11</v>
      </c>
      <c r="S11" s="223"/>
      <c r="T11" s="27" t="s">
        <v>105</v>
      </c>
      <c r="U11" s="223"/>
      <c r="V11" s="27" t="s">
        <v>10</v>
      </c>
      <c r="W11" s="28" t="s">
        <v>11</v>
      </c>
      <c r="X11" s="223"/>
      <c r="Y11" s="27" t="s">
        <v>105</v>
      </c>
      <c r="Z11" s="223"/>
      <c r="AA11" s="27" t="s">
        <v>10</v>
      </c>
      <c r="AB11" s="28" t="s">
        <v>11</v>
      </c>
      <c r="AC11" s="223"/>
      <c r="AD11" s="27" t="s">
        <v>105</v>
      </c>
      <c r="AE11" s="223"/>
      <c r="AF11" s="29"/>
    </row>
    <row r="12" spans="1:32" x14ac:dyDescent="0.3">
      <c r="A12" s="24"/>
      <c r="B12" s="326"/>
      <c r="C12" s="368"/>
      <c r="D12" s="370"/>
      <c r="E12" s="371">
        <f>IF($E$7=Werkblad!$A$4,60,0)</f>
        <v>0</v>
      </c>
      <c r="F12" s="2"/>
      <c r="G12" s="372"/>
      <c r="H12" s="260">
        <f>$E12*G12</f>
        <v>0</v>
      </c>
      <c r="I12" s="260"/>
      <c r="J12" s="169"/>
      <c r="K12" s="2"/>
      <c r="L12" s="169"/>
      <c r="M12" s="30">
        <f>$E12*L12</f>
        <v>0</v>
      </c>
      <c r="N12" s="229"/>
      <c r="O12" s="169"/>
      <c r="P12" s="229"/>
      <c r="Q12" s="169"/>
      <c r="R12" s="30">
        <f>$E12*Q12</f>
        <v>0</v>
      </c>
      <c r="S12" s="229"/>
      <c r="T12" s="169"/>
      <c r="U12" s="229"/>
      <c r="V12" s="169"/>
      <c r="W12" s="30">
        <f>$E12*V12</f>
        <v>0</v>
      </c>
      <c r="X12" s="229"/>
      <c r="Y12" s="169"/>
      <c r="Z12" s="229"/>
      <c r="AA12" s="169"/>
      <c r="AB12" s="30">
        <f>$E12*AA12</f>
        <v>0</v>
      </c>
      <c r="AC12" s="229"/>
      <c r="AD12" s="372"/>
      <c r="AE12" s="229"/>
      <c r="AF12" s="120"/>
    </row>
    <row r="13" spans="1:32" x14ac:dyDescent="0.3">
      <c r="A13" s="24"/>
      <c r="B13" s="326"/>
      <c r="C13" s="368"/>
      <c r="D13" s="370"/>
      <c r="E13" s="371">
        <f>IF($E$7=Werkblad!$A$4,60,0)</f>
        <v>0</v>
      </c>
      <c r="F13" s="2"/>
      <c r="G13" s="372"/>
      <c r="H13" s="260">
        <f t="shared" ref="H13" si="0">$E13*G13</f>
        <v>0</v>
      </c>
      <c r="I13" s="260"/>
      <c r="J13" s="169"/>
      <c r="K13" s="2"/>
      <c r="L13" s="169"/>
      <c r="M13" s="30">
        <f t="shared" ref="M13" si="1">$E13*L13</f>
        <v>0</v>
      </c>
      <c r="N13" s="229"/>
      <c r="O13" s="169"/>
      <c r="P13" s="229"/>
      <c r="Q13" s="169"/>
      <c r="R13" s="30">
        <f t="shared" ref="R13:R22" si="2">$E13*Q13</f>
        <v>0</v>
      </c>
      <c r="S13" s="229"/>
      <c r="T13" s="169"/>
      <c r="U13" s="229"/>
      <c r="V13" s="169"/>
      <c r="W13" s="30">
        <f t="shared" ref="W13:W22" si="3">$E13*V13</f>
        <v>0</v>
      </c>
      <c r="X13" s="229"/>
      <c r="Y13" s="169"/>
      <c r="Z13" s="229"/>
      <c r="AA13" s="169"/>
      <c r="AB13" s="30">
        <f t="shared" ref="AB13:AB22" si="4">$E13*AA13</f>
        <v>0</v>
      </c>
      <c r="AC13" s="229"/>
      <c r="AD13" s="372"/>
      <c r="AE13" s="229"/>
      <c r="AF13" s="120"/>
    </row>
    <row r="14" spans="1:32" x14ac:dyDescent="0.3">
      <c r="A14" s="24"/>
      <c r="B14" s="326"/>
      <c r="C14" s="368"/>
      <c r="D14" s="370"/>
      <c r="E14" s="371">
        <f>IF($E$7=Werkblad!$A$4,60,0)</f>
        <v>0</v>
      </c>
      <c r="F14" s="2"/>
      <c r="G14" s="372"/>
      <c r="H14" s="260">
        <f>$E14*G14</f>
        <v>0</v>
      </c>
      <c r="I14" s="260"/>
      <c r="J14" s="169"/>
      <c r="K14" s="2"/>
      <c r="L14" s="169"/>
      <c r="M14" s="30">
        <f>$E14*L14</f>
        <v>0</v>
      </c>
      <c r="N14" s="229"/>
      <c r="O14" s="169"/>
      <c r="P14" s="229"/>
      <c r="Q14" s="169"/>
      <c r="R14" s="30">
        <f t="shared" si="2"/>
        <v>0</v>
      </c>
      <c r="S14" s="229"/>
      <c r="T14" s="169"/>
      <c r="U14" s="229"/>
      <c r="V14" s="169"/>
      <c r="W14" s="30">
        <f t="shared" si="3"/>
        <v>0</v>
      </c>
      <c r="X14" s="229"/>
      <c r="Y14" s="169"/>
      <c r="Z14" s="229"/>
      <c r="AA14" s="169"/>
      <c r="AB14" s="30">
        <f t="shared" si="4"/>
        <v>0</v>
      </c>
      <c r="AC14" s="229"/>
      <c r="AD14" s="372"/>
      <c r="AE14" s="229"/>
      <c r="AF14" s="120"/>
    </row>
    <row r="15" spans="1:32" x14ac:dyDescent="0.3">
      <c r="A15" s="24"/>
      <c r="B15" s="326"/>
      <c r="C15" s="368"/>
      <c r="D15" s="370"/>
      <c r="E15" s="371">
        <f>IF($E$7=Werkblad!$A$4,60,0)</f>
        <v>0</v>
      </c>
      <c r="F15" s="2"/>
      <c r="G15" s="372"/>
      <c r="H15" s="260">
        <f t="shared" ref="H15:H22" si="5">$E15*G15</f>
        <v>0</v>
      </c>
      <c r="I15" s="260"/>
      <c r="J15" s="169"/>
      <c r="K15" s="2"/>
      <c r="L15" s="169"/>
      <c r="M15" s="30">
        <f t="shared" ref="M15:M22" si="6">$E15*L15</f>
        <v>0</v>
      </c>
      <c r="N15" s="229"/>
      <c r="O15" s="169"/>
      <c r="P15" s="229"/>
      <c r="Q15" s="169"/>
      <c r="R15" s="30">
        <f t="shared" si="2"/>
        <v>0</v>
      </c>
      <c r="S15" s="229"/>
      <c r="T15" s="169"/>
      <c r="U15" s="229"/>
      <c r="V15" s="169"/>
      <c r="W15" s="30">
        <f t="shared" si="3"/>
        <v>0</v>
      </c>
      <c r="X15" s="229"/>
      <c r="Y15" s="169"/>
      <c r="Z15" s="229"/>
      <c r="AA15" s="169"/>
      <c r="AB15" s="30">
        <f t="shared" si="4"/>
        <v>0</v>
      </c>
      <c r="AC15" s="229"/>
      <c r="AD15" s="372"/>
      <c r="AE15" s="229"/>
      <c r="AF15" s="120"/>
    </row>
    <row r="16" spans="1:32" x14ac:dyDescent="0.3">
      <c r="A16" s="24"/>
      <c r="B16" s="326"/>
      <c r="C16" s="368"/>
      <c r="D16" s="370"/>
      <c r="E16" s="371">
        <f>IF($E$7=Werkblad!$A$4,60,0)</f>
        <v>0</v>
      </c>
      <c r="F16" s="2"/>
      <c r="G16" s="372"/>
      <c r="H16" s="260">
        <f t="shared" si="5"/>
        <v>0</v>
      </c>
      <c r="I16" s="260"/>
      <c r="J16" s="169"/>
      <c r="K16" s="2"/>
      <c r="L16" s="169"/>
      <c r="M16" s="30">
        <f t="shared" si="6"/>
        <v>0</v>
      </c>
      <c r="N16" s="229"/>
      <c r="O16" s="169"/>
      <c r="P16" s="229"/>
      <c r="Q16" s="169"/>
      <c r="R16" s="30">
        <f t="shared" si="2"/>
        <v>0</v>
      </c>
      <c r="S16" s="229"/>
      <c r="T16" s="169"/>
      <c r="U16" s="229"/>
      <c r="V16" s="169"/>
      <c r="W16" s="30">
        <f t="shared" si="3"/>
        <v>0</v>
      </c>
      <c r="X16" s="229"/>
      <c r="Y16" s="169"/>
      <c r="Z16" s="229"/>
      <c r="AA16" s="169"/>
      <c r="AB16" s="30">
        <f t="shared" si="4"/>
        <v>0</v>
      </c>
      <c r="AC16" s="229"/>
      <c r="AD16" s="372"/>
      <c r="AE16" s="229"/>
      <c r="AF16" s="120"/>
    </row>
    <row r="17" spans="1:39" x14ac:dyDescent="0.3">
      <c r="A17" s="24"/>
      <c r="B17" s="326"/>
      <c r="C17" s="368"/>
      <c r="D17" s="370"/>
      <c r="E17" s="371">
        <f>IF($E$7=Werkblad!$A$4,60,0)</f>
        <v>0</v>
      </c>
      <c r="F17" s="2"/>
      <c r="G17" s="372"/>
      <c r="H17" s="260">
        <f t="shared" si="5"/>
        <v>0</v>
      </c>
      <c r="I17" s="260"/>
      <c r="J17" s="169"/>
      <c r="K17" s="2"/>
      <c r="L17" s="169"/>
      <c r="M17" s="30">
        <f t="shared" si="6"/>
        <v>0</v>
      </c>
      <c r="N17" s="229"/>
      <c r="O17" s="169"/>
      <c r="P17" s="229"/>
      <c r="Q17" s="169"/>
      <c r="R17" s="30">
        <f t="shared" si="2"/>
        <v>0</v>
      </c>
      <c r="S17" s="229"/>
      <c r="T17" s="169"/>
      <c r="U17" s="229"/>
      <c r="V17" s="169"/>
      <c r="W17" s="30">
        <f t="shared" si="3"/>
        <v>0</v>
      </c>
      <c r="X17" s="229"/>
      <c r="Y17" s="169"/>
      <c r="Z17" s="229"/>
      <c r="AA17" s="169"/>
      <c r="AB17" s="30">
        <f t="shared" si="4"/>
        <v>0</v>
      </c>
      <c r="AC17" s="229"/>
      <c r="AD17" s="372"/>
      <c r="AE17" s="229"/>
      <c r="AF17" s="120"/>
    </row>
    <row r="18" spans="1:39" x14ac:dyDescent="0.3">
      <c r="A18" s="24"/>
      <c r="B18" s="326"/>
      <c r="C18" s="368"/>
      <c r="D18" s="370"/>
      <c r="E18" s="371">
        <f>IF($E$7=Werkblad!$A$4,60,0)</f>
        <v>0</v>
      </c>
      <c r="F18" s="2"/>
      <c r="G18" s="372"/>
      <c r="H18" s="260">
        <f t="shared" si="5"/>
        <v>0</v>
      </c>
      <c r="I18" s="260"/>
      <c r="J18" s="169"/>
      <c r="K18" s="2"/>
      <c r="L18" s="169"/>
      <c r="M18" s="30">
        <f t="shared" si="6"/>
        <v>0</v>
      </c>
      <c r="N18" s="229"/>
      <c r="O18" s="169"/>
      <c r="P18" s="229"/>
      <c r="Q18" s="169"/>
      <c r="R18" s="30">
        <f t="shared" si="2"/>
        <v>0</v>
      </c>
      <c r="S18" s="229"/>
      <c r="T18" s="169"/>
      <c r="U18" s="229"/>
      <c r="V18" s="169"/>
      <c r="W18" s="30">
        <f t="shared" si="3"/>
        <v>0</v>
      </c>
      <c r="X18" s="229"/>
      <c r="Y18" s="169"/>
      <c r="Z18" s="229"/>
      <c r="AA18" s="169"/>
      <c r="AB18" s="30">
        <f t="shared" si="4"/>
        <v>0</v>
      </c>
      <c r="AC18" s="229"/>
      <c r="AD18" s="372"/>
      <c r="AE18" s="229"/>
      <c r="AF18" s="120"/>
    </row>
    <row r="19" spans="1:39" x14ac:dyDescent="0.3">
      <c r="A19" s="24"/>
      <c r="B19" s="326"/>
      <c r="C19" s="368"/>
      <c r="D19" s="370"/>
      <c r="E19" s="371">
        <f>IF($E$7=Werkblad!$A$4,60,0)</f>
        <v>0</v>
      </c>
      <c r="F19" s="2"/>
      <c r="G19" s="372"/>
      <c r="H19" s="260">
        <f t="shared" si="5"/>
        <v>0</v>
      </c>
      <c r="I19" s="260"/>
      <c r="J19" s="169"/>
      <c r="K19" s="2"/>
      <c r="L19" s="169"/>
      <c r="M19" s="30">
        <f t="shared" si="6"/>
        <v>0</v>
      </c>
      <c r="N19" s="229"/>
      <c r="O19" s="169"/>
      <c r="P19" s="229"/>
      <c r="Q19" s="169"/>
      <c r="R19" s="30">
        <f t="shared" si="2"/>
        <v>0</v>
      </c>
      <c r="S19" s="229"/>
      <c r="T19" s="169"/>
      <c r="U19" s="229"/>
      <c r="V19" s="169"/>
      <c r="W19" s="30">
        <f t="shared" si="3"/>
        <v>0</v>
      </c>
      <c r="X19" s="229"/>
      <c r="Y19" s="169"/>
      <c r="Z19" s="229"/>
      <c r="AA19" s="169"/>
      <c r="AB19" s="30">
        <f t="shared" si="4"/>
        <v>0</v>
      </c>
      <c r="AC19" s="229"/>
      <c r="AD19" s="372"/>
      <c r="AE19" s="229"/>
      <c r="AF19" s="120"/>
    </row>
    <row r="20" spans="1:39" x14ac:dyDescent="0.3">
      <c r="A20" s="24"/>
      <c r="B20" s="326"/>
      <c r="C20" s="368"/>
      <c r="D20" s="370"/>
      <c r="E20" s="371">
        <f>IF($E$7=Werkblad!$A$4,60,0)</f>
        <v>0</v>
      </c>
      <c r="F20" s="2"/>
      <c r="G20" s="372"/>
      <c r="H20" s="260">
        <f t="shared" si="5"/>
        <v>0</v>
      </c>
      <c r="I20" s="260"/>
      <c r="J20" s="169"/>
      <c r="K20" s="2"/>
      <c r="L20" s="169"/>
      <c r="M20" s="30">
        <f t="shared" si="6"/>
        <v>0</v>
      </c>
      <c r="N20" s="229"/>
      <c r="O20" s="169"/>
      <c r="P20" s="229"/>
      <c r="Q20" s="169"/>
      <c r="R20" s="30">
        <f t="shared" si="2"/>
        <v>0</v>
      </c>
      <c r="S20" s="229"/>
      <c r="T20" s="169"/>
      <c r="U20" s="229"/>
      <c r="V20" s="169"/>
      <c r="W20" s="30">
        <f t="shared" si="3"/>
        <v>0</v>
      </c>
      <c r="X20" s="229"/>
      <c r="Y20" s="169"/>
      <c r="Z20" s="229"/>
      <c r="AA20" s="169"/>
      <c r="AB20" s="30">
        <f t="shared" si="4"/>
        <v>0</v>
      </c>
      <c r="AC20" s="229"/>
      <c r="AD20" s="372"/>
      <c r="AE20" s="229"/>
      <c r="AF20" s="120"/>
    </row>
    <row r="21" spans="1:39" x14ac:dyDescent="0.3">
      <c r="A21" s="24"/>
      <c r="B21" s="326"/>
      <c r="C21" s="368"/>
      <c r="D21" s="370"/>
      <c r="E21" s="371">
        <f>IF($E$7=Werkblad!$A$4,60,0)</f>
        <v>0</v>
      </c>
      <c r="F21" s="2"/>
      <c r="G21" s="372"/>
      <c r="H21" s="260">
        <f t="shared" si="5"/>
        <v>0</v>
      </c>
      <c r="I21" s="260"/>
      <c r="J21" s="169"/>
      <c r="K21" s="2"/>
      <c r="L21" s="169"/>
      <c r="M21" s="30">
        <f t="shared" si="6"/>
        <v>0</v>
      </c>
      <c r="N21" s="229"/>
      <c r="O21" s="169"/>
      <c r="P21" s="229"/>
      <c r="Q21" s="169"/>
      <c r="R21" s="30">
        <f t="shared" si="2"/>
        <v>0</v>
      </c>
      <c r="S21" s="229"/>
      <c r="T21" s="169"/>
      <c r="U21" s="229"/>
      <c r="V21" s="169"/>
      <c r="W21" s="30">
        <f t="shared" si="3"/>
        <v>0</v>
      </c>
      <c r="X21" s="229"/>
      <c r="Y21" s="169"/>
      <c r="Z21" s="229"/>
      <c r="AA21" s="169"/>
      <c r="AB21" s="30">
        <f t="shared" si="4"/>
        <v>0</v>
      </c>
      <c r="AC21" s="229"/>
      <c r="AD21" s="372"/>
      <c r="AE21" s="229"/>
      <c r="AF21" s="120"/>
    </row>
    <row r="22" spans="1:39" x14ac:dyDescent="0.3">
      <c r="A22" s="24"/>
      <c r="B22" s="326"/>
      <c r="C22" s="368"/>
      <c r="D22" s="370"/>
      <c r="E22" s="371">
        <f>IF($E$7=Werkblad!$A$4,60,0)</f>
        <v>0</v>
      </c>
      <c r="F22" s="2"/>
      <c r="G22" s="372"/>
      <c r="H22" s="260">
        <f t="shared" si="5"/>
        <v>0</v>
      </c>
      <c r="I22" s="260"/>
      <c r="J22" s="169"/>
      <c r="K22" s="2"/>
      <c r="L22" s="169"/>
      <c r="M22" s="30">
        <f t="shared" si="6"/>
        <v>0</v>
      </c>
      <c r="N22" s="229"/>
      <c r="O22" s="169"/>
      <c r="P22" s="229"/>
      <c r="Q22" s="169"/>
      <c r="R22" s="30">
        <f t="shared" si="2"/>
        <v>0</v>
      </c>
      <c r="S22" s="229"/>
      <c r="T22" s="169"/>
      <c r="U22" s="229"/>
      <c r="V22" s="169"/>
      <c r="W22" s="30">
        <f t="shared" si="3"/>
        <v>0</v>
      </c>
      <c r="X22" s="229"/>
      <c r="Y22" s="169"/>
      <c r="Z22" s="229"/>
      <c r="AA22" s="169"/>
      <c r="AB22" s="30">
        <f t="shared" si="4"/>
        <v>0</v>
      </c>
      <c r="AC22" s="229"/>
      <c r="AD22" s="372"/>
      <c r="AE22" s="229"/>
      <c r="AF22" s="120"/>
    </row>
    <row r="23" spans="1:39" x14ac:dyDescent="0.3">
      <c r="A23" s="24"/>
      <c r="B23" s="326"/>
      <c r="C23" s="368"/>
      <c r="D23" s="370"/>
      <c r="E23" s="371">
        <f>IF($E$7=Werkblad!$A$4,60,0)</f>
        <v>0</v>
      </c>
      <c r="F23" s="2"/>
      <c r="G23" s="372"/>
      <c r="H23" s="260">
        <f>$E23*G23</f>
        <v>0</v>
      </c>
      <c r="I23" s="260"/>
      <c r="J23" s="169"/>
      <c r="K23" s="2"/>
      <c r="L23" s="169"/>
      <c r="M23" s="30">
        <f>$E23*L23</f>
        <v>0</v>
      </c>
      <c r="N23" s="229"/>
      <c r="O23" s="169"/>
      <c r="P23" s="229"/>
      <c r="Q23" s="169"/>
      <c r="R23" s="30">
        <f>$E23*Q23</f>
        <v>0</v>
      </c>
      <c r="S23" s="229"/>
      <c r="T23" s="169"/>
      <c r="U23" s="229"/>
      <c r="V23" s="169"/>
      <c r="W23" s="30">
        <f>$E23*V23</f>
        <v>0</v>
      </c>
      <c r="X23" s="229"/>
      <c r="Y23" s="169"/>
      <c r="Z23" s="229"/>
      <c r="AA23" s="169"/>
      <c r="AB23" s="30">
        <f>$E23*AA23</f>
        <v>0</v>
      </c>
      <c r="AC23" s="229"/>
      <c r="AD23" s="372"/>
      <c r="AE23" s="229"/>
      <c r="AF23" s="120"/>
      <c r="AM23" s="148"/>
    </row>
    <row r="24" spans="1:39" x14ac:dyDescent="0.3">
      <c r="A24" s="24"/>
      <c r="B24" s="326"/>
      <c r="C24" s="368"/>
      <c r="D24" s="370"/>
      <c r="E24" s="371">
        <f>IF($E$7=Werkblad!$A$4,60,0)</f>
        <v>0</v>
      </c>
      <c r="F24" s="2"/>
      <c r="G24" s="372"/>
      <c r="H24" s="260">
        <f t="shared" ref="H24:H28" si="7">$E24*G24</f>
        <v>0</v>
      </c>
      <c r="I24" s="260"/>
      <c r="J24" s="169"/>
      <c r="K24" s="2"/>
      <c r="L24" s="169"/>
      <c r="M24" s="30">
        <f t="shared" ref="M24:M28" si="8">$E24*L24</f>
        <v>0</v>
      </c>
      <c r="N24" s="229"/>
      <c r="O24" s="169"/>
      <c r="P24" s="229"/>
      <c r="Q24" s="169"/>
      <c r="R24" s="30">
        <f t="shared" ref="R24:R28" si="9">$E24*Q24</f>
        <v>0</v>
      </c>
      <c r="S24" s="229"/>
      <c r="T24" s="169"/>
      <c r="U24" s="229"/>
      <c r="V24" s="169"/>
      <c r="W24" s="30">
        <f t="shared" ref="W24:W28" si="10">$E24*V24</f>
        <v>0</v>
      </c>
      <c r="X24" s="229"/>
      <c r="Y24" s="169"/>
      <c r="Z24" s="229"/>
      <c r="AA24" s="169"/>
      <c r="AB24" s="30">
        <f t="shared" ref="AB24:AB28" si="11">$E24*AA24</f>
        <v>0</v>
      </c>
      <c r="AC24" s="229"/>
      <c r="AD24" s="372"/>
      <c r="AE24" s="229"/>
      <c r="AF24" s="120"/>
    </row>
    <row r="25" spans="1:39" x14ac:dyDescent="0.3">
      <c r="A25" s="24"/>
      <c r="B25" s="326"/>
      <c r="C25" s="368"/>
      <c r="D25" s="370"/>
      <c r="E25" s="371">
        <f>IF($E$7=Werkblad!$A$4,60,0)</f>
        <v>0</v>
      </c>
      <c r="F25" s="2"/>
      <c r="G25" s="372"/>
      <c r="H25" s="260">
        <f t="shared" si="7"/>
        <v>0</v>
      </c>
      <c r="I25" s="260"/>
      <c r="J25" s="169"/>
      <c r="K25" s="2"/>
      <c r="L25" s="169"/>
      <c r="M25" s="30">
        <f t="shared" si="8"/>
        <v>0</v>
      </c>
      <c r="N25" s="229"/>
      <c r="O25" s="169"/>
      <c r="P25" s="229"/>
      <c r="Q25" s="169"/>
      <c r="R25" s="30">
        <f t="shared" si="9"/>
        <v>0</v>
      </c>
      <c r="S25" s="229"/>
      <c r="T25" s="169"/>
      <c r="U25" s="229"/>
      <c r="V25" s="169"/>
      <c r="W25" s="30">
        <f t="shared" si="10"/>
        <v>0</v>
      </c>
      <c r="X25" s="229"/>
      <c r="Y25" s="169"/>
      <c r="Z25" s="229"/>
      <c r="AA25" s="169"/>
      <c r="AB25" s="30">
        <f t="shared" si="11"/>
        <v>0</v>
      </c>
      <c r="AC25" s="229"/>
      <c r="AD25" s="372"/>
      <c r="AE25" s="229"/>
      <c r="AF25" s="120"/>
    </row>
    <row r="26" spans="1:39" x14ac:dyDescent="0.3">
      <c r="A26" s="24"/>
      <c r="B26" s="326"/>
      <c r="C26" s="368"/>
      <c r="D26" s="370"/>
      <c r="E26" s="371">
        <f>IF($E$7=Werkblad!$A$4,60,0)</f>
        <v>0</v>
      </c>
      <c r="F26" s="2"/>
      <c r="G26" s="372"/>
      <c r="H26" s="260">
        <f t="shared" si="7"/>
        <v>0</v>
      </c>
      <c r="I26" s="260"/>
      <c r="J26" s="169"/>
      <c r="K26" s="2"/>
      <c r="L26" s="169"/>
      <c r="M26" s="30">
        <f t="shared" si="8"/>
        <v>0</v>
      </c>
      <c r="N26" s="229"/>
      <c r="O26" s="169"/>
      <c r="P26" s="229"/>
      <c r="Q26" s="169"/>
      <c r="R26" s="30">
        <f t="shared" si="9"/>
        <v>0</v>
      </c>
      <c r="S26" s="229"/>
      <c r="T26" s="169"/>
      <c r="U26" s="229"/>
      <c r="V26" s="169"/>
      <c r="W26" s="30">
        <f t="shared" si="10"/>
        <v>0</v>
      </c>
      <c r="X26" s="229"/>
      <c r="Y26" s="169"/>
      <c r="Z26" s="229"/>
      <c r="AA26" s="169"/>
      <c r="AB26" s="30">
        <f t="shared" si="11"/>
        <v>0</v>
      </c>
      <c r="AC26" s="229"/>
      <c r="AD26" s="372"/>
      <c r="AE26" s="229"/>
      <c r="AF26" s="120"/>
      <c r="AM26" s="148"/>
    </row>
    <row r="27" spans="1:39" x14ac:dyDescent="0.3">
      <c r="A27" s="24"/>
      <c r="B27" s="326"/>
      <c r="C27" s="368"/>
      <c r="D27" s="370"/>
      <c r="E27" s="371">
        <f>IF($E$7=Werkblad!$A$4,60,0)</f>
        <v>0</v>
      </c>
      <c r="F27" s="2"/>
      <c r="G27" s="372"/>
      <c r="H27" s="260">
        <f t="shared" si="7"/>
        <v>0</v>
      </c>
      <c r="I27" s="260"/>
      <c r="J27" s="169"/>
      <c r="K27" s="2"/>
      <c r="L27" s="169"/>
      <c r="M27" s="30">
        <f t="shared" si="8"/>
        <v>0</v>
      </c>
      <c r="N27" s="229"/>
      <c r="O27" s="169"/>
      <c r="P27" s="229"/>
      <c r="Q27" s="169"/>
      <c r="R27" s="30">
        <f t="shared" si="9"/>
        <v>0</v>
      </c>
      <c r="S27" s="229"/>
      <c r="T27" s="169"/>
      <c r="U27" s="229"/>
      <c r="V27" s="169"/>
      <c r="W27" s="30">
        <f t="shared" si="10"/>
        <v>0</v>
      </c>
      <c r="X27" s="229"/>
      <c r="Y27" s="169"/>
      <c r="Z27" s="229"/>
      <c r="AA27" s="169"/>
      <c r="AB27" s="30">
        <f t="shared" si="11"/>
        <v>0</v>
      </c>
      <c r="AC27" s="229"/>
      <c r="AD27" s="372"/>
      <c r="AE27" s="229"/>
      <c r="AF27" s="120"/>
    </row>
    <row r="28" spans="1:39" x14ac:dyDescent="0.3">
      <c r="A28" s="24"/>
      <c r="B28" s="326"/>
      <c r="C28" s="368"/>
      <c r="D28" s="370"/>
      <c r="E28" s="371">
        <f>IF($E$7=Werkblad!$A$4,60,0)</f>
        <v>0</v>
      </c>
      <c r="F28" s="2"/>
      <c r="G28" s="372"/>
      <c r="H28" s="260">
        <f t="shared" si="7"/>
        <v>0</v>
      </c>
      <c r="I28" s="260"/>
      <c r="J28" s="169"/>
      <c r="K28" s="2"/>
      <c r="L28" s="169"/>
      <c r="M28" s="30">
        <f t="shared" si="8"/>
        <v>0</v>
      </c>
      <c r="N28" s="229"/>
      <c r="O28" s="169"/>
      <c r="P28" s="229"/>
      <c r="Q28" s="169"/>
      <c r="R28" s="30">
        <f t="shared" si="9"/>
        <v>0</v>
      </c>
      <c r="S28" s="229"/>
      <c r="T28" s="169"/>
      <c r="U28" s="229"/>
      <c r="V28" s="169"/>
      <c r="W28" s="30">
        <f t="shared" si="10"/>
        <v>0</v>
      </c>
      <c r="X28" s="229"/>
      <c r="Y28" s="169"/>
      <c r="Z28" s="229"/>
      <c r="AA28" s="169"/>
      <c r="AB28" s="30">
        <f t="shared" si="11"/>
        <v>0</v>
      </c>
      <c r="AC28" s="229"/>
      <c r="AD28" s="372"/>
      <c r="AE28" s="229"/>
      <c r="AF28" s="120"/>
    </row>
    <row r="29" spans="1:39" x14ac:dyDescent="0.3">
      <c r="A29" s="24"/>
      <c r="B29" s="326"/>
      <c r="C29" s="32"/>
      <c r="D29" s="32"/>
      <c r="E29" s="33"/>
      <c r="F29" s="33"/>
      <c r="G29" s="34" t="s">
        <v>12</v>
      </c>
      <c r="H29" s="260">
        <f>SUM(H12:H28)</f>
        <v>0</v>
      </c>
      <c r="I29" s="260"/>
      <c r="J29" s="260"/>
      <c r="K29" s="33"/>
      <c r="L29" s="34" t="s">
        <v>12</v>
      </c>
      <c r="M29" s="30">
        <f>SUM(M12:M28)</f>
        <v>0</v>
      </c>
      <c r="N29" s="229"/>
      <c r="O29" s="260"/>
      <c r="P29" s="229"/>
      <c r="Q29" s="34" t="s">
        <v>12</v>
      </c>
      <c r="R29" s="30">
        <f>SUM(R12:R28)</f>
        <v>0</v>
      </c>
      <c r="S29" s="229"/>
      <c r="T29" s="260"/>
      <c r="U29" s="229"/>
      <c r="V29" s="285" t="s">
        <v>12</v>
      </c>
      <c r="W29" s="30">
        <f>SUM(W12:W28)</f>
        <v>0</v>
      </c>
      <c r="X29" s="229"/>
      <c r="Y29" s="260"/>
      <c r="Z29" s="229"/>
      <c r="AA29" s="34" t="s">
        <v>12</v>
      </c>
      <c r="AB29" s="30">
        <f>SUM(AB12:AB28)</f>
        <v>0</v>
      </c>
      <c r="AC29" s="229"/>
      <c r="AD29" s="260"/>
      <c r="AE29" s="229"/>
      <c r="AF29" s="121"/>
    </row>
    <row r="30" spans="1:39" x14ac:dyDescent="0.3">
      <c r="A30" s="24"/>
      <c r="B30" s="326"/>
      <c r="C30" s="35"/>
      <c r="D30" s="35"/>
      <c r="E30" s="36"/>
      <c r="F30" s="36"/>
      <c r="G30" s="36"/>
      <c r="H30" s="37"/>
      <c r="I30" s="37"/>
      <c r="J30" s="37"/>
      <c r="K30" s="36"/>
      <c r="L30" s="36"/>
      <c r="M30" s="37"/>
      <c r="N30" s="238"/>
      <c r="O30" s="37"/>
      <c r="P30" s="238"/>
      <c r="Q30" s="36"/>
      <c r="R30" s="37"/>
      <c r="S30" s="238"/>
      <c r="T30" s="37"/>
      <c r="U30" s="238"/>
      <c r="V30" s="36"/>
      <c r="W30" s="37"/>
      <c r="X30" s="238"/>
      <c r="Y30" s="37"/>
      <c r="Z30" s="238"/>
      <c r="AA30" s="36"/>
      <c r="AB30" s="37"/>
      <c r="AC30" s="238"/>
      <c r="AD30" s="37"/>
      <c r="AE30" s="238"/>
      <c r="AF30" s="122"/>
    </row>
    <row r="31" spans="1:39" ht="15" thickBot="1" x14ac:dyDescent="0.35">
      <c r="A31" s="24"/>
      <c r="B31" s="326"/>
      <c r="C31" s="35"/>
      <c r="D31" s="35"/>
      <c r="E31" s="32"/>
      <c r="F31" s="32"/>
      <c r="G31" s="183" t="str">
        <f>IF(E7="Directe loonkosten plus vaste opslag-systematiek (50%)","Opslag algemene kosten (50%)","Geen opslag")</f>
        <v>Geen opslag</v>
      </c>
      <c r="H31" s="38" t="str">
        <f>IF($E7="vaste uurtarief-systematiek",0,(IF($E7="integrale kostensystematiek",0,(IF($E7="Directe loonkosten plus vaste opslag-systematiek (50%)",H29*0.5,"0")))))</f>
        <v>0</v>
      </c>
      <c r="I31" s="38"/>
      <c r="J31" s="38"/>
      <c r="K31" s="32"/>
      <c r="L31" s="183" t="str">
        <f>IF($E$7="Directe loonkosten plus vaste opslag-systematiek (50%)","Opslag algemene kosten (50%)","Geen opslag")</f>
        <v>Geen opslag</v>
      </c>
      <c r="M31" s="38" t="str">
        <f>IF($E7="vaste uurtarief-systematiek",0,(IF($E7="integrale kostensystematiek",0,(IF($E7="Directe loonkosten plus vaste opslag-systematiek (50%)",M29*0.5,"0")))))</f>
        <v>0</v>
      </c>
      <c r="N31" s="239"/>
      <c r="O31" s="38"/>
      <c r="P31" s="239"/>
      <c r="Q31" s="183" t="str">
        <f>IF($E$7="Directe loonkosten plus vaste opslag-systematiek (50%)","Opslag algemene kosten (50%)","Geen opslag")</f>
        <v>Geen opslag</v>
      </c>
      <c r="R31" s="38" t="str">
        <f>IF($E7="vaste uurtarief-systematiek",0,(IF($E7="integrale kostensystematiek",0,(IF($E7="Directe loonkosten plus vaste opslag-systematiek (50%)",R29*0.5,"0")))))</f>
        <v>0</v>
      </c>
      <c r="S31" s="239"/>
      <c r="T31" s="38"/>
      <c r="U31" s="239"/>
      <c r="V31" s="183" t="str">
        <f>IF($E$7="Directe loonkosten plus vaste opslag-systematiek (50%)","Opslag algemene kosten (50%)","Geen opslag")</f>
        <v>Geen opslag</v>
      </c>
      <c r="W31" s="38" t="str">
        <f>IF($E7="vaste uurtarief-systematiek",0,(IF($E7="integrale kostensystematiek",0,(IF($E7="Directe loonkosten plus vaste opslag-systematiek (50%)",W29*0.5,"0")))))</f>
        <v>0</v>
      </c>
      <c r="X31" s="239"/>
      <c r="Y31" s="38"/>
      <c r="Z31" s="239"/>
      <c r="AA31" s="183" t="str">
        <f>IF($E$7="Directe loonkosten plus vaste opslag-systematiek (50%)","Opslag algemene kosten (50%)","Geen opslag")</f>
        <v>Geen opslag</v>
      </c>
      <c r="AB31" s="38" t="str">
        <f>IF($E7="vaste uurtarief-systematiek",0,(IF($E7="integrale kostensystematiek",0,(IF($E7="Directe loonkosten plus vaste opslag-systematiek (50%)",AB29*0.5,"0")))))</f>
        <v>0</v>
      </c>
      <c r="AC31" s="239"/>
      <c r="AD31" s="38"/>
      <c r="AE31" s="239"/>
      <c r="AF31" s="78"/>
    </row>
    <row r="32" spans="1:39" ht="15" thickBot="1" x14ac:dyDescent="0.35">
      <c r="A32" s="24"/>
      <c r="B32" s="327"/>
      <c r="C32" s="39"/>
      <c r="D32" s="39"/>
      <c r="E32" s="40"/>
      <c r="F32" s="40"/>
      <c r="G32" s="41" t="s">
        <v>13</v>
      </c>
      <c r="H32" s="259">
        <f>H29+H31</f>
        <v>0</v>
      </c>
      <c r="I32" s="313"/>
      <c r="J32" s="313"/>
      <c r="K32" s="40"/>
      <c r="L32" s="41" t="s">
        <v>13</v>
      </c>
      <c r="M32" s="259">
        <f>M29+M31</f>
        <v>0</v>
      </c>
      <c r="N32" s="313"/>
      <c r="O32" s="313"/>
      <c r="P32" s="228"/>
      <c r="Q32" s="41" t="s">
        <v>13</v>
      </c>
      <c r="R32" s="259">
        <f>R29+R31</f>
        <v>0</v>
      </c>
      <c r="S32" s="313"/>
      <c r="T32" s="313"/>
      <c r="U32" s="228"/>
      <c r="V32" s="41" t="s">
        <v>13</v>
      </c>
      <c r="W32" s="259">
        <f>W29+W31</f>
        <v>0</v>
      </c>
      <c r="X32" s="313"/>
      <c r="Y32" s="313"/>
      <c r="Z32" s="228"/>
      <c r="AA32" s="41" t="s">
        <v>13</v>
      </c>
      <c r="AB32" s="42">
        <f>AB29+AB31</f>
        <v>0</v>
      </c>
      <c r="AC32" s="228"/>
      <c r="AD32" s="313"/>
      <c r="AE32" s="228"/>
      <c r="AF32" s="123"/>
    </row>
    <row r="33" spans="1:32" ht="15" thickBot="1" x14ac:dyDescent="0.35">
      <c r="A33" s="24"/>
      <c r="B33" s="24"/>
      <c r="C33" s="35"/>
      <c r="D33" s="35"/>
      <c r="E33" s="35"/>
      <c r="F33" s="35"/>
      <c r="G33" s="41"/>
      <c r="H33" s="149"/>
      <c r="I33" s="151"/>
      <c r="J33" s="151"/>
      <c r="K33" s="43"/>
      <c r="L33" s="43"/>
      <c r="M33" s="43"/>
      <c r="N33" s="246"/>
      <c r="O33" s="151"/>
      <c r="P33" s="246"/>
      <c r="Q33" s="44"/>
      <c r="R33" s="149"/>
      <c r="S33" s="238"/>
      <c r="T33" s="151"/>
      <c r="U33" s="238"/>
      <c r="V33" s="44"/>
      <c r="W33" s="149"/>
      <c r="X33" s="238"/>
      <c r="Y33" s="151"/>
      <c r="Z33" s="238"/>
      <c r="AA33" s="44"/>
      <c r="AB33" s="149"/>
      <c r="AC33" s="238"/>
      <c r="AD33" s="151"/>
      <c r="AE33" s="238"/>
      <c r="AF33" s="35"/>
    </row>
    <row r="34" spans="1:32" ht="15" thickBot="1" x14ac:dyDescent="0.35">
      <c r="A34" s="24" t="s">
        <v>14</v>
      </c>
      <c r="B34" s="337"/>
      <c r="C34" s="197" t="s">
        <v>15</v>
      </c>
      <c r="D34" s="197"/>
      <c r="E34" s="45"/>
      <c r="F34" s="45"/>
      <c r="G34" s="45"/>
      <c r="H34" s="45"/>
      <c r="I34" s="45"/>
      <c r="J34" s="45"/>
      <c r="K34" s="45"/>
      <c r="L34" s="45"/>
      <c r="M34" s="45"/>
      <c r="N34" s="240"/>
      <c r="O34" s="45"/>
      <c r="P34" s="240"/>
      <c r="Q34" s="45"/>
      <c r="R34" s="45"/>
      <c r="S34" s="240"/>
      <c r="T34" s="45"/>
      <c r="U34" s="240"/>
      <c r="V34" s="45"/>
      <c r="W34" s="45"/>
      <c r="X34" s="240"/>
      <c r="Y34" s="45"/>
      <c r="Z34" s="240"/>
      <c r="AA34" s="45"/>
      <c r="AB34" s="45"/>
      <c r="AC34" s="240"/>
      <c r="AD34" s="45"/>
      <c r="AE34" s="240"/>
      <c r="AF34" s="124"/>
    </row>
    <row r="35" spans="1:32" ht="45.75" customHeight="1" thickTop="1" x14ac:dyDescent="0.3">
      <c r="A35" s="24"/>
      <c r="B35" s="326"/>
      <c r="C35" s="32"/>
      <c r="D35" s="35"/>
      <c r="E35" s="46"/>
      <c r="F35" s="46"/>
      <c r="G35" s="417" t="s">
        <v>124</v>
      </c>
      <c r="H35" s="417"/>
      <c r="I35" s="417"/>
      <c r="J35" s="417"/>
      <c r="K35" s="302"/>
      <c r="L35" s="150" t="s">
        <v>6</v>
      </c>
      <c r="M35" s="150"/>
      <c r="N35" s="241"/>
      <c r="O35" s="150"/>
      <c r="P35" s="241"/>
      <c r="Q35" s="150" t="s">
        <v>7</v>
      </c>
      <c r="R35" s="150"/>
      <c r="S35" s="241"/>
      <c r="T35" s="150"/>
      <c r="U35" s="241"/>
      <c r="V35" s="150" t="s">
        <v>7</v>
      </c>
      <c r="W35" s="150"/>
      <c r="X35" s="241"/>
      <c r="Y35" s="150"/>
      <c r="Z35" s="241"/>
      <c r="AA35" s="420" t="str">
        <f>+AA10</f>
        <v>Proces- en organisatie innovatie</v>
      </c>
      <c r="AB35" s="420"/>
      <c r="AC35" s="237"/>
      <c r="AD35" s="150"/>
      <c r="AE35" s="237"/>
      <c r="AF35" s="119"/>
    </row>
    <row r="36" spans="1:32" x14ac:dyDescent="0.3">
      <c r="A36" s="24"/>
      <c r="B36" s="326" t="s">
        <v>112</v>
      </c>
      <c r="C36" s="27" t="s">
        <v>16</v>
      </c>
      <c r="D36" s="27"/>
      <c r="E36" s="28" t="s">
        <v>17</v>
      </c>
      <c r="F36" s="28"/>
      <c r="G36" s="27" t="s">
        <v>18</v>
      </c>
      <c r="H36" s="28" t="s">
        <v>19</v>
      </c>
      <c r="I36" s="28"/>
      <c r="J36" s="27" t="s">
        <v>105</v>
      </c>
      <c r="K36" s="28"/>
      <c r="L36" s="27" t="s">
        <v>18</v>
      </c>
      <c r="M36" s="28" t="s">
        <v>19</v>
      </c>
      <c r="N36" s="223"/>
      <c r="O36" s="27" t="s">
        <v>105</v>
      </c>
      <c r="P36" s="223"/>
      <c r="Q36" s="27" t="s">
        <v>18</v>
      </c>
      <c r="R36" s="28" t="s">
        <v>19</v>
      </c>
      <c r="S36" s="223"/>
      <c r="T36" s="27" t="s">
        <v>105</v>
      </c>
      <c r="U36" s="223"/>
      <c r="V36" s="27" t="s">
        <v>18</v>
      </c>
      <c r="W36" s="28" t="s">
        <v>19</v>
      </c>
      <c r="X36" s="223"/>
      <c r="Y36" s="27" t="s">
        <v>105</v>
      </c>
      <c r="Z36" s="223"/>
      <c r="AA36" s="27" t="s">
        <v>18</v>
      </c>
      <c r="AB36" s="28" t="s">
        <v>19</v>
      </c>
      <c r="AC36" s="223"/>
      <c r="AD36" s="27" t="s">
        <v>105</v>
      </c>
      <c r="AE36" s="223"/>
      <c r="AF36" s="29"/>
    </row>
    <row r="37" spans="1:32" x14ac:dyDescent="0.3">
      <c r="A37" s="7"/>
      <c r="B37" s="334"/>
      <c r="C37" s="413"/>
      <c r="D37" s="422"/>
      <c r="E37" s="170"/>
      <c r="F37" s="3"/>
      <c r="G37" s="171"/>
      <c r="H37" s="30">
        <f>$E37*G37</f>
        <v>0</v>
      </c>
      <c r="I37" s="30"/>
      <c r="J37" s="169"/>
      <c r="K37" s="3"/>
      <c r="L37" s="171"/>
      <c r="M37" s="30">
        <f>$E37*L37</f>
        <v>0</v>
      </c>
      <c r="N37" s="229"/>
      <c r="O37" s="169"/>
      <c r="P37" s="229"/>
      <c r="Q37" s="171"/>
      <c r="R37" s="30">
        <f t="shared" ref="R37:R49" si="12">E37*Q37</f>
        <v>0</v>
      </c>
      <c r="S37" s="229"/>
      <c r="T37" s="169"/>
      <c r="U37" s="229"/>
      <c r="V37" s="171"/>
      <c r="W37" s="30">
        <f>$E37*V37</f>
        <v>0</v>
      </c>
      <c r="X37" s="229"/>
      <c r="Y37" s="169"/>
      <c r="Z37" s="229"/>
      <c r="AA37" s="171"/>
      <c r="AB37" s="30">
        <f>$E37*AA37</f>
        <v>0</v>
      </c>
      <c r="AC37" s="229"/>
      <c r="AD37" s="169"/>
      <c r="AE37" s="229"/>
      <c r="AF37" s="125"/>
    </row>
    <row r="38" spans="1:32" x14ac:dyDescent="0.3">
      <c r="A38" s="7"/>
      <c r="B38" s="334"/>
      <c r="C38" s="413"/>
      <c r="D38" s="422"/>
      <c r="E38" s="170"/>
      <c r="F38" s="3"/>
      <c r="G38" s="171"/>
      <c r="H38" s="30">
        <f t="shared" ref="H38:H49" si="13">$E38*G38</f>
        <v>0</v>
      </c>
      <c r="I38" s="30"/>
      <c r="J38" s="169"/>
      <c r="K38" s="3"/>
      <c r="L38" s="171"/>
      <c r="M38" s="30">
        <f t="shared" ref="M38:M49" si="14">$E38*L38</f>
        <v>0</v>
      </c>
      <c r="N38" s="229"/>
      <c r="O38" s="169"/>
      <c r="P38" s="229"/>
      <c r="Q38" s="171"/>
      <c r="R38" s="30">
        <f t="shared" si="12"/>
        <v>0</v>
      </c>
      <c r="S38" s="229"/>
      <c r="T38" s="169"/>
      <c r="U38" s="229"/>
      <c r="V38" s="171"/>
      <c r="W38" s="30">
        <f t="shared" ref="W38:W49" si="15">$E38*V38</f>
        <v>0</v>
      </c>
      <c r="X38" s="229"/>
      <c r="Y38" s="169"/>
      <c r="Z38" s="229"/>
      <c r="AA38" s="171"/>
      <c r="AB38" s="30">
        <f t="shared" ref="AB38:AB49" si="16">$E38*AA38</f>
        <v>0</v>
      </c>
      <c r="AC38" s="229"/>
      <c r="AD38" s="169"/>
      <c r="AE38" s="229"/>
      <c r="AF38" s="125"/>
    </row>
    <row r="39" spans="1:32" x14ac:dyDescent="0.3">
      <c r="A39" s="7"/>
      <c r="B39" s="334"/>
      <c r="C39" s="413"/>
      <c r="D39" s="422"/>
      <c r="E39" s="170"/>
      <c r="F39" s="3"/>
      <c r="G39" s="171"/>
      <c r="H39" s="30">
        <f t="shared" si="13"/>
        <v>0</v>
      </c>
      <c r="I39" s="30"/>
      <c r="J39" s="169"/>
      <c r="K39" s="3"/>
      <c r="L39" s="171"/>
      <c r="M39" s="30">
        <f t="shared" si="14"/>
        <v>0</v>
      </c>
      <c r="N39" s="229"/>
      <c r="O39" s="169"/>
      <c r="P39" s="229"/>
      <c r="Q39" s="171"/>
      <c r="R39" s="30">
        <f t="shared" si="12"/>
        <v>0</v>
      </c>
      <c r="S39" s="229"/>
      <c r="T39" s="169"/>
      <c r="U39" s="229"/>
      <c r="V39" s="171"/>
      <c r="W39" s="30">
        <f t="shared" si="15"/>
        <v>0</v>
      </c>
      <c r="X39" s="229"/>
      <c r="Y39" s="169"/>
      <c r="Z39" s="229"/>
      <c r="AA39" s="171"/>
      <c r="AB39" s="30">
        <f t="shared" si="16"/>
        <v>0</v>
      </c>
      <c r="AC39" s="229"/>
      <c r="AD39" s="169"/>
      <c r="AE39" s="229"/>
      <c r="AF39" s="125"/>
    </row>
    <row r="40" spans="1:32" x14ac:dyDescent="0.3">
      <c r="A40" s="7"/>
      <c r="B40" s="334"/>
      <c r="C40" s="413"/>
      <c r="D40" s="422"/>
      <c r="E40" s="170"/>
      <c r="F40" s="3"/>
      <c r="G40" s="171"/>
      <c r="H40" s="30">
        <f t="shared" si="13"/>
        <v>0</v>
      </c>
      <c r="I40" s="30"/>
      <c r="J40" s="169"/>
      <c r="K40" s="3"/>
      <c r="L40" s="171"/>
      <c r="M40" s="30">
        <f t="shared" si="14"/>
        <v>0</v>
      </c>
      <c r="N40" s="229"/>
      <c r="O40" s="169"/>
      <c r="P40" s="229"/>
      <c r="Q40" s="171"/>
      <c r="R40" s="30">
        <f t="shared" si="12"/>
        <v>0</v>
      </c>
      <c r="S40" s="229"/>
      <c r="T40" s="169"/>
      <c r="U40" s="229"/>
      <c r="V40" s="171"/>
      <c r="W40" s="30">
        <f t="shared" si="15"/>
        <v>0</v>
      </c>
      <c r="X40" s="229"/>
      <c r="Y40" s="169"/>
      <c r="Z40" s="229"/>
      <c r="AA40" s="171"/>
      <c r="AB40" s="30">
        <f t="shared" si="16"/>
        <v>0</v>
      </c>
      <c r="AC40" s="229"/>
      <c r="AD40" s="169"/>
      <c r="AE40" s="229"/>
      <c r="AF40" s="125"/>
    </row>
    <row r="41" spans="1:32" x14ac:dyDescent="0.3">
      <c r="A41" s="7"/>
      <c r="B41" s="334"/>
      <c r="C41" s="413"/>
      <c r="D41" s="422"/>
      <c r="E41" s="170"/>
      <c r="F41" s="3"/>
      <c r="G41" s="171"/>
      <c r="H41" s="30">
        <f t="shared" si="13"/>
        <v>0</v>
      </c>
      <c r="I41" s="30"/>
      <c r="J41" s="169"/>
      <c r="K41" s="3"/>
      <c r="L41" s="171"/>
      <c r="M41" s="30">
        <f t="shared" si="14"/>
        <v>0</v>
      </c>
      <c r="N41" s="229"/>
      <c r="O41" s="169"/>
      <c r="P41" s="229"/>
      <c r="Q41" s="171"/>
      <c r="R41" s="30">
        <f t="shared" si="12"/>
        <v>0</v>
      </c>
      <c r="S41" s="229"/>
      <c r="T41" s="169"/>
      <c r="U41" s="229"/>
      <c r="V41" s="171"/>
      <c r="W41" s="30">
        <f t="shared" si="15"/>
        <v>0</v>
      </c>
      <c r="X41" s="229"/>
      <c r="Y41" s="169"/>
      <c r="Z41" s="229"/>
      <c r="AA41" s="171"/>
      <c r="AB41" s="30">
        <f t="shared" si="16"/>
        <v>0</v>
      </c>
      <c r="AC41" s="229"/>
      <c r="AD41" s="169"/>
      <c r="AE41" s="229"/>
      <c r="AF41" s="125"/>
    </row>
    <row r="42" spans="1:32" x14ac:dyDescent="0.3">
      <c r="A42" s="7"/>
      <c r="B42" s="334"/>
      <c r="C42" s="413"/>
      <c r="D42" s="422"/>
      <c r="E42" s="170"/>
      <c r="F42" s="3"/>
      <c r="G42" s="171"/>
      <c r="H42" s="30">
        <f t="shared" si="13"/>
        <v>0</v>
      </c>
      <c r="I42" s="30"/>
      <c r="J42" s="169"/>
      <c r="K42" s="3"/>
      <c r="L42" s="171"/>
      <c r="M42" s="30">
        <f t="shared" si="14"/>
        <v>0</v>
      </c>
      <c r="N42" s="229"/>
      <c r="O42" s="169"/>
      <c r="P42" s="229"/>
      <c r="Q42" s="171"/>
      <c r="R42" s="30">
        <f t="shared" si="12"/>
        <v>0</v>
      </c>
      <c r="S42" s="229"/>
      <c r="T42" s="169"/>
      <c r="U42" s="229"/>
      <c r="V42" s="171"/>
      <c r="W42" s="30">
        <f t="shared" si="15"/>
        <v>0</v>
      </c>
      <c r="X42" s="229"/>
      <c r="Y42" s="169"/>
      <c r="Z42" s="229"/>
      <c r="AA42" s="171"/>
      <c r="AB42" s="30">
        <f t="shared" si="16"/>
        <v>0</v>
      </c>
      <c r="AC42" s="229"/>
      <c r="AD42" s="169"/>
      <c r="AE42" s="229"/>
      <c r="AF42" s="125"/>
    </row>
    <row r="43" spans="1:32" x14ac:dyDescent="0.3">
      <c r="A43" s="7"/>
      <c r="B43" s="334"/>
      <c r="C43" s="413"/>
      <c r="D43" s="422"/>
      <c r="E43" s="170"/>
      <c r="F43" s="3"/>
      <c r="G43" s="171"/>
      <c r="H43" s="30">
        <f t="shared" si="13"/>
        <v>0</v>
      </c>
      <c r="I43" s="30"/>
      <c r="J43" s="169"/>
      <c r="K43" s="3"/>
      <c r="L43" s="171"/>
      <c r="M43" s="30">
        <f t="shared" si="14"/>
        <v>0</v>
      </c>
      <c r="N43" s="229"/>
      <c r="O43" s="169"/>
      <c r="P43" s="229"/>
      <c r="Q43" s="171"/>
      <c r="R43" s="30">
        <f t="shared" si="12"/>
        <v>0</v>
      </c>
      <c r="S43" s="229"/>
      <c r="T43" s="169"/>
      <c r="U43" s="229"/>
      <c r="V43" s="171"/>
      <c r="W43" s="30">
        <f t="shared" si="15"/>
        <v>0</v>
      </c>
      <c r="X43" s="229"/>
      <c r="Y43" s="169"/>
      <c r="Z43" s="229"/>
      <c r="AA43" s="171"/>
      <c r="AB43" s="30">
        <f t="shared" si="16"/>
        <v>0</v>
      </c>
      <c r="AC43" s="229"/>
      <c r="AD43" s="169"/>
      <c r="AE43" s="229"/>
      <c r="AF43" s="125"/>
    </row>
    <row r="44" spans="1:32" x14ac:dyDescent="0.3">
      <c r="A44" s="7"/>
      <c r="B44" s="334"/>
      <c r="C44" s="413"/>
      <c r="D44" s="422"/>
      <c r="E44" s="170"/>
      <c r="F44" s="3"/>
      <c r="G44" s="171"/>
      <c r="H44" s="30">
        <f t="shared" si="13"/>
        <v>0</v>
      </c>
      <c r="I44" s="30"/>
      <c r="J44" s="169"/>
      <c r="K44" s="3"/>
      <c r="L44" s="171"/>
      <c r="M44" s="30">
        <f t="shared" si="14"/>
        <v>0</v>
      </c>
      <c r="N44" s="229"/>
      <c r="O44" s="169"/>
      <c r="P44" s="229"/>
      <c r="Q44" s="171"/>
      <c r="R44" s="30">
        <f t="shared" si="12"/>
        <v>0</v>
      </c>
      <c r="S44" s="229"/>
      <c r="T44" s="169"/>
      <c r="U44" s="229"/>
      <c r="V44" s="171"/>
      <c r="W44" s="30">
        <f t="shared" si="15"/>
        <v>0</v>
      </c>
      <c r="X44" s="229"/>
      <c r="Y44" s="169"/>
      <c r="Z44" s="229"/>
      <c r="AA44" s="171"/>
      <c r="AB44" s="30">
        <f t="shared" si="16"/>
        <v>0</v>
      </c>
      <c r="AC44" s="229"/>
      <c r="AD44" s="169"/>
      <c r="AE44" s="229"/>
      <c r="AF44" s="125"/>
    </row>
    <row r="45" spans="1:32" x14ac:dyDescent="0.3">
      <c r="A45" s="7"/>
      <c r="B45" s="334"/>
      <c r="C45" s="413"/>
      <c r="D45" s="422"/>
      <c r="E45" s="170"/>
      <c r="F45" s="3"/>
      <c r="G45" s="171"/>
      <c r="H45" s="30">
        <f t="shared" si="13"/>
        <v>0</v>
      </c>
      <c r="I45" s="30"/>
      <c r="J45" s="169"/>
      <c r="K45" s="3"/>
      <c r="L45" s="171"/>
      <c r="M45" s="30">
        <f t="shared" si="14"/>
        <v>0</v>
      </c>
      <c r="N45" s="229"/>
      <c r="O45" s="169"/>
      <c r="P45" s="229"/>
      <c r="Q45" s="171"/>
      <c r="R45" s="30">
        <f t="shared" si="12"/>
        <v>0</v>
      </c>
      <c r="S45" s="229"/>
      <c r="T45" s="169"/>
      <c r="U45" s="229"/>
      <c r="V45" s="171"/>
      <c r="W45" s="30">
        <f t="shared" si="15"/>
        <v>0</v>
      </c>
      <c r="X45" s="229"/>
      <c r="Y45" s="169"/>
      <c r="Z45" s="229"/>
      <c r="AA45" s="171"/>
      <c r="AB45" s="30">
        <f t="shared" si="16"/>
        <v>0</v>
      </c>
      <c r="AC45" s="229"/>
      <c r="AD45" s="169"/>
      <c r="AE45" s="229"/>
      <c r="AF45" s="125"/>
    </row>
    <row r="46" spans="1:32" x14ac:dyDescent="0.3">
      <c r="A46" s="7"/>
      <c r="B46" s="334"/>
      <c r="C46" s="413"/>
      <c r="D46" s="422"/>
      <c r="E46" s="170"/>
      <c r="F46" s="3"/>
      <c r="G46" s="171"/>
      <c r="H46" s="30">
        <f t="shared" si="13"/>
        <v>0</v>
      </c>
      <c r="I46" s="30"/>
      <c r="J46" s="169"/>
      <c r="K46" s="3"/>
      <c r="L46" s="171"/>
      <c r="M46" s="30">
        <f t="shared" si="14"/>
        <v>0</v>
      </c>
      <c r="N46" s="229"/>
      <c r="O46" s="169"/>
      <c r="P46" s="229"/>
      <c r="Q46" s="171"/>
      <c r="R46" s="30">
        <f t="shared" si="12"/>
        <v>0</v>
      </c>
      <c r="S46" s="229"/>
      <c r="T46" s="169"/>
      <c r="U46" s="229"/>
      <c r="V46" s="171"/>
      <c r="W46" s="30">
        <f t="shared" si="15"/>
        <v>0</v>
      </c>
      <c r="X46" s="229"/>
      <c r="Y46" s="169"/>
      <c r="Z46" s="229"/>
      <c r="AA46" s="171"/>
      <c r="AB46" s="30">
        <f t="shared" si="16"/>
        <v>0</v>
      </c>
      <c r="AC46" s="229"/>
      <c r="AD46" s="169"/>
      <c r="AE46" s="229"/>
      <c r="AF46" s="125"/>
    </row>
    <row r="47" spans="1:32" x14ac:dyDescent="0.3">
      <c r="A47" s="7"/>
      <c r="B47" s="334"/>
      <c r="C47" s="413"/>
      <c r="D47" s="422"/>
      <c r="E47" s="170"/>
      <c r="F47" s="3"/>
      <c r="G47" s="171"/>
      <c r="H47" s="30">
        <f t="shared" si="13"/>
        <v>0</v>
      </c>
      <c r="I47" s="30"/>
      <c r="J47" s="169"/>
      <c r="K47" s="3"/>
      <c r="L47" s="171"/>
      <c r="M47" s="30">
        <f t="shared" si="14"/>
        <v>0</v>
      </c>
      <c r="N47" s="229"/>
      <c r="O47" s="169"/>
      <c r="P47" s="229"/>
      <c r="Q47" s="171"/>
      <c r="R47" s="30">
        <f t="shared" si="12"/>
        <v>0</v>
      </c>
      <c r="S47" s="229"/>
      <c r="T47" s="169"/>
      <c r="U47" s="229"/>
      <c r="V47" s="171"/>
      <c r="W47" s="30">
        <f t="shared" si="15"/>
        <v>0</v>
      </c>
      <c r="X47" s="229"/>
      <c r="Y47" s="169"/>
      <c r="Z47" s="229"/>
      <c r="AA47" s="171"/>
      <c r="AB47" s="30">
        <f t="shared" si="16"/>
        <v>0</v>
      </c>
      <c r="AC47" s="229"/>
      <c r="AD47" s="169"/>
      <c r="AE47" s="229"/>
      <c r="AF47" s="125"/>
    </row>
    <row r="48" spans="1:32" x14ac:dyDescent="0.3">
      <c r="A48" s="255"/>
      <c r="B48" s="335"/>
      <c r="C48" s="413"/>
      <c r="D48" s="422"/>
      <c r="E48" s="170"/>
      <c r="F48" s="3"/>
      <c r="G48" s="171"/>
      <c r="H48" s="30">
        <f t="shared" si="13"/>
        <v>0</v>
      </c>
      <c r="I48" s="30"/>
      <c r="J48" s="169"/>
      <c r="K48" s="3"/>
      <c r="L48" s="171"/>
      <c r="M48" s="30">
        <f t="shared" si="14"/>
        <v>0</v>
      </c>
      <c r="N48" s="229"/>
      <c r="O48" s="169"/>
      <c r="P48" s="229"/>
      <c r="Q48" s="171"/>
      <c r="R48" s="30">
        <f t="shared" si="12"/>
        <v>0</v>
      </c>
      <c r="S48" s="229"/>
      <c r="T48" s="169"/>
      <c r="U48" s="229"/>
      <c r="V48" s="171"/>
      <c r="W48" s="30">
        <f t="shared" si="15"/>
        <v>0</v>
      </c>
      <c r="X48" s="229"/>
      <c r="Y48" s="169"/>
      <c r="Z48" s="229"/>
      <c r="AA48" s="171"/>
      <c r="AB48" s="30">
        <f t="shared" si="16"/>
        <v>0</v>
      </c>
      <c r="AC48" s="229"/>
      <c r="AD48" s="169"/>
      <c r="AE48" s="229"/>
      <c r="AF48" s="125"/>
    </row>
    <row r="49" spans="1:32" x14ac:dyDescent="0.3">
      <c r="A49" s="255"/>
      <c r="B49" s="335"/>
      <c r="C49" s="413"/>
      <c r="D49" s="422"/>
      <c r="E49" s="170"/>
      <c r="F49" s="3"/>
      <c r="G49" s="171"/>
      <c r="H49" s="30">
        <f t="shared" si="13"/>
        <v>0</v>
      </c>
      <c r="I49" s="30"/>
      <c r="J49" s="169"/>
      <c r="K49" s="3"/>
      <c r="L49" s="171"/>
      <c r="M49" s="30">
        <f t="shared" si="14"/>
        <v>0</v>
      </c>
      <c r="N49" s="229"/>
      <c r="O49" s="169"/>
      <c r="P49" s="229"/>
      <c r="Q49" s="171"/>
      <c r="R49" s="30">
        <f t="shared" si="12"/>
        <v>0</v>
      </c>
      <c r="S49" s="229"/>
      <c r="T49" s="169"/>
      <c r="U49" s="229"/>
      <c r="V49" s="171"/>
      <c r="W49" s="30">
        <f t="shared" si="15"/>
        <v>0</v>
      </c>
      <c r="X49" s="229"/>
      <c r="Y49" s="169"/>
      <c r="Z49" s="229"/>
      <c r="AA49" s="171"/>
      <c r="AB49" s="30">
        <f t="shared" si="16"/>
        <v>0</v>
      </c>
      <c r="AC49" s="229"/>
      <c r="AD49" s="169"/>
      <c r="AE49" s="229"/>
      <c r="AF49" s="125"/>
    </row>
    <row r="50" spans="1:32" ht="15" thickBot="1" x14ac:dyDescent="0.35">
      <c r="A50" s="31"/>
      <c r="B50" s="336"/>
      <c r="C50" s="32"/>
      <c r="D50" s="32"/>
      <c r="E50" s="47"/>
      <c r="F50" s="47"/>
      <c r="G50" s="48"/>
      <c r="H50" s="30"/>
      <c r="I50" s="30"/>
      <c r="J50" s="30"/>
      <c r="K50" s="47"/>
      <c r="L50" s="48"/>
      <c r="M50" s="30"/>
      <c r="N50" s="229"/>
      <c r="O50" s="30"/>
      <c r="P50" s="229"/>
      <c r="Q50" s="48"/>
      <c r="R50" s="30"/>
      <c r="S50" s="229"/>
      <c r="T50" s="30"/>
      <c r="U50" s="229"/>
      <c r="V50" s="48"/>
      <c r="W50" s="30"/>
      <c r="X50" s="229"/>
      <c r="Y50" s="30"/>
      <c r="Z50" s="229"/>
      <c r="AA50" s="48"/>
      <c r="AB50" s="30"/>
      <c r="AC50" s="229"/>
      <c r="AD50" s="30"/>
      <c r="AE50" s="229"/>
      <c r="AF50" s="126"/>
    </row>
    <row r="51" spans="1:32" ht="15" thickBot="1" x14ac:dyDescent="0.35">
      <c r="A51" s="24"/>
      <c r="B51" s="327"/>
      <c r="C51" s="49"/>
      <c r="D51" s="49"/>
      <c r="E51" s="50"/>
      <c r="F51" s="50"/>
      <c r="G51" s="41" t="s">
        <v>13</v>
      </c>
      <c r="H51" s="42">
        <f>SUM(H37:H49)</f>
        <v>0</v>
      </c>
      <c r="I51" s="228"/>
      <c r="J51" s="228"/>
      <c r="K51" s="50"/>
      <c r="L51" s="41" t="s">
        <v>13</v>
      </c>
      <c r="M51" s="42">
        <f>SUM(M37:M49)</f>
        <v>0</v>
      </c>
      <c r="N51" s="228"/>
      <c r="O51" s="228"/>
      <c r="P51" s="228"/>
      <c r="Q51" s="41" t="s">
        <v>13</v>
      </c>
      <c r="R51" s="42">
        <f>SUM(R37:R49)</f>
        <v>0</v>
      </c>
      <c r="S51" s="228"/>
      <c r="T51" s="228"/>
      <c r="U51" s="228"/>
      <c r="V51" s="41" t="s">
        <v>13</v>
      </c>
      <c r="W51" s="42">
        <f>SUM(W37:W49)</f>
        <v>0</v>
      </c>
      <c r="X51" s="228"/>
      <c r="Y51" s="228"/>
      <c r="Z51" s="228"/>
      <c r="AA51" s="41" t="s">
        <v>13</v>
      </c>
      <c r="AB51" s="42">
        <f>SUM(AB37:AB49)</f>
        <v>0</v>
      </c>
      <c r="AC51" s="228"/>
      <c r="AD51" s="228"/>
      <c r="AE51" s="228"/>
      <c r="AF51" s="127"/>
    </row>
    <row r="52" spans="1:32" ht="15" thickBot="1" x14ac:dyDescent="0.35">
      <c r="A52" s="24"/>
      <c r="B52" s="24"/>
      <c r="C52" s="32"/>
      <c r="D52" s="32"/>
      <c r="E52" s="51"/>
      <c r="F52" s="51"/>
      <c r="G52" s="51"/>
      <c r="H52" s="51"/>
      <c r="I52" s="230"/>
      <c r="J52" s="230"/>
      <c r="K52" s="51"/>
      <c r="L52" s="51"/>
      <c r="M52" s="51"/>
      <c r="N52" s="230"/>
      <c r="O52" s="230"/>
      <c r="P52" s="230"/>
      <c r="Q52" s="51"/>
      <c r="R52" s="51"/>
      <c r="S52" s="230"/>
      <c r="T52" s="230"/>
      <c r="U52" s="230"/>
      <c r="V52" s="51"/>
      <c r="W52" s="51"/>
      <c r="X52" s="230"/>
      <c r="Y52" s="230"/>
      <c r="Z52" s="230"/>
      <c r="AA52" s="51"/>
      <c r="AB52" s="51"/>
      <c r="AC52" s="230"/>
      <c r="AD52" s="230"/>
      <c r="AE52" s="230"/>
      <c r="AF52" s="51"/>
    </row>
    <row r="53" spans="1:32" ht="15" thickBot="1" x14ac:dyDescent="0.35">
      <c r="A53" s="24" t="s">
        <v>20</v>
      </c>
      <c r="B53" s="337"/>
      <c r="C53" s="197" t="s">
        <v>21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31"/>
      <c r="O53" s="25"/>
      <c r="P53" s="231"/>
      <c r="Q53" s="25"/>
      <c r="R53" s="25"/>
      <c r="S53" s="231"/>
      <c r="T53" s="25"/>
      <c r="U53" s="231"/>
      <c r="V53" s="25"/>
      <c r="W53" s="25"/>
      <c r="X53" s="231"/>
      <c r="Y53" s="25"/>
      <c r="Z53" s="231"/>
      <c r="AA53" s="25"/>
      <c r="AB53" s="25"/>
      <c r="AC53" s="231"/>
      <c r="AD53" s="25"/>
      <c r="AE53" s="231"/>
      <c r="AF53" s="128"/>
    </row>
    <row r="54" spans="1:32" ht="33" customHeight="1" thickTop="1" x14ac:dyDescent="0.3">
      <c r="A54" s="24"/>
      <c r="B54" s="326"/>
      <c r="C54" s="32"/>
      <c r="D54" s="32"/>
      <c r="E54" s="51"/>
      <c r="F54" s="51"/>
      <c r="G54" s="417" t="s">
        <v>124</v>
      </c>
      <c r="H54" s="417"/>
      <c r="I54" s="417"/>
      <c r="J54" s="417"/>
      <c r="K54" s="302"/>
      <c r="L54" s="150" t="s">
        <v>6</v>
      </c>
      <c r="M54" s="150"/>
      <c r="N54" s="241"/>
      <c r="O54" s="150"/>
      <c r="P54" s="241"/>
      <c r="Q54" s="419" t="s">
        <v>7</v>
      </c>
      <c r="R54" s="419"/>
      <c r="S54" s="232"/>
      <c r="T54" s="150"/>
      <c r="U54" s="232"/>
      <c r="V54" s="419" t="str">
        <f>+V10</f>
        <v>Haalbaarheidsstudies</v>
      </c>
      <c r="W54" s="419"/>
      <c r="X54" s="232"/>
      <c r="Y54" s="150"/>
      <c r="Z54" s="232"/>
      <c r="AA54" s="416" t="str">
        <f>+AA10</f>
        <v>Proces- en organisatie innovatie</v>
      </c>
      <c r="AB54" s="416"/>
      <c r="AC54" s="237"/>
      <c r="AD54" s="150"/>
      <c r="AE54" s="237"/>
      <c r="AF54" s="119"/>
    </row>
    <row r="55" spans="1:32" x14ac:dyDescent="0.3">
      <c r="A55" s="24"/>
      <c r="B55" s="326" t="s">
        <v>112</v>
      </c>
      <c r="C55" s="27" t="s">
        <v>16</v>
      </c>
      <c r="D55" s="27"/>
      <c r="E55" s="28"/>
      <c r="F55" s="28"/>
      <c r="G55" s="27"/>
      <c r="H55" s="28" t="s">
        <v>22</v>
      </c>
      <c r="I55" s="28"/>
      <c r="J55" s="27" t="s">
        <v>105</v>
      </c>
      <c r="K55" s="28"/>
      <c r="L55" s="27"/>
      <c r="M55" s="28" t="s">
        <v>22</v>
      </c>
      <c r="N55" s="223"/>
      <c r="O55" s="27" t="s">
        <v>105</v>
      </c>
      <c r="P55" s="223"/>
      <c r="Q55" s="27"/>
      <c r="R55" s="28" t="s">
        <v>22</v>
      </c>
      <c r="S55" s="223"/>
      <c r="T55" s="27" t="s">
        <v>105</v>
      </c>
      <c r="U55" s="223"/>
      <c r="V55" s="27"/>
      <c r="W55" s="28" t="s">
        <v>22</v>
      </c>
      <c r="X55" s="223"/>
      <c r="Y55" s="27" t="s">
        <v>105</v>
      </c>
      <c r="Z55" s="223"/>
      <c r="AA55" s="27"/>
      <c r="AB55" s="28" t="s">
        <v>22</v>
      </c>
      <c r="AC55" s="223"/>
      <c r="AD55" s="27" t="s">
        <v>105</v>
      </c>
      <c r="AE55" s="223"/>
      <c r="AF55" s="29"/>
    </row>
    <row r="56" spans="1:32" x14ac:dyDescent="0.3">
      <c r="A56" s="255"/>
      <c r="B56" s="335"/>
      <c r="C56" s="412"/>
      <c r="D56" s="412"/>
      <c r="E56" s="413"/>
      <c r="F56" s="8"/>
      <c r="G56" s="129"/>
      <c r="H56" s="168">
        <v>0</v>
      </c>
      <c r="I56" s="222"/>
      <c r="J56" s="169"/>
      <c r="K56" s="10"/>
      <c r="L56" s="129"/>
      <c r="M56" s="168">
        <v>0</v>
      </c>
      <c r="N56" s="222"/>
      <c r="O56" s="169"/>
      <c r="P56" s="222"/>
      <c r="Q56" s="10"/>
      <c r="R56" s="168">
        <v>0</v>
      </c>
      <c r="S56" s="222"/>
      <c r="T56" s="169"/>
      <c r="U56" s="222"/>
      <c r="V56" s="10"/>
      <c r="W56" s="168"/>
      <c r="X56" s="222"/>
      <c r="Y56" s="169"/>
      <c r="Z56" s="222"/>
      <c r="AA56" s="10"/>
      <c r="AB56" s="168">
        <v>0</v>
      </c>
      <c r="AC56" s="222"/>
      <c r="AD56" s="169"/>
      <c r="AE56" s="222"/>
      <c r="AF56" s="12"/>
    </row>
    <row r="57" spans="1:32" x14ac:dyDescent="0.3">
      <c r="A57" s="255"/>
      <c r="B57" s="335"/>
      <c r="C57" s="414"/>
      <c r="D57" s="414"/>
      <c r="E57" s="415"/>
      <c r="F57" s="8"/>
      <c r="G57" s="10"/>
      <c r="H57" s="168">
        <v>0</v>
      </c>
      <c r="I57" s="222"/>
      <c r="J57" s="169"/>
      <c r="K57" s="10"/>
      <c r="L57" s="10"/>
      <c r="M57" s="168">
        <v>0</v>
      </c>
      <c r="N57" s="222"/>
      <c r="O57" s="169"/>
      <c r="P57" s="222"/>
      <c r="Q57" s="10"/>
      <c r="R57" s="168">
        <v>0</v>
      </c>
      <c r="S57" s="222"/>
      <c r="T57" s="169"/>
      <c r="U57" s="222"/>
      <c r="V57" s="10"/>
      <c r="W57" s="168">
        <v>0</v>
      </c>
      <c r="X57" s="222"/>
      <c r="Y57" s="169"/>
      <c r="Z57" s="222"/>
      <c r="AA57" s="10"/>
      <c r="AB57" s="168">
        <v>0</v>
      </c>
      <c r="AC57" s="222"/>
      <c r="AD57" s="169"/>
      <c r="AE57" s="222"/>
      <c r="AF57" s="12"/>
    </row>
    <row r="58" spans="1:32" x14ac:dyDescent="0.3">
      <c r="A58" s="255"/>
      <c r="B58" s="335"/>
      <c r="C58" s="414"/>
      <c r="D58" s="414"/>
      <c r="E58" s="415"/>
      <c r="F58" s="8"/>
      <c r="G58" s="10"/>
      <c r="H58" s="168">
        <v>0</v>
      </c>
      <c r="I58" s="222"/>
      <c r="J58" s="169"/>
      <c r="K58" s="10"/>
      <c r="L58" s="10"/>
      <c r="M58" s="168">
        <v>0</v>
      </c>
      <c r="N58" s="222"/>
      <c r="O58" s="169"/>
      <c r="P58" s="222"/>
      <c r="Q58" s="10"/>
      <c r="R58" s="168">
        <v>0</v>
      </c>
      <c r="S58" s="222"/>
      <c r="T58" s="169"/>
      <c r="U58" s="222"/>
      <c r="V58" s="10"/>
      <c r="W58" s="168">
        <v>0</v>
      </c>
      <c r="X58" s="222"/>
      <c r="Y58" s="169"/>
      <c r="Z58" s="222"/>
      <c r="AA58" s="10"/>
      <c r="AB58" s="168">
        <v>0</v>
      </c>
      <c r="AC58" s="222"/>
      <c r="AD58" s="169"/>
      <c r="AE58" s="222"/>
      <c r="AF58" s="12"/>
    </row>
    <row r="59" spans="1:32" x14ac:dyDescent="0.3">
      <c r="A59" s="255"/>
      <c r="B59" s="335"/>
      <c r="C59" s="414"/>
      <c r="D59" s="414"/>
      <c r="E59" s="415"/>
      <c r="F59" s="8"/>
      <c r="G59" s="10"/>
      <c r="H59" s="168">
        <v>0</v>
      </c>
      <c r="I59" s="222"/>
      <c r="J59" s="169"/>
      <c r="K59" s="10"/>
      <c r="L59" s="10"/>
      <c r="M59" s="168">
        <v>0</v>
      </c>
      <c r="N59" s="222"/>
      <c r="O59" s="169"/>
      <c r="P59" s="222"/>
      <c r="Q59" s="10"/>
      <c r="R59" s="168">
        <v>0</v>
      </c>
      <c r="S59" s="222"/>
      <c r="T59" s="169"/>
      <c r="U59" s="222"/>
      <c r="V59" s="10"/>
      <c r="W59" s="168">
        <v>0</v>
      </c>
      <c r="X59" s="222"/>
      <c r="Y59" s="169"/>
      <c r="Z59" s="222"/>
      <c r="AA59" s="10"/>
      <c r="AB59" s="168">
        <v>0</v>
      </c>
      <c r="AC59" s="222"/>
      <c r="AD59" s="169"/>
      <c r="AE59" s="222"/>
      <c r="AF59" s="12"/>
    </row>
    <row r="60" spans="1:32" x14ac:dyDescent="0.3">
      <c r="A60" s="255"/>
      <c r="B60" s="335"/>
      <c r="C60" s="414"/>
      <c r="D60" s="414"/>
      <c r="E60" s="415"/>
      <c r="F60" s="8"/>
      <c r="G60" s="10"/>
      <c r="H60" s="168">
        <v>0</v>
      </c>
      <c r="I60" s="222"/>
      <c r="J60" s="169"/>
      <c r="K60" s="10"/>
      <c r="L60" s="10"/>
      <c r="M60" s="168">
        <v>0</v>
      </c>
      <c r="N60" s="222"/>
      <c r="O60" s="169"/>
      <c r="P60" s="222"/>
      <c r="Q60" s="10"/>
      <c r="R60" s="168">
        <v>0</v>
      </c>
      <c r="S60" s="222"/>
      <c r="T60" s="169"/>
      <c r="U60" s="222"/>
      <c r="V60" s="10"/>
      <c r="W60" s="168">
        <v>0</v>
      </c>
      <c r="X60" s="222"/>
      <c r="Y60" s="169"/>
      <c r="Z60" s="222"/>
      <c r="AA60" s="10"/>
      <c r="AB60" s="168">
        <v>0</v>
      </c>
      <c r="AC60" s="222"/>
      <c r="AD60" s="169"/>
      <c r="AE60" s="222"/>
      <c r="AF60" s="12"/>
    </row>
    <row r="61" spans="1:32" x14ac:dyDescent="0.3">
      <c r="A61" s="255"/>
      <c r="B61" s="335"/>
      <c r="C61" s="412"/>
      <c r="D61" s="412"/>
      <c r="E61" s="413"/>
      <c r="F61" s="8"/>
      <c r="G61" s="129"/>
      <c r="H61" s="168">
        <v>0</v>
      </c>
      <c r="I61" s="222"/>
      <c r="J61" s="169"/>
      <c r="K61" s="10"/>
      <c r="L61" s="129"/>
      <c r="M61" s="168">
        <v>0</v>
      </c>
      <c r="N61" s="222"/>
      <c r="O61" s="169"/>
      <c r="P61" s="222"/>
      <c r="Q61" s="10"/>
      <c r="R61" s="168">
        <v>0</v>
      </c>
      <c r="S61" s="222"/>
      <c r="T61" s="169"/>
      <c r="U61" s="222"/>
      <c r="V61" s="10"/>
      <c r="W61" s="168">
        <v>0</v>
      </c>
      <c r="X61" s="222"/>
      <c r="Y61" s="169"/>
      <c r="Z61" s="222"/>
      <c r="AA61" s="10"/>
      <c r="AB61" s="168">
        <v>0</v>
      </c>
      <c r="AC61" s="222"/>
      <c r="AD61" s="169"/>
      <c r="AE61" s="222"/>
      <c r="AF61" s="12"/>
    </row>
    <row r="62" spans="1:32" x14ac:dyDescent="0.3">
      <c r="A62" s="255"/>
      <c r="B62" s="335"/>
      <c r="C62" s="414"/>
      <c r="D62" s="414"/>
      <c r="E62" s="415"/>
      <c r="F62" s="8"/>
      <c r="G62" s="10"/>
      <c r="H62" s="168">
        <v>0</v>
      </c>
      <c r="I62" s="222"/>
      <c r="J62" s="169"/>
      <c r="K62" s="10"/>
      <c r="L62" s="10"/>
      <c r="M62" s="168">
        <v>0</v>
      </c>
      <c r="N62" s="222"/>
      <c r="O62" s="169"/>
      <c r="P62" s="222"/>
      <c r="Q62" s="10"/>
      <c r="R62" s="168">
        <v>0</v>
      </c>
      <c r="S62" s="222"/>
      <c r="T62" s="169"/>
      <c r="U62" s="222"/>
      <c r="V62" s="10"/>
      <c r="W62" s="168">
        <v>0</v>
      </c>
      <c r="X62" s="222"/>
      <c r="Y62" s="169"/>
      <c r="Z62" s="222"/>
      <c r="AA62" s="10"/>
      <c r="AB62" s="168">
        <v>0</v>
      </c>
      <c r="AC62" s="222"/>
      <c r="AD62" s="169"/>
      <c r="AE62" s="222"/>
      <c r="AF62" s="12"/>
    </row>
    <row r="63" spans="1:32" x14ac:dyDescent="0.3">
      <c r="A63" s="255"/>
      <c r="B63" s="335"/>
      <c r="C63" s="414"/>
      <c r="D63" s="414"/>
      <c r="E63" s="415"/>
      <c r="F63" s="8"/>
      <c r="G63" s="4"/>
      <c r="H63" s="168">
        <v>0</v>
      </c>
      <c r="I63" s="222"/>
      <c r="J63" s="169"/>
      <c r="K63" s="4"/>
      <c r="L63" s="4"/>
      <c r="M63" s="168">
        <v>0</v>
      </c>
      <c r="N63" s="222"/>
      <c r="O63" s="169"/>
      <c r="P63" s="222"/>
      <c r="Q63" s="4"/>
      <c r="R63" s="168">
        <v>0</v>
      </c>
      <c r="S63" s="222"/>
      <c r="T63" s="169"/>
      <c r="U63" s="222"/>
      <c r="V63" s="4"/>
      <c r="W63" s="168">
        <v>0</v>
      </c>
      <c r="X63" s="222"/>
      <c r="Y63" s="169"/>
      <c r="Z63" s="222"/>
      <c r="AA63" s="4"/>
      <c r="AB63" s="168">
        <v>0</v>
      </c>
      <c r="AC63" s="222"/>
      <c r="AD63" s="169"/>
      <c r="AE63" s="222"/>
      <c r="AF63" s="130"/>
    </row>
    <row r="64" spans="1:32" ht="15" thickBot="1" x14ac:dyDescent="0.35">
      <c r="A64" s="31"/>
      <c r="B64" s="336"/>
      <c r="C64" s="32"/>
      <c r="D64" s="32"/>
      <c r="E64" s="51"/>
      <c r="F64" s="51"/>
      <c r="G64" s="32"/>
      <c r="H64" s="53"/>
      <c r="I64" s="233"/>
      <c r="J64" s="233"/>
      <c r="K64" s="51"/>
      <c r="L64" s="32"/>
      <c r="M64" s="53"/>
      <c r="N64" s="233"/>
      <c r="O64" s="233"/>
      <c r="P64" s="233"/>
      <c r="Q64" s="32"/>
      <c r="R64" s="53"/>
      <c r="S64" s="233"/>
      <c r="T64" s="233"/>
      <c r="U64" s="233"/>
      <c r="V64" s="32"/>
      <c r="W64" s="53"/>
      <c r="X64" s="233"/>
      <c r="Y64" s="233"/>
      <c r="Z64" s="233"/>
      <c r="AA64" s="32"/>
      <c r="AB64" s="53"/>
      <c r="AC64" s="233"/>
      <c r="AD64" s="233"/>
      <c r="AE64" s="233"/>
      <c r="AF64" s="131"/>
    </row>
    <row r="65" spans="1:32" ht="15" thickBot="1" x14ac:dyDescent="0.35">
      <c r="A65" s="24"/>
      <c r="B65" s="327"/>
      <c r="C65" s="39"/>
      <c r="D65" s="39"/>
      <c r="E65" s="40"/>
      <c r="F65" s="40"/>
      <c r="G65" s="41" t="s">
        <v>13</v>
      </c>
      <c r="H65" s="42">
        <f>SUM(H56:H63)</f>
        <v>0</v>
      </c>
      <c r="I65" s="228"/>
      <c r="J65" s="228"/>
      <c r="K65" s="40"/>
      <c r="L65" s="41" t="s">
        <v>13</v>
      </c>
      <c r="M65" s="42">
        <f>SUM(M56:M63)</f>
        <v>0</v>
      </c>
      <c r="N65" s="228"/>
      <c r="O65" s="228"/>
      <c r="P65" s="228"/>
      <c r="Q65" s="41" t="s">
        <v>13</v>
      </c>
      <c r="R65" s="42">
        <f>SUM(R56:R63)</f>
        <v>0</v>
      </c>
      <c r="S65" s="228"/>
      <c r="T65" s="228"/>
      <c r="U65" s="228"/>
      <c r="V65" s="41" t="s">
        <v>13</v>
      </c>
      <c r="W65" s="42">
        <f>SUM(W56:W63)</f>
        <v>0</v>
      </c>
      <c r="X65" s="228"/>
      <c r="Y65" s="228"/>
      <c r="Z65" s="228"/>
      <c r="AA65" s="41" t="s">
        <v>13</v>
      </c>
      <c r="AB65" s="42">
        <f>SUM(AB56:AB63)</f>
        <v>0</v>
      </c>
      <c r="AC65" s="228"/>
      <c r="AD65" s="228"/>
      <c r="AE65" s="228"/>
      <c r="AF65" s="123"/>
    </row>
    <row r="66" spans="1:32" ht="15" thickBot="1" x14ac:dyDescent="0.35">
      <c r="A66" s="24"/>
      <c r="B66" s="24"/>
      <c r="C66" s="35"/>
      <c r="D66" s="35"/>
      <c r="E66" s="46"/>
      <c r="F66" s="46"/>
      <c r="G66" s="46"/>
      <c r="H66" s="46"/>
      <c r="I66" s="234"/>
      <c r="J66" s="234"/>
      <c r="K66" s="46"/>
      <c r="L66" s="46"/>
      <c r="M66" s="46"/>
      <c r="N66" s="234"/>
      <c r="O66" s="234"/>
      <c r="P66" s="234"/>
      <c r="Q66" s="46"/>
      <c r="R66" s="46"/>
      <c r="S66" s="234"/>
      <c r="T66" s="234"/>
      <c r="U66" s="234"/>
      <c r="V66" s="46"/>
      <c r="W66" s="46"/>
      <c r="X66" s="234"/>
      <c r="Y66" s="234"/>
      <c r="Z66" s="234"/>
      <c r="AA66" s="46"/>
      <c r="AB66" s="46"/>
      <c r="AC66" s="234"/>
      <c r="AD66" s="234"/>
      <c r="AE66" s="234"/>
      <c r="AF66" s="46"/>
    </row>
    <row r="67" spans="1:32" ht="15" thickBot="1" x14ac:dyDescent="0.35">
      <c r="A67" s="24" t="s">
        <v>23</v>
      </c>
      <c r="B67" s="337"/>
      <c r="C67" s="197" t="s">
        <v>24</v>
      </c>
      <c r="D67" s="197"/>
      <c r="E67" s="52"/>
      <c r="F67" s="52"/>
      <c r="G67" s="52"/>
      <c r="H67" s="52"/>
      <c r="I67" s="235"/>
      <c r="J67" s="235"/>
      <c r="K67" s="52"/>
      <c r="L67" s="52"/>
      <c r="M67" s="52"/>
      <c r="N67" s="235"/>
      <c r="O67" s="235"/>
      <c r="P67" s="235"/>
      <c r="Q67" s="52"/>
      <c r="R67" s="52"/>
      <c r="S67" s="235"/>
      <c r="T67" s="235"/>
      <c r="U67" s="235"/>
      <c r="V67" s="52"/>
      <c r="W67" s="52"/>
      <c r="X67" s="235"/>
      <c r="Y67" s="235"/>
      <c r="Z67" s="235"/>
      <c r="AA67" s="52"/>
      <c r="AB67" s="52"/>
      <c r="AC67" s="235"/>
      <c r="AD67" s="235"/>
      <c r="AE67" s="235"/>
      <c r="AF67" s="132"/>
    </row>
    <row r="68" spans="1:32" ht="33.75" customHeight="1" thickTop="1" x14ac:dyDescent="0.3">
      <c r="A68" s="24"/>
      <c r="B68" s="326"/>
      <c r="C68" s="35"/>
      <c r="D68" s="32"/>
      <c r="E68" s="46"/>
      <c r="F68" s="51"/>
      <c r="G68" s="417" t="s">
        <v>124</v>
      </c>
      <c r="H68" s="417"/>
      <c r="I68" s="417"/>
      <c r="J68" s="417"/>
      <c r="K68" s="302"/>
      <c r="L68" s="150" t="s">
        <v>6</v>
      </c>
      <c r="M68" s="150"/>
      <c r="N68" s="241"/>
      <c r="O68" s="241"/>
      <c r="P68" s="241"/>
      <c r="Q68" s="419" t="s">
        <v>7</v>
      </c>
      <c r="R68" s="419"/>
      <c r="S68" s="232"/>
      <c r="T68" s="241"/>
      <c r="U68" s="232"/>
      <c r="V68" s="419" t="str">
        <f>+V10</f>
        <v>Haalbaarheidsstudies</v>
      </c>
      <c r="W68" s="419"/>
      <c r="X68" s="232"/>
      <c r="Y68" s="241"/>
      <c r="Z68" s="232"/>
      <c r="AA68" s="416" t="str">
        <f>+AA10</f>
        <v>Proces- en organisatie innovatie</v>
      </c>
      <c r="AB68" s="416"/>
      <c r="AC68" s="237"/>
      <c r="AD68" s="241"/>
      <c r="AE68" s="237"/>
      <c r="AF68" s="119"/>
    </row>
    <row r="69" spans="1:32" x14ac:dyDescent="0.3">
      <c r="A69" s="24"/>
      <c r="B69" s="326" t="s">
        <v>112</v>
      </c>
      <c r="C69" s="27" t="s">
        <v>16</v>
      </c>
      <c r="D69" s="27"/>
      <c r="E69" s="28"/>
      <c r="F69" s="28"/>
      <c r="G69" s="27"/>
      <c r="H69" s="28" t="s">
        <v>22</v>
      </c>
      <c r="I69" s="223"/>
      <c r="J69" s="27" t="s">
        <v>105</v>
      </c>
      <c r="K69" s="28"/>
      <c r="L69" s="27"/>
      <c r="M69" s="28" t="s">
        <v>22</v>
      </c>
      <c r="N69" s="223"/>
      <c r="O69" s="27" t="s">
        <v>105</v>
      </c>
      <c r="P69" s="223"/>
      <c r="Q69" s="27"/>
      <c r="R69" s="28" t="s">
        <v>22</v>
      </c>
      <c r="S69" s="223"/>
      <c r="T69" s="27" t="s">
        <v>105</v>
      </c>
      <c r="U69" s="223"/>
      <c r="V69" s="27"/>
      <c r="W69" s="28" t="s">
        <v>22</v>
      </c>
      <c r="X69" s="223"/>
      <c r="Y69" s="27" t="s">
        <v>105</v>
      </c>
      <c r="Z69" s="223"/>
      <c r="AA69" s="27"/>
      <c r="AB69" s="28" t="s">
        <v>22</v>
      </c>
      <c r="AC69" s="223"/>
      <c r="AD69" s="27" t="s">
        <v>105</v>
      </c>
      <c r="AE69" s="223"/>
      <c r="AF69" s="56"/>
    </row>
    <row r="70" spans="1:32" x14ac:dyDescent="0.3">
      <c r="A70" s="7"/>
      <c r="B70" s="334"/>
      <c r="C70" s="412"/>
      <c r="D70" s="412"/>
      <c r="E70" s="413"/>
      <c r="F70" s="129"/>
      <c r="G70" s="10"/>
      <c r="H70" s="168">
        <v>0</v>
      </c>
      <c r="I70" s="222"/>
      <c r="J70" s="169"/>
      <c r="K70" s="129"/>
      <c r="L70" s="10"/>
      <c r="M70" s="168">
        <v>0</v>
      </c>
      <c r="N70" s="222"/>
      <c r="O70" s="169"/>
      <c r="P70" s="222"/>
      <c r="Q70" s="10"/>
      <c r="R70" s="168">
        <v>0</v>
      </c>
      <c r="S70" s="222"/>
      <c r="T70" s="169"/>
      <c r="U70" s="222"/>
      <c r="V70" s="10"/>
      <c r="W70" s="168">
        <v>0</v>
      </c>
      <c r="X70" s="222"/>
      <c r="Y70" s="169"/>
      <c r="Z70" s="222"/>
      <c r="AA70" s="10"/>
      <c r="AB70" s="168">
        <v>0</v>
      </c>
      <c r="AC70" s="222"/>
      <c r="AD70" s="169"/>
      <c r="AE70" s="222"/>
      <c r="AF70" s="133"/>
    </row>
    <row r="71" spans="1:32" x14ac:dyDescent="0.3">
      <c r="A71" s="7"/>
      <c r="B71" s="334"/>
      <c r="C71" s="412"/>
      <c r="D71" s="412"/>
      <c r="E71" s="413"/>
      <c r="F71" s="129"/>
      <c r="G71" s="10"/>
      <c r="H71" s="168">
        <v>0</v>
      </c>
      <c r="I71" s="222"/>
      <c r="J71" s="169"/>
      <c r="K71" s="129"/>
      <c r="L71" s="10"/>
      <c r="M71" s="168">
        <v>0</v>
      </c>
      <c r="N71" s="222"/>
      <c r="O71" s="169"/>
      <c r="P71" s="222"/>
      <c r="Q71" s="10"/>
      <c r="R71" s="168">
        <v>0</v>
      </c>
      <c r="S71" s="222"/>
      <c r="T71" s="169"/>
      <c r="U71" s="222"/>
      <c r="V71" s="10"/>
      <c r="W71" s="168">
        <v>0</v>
      </c>
      <c r="X71" s="222"/>
      <c r="Y71" s="169"/>
      <c r="Z71" s="222"/>
      <c r="AA71" s="10"/>
      <c r="AB71" s="168">
        <v>0</v>
      </c>
      <c r="AC71" s="222"/>
      <c r="AD71" s="169"/>
      <c r="AE71" s="222"/>
      <c r="AF71" s="133"/>
    </row>
    <row r="72" spans="1:32" x14ac:dyDescent="0.3">
      <c r="A72" s="7"/>
      <c r="B72" s="334"/>
      <c r="C72" s="412"/>
      <c r="D72" s="412"/>
      <c r="E72" s="413"/>
      <c r="F72" s="4"/>
      <c r="G72" s="10"/>
      <c r="H72" s="168">
        <v>0</v>
      </c>
      <c r="I72" s="222"/>
      <c r="J72" s="169"/>
      <c r="K72" s="4"/>
      <c r="L72" s="10"/>
      <c r="M72" s="168">
        <v>0</v>
      </c>
      <c r="N72" s="222"/>
      <c r="O72" s="169"/>
      <c r="P72" s="222"/>
      <c r="Q72" s="10"/>
      <c r="R72" s="168">
        <v>0</v>
      </c>
      <c r="S72" s="222"/>
      <c r="T72" s="169"/>
      <c r="U72" s="222"/>
      <c r="V72" s="10"/>
      <c r="W72" s="168">
        <v>0</v>
      </c>
      <c r="X72" s="222"/>
      <c r="Y72" s="169"/>
      <c r="Z72" s="222"/>
      <c r="AA72" s="10"/>
      <c r="AB72" s="168">
        <v>0</v>
      </c>
      <c r="AC72" s="222"/>
      <c r="AD72" s="169"/>
      <c r="AE72" s="222"/>
      <c r="AF72" s="130"/>
    </row>
    <row r="73" spans="1:32" x14ac:dyDescent="0.3">
      <c r="A73" s="7"/>
      <c r="B73" s="334"/>
      <c r="C73" s="412"/>
      <c r="D73" s="412"/>
      <c r="E73" s="413"/>
      <c r="F73" s="4"/>
      <c r="G73" s="10"/>
      <c r="H73" s="168">
        <v>0</v>
      </c>
      <c r="I73" s="222"/>
      <c r="J73" s="169"/>
      <c r="K73" s="4"/>
      <c r="L73" s="10"/>
      <c r="M73" s="168">
        <v>0</v>
      </c>
      <c r="N73" s="222"/>
      <c r="O73" s="169"/>
      <c r="P73" s="222"/>
      <c r="Q73" s="10"/>
      <c r="R73" s="168">
        <v>0</v>
      </c>
      <c r="S73" s="222"/>
      <c r="T73" s="169"/>
      <c r="U73" s="222"/>
      <c r="V73" s="10"/>
      <c r="W73" s="168">
        <v>0</v>
      </c>
      <c r="X73" s="222"/>
      <c r="Y73" s="169"/>
      <c r="Z73" s="222"/>
      <c r="AA73" s="10"/>
      <c r="AB73" s="168">
        <v>0</v>
      </c>
      <c r="AC73" s="222"/>
      <c r="AD73" s="169"/>
      <c r="AE73" s="222"/>
      <c r="AF73" s="130"/>
    </row>
    <row r="74" spans="1:32" x14ac:dyDescent="0.3">
      <c r="A74" s="7"/>
      <c r="B74" s="334"/>
      <c r="C74" s="412"/>
      <c r="D74" s="412"/>
      <c r="E74" s="413"/>
      <c r="F74" s="4"/>
      <c r="G74" s="10"/>
      <c r="H74" s="168">
        <v>0</v>
      </c>
      <c r="I74" s="222"/>
      <c r="J74" s="169"/>
      <c r="K74" s="4"/>
      <c r="L74" s="10"/>
      <c r="M74" s="168">
        <v>0</v>
      </c>
      <c r="N74" s="222"/>
      <c r="O74" s="169"/>
      <c r="P74" s="222"/>
      <c r="Q74" s="10"/>
      <c r="R74" s="168">
        <v>0</v>
      </c>
      <c r="S74" s="222"/>
      <c r="T74" s="169"/>
      <c r="U74" s="222"/>
      <c r="V74" s="10"/>
      <c r="W74" s="168">
        <v>0</v>
      </c>
      <c r="X74" s="222"/>
      <c r="Y74" s="169"/>
      <c r="Z74" s="222"/>
      <c r="AA74" s="10"/>
      <c r="AB74" s="168">
        <v>0</v>
      </c>
      <c r="AC74" s="222"/>
      <c r="AD74" s="169"/>
      <c r="AE74" s="222"/>
      <c r="AF74" s="130"/>
    </row>
    <row r="75" spans="1:32" x14ac:dyDescent="0.3">
      <c r="A75" s="7"/>
      <c r="B75" s="334"/>
      <c r="C75" s="412"/>
      <c r="D75" s="412"/>
      <c r="E75" s="413"/>
      <c r="F75" s="129"/>
      <c r="G75" s="10"/>
      <c r="H75" s="168">
        <v>0</v>
      </c>
      <c r="I75" s="222"/>
      <c r="J75" s="169"/>
      <c r="K75" s="129"/>
      <c r="L75" s="10"/>
      <c r="M75" s="168">
        <v>0</v>
      </c>
      <c r="N75" s="222"/>
      <c r="O75" s="169"/>
      <c r="P75" s="222"/>
      <c r="Q75" s="10"/>
      <c r="R75" s="168">
        <v>0</v>
      </c>
      <c r="S75" s="222"/>
      <c r="T75" s="169"/>
      <c r="U75" s="222"/>
      <c r="V75" s="10"/>
      <c r="W75" s="168">
        <v>0</v>
      </c>
      <c r="X75" s="222"/>
      <c r="Y75" s="169"/>
      <c r="Z75" s="222"/>
      <c r="AA75" s="10"/>
      <c r="AB75" s="168">
        <v>0</v>
      </c>
      <c r="AC75" s="222"/>
      <c r="AD75" s="169"/>
      <c r="AE75" s="222"/>
      <c r="AF75" s="133"/>
    </row>
    <row r="76" spans="1:32" x14ac:dyDescent="0.3">
      <c r="A76" s="7"/>
      <c r="B76" s="334"/>
      <c r="C76" s="412"/>
      <c r="D76" s="412"/>
      <c r="E76" s="413"/>
      <c r="F76" s="129"/>
      <c r="G76" s="10"/>
      <c r="H76" s="168">
        <v>0</v>
      </c>
      <c r="I76" s="222"/>
      <c r="J76" s="169"/>
      <c r="K76" s="129"/>
      <c r="L76" s="10"/>
      <c r="M76" s="168">
        <v>0</v>
      </c>
      <c r="N76" s="222"/>
      <c r="O76" s="169"/>
      <c r="P76" s="222"/>
      <c r="Q76" s="10"/>
      <c r="R76" s="168">
        <v>0</v>
      </c>
      <c r="S76" s="222"/>
      <c r="T76" s="169"/>
      <c r="U76" s="222"/>
      <c r="V76" s="10"/>
      <c r="W76" s="168">
        <v>0</v>
      </c>
      <c r="X76" s="222"/>
      <c r="Y76" s="169"/>
      <c r="Z76" s="222"/>
      <c r="AA76" s="10"/>
      <c r="AB76" s="168">
        <v>0</v>
      </c>
      <c r="AC76" s="222"/>
      <c r="AD76" s="169"/>
      <c r="AE76" s="222"/>
      <c r="AF76" s="133"/>
    </row>
    <row r="77" spans="1:32" x14ac:dyDescent="0.3">
      <c r="A77" s="7"/>
      <c r="B77" s="334"/>
      <c r="C77" s="412"/>
      <c r="D77" s="412"/>
      <c r="E77" s="413"/>
      <c r="F77" s="4"/>
      <c r="G77" s="10"/>
      <c r="H77" s="168">
        <v>0</v>
      </c>
      <c r="I77" s="222"/>
      <c r="J77" s="169"/>
      <c r="K77" s="4"/>
      <c r="L77" s="10"/>
      <c r="M77" s="168">
        <v>0</v>
      </c>
      <c r="N77" s="222"/>
      <c r="O77" s="169"/>
      <c r="P77" s="222"/>
      <c r="Q77" s="10"/>
      <c r="R77" s="168">
        <v>0</v>
      </c>
      <c r="S77" s="222"/>
      <c r="T77" s="169"/>
      <c r="U77" s="222"/>
      <c r="V77" s="10"/>
      <c r="W77" s="168">
        <v>0</v>
      </c>
      <c r="X77" s="222"/>
      <c r="Y77" s="169"/>
      <c r="Z77" s="222"/>
      <c r="AA77" s="10"/>
      <c r="AB77" s="168">
        <v>0</v>
      </c>
      <c r="AC77" s="222"/>
      <c r="AD77" s="169"/>
      <c r="AE77" s="222"/>
      <c r="AF77" s="130"/>
    </row>
    <row r="78" spans="1:32" x14ac:dyDescent="0.3">
      <c r="A78" s="7"/>
      <c r="B78" s="334"/>
      <c r="C78" s="412"/>
      <c r="D78" s="412"/>
      <c r="E78" s="413"/>
      <c r="F78" s="4"/>
      <c r="G78" s="10"/>
      <c r="H78" s="168">
        <v>0</v>
      </c>
      <c r="I78" s="222"/>
      <c r="J78" s="169"/>
      <c r="K78" s="4"/>
      <c r="L78" s="10"/>
      <c r="M78" s="168">
        <v>0</v>
      </c>
      <c r="N78" s="222"/>
      <c r="O78" s="169"/>
      <c r="P78" s="222"/>
      <c r="Q78" s="10"/>
      <c r="R78" s="168">
        <v>0</v>
      </c>
      <c r="S78" s="222"/>
      <c r="T78" s="169"/>
      <c r="U78" s="222"/>
      <c r="V78" s="10"/>
      <c r="W78" s="168">
        <v>0</v>
      </c>
      <c r="X78" s="222"/>
      <c r="Y78" s="169"/>
      <c r="Z78" s="222"/>
      <c r="AA78" s="10"/>
      <c r="AB78" s="168">
        <v>0</v>
      </c>
      <c r="AC78" s="222"/>
      <c r="AD78" s="169"/>
      <c r="AE78" s="222"/>
      <c r="AF78" s="130"/>
    </row>
    <row r="79" spans="1:32" x14ac:dyDescent="0.3">
      <c r="A79" s="7"/>
      <c r="B79" s="334"/>
      <c r="C79" s="412"/>
      <c r="D79" s="412"/>
      <c r="E79" s="413"/>
      <c r="F79" s="4"/>
      <c r="G79" s="10"/>
      <c r="H79" s="168">
        <v>0</v>
      </c>
      <c r="I79" s="222"/>
      <c r="J79" s="169"/>
      <c r="K79" s="4"/>
      <c r="L79" s="10"/>
      <c r="M79" s="168">
        <v>0</v>
      </c>
      <c r="N79" s="222"/>
      <c r="O79" s="169"/>
      <c r="P79" s="222"/>
      <c r="Q79" s="10"/>
      <c r="R79" s="168">
        <v>0</v>
      </c>
      <c r="S79" s="222"/>
      <c r="T79" s="169"/>
      <c r="U79" s="222"/>
      <c r="V79" s="10"/>
      <c r="W79" s="168">
        <v>0</v>
      </c>
      <c r="X79" s="222"/>
      <c r="Y79" s="169"/>
      <c r="Z79" s="222"/>
      <c r="AA79" s="10"/>
      <c r="AB79" s="168">
        <v>0</v>
      </c>
      <c r="AC79" s="222"/>
      <c r="AD79" s="169"/>
      <c r="AE79" s="222"/>
      <c r="AF79" s="130"/>
    </row>
    <row r="80" spans="1:32" x14ac:dyDescent="0.3">
      <c r="A80" s="7"/>
      <c r="B80" s="334"/>
      <c r="C80" s="414"/>
      <c r="D80" s="414"/>
      <c r="E80" s="415"/>
      <c r="F80" s="129"/>
      <c r="G80" s="10"/>
      <c r="H80" s="168">
        <v>0</v>
      </c>
      <c r="I80" s="222"/>
      <c r="J80" s="169"/>
      <c r="K80" s="129"/>
      <c r="L80" s="10"/>
      <c r="M80" s="168">
        <v>0</v>
      </c>
      <c r="N80" s="222"/>
      <c r="O80" s="169"/>
      <c r="P80" s="222"/>
      <c r="Q80" s="10"/>
      <c r="R80" s="168">
        <v>0</v>
      </c>
      <c r="S80" s="222"/>
      <c r="T80" s="169"/>
      <c r="U80" s="222"/>
      <c r="V80" s="10"/>
      <c r="W80" s="168">
        <v>0</v>
      </c>
      <c r="X80" s="222"/>
      <c r="Y80" s="169"/>
      <c r="Z80" s="222"/>
      <c r="AA80" s="10"/>
      <c r="AB80" s="168">
        <v>0</v>
      </c>
      <c r="AC80" s="222"/>
      <c r="AD80" s="169"/>
      <c r="AE80" s="222"/>
      <c r="AF80" s="133"/>
    </row>
    <row r="81" spans="1:32" x14ac:dyDescent="0.3">
      <c r="A81" s="7"/>
      <c r="B81" s="334"/>
      <c r="C81" s="414"/>
      <c r="D81" s="414"/>
      <c r="E81" s="415"/>
      <c r="F81" s="129"/>
      <c r="G81" s="10"/>
      <c r="H81" s="168">
        <v>0</v>
      </c>
      <c r="I81" s="222"/>
      <c r="J81" s="169"/>
      <c r="K81" s="129"/>
      <c r="L81" s="10"/>
      <c r="M81" s="168">
        <v>0</v>
      </c>
      <c r="N81" s="222"/>
      <c r="O81" s="169"/>
      <c r="P81" s="222"/>
      <c r="Q81" s="10"/>
      <c r="R81" s="168">
        <v>0</v>
      </c>
      <c r="S81" s="222"/>
      <c r="T81" s="169"/>
      <c r="U81" s="222"/>
      <c r="V81" s="10"/>
      <c r="W81" s="168">
        <v>0</v>
      </c>
      <c r="X81" s="222"/>
      <c r="Y81" s="169"/>
      <c r="Z81" s="222"/>
      <c r="AA81" s="10"/>
      <c r="AB81" s="168">
        <v>0</v>
      </c>
      <c r="AC81" s="222"/>
      <c r="AD81" s="169"/>
      <c r="AE81" s="222"/>
      <c r="AF81" s="133"/>
    </row>
    <row r="82" spans="1:32" x14ac:dyDescent="0.3">
      <c r="A82" s="255"/>
      <c r="B82" s="335"/>
      <c r="C82" s="414"/>
      <c r="D82" s="414"/>
      <c r="E82" s="415"/>
      <c r="F82" s="129"/>
      <c r="G82" s="10"/>
      <c r="H82" s="168">
        <v>0</v>
      </c>
      <c r="I82" s="222"/>
      <c r="J82" s="169"/>
      <c r="K82" s="129"/>
      <c r="L82" s="10"/>
      <c r="M82" s="168">
        <v>0</v>
      </c>
      <c r="N82" s="222"/>
      <c r="O82" s="169"/>
      <c r="P82" s="222"/>
      <c r="Q82" s="10"/>
      <c r="R82" s="168">
        <v>0</v>
      </c>
      <c r="S82" s="222"/>
      <c r="T82" s="169"/>
      <c r="U82" s="222"/>
      <c r="V82" s="10"/>
      <c r="W82" s="168">
        <v>0</v>
      </c>
      <c r="X82" s="222"/>
      <c r="Y82" s="169"/>
      <c r="Z82" s="222"/>
      <c r="AA82" s="10"/>
      <c r="AB82" s="168">
        <v>0</v>
      </c>
      <c r="AC82" s="222"/>
      <c r="AD82" s="169"/>
      <c r="AE82" s="222"/>
      <c r="AF82" s="133"/>
    </row>
    <row r="83" spans="1:32" ht="15" thickBot="1" x14ac:dyDescent="0.35">
      <c r="A83" s="31"/>
      <c r="B83" s="336"/>
      <c r="C83" s="32"/>
      <c r="D83" s="32"/>
      <c r="E83" s="51"/>
      <c r="F83" s="51"/>
      <c r="G83" s="32"/>
      <c r="H83" s="54"/>
      <c r="I83" s="236"/>
      <c r="J83" s="236"/>
      <c r="K83" s="51"/>
      <c r="L83" s="32"/>
      <c r="M83" s="54"/>
      <c r="N83" s="236"/>
      <c r="O83" s="236"/>
      <c r="P83" s="236"/>
      <c r="Q83" s="32"/>
      <c r="R83" s="54"/>
      <c r="S83" s="236"/>
      <c r="T83" s="236"/>
      <c r="U83" s="236"/>
      <c r="V83" s="32"/>
      <c r="W83" s="54"/>
      <c r="X83" s="236"/>
      <c r="Y83" s="236"/>
      <c r="Z83" s="236"/>
      <c r="AA83" s="32"/>
      <c r="AB83" s="54"/>
      <c r="AC83" s="236"/>
      <c r="AD83" s="236"/>
      <c r="AE83" s="236"/>
      <c r="AF83" s="131"/>
    </row>
    <row r="84" spans="1:32" ht="15" thickBot="1" x14ac:dyDescent="0.35">
      <c r="A84" s="24"/>
      <c r="B84" s="327"/>
      <c r="C84" s="39"/>
      <c r="D84" s="39"/>
      <c r="E84" s="40"/>
      <c r="F84" s="40"/>
      <c r="G84" s="41" t="s">
        <v>13</v>
      </c>
      <c r="H84" s="42">
        <f>SUM(H70:H82)</f>
        <v>0</v>
      </c>
      <c r="I84" s="228"/>
      <c r="J84" s="228"/>
      <c r="K84" s="40"/>
      <c r="L84" s="41" t="s">
        <v>13</v>
      </c>
      <c r="M84" s="42">
        <f>SUM(M70:M82)</f>
        <v>0</v>
      </c>
      <c r="N84" s="228"/>
      <c r="O84" s="228"/>
      <c r="P84" s="228"/>
      <c r="Q84" s="41" t="s">
        <v>13</v>
      </c>
      <c r="R84" s="42">
        <f>SUM(R70:R82)</f>
        <v>0</v>
      </c>
      <c r="S84" s="228"/>
      <c r="T84" s="228"/>
      <c r="U84" s="228"/>
      <c r="V84" s="41" t="s">
        <v>13</v>
      </c>
      <c r="W84" s="42">
        <f>SUM(W70:W82)</f>
        <v>0</v>
      </c>
      <c r="X84" s="228"/>
      <c r="Y84" s="228"/>
      <c r="Z84" s="228"/>
      <c r="AA84" s="41" t="s">
        <v>13</v>
      </c>
      <c r="AB84" s="42">
        <f>SUM(AB70:AB82)</f>
        <v>0</v>
      </c>
      <c r="AC84" s="228"/>
      <c r="AD84" s="228"/>
      <c r="AE84" s="228"/>
      <c r="AF84" s="123"/>
    </row>
    <row r="85" spans="1:32" x14ac:dyDescent="0.3">
      <c r="A85" s="24"/>
      <c r="B85" s="24"/>
      <c r="C85" s="35"/>
      <c r="D85" s="35"/>
      <c r="E85" s="46"/>
      <c r="F85" s="46"/>
      <c r="G85" s="62"/>
      <c r="H85" s="63"/>
      <c r="I85" s="225"/>
      <c r="J85" s="225"/>
      <c r="K85" s="64"/>
      <c r="L85" s="57"/>
      <c r="M85" s="63"/>
      <c r="N85" s="225"/>
      <c r="O85" s="225"/>
      <c r="P85" s="225"/>
      <c r="Q85" s="57"/>
      <c r="R85" s="63"/>
      <c r="S85" s="63"/>
      <c r="T85" s="63"/>
      <c r="U85" s="225"/>
      <c r="V85" s="57"/>
      <c r="W85" s="63"/>
      <c r="X85" s="225"/>
      <c r="Y85" s="225"/>
      <c r="Z85" s="225"/>
      <c r="AA85" s="57"/>
      <c r="AB85" s="63"/>
      <c r="AC85" s="225"/>
      <c r="AD85" s="225"/>
      <c r="AE85" s="225"/>
      <c r="AF85" s="46"/>
    </row>
    <row r="86" spans="1:32" x14ac:dyDescent="0.3">
      <c r="A86" s="24"/>
      <c r="B86" s="24"/>
      <c r="C86" s="35"/>
      <c r="D86" s="35"/>
      <c r="E86" s="46"/>
      <c r="F86" s="46"/>
      <c r="G86" s="62"/>
      <c r="H86" s="63"/>
      <c r="I86" s="225"/>
      <c r="J86" s="225"/>
      <c r="K86" s="64"/>
      <c r="L86" s="57"/>
      <c r="M86" s="63"/>
      <c r="N86" s="225"/>
      <c r="O86" s="225"/>
      <c r="P86" s="225"/>
      <c r="Q86" s="57"/>
      <c r="R86" s="63"/>
      <c r="S86" s="63"/>
      <c r="T86" s="63"/>
      <c r="U86" s="225"/>
      <c r="V86" s="57"/>
      <c r="W86" s="63"/>
      <c r="X86" s="225"/>
      <c r="Y86" s="225"/>
      <c r="Z86" s="225"/>
      <c r="AA86" s="57"/>
      <c r="AB86" s="63"/>
      <c r="AC86" s="225"/>
      <c r="AD86" s="225"/>
      <c r="AE86" s="225"/>
      <c r="AF86" s="46"/>
    </row>
    <row r="87" spans="1:32" ht="15" thickBot="1" x14ac:dyDescent="0.35">
      <c r="A87" s="24"/>
      <c r="B87" s="24"/>
      <c r="C87" s="35"/>
      <c r="D87" s="35"/>
      <c r="E87" s="46"/>
      <c r="F87" s="46"/>
      <c r="G87" s="46"/>
      <c r="H87" s="46"/>
      <c r="I87" s="234"/>
      <c r="J87" s="234"/>
      <c r="K87" s="46"/>
      <c r="L87" s="46"/>
      <c r="M87" s="46"/>
      <c r="N87" s="234"/>
      <c r="O87" s="234"/>
      <c r="P87" s="234"/>
      <c r="Q87" s="46"/>
      <c r="R87" s="46"/>
      <c r="S87" s="46"/>
      <c r="T87" s="46"/>
      <c r="U87" s="234"/>
      <c r="V87" s="46"/>
      <c r="W87" s="46"/>
      <c r="X87" s="234"/>
      <c r="Y87" s="234"/>
      <c r="Z87" s="234"/>
      <c r="AA87" s="46"/>
      <c r="AB87" s="46"/>
      <c r="AC87" s="234"/>
      <c r="AD87" s="234"/>
      <c r="AE87" s="234"/>
      <c r="AF87" s="46"/>
    </row>
    <row r="88" spans="1:32" ht="15" thickBot="1" x14ac:dyDescent="0.35">
      <c r="A88" s="24"/>
      <c r="B88" s="24"/>
      <c r="C88" s="158"/>
      <c r="D88" s="159"/>
      <c r="E88" s="160"/>
      <c r="F88" s="160"/>
      <c r="G88" s="160"/>
      <c r="H88" s="160"/>
      <c r="I88" s="242"/>
      <c r="J88" s="242"/>
      <c r="K88" s="160"/>
      <c r="L88" s="160"/>
      <c r="M88" s="160"/>
      <c r="N88" s="242"/>
      <c r="O88" s="242"/>
      <c r="P88" s="242"/>
      <c r="Q88" s="160"/>
      <c r="R88" s="160"/>
      <c r="S88" s="242"/>
      <c r="T88" s="242"/>
      <c r="U88" s="242"/>
      <c r="V88" s="160"/>
      <c r="W88" s="160"/>
      <c r="X88" s="242"/>
      <c r="Y88" s="242"/>
      <c r="Z88" s="242"/>
      <c r="AA88" s="160"/>
      <c r="AB88" s="160"/>
      <c r="AC88" s="242"/>
      <c r="AD88" s="242"/>
      <c r="AE88" s="242"/>
      <c r="AF88" s="161"/>
    </row>
    <row r="89" spans="1:32" x14ac:dyDescent="0.3">
      <c r="A89" s="24" t="s">
        <v>61</v>
      </c>
      <c r="B89" s="24"/>
      <c r="C89" s="162" t="s">
        <v>25</v>
      </c>
      <c r="D89" s="55"/>
      <c r="E89" s="55"/>
      <c r="F89" s="55"/>
      <c r="G89" s="55"/>
      <c r="H89" s="55"/>
      <c r="I89" s="243"/>
      <c r="J89" s="243"/>
      <c r="K89" s="55"/>
      <c r="L89" s="55"/>
      <c r="M89" s="55"/>
      <c r="N89" s="243"/>
      <c r="O89" s="243"/>
      <c r="P89" s="243"/>
      <c r="Q89" s="55"/>
      <c r="R89" s="55"/>
      <c r="S89" s="243"/>
      <c r="T89" s="243"/>
      <c r="U89" s="243"/>
      <c r="V89" s="55"/>
      <c r="W89" s="55"/>
      <c r="X89" s="243"/>
      <c r="Y89" s="243"/>
      <c r="Z89" s="243"/>
      <c r="AA89" s="55"/>
      <c r="AB89" s="55"/>
      <c r="AC89" s="243"/>
      <c r="AD89" s="243"/>
      <c r="AE89" s="243"/>
      <c r="AF89" s="134"/>
    </row>
    <row r="90" spans="1:32" ht="33.75" customHeight="1" x14ac:dyDescent="0.3">
      <c r="A90" s="24"/>
      <c r="B90" s="24"/>
      <c r="C90" s="163"/>
      <c r="D90" s="32"/>
      <c r="E90" s="46"/>
      <c r="F90" s="51"/>
      <c r="G90" s="150" t="s">
        <v>53</v>
      </c>
      <c r="H90" s="150"/>
      <c r="I90" s="241"/>
      <c r="J90" s="241"/>
      <c r="K90" s="302"/>
      <c r="L90" s="150" t="s">
        <v>6</v>
      </c>
      <c r="M90" s="150"/>
      <c r="N90" s="241"/>
      <c r="O90" s="241"/>
      <c r="P90" s="241"/>
      <c r="Q90" s="418" t="s">
        <v>7</v>
      </c>
      <c r="R90" s="418"/>
      <c r="S90" s="232"/>
      <c r="T90" s="232"/>
      <c r="U90" s="232"/>
      <c r="V90" s="418" t="str">
        <f>+V10</f>
        <v>Haalbaarheidsstudies</v>
      </c>
      <c r="W90" s="418"/>
      <c r="X90" s="232"/>
      <c r="Y90" s="232"/>
      <c r="Z90" s="232"/>
      <c r="AA90" s="418" t="str">
        <f>+AA10</f>
        <v>Proces- en organisatie innovatie</v>
      </c>
      <c r="AB90" s="418"/>
      <c r="AC90" s="232"/>
      <c r="AD90" s="232"/>
      <c r="AE90" s="232"/>
      <c r="AF90" s="119"/>
    </row>
    <row r="91" spans="1:32" x14ac:dyDescent="0.3">
      <c r="A91" s="24"/>
      <c r="B91" s="24"/>
      <c r="C91" s="163"/>
      <c r="D91" s="35"/>
      <c r="E91" s="46"/>
      <c r="F91" s="46"/>
      <c r="G91" s="57"/>
      <c r="H91" s="28" t="s">
        <v>22</v>
      </c>
      <c r="I91" s="223"/>
      <c r="J91" s="223"/>
      <c r="K91" s="28"/>
      <c r="L91" s="57"/>
      <c r="M91" s="28" t="s">
        <v>22</v>
      </c>
      <c r="N91" s="223"/>
      <c r="O91" s="223"/>
      <c r="P91" s="223"/>
      <c r="Q91" s="27"/>
      <c r="R91" s="28" t="s">
        <v>22</v>
      </c>
      <c r="S91" s="223"/>
      <c r="T91" s="223"/>
      <c r="U91" s="223"/>
      <c r="V91" s="27"/>
      <c r="W91" s="28" t="s">
        <v>22</v>
      </c>
      <c r="X91" s="223"/>
      <c r="Y91" s="223"/>
      <c r="Z91" s="223"/>
      <c r="AA91" s="27"/>
      <c r="AB91" s="28" t="s">
        <v>22</v>
      </c>
      <c r="AC91" s="223"/>
      <c r="AD91" s="223"/>
      <c r="AE91" s="223"/>
      <c r="AF91" s="56"/>
    </row>
    <row r="92" spans="1:32" x14ac:dyDescent="0.3">
      <c r="A92" s="24"/>
      <c r="B92" s="24"/>
      <c r="C92" s="164" t="s">
        <v>26</v>
      </c>
      <c r="D92" s="58"/>
      <c r="E92" s="59"/>
      <c r="F92" s="59"/>
      <c r="G92" s="60" t="s">
        <v>13</v>
      </c>
      <c r="H92" s="61">
        <f>SUM(H32+H51+H65+H84)</f>
        <v>0</v>
      </c>
      <c r="I92" s="224"/>
      <c r="J92" s="224"/>
      <c r="K92" s="59"/>
      <c r="L92" s="60" t="s">
        <v>13</v>
      </c>
      <c r="M92" s="61">
        <f>SUM(M32+M51+M65+M84)</f>
        <v>0</v>
      </c>
      <c r="N92" s="224"/>
      <c r="O92" s="224"/>
      <c r="P92" s="224"/>
      <c r="Q92" s="60" t="s">
        <v>13</v>
      </c>
      <c r="R92" s="61">
        <f>SUM(R32+R51+R65+R84)</f>
        <v>0</v>
      </c>
      <c r="S92" s="224"/>
      <c r="T92" s="224"/>
      <c r="U92" s="224"/>
      <c r="V92" s="60" t="s">
        <v>13</v>
      </c>
      <c r="W92" s="261">
        <f>SUM(W32+W51+W65+W84)</f>
        <v>0</v>
      </c>
      <c r="X92" s="316"/>
      <c r="Y92" s="316"/>
      <c r="Z92" s="224"/>
      <c r="AA92" s="60" t="s">
        <v>13</v>
      </c>
      <c r="AB92" s="261">
        <f>SUM(AB32+AB51+AB65+AB84)</f>
        <v>0</v>
      </c>
      <c r="AC92" s="316"/>
      <c r="AD92" s="316"/>
      <c r="AE92" s="224"/>
      <c r="AF92" s="135"/>
    </row>
    <row r="93" spans="1:32" x14ac:dyDescent="0.3">
      <c r="A93" s="24"/>
      <c r="B93" s="24"/>
      <c r="C93" s="163"/>
      <c r="D93" s="35"/>
      <c r="E93" s="46"/>
      <c r="F93" s="46"/>
      <c r="G93" s="62"/>
      <c r="H93" s="63"/>
      <c r="I93" s="225"/>
      <c r="J93" s="225"/>
      <c r="K93" s="64"/>
      <c r="L93" s="62"/>
      <c r="M93" s="63"/>
      <c r="N93" s="225"/>
      <c r="O93" s="225"/>
      <c r="P93" s="225"/>
      <c r="Q93" s="57"/>
      <c r="R93" s="63"/>
      <c r="S93" s="225"/>
      <c r="T93" s="225"/>
      <c r="U93" s="225"/>
      <c r="V93" s="57"/>
      <c r="W93" s="63"/>
      <c r="X93" s="225"/>
      <c r="Y93" s="225"/>
      <c r="Z93" s="225"/>
      <c r="AA93" s="57"/>
      <c r="AB93" s="63"/>
      <c r="AC93" s="225"/>
      <c r="AD93" s="225"/>
      <c r="AE93" s="225"/>
      <c r="AF93" s="136"/>
    </row>
    <row r="94" spans="1:32" x14ac:dyDescent="0.3">
      <c r="A94" s="24"/>
      <c r="B94" s="24"/>
      <c r="C94" s="163"/>
      <c r="D94" s="35"/>
      <c r="E94" s="46"/>
      <c r="F94" s="46"/>
      <c r="G94" s="62"/>
      <c r="H94" s="63"/>
      <c r="I94" s="225"/>
      <c r="J94" s="225"/>
      <c r="K94" s="64"/>
      <c r="L94" s="62"/>
      <c r="M94" s="63"/>
      <c r="N94" s="225"/>
      <c r="O94" s="225"/>
      <c r="P94" s="225"/>
      <c r="Q94" s="57"/>
      <c r="R94" s="63"/>
      <c r="S94" s="225"/>
      <c r="T94" s="225"/>
      <c r="U94" s="225"/>
      <c r="V94" s="57"/>
      <c r="W94" s="63"/>
      <c r="X94" s="225"/>
      <c r="Y94" s="225"/>
      <c r="Z94" s="225"/>
      <c r="AA94" s="57"/>
      <c r="AB94" s="63"/>
      <c r="AC94" s="225"/>
      <c r="AD94" s="225"/>
      <c r="AE94" s="225"/>
      <c r="AF94" s="136"/>
    </row>
    <row r="95" spans="1:32" x14ac:dyDescent="0.3">
      <c r="A95" s="24"/>
      <c r="B95" s="24"/>
      <c r="C95" s="165"/>
      <c r="D95" s="35"/>
      <c r="E95" s="46"/>
      <c r="F95" s="46"/>
      <c r="G95" s="62"/>
      <c r="H95" s="63" t="s">
        <v>27</v>
      </c>
      <c r="I95" s="225"/>
      <c r="J95" s="225"/>
      <c r="K95" s="64"/>
      <c r="L95" s="62"/>
      <c r="M95" s="63" t="s">
        <v>27</v>
      </c>
      <c r="N95" s="225"/>
      <c r="O95" s="225"/>
      <c r="P95" s="225"/>
      <c r="Q95" s="57"/>
      <c r="R95" s="63" t="s">
        <v>27</v>
      </c>
      <c r="S95" s="225"/>
      <c r="T95" s="225"/>
      <c r="U95" s="225"/>
      <c r="V95" s="57"/>
      <c r="W95" s="63" t="s">
        <v>27</v>
      </c>
      <c r="X95" s="225"/>
      <c r="Y95" s="225"/>
      <c r="Z95" s="225"/>
      <c r="AA95" s="57"/>
      <c r="AB95" s="63" t="s">
        <v>27</v>
      </c>
      <c r="AC95" s="225"/>
      <c r="AD95" s="225"/>
      <c r="AE95" s="225"/>
      <c r="AF95" s="136"/>
    </row>
    <row r="96" spans="1:32" x14ac:dyDescent="0.3">
      <c r="A96" s="24"/>
      <c r="B96" s="24"/>
      <c r="C96" s="166" t="s">
        <v>28</v>
      </c>
      <c r="D96" s="65"/>
      <c r="E96" s="65"/>
      <c r="F96" s="65"/>
      <c r="G96" s="65"/>
      <c r="H96" s="66">
        <f>'Basisgegevens aanvraag'!J13</f>
        <v>0</v>
      </c>
      <c r="I96" s="244"/>
      <c r="J96" s="244"/>
      <c r="K96" s="59"/>
      <c r="L96" s="65"/>
      <c r="M96" s="66" cm="1">
        <f t="array" ref="M96">_xlfn.IFS(D5=Werkblad!A13,100%,D5=Werkblad!A10,"='Basisgegevens aanvraag'!N13",D4=Werkblad!A8,100%, D5&lt;&gt;Werkblad!A10,'Basisgegevens aanvraag'!N13)</f>
        <v>0.5</v>
      </c>
      <c r="N96" s="226"/>
      <c r="O96" s="226"/>
      <c r="P96" s="226"/>
      <c r="Q96" s="60"/>
      <c r="R96" s="66" cm="1">
        <f t="array" ref="R96">_xlfn.IFS(D5=Werkblad!A13,100%,D5=Werkblad!A10,"='Basisgegevens aanvraag'!Q13",D4=Werkblad!A8,100%, D5&lt;&gt;Werkblad!A10,'Basisgegevens aanvraag'!Q13)</f>
        <v>0.25</v>
      </c>
      <c r="S96" s="244"/>
      <c r="T96" s="244"/>
      <c r="U96" s="244"/>
      <c r="V96" s="60"/>
      <c r="W96" s="66" cm="1">
        <f t="array" ref="W96">_xlfn.IFS(D5=Werkblad!A13,100%,D5=Werkblad!A10,"='Basisgegevens aanvraag'!T11",D4=Werkblad!A8,100%, D5&lt;&gt;Werkblad!A10,'Basisgegevens aanvraag'!T11)</f>
        <v>0.5</v>
      </c>
      <c r="X96" s="244"/>
      <c r="Y96" s="244"/>
      <c r="Z96" s="244"/>
      <c r="AA96" s="60"/>
      <c r="AB96" s="66" t="e" cm="1">
        <f t="array" ref="AB96">_xlfn.IFS(D4=Werkblad!A10,'Basisgegevens aanvraag'!V13,D4=Werkblad!A9,'Basisgegevens aanvraag'!Y13,D4=Werkblad!A8,0,D4=Werkblad!A7,0)</f>
        <v>#N/A</v>
      </c>
      <c r="AC96" s="318"/>
      <c r="AD96" s="318"/>
      <c r="AE96" s="244"/>
      <c r="AF96" s="135"/>
    </row>
    <row r="97" spans="1:32" x14ac:dyDescent="0.3">
      <c r="A97" s="24"/>
      <c r="B97" s="24"/>
      <c r="C97" s="165"/>
      <c r="D97" s="43"/>
      <c r="E97" s="43"/>
      <c r="F97" s="43"/>
      <c r="G97" s="43"/>
      <c r="H97" s="67"/>
      <c r="I97" s="227"/>
      <c r="J97" s="227"/>
      <c r="K97" s="64"/>
      <c r="L97" s="43"/>
      <c r="M97" s="67"/>
      <c r="N97" s="227"/>
      <c r="O97" s="227"/>
      <c r="P97" s="227"/>
      <c r="Q97" s="57"/>
      <c r="R97" s="67"/>
      <c r="S97" s="227"/>
      <c r="T97" s="227"/>
      <c r="U97" s="227"/>
      <c r="V97" s="57"/>
      <c r="W97" s="67"/>
      <c r="X97" s="227"/>
      <c r="Y97" s="227"/>
      <c r="Z97" s="227"/>
      <c r="AA97" s="57"/>
      <c r="AB97" s="67"/>
      <c r="AC97" s="227"/>
      <c r="AD97" s="227"/>
      <c r="AE97" s="227"/>
      <c r="AF97" s="136"/>
    </row>
    <row r="98" spans="1:32" x14ac:dyDescent="0.3">
      <c r="A98" s="24"/>
      <c r="B98" s="24"/>
      <c r="C98" s="165"/>
      <c r="D98" s="43"/>
      <c r="E98" s="43"/>
      <c r="F98" s="43"/>
      <c r="G98" s="43"/>
      <c r="H98" s="67"/>
      <c r="I98" s="227"/>
      <c r="J98" s="227"/>
      <c r="K98" s="64"/>
      <c r="L98" s="43"/>
      <c r="M98" s="67"/>
      <c r="N98" s="227"/>
      <c r="O98" s="227"/>
      <c r="P98" s="227"/>
      <c r="Q98" s="57"/>
      <c r="R98" s="67"/>
      <c r="S98" s="227"/>
      <c r="T98" s="227"/>
      <c r="U98" s="227"/>
      <c r="V98" s="57"/>
      <c r="W98" s="67"/>
      <c r="X98" s="227"/>
      <c r="Y98" s="227"/>
      <c r="Z98" s="227"/>
      <c r="AA98" s="57"/>
      <c r="AB98" s="67"/>
      <c r="AC98" s="227"/>
      <c r="AD98" s="227"/>
      <c r="AE98" s="227"/>
      <c r="AF98" s="136"/>
    </row>
    <row r="99" spans="1:32" x14ac:dyDescent="0.3">
      <c r="A99" s="24"/>
      <c r="B99" s="24"/>
      <c r="C99" s="163"/>
      <c r="D99" s="35"/>
      <c r="E99" s="46"/>
      <c r="F99" s="68"/>
      <c r="G99" s="57"/>
      <c r="H99" s="63" t="s">
        <v>29</v>
      </c>
      <c r="I99" s="225"/>
      <c r="J99" s="225"/>
      <c r="K99" s="68"/>
      <c r="L99" s="57"/>
      <c r="M99" s="63" t="s">
        <v>29</v>
      </c>
      <c r="N99" s="225"/>
      <c r="O99" s="225"/>
      <c r="P99" s="225"/>
      <c r="Q99" s="57"/>
      <c r="R99" s="63" t="s">
        <v>29</v>
      </c>
      <c r="S99" s="225"/>
      <c r="T99" s="225"/>
      <c r="U99" s="225"/>
      <c r="V99" s="57"/>
      <c r="W99" s="63" t="s">
        <v>29</v>
      </c>
      <c r="X99" s="225"/>
      <c r="Y99" s="225"/>
      <c r="Z99" s="225"/>
      <c r="AA99" s="57"/>
      <c r="AB99" s="63" t="s">
        <v>29</v>
      </c>
      <c r="AC99" s="225"/>
      <c r="AD99" s="225"/>
      <c r="AE99" s="225"/>
      <c r="AF99" s="137"/>
    </row>
    <row r="100" spans="1:32" x14ac:dyDescent="0.3">
      <c r="A100" s="24"/>
      <c r="B100" s="24"/>
      <c r="C100" s="164" t="s">
        <v>123</v>
      </c>
      <c r="D100" s="58"/>
      <c r="E100" s="59"/>
      <c r="F100" s="65"/>
      <c r="G100" s="60" t="s">
        <v>13</v>
      </c>
      <c r="H100" s="261">
        <f>H92*H96</f>
        <v>0</v>
      </c>
      <c r="I100" s="316"/>
      <c r="J100" s="316"/>
      <c r="K100" s="69"/>
      <c r="L100" s="60" t="s">
        <v>13</v>
      </c>
      <c r="M100" s="261">
        <f>M92*M96</f>
        <v>0</v>
      </c>
      <c r="N100" s="316"/>
      <c r="O100" s="316"/>
      <c r="P100" s="224"/>
      <c r="Q100" s="60" t="s">
        <v>13</v>
      </c>
      <c r="R100" s="261">
        <f>R92*R96</f>
        <v>0</v>
      </c>
      <c r="S100" s="316"/>
      <c r="T100" s="316"/>
      <c r="U100" s="224"/>
      <c r="V100" s="60" t="s">
        <v>13</v>
      </c>
      <c r="W100" s="261">
        <f>W92*W96</f>
        <v>0</v>
      </c>
      <c r="X100" s="316"/>
      <c r="Y100" s="316"/>
      <c r="Z100" s="224"/>
      <c r="AA100" s="60" t="s">
        <v>13</v>
      </c>
      <c r="AB100" s="61" t="e">
        <f>AB92*AB96</f>
        <v>#N/A</v>
      </c>
      <c r="AC100" s="224"/>
      <c r="AD100" s="224"/>
      <c r="AE100" s="224"/>
      <c r="AF100" s="138"/>
    </row>
    <row r="101" spans="1:32" x14ac:dyDescent="0.3">
      <c r="A101" s="24"/>
      <c r="B101" s="24"/>
      <c r="C101" s="163"/>
      <c r="D101" s="35"/>
      <c r="E101" s="46"/>
      <c r="F101" s="46"/>
      <c r="G101" s="57"/>
      <c r="H101" s="63"/>
      <c r="I101" s="225"/>
      <c r="J101" s="225"/>
      <c r="K101" s="64"/>
      <c r="L101" s="64"/>
      <c r="M101" s="64"/>
      <c r="N101" s="234"/>
      <c r="O101" s="234"/>
      <c r="P101" s="234"/>
      <c r="Q101" s="57"/>
      <c r="R101" s="63"/>
      <c r="S101" s="225"/>
      <c r="T101" s="225"/>
      <c r="U101" s="63"/>
      <c r="V101" s="63"/>
      <c r="W101" s="63"/>
      <c r="X101" s="63"/>
      <c r="Y101" s="63"/>
      <c r="Z101" s="225"/>
      <c r="AA101" s="63"/>
      <c r="AB101" s="182"/>
      <c r="AC101" s="319"/>
      <c r="AD101" s="319"/>
      <c r="AE101" s="225"/>
      <c r="AF101" s="136"/>
    </row>
    <row r="102" spans="1:32" x14ac:dyDescent="0.3">
      <c r="A102" s="24"/>
      <c r="B102" s="24"/>
      <c r="C102" s="164"/>
      <c r="D102" s="58"/>
      <c r="E102" s="59"/>
      <c r="F102" s="59"/>
      <c r="G102" s="70"/>
      <c r="H102" s="71"/>
      <c r="I102" s="224"/>
      <c r="J102" s="224"/>
      <c r="K102" s="72"/>
      <c r="L102" s="72"/>
      <c r="M102" s="72"/>
      <c r="N102" s="250"/>
      <c r="O102" s="250"/>
      <c r="P102" s="250"/>
      <c r="Q102" s="70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206"/>
      <c r="AC102" s="253"/>
      <c r="AD102" s="253"/>
      <c r="AE102" s="253"/>
      <c r="AF102" s="139"/>
    </row>
    <row r="103" spans="1:32" x14ac:dyDescent="0.3">
      <c r="A103" s="24"/>
      <c r="B103" s="24"/>
      <c r="C103" s="163" t="s">
        <v>106</v>
      </c>
      <c r="D103" s="43"/>
      <c r="E103" s="73">
        <f>SUM(H92,M92,R92,W92,AB92)</f>
        <v>0</v>
      </c>
      <c r="F103" s="46"/>
      <c r="G103" s="57"/>
      <c r="H103" s="63"/>
      <c r="I103" s="225"/>
      <c r="J103" s="225"/>
      <c r="K103" s="64"/>
      <c r="L103" s="64"/>
      <c r="M103" s="64"/>
      <c r="N103" s="234"/>
      <c r="O103" s="234"/>
      <c r="P103" s="234"/>
      <c r="Q103" s="57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225"/>
      <c r="AD103" s="225"/>
      <c r="AE103" s="225"/>
      <c r="AF103" s="136"/>
    </row>
    <row r="104" spans="1:32" x14ac:dyDescent="0.3">
      <c r="A104" s="24"/>
      <c r="B104" s="24"/>
      <c r="C104" s="164" t="s">
        <v>107</v>
      </c>
      <c r="D104" s="317"/>
      <c r="E104" s="61" t="e">
        <f>SUM(H100,M100,R100,W100,AB100)</f>
        <v>#N/A</v>
      </c>
      <c r="F104" s="59"/>
      <c r="G104" s="70"/>
      <c r="H104" s="71"/>
      <c r="I104" s="224"/>
      <c r="J104" s="224"/>
      <c r="K104" s="72"/>
      <c r="L104" s="72"/>
      <c r="M104" s="72"/>
      <c r="N104" s="250"/>
      <c r="O104" s="250"/>
      <c r="P104" s="250"/>
      <c r="Q104" s="70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224"/>
      <c r="AD104" s="224"/>
      <c r="AE104" s="224"/>
      <c r="AF104" s="139"/>
    </row>
    <row r="105" spans="1:32" ht="15" thickBot="1" x14ac:dyDescent="0.35">
      <c r="A105" s="24"/>
      <c r="B105" s="24"/>
      <c r="C105" s="167"/>
      <c r="D105" s="74"/>
      <c r="E105" s="74"/>
      <c r="F105" s="40"/>
      <c r="G105" s="44"/>
      <c r="H105" s="75"/>
      <c r="I105" s="228"/>
      <c r="J105" s="228"/>
      <c r="K105" s="76"/>
      <c r="L105" s="76"/>
      <c r="M105" s="76"/>
      <c r="N105" s="251"/>
      <c r="O105" s="251"/>
      <c r="P105" s="251"/>
      <c r="Q105" s="44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228"/>
      <c r="AD105" s="228"/>
      <c r="AE105" s="228"/>
      <c r="AF105" s="140"/>
    </row>
    <row r="106" spans="1:32" x14ac:dyDescent="0.3">
      <c r="A106" s="7"/>
      <c r="B106" s="7"/>
      <c r="C106" s="11"/>
      <c r="D106" s="11"/>
      <c r="E106" s="13"/>
      <c r="F106" s="13"/>
      <c r="G106" s="15"/>
      <c r="H106" s="16"/>
      <c r="I106" s="16"/>
      <c r="J106" s="16"/>
      <c r="K106" s="17"/>
      <c r="L106" s="17"/>
      <c r="M106" s="17"/>
      <c r="N106" s="17"/>
      <c r="O106" s="17"/>
      <c r="P106" s="248"/>
      <c r="Q106" s="15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254"/>
      <c r="AD106" s="254"/>
      <c r="AE106" s="254"/>
      <c r="AF106" s="17"/>
    </row>
    <row r="107" spans="1:32" ht="15" thickBot="1" x14ac:dyDescent="0.35">
      <c r="A107" s="255"/>
      <c r="B107" s="255"/>
      <c r="C107" s="10"/>
      <c r="D107" s="10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249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249"/>
      <c r="AD107" s="249"/>
      <c r="AE107" s="249"/>
      <c r="AF107" s="14"/>
    </row>
    <row r="108" spans="1:32" x14ac:dyDescent="0.3">
      <c r="A108" s="255"/>
      <c r="B108" s="255"/>
      <c r="C108" s="155" t="s">
        <v>30</v>
      </c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252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252"/>
      <c r="AD108" s="252"/>
      <c r="AE108" s="252"/>
      <c r="AF108" s="157"/>
    </row>
    <row r="109" spans="1:32" x14ac:dyDescent="0.3">
      <c r="A109" s="255"/>
      <c r="B109" s="255"/>
      <c r="C109" s="28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320"/>
      <c r="AD109" s="320"/>
      <c r="AE109" s="320"/>
      <c r="AF109" s="12"/>
    </row>
    <row r="110" spans="1:32" x14ac:dyDescent="0.3">
      <c r="A110" s="255"/>
      <c r="B110" s="255"/>
      <c r="C110" s="28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2"/>
    </row>
    <row r="111" spans="1:32" x14ac:dyDescent="0.3">
      <c r="A111" s="255"/>
      <c r="B111" s="255"/>
      <c r="C111" s="28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2"/>
    </row>
    <row r="112" spans="1:32" x14ac:dyDescent="0.3">
      <c r="A112" s="255"/>
      <c r="B112" s="255"/>
      <c r="C112" s="28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2"/>
    </row>
    <row r="113" spans="1:32" x14ac:dyDescent="0.3">
      <c r="A113" s="255"/>
      <c r="B113" s="255"/>
      <c r="C113" s="28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2"/>
    </row>
    <row r="114" spans="1:32" x14ac:dyDescent="0.3">
      <c r="A114" s="255"/>
      <c r="B114" s="255"/>
      <c r="C114" s="28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2"/>
    </row>
    <row r="115" spans="1:32" x14ac:dyDescent="0.3">
      <c r="A115" s="255"/>
      <c r="B115" s="255"/>
      <c r="C115" s="28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2"/>
    </row>
    <row r="116" spans="1:32" x14ac:dyDescent="0.3">
      <c r="A116" s="255"/>
      <c r="B116" s="255"/>
      <c r="C116" s="28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2"/>
    </row>
    <row r="117" spans="1:32" x14ac:dyDescent="0.3">
      <c r="A117" s="255"/>
      <c r="B117" s="255"/>
      <c r="C117" s="28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2"/>
    </row>
    <row r="118" spans="1:32" x14ac:dyDescent="0.3">
      <c r="A118" s="255"/>
      <c r="B118" s="255"/>
      <c r="C118" s="28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2"/>
    </row>
    <row r="119" spans="1:32" x14ac:dyDescent="0.3">
      <c r="C119" s="28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2"/>
    </row>
    <row r="120" spans="1:32" ht="15" thickBot="1" x14ac:dyDescent="0.35">
      <c r="C120" s="282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4"/>
    </row>
  </sheetData>
  <sheetProtection algorithmName="SHA-512" hashValue="5oRaCth7adf+5vntmAsXILWBz1AlgV43Q/Nti9QTXe+n4xBDs/FiVp098Cz1TVd/61/RC940YlWE4kcdV8OVcg==" saltValue="eRDe4Ev9PODYlfVjbdakDg==" spinCount="100000" sheet="1" objects="1" scenarios="1"/>
  <customSheetViews>
    <customSheetView guid="{83BCCC09-8AC8-4304-9213-3ECE2DC16AD8}" showGridLines="0" hiddenColumns="1">
      <pane xSplit="1" ySplit="10" topLeftCell="N118" activePane="bottomRight" state="frozen"/>
      <selection pane="bottomRight" activeCell="AY130" sqref="AY130"/>
      <pageMargins left="0.7" right="0.7" top="0.75" bottom="0.75" header="0.3" footer="0.3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DA38D98D-64BF-48A9-B1C9-BECCDCD9C7D7}" showGridLines="0" hiddenColumns="1">
      <pane xSplit="1" ySplit="10" topLeftCell="N118" activePane="bottomRight" state="frozen"/>
      <selection pane="bottomRight" activeCell="AY130" sqref="AY130"/>
      <pageMargins left="0.7" right="0.7" top="0.75" bottom="0.75" header="0.3" footer="0.3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0FB312B1-C847-4AEE-B520-9119A74AA10E}" showGridLines="0" hiddenColumns="1">
      <pane xSplit="1" ySplit="10" topLeftCell="N118" activePane="bottomRight" state="frozen"/>
      <selection pane="bottomRight" activeCell="AY130" sqref="AY130"/>
      <pageMargins left="0.7" right="0.7" top="0.75" bottom="0.75" header="0.3" footer="0.3"/>
      <headerFooter>
        <oddHeader>&amp;L&amp;"Calibri"&amp;10&amp;K000000 Intern gebruik&amp;1#_x000D_</oddHeader>
        <oddFooter>&amp;L_x000D_&amp;1#&amp;"Calibri"&amp;10&amp;K000000 Intern gebruik</oddFooter>
      </headerFooter>
    </customSheetView>
  </customSheetViews>
  <mergeCells count="55">
    <mergeCell ref="G68:J68"/>
    <mergeCell ref="G2:H5"/>
    <mergeCell ref="C57:E57"/>
    <mergeCell ref="Q68:R68"/>
    <mergeCell ref="C39:D39"/>
    <mergeCell ref="C40:D40"/>
    <mergeCell ref="C41:D41"/>
    <mergeCell ref="C42:D42"/>
    <mergeCell ref="C7:D7"/>
    <mergeCell ref="E7:F7"/>
    <mergeCell ref="C9:AF9"/>
    <mergeCell ref="G10:J10"/>
    <mergeCell ref="L10:O10"/>
    <mergeCell ref="Q10:T10"/>
    <mergeCell ref="AA10:AB10"/>
    <mergeCell ref="V68:W68"/>
    <mergeCell ref="C73:E73"/>
    <mergeCell ref="C58:E58"/>
    <mergeCell ref="C43:D43"/>
    <mergeCell ref="C44:D44"/>
    <mergeCell ref="C45:D45"/>
    <mergeCell ref="C46:D46"/>
    <mergeCell ref="C47:D47"/>
    <mergeCell ref="C48:D48"/>
    <mergeCell ref="C49:D49"/>
    <mergeCell ref="Q90:R90"/>
    <mergeCell ref="V90:W90"/>
    <mergeCell ref="AA90:AB90"/>
    <mergeCell ref="C76:E76"/>
    <mergeCell ref="C80:E80"/>
    <mergeCell ref="C81:E81"/>
    <mergeCell ref="AA68:AB68"/>
    <mergeCell ref="C56:E56"/>
    <mergeCell ref="C75:E75"/>
    <mergeCell ref="C82:E82"/>
    <mergeCell ref="C77:E77"/>
    <mergeCell ref="C78:E78"/>
    <mergeCell ref="C79:E79"/>
    <mergeCell ref="C74:E74"/>
    <mergeCell ref="C61:E61"/>
    <mergeCell ref="C62:E62"/>
    <mergeCell ref="C63:E63"/>
    <mergeCell ref="C59:E59"/>
    <mergeCell ref="C60:E60"/>
    <mergeCell ref="C70:E70"/>
    <mergeCell ref="C71:E71"/>
    <mergeCell ref="C72:E72"/>
    <mergeCell ref="Q54:R54"/>
    <mergeCell ref="V54:W54"/>
    <mergeCell ref="AA54:AB54"/>
    <mergeCell ref="AA35:AB35"/>
    <mergeCell ref="C37:D37"/>
    <mergeCell ref="C38:D38"/>
    <mergeCell ref="G35:J35"/>
    <mergeCell ref="G54:J54"/>
  </mergeCells>
  <conditionalFormatting sqref="C9">
    <cfRule type="cellIs" dxfId="13" priority="9" stopIfTrue="1" operator="equal">
      <formula>"Kies eerst uw systematiek voor de berekening van de subsidiabele kosten"</formula>
    </cfRule>
  </conditionalFormatting>
  <conditionalFormatting sqref="G31">
    <cfRule type="cellIs" dxfId="12" priority="8" stopIfTrue="1" operator="equal">
      <formula>"Opslag algemene kosten (50%)"</formula>
    </cfRule>
  </conditionalFormatting>
  <conditionalFormatting sqref="AE100">
    <cfRule type="cellIs" dxfId="11" priority="7" operator="greaterThan">
      <formula>20000000</formula>
    </cfRule>
  </conditionalFormatting>
  <conditionalFormatting sqref="AA31">
    <cfRule type="cellIs" dxfId="10" priority="3" stopIfTrue="1" operator="equal">
      <formula>"Opslag algemene kosten (50%)"</formula>
    </cfRule>
  </conditionalFormatting>
  <conditionalFormatting sqref="V31">
    <cfRule type="cellIs" dxfId="9" priority="4" stopIfTrue="1" operator="equal">
      <formula>"Opslag algemene kosten (50%)"</formula>
    </cfRule>
  </conditionalFormatting>
  <conditionalFormatting sqref="L31">
    <cfRule type="cellIs" dxfId="8" priority="6" stopIfTrue="1" operator="equal">
      <formula>"Opslag algemene kosten (50%)"</formula>
    </cfRule>
  </conditionalFormatting>
  <conditionalFormatting sqref="Q31">
    <cfRule type="cellIs" dxfId="7" priority="5" stopIfTrue="1" operator="equal">
      <formula>"Opslag algemene kosten (50%)"</formula>
    </cfRule>
  </conditionalFormatting>
  <conditionalFormatting sqref="AB100:AD100">
    <cfRule type="cellIs" dxfId="6" priority="1" operator="greaterThan">
      <formula>20000000</formula>
    </cfRule>
  </conditionalFormatting>
  <dataValidations xWindow="653" yWindow="699" count="1">
    <dataValidation allowBlank="1" showInputMessage="1" showErrorMessage="1" promptTitle="Invoerverplichting" prompt="Als u projectspecifieke kosten voor gebruik van apparatuur opvoert, dient u deze kosten en de afschrijvingsmethodiek nader te specificeren in het werkblad Specificatie apparatuur'." sqref="C56:E63" xr:uid="{CB2D0818-28B2-4AC8-80E8-2EE3E8506CA0}"/>
  </dataValidations>
  <pageMargins left="0.7" right="0.7" top="0.75" bottom="0.75" header="0.3" footer="0.3"/>
  <pageSetup paperSize="9" scale="89" orientation="landscape" horizontalDpi="1200" verticalDpi="1200" r:id="rId1"/>
  <headerFooter>
    <oddHeader>&amp;L&amp;"Calibri"&amp;10&amp;K000000 Intern gebruik&amp;1#_x000D_</oddHeader>
    <oddFooter>&amp;L_x000D_&amp;1#&amp;"Calibri"&amp;10&amp;K000000 Intern gebruik</oddFooter>
  </headerFooter>
  <rowBreaks count="1" manualBreakCount="1">
    <brk id="33" max="31" man="1"/>
  </rowBreaks>
  <ignoredErrors>
    <ignoredError sqref="E12:E28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653" yWindow="699" count="2">
        <x14:dataValidation type="list" allowBlank="1" showErrorMessage="1" errorTitle="Onjuiste invoer" error="Maak een keuze tussen de integrale kostensystematiek, de loonkosten plus vaste opslag-systematiek of de vaste uurtarief-systematiek." xr:uid="{3B017A0E-6AF8-4F27-9747-ED07F07D3D56}">
          <x14:formula1>
            <xm:f>Werkblad!$A$1:$A$4</xm:f>
          </x14:formula1>
          <xm:sqref>E7:F7</xm:sqref>
        </x14:dataValidation>
        <x14:dataValidation type="list" allowBlank="1" showInputMessage="1" showErrorMessage="1" xr:uid="{9AEB1525-DDD9-4AF5-96D5-EF3E8748DD50}">
          <x14:formula1>
            <xm:f>Werkblad!$A$12:$A$14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9D5E-9868-48B3-AC33-62687B30CAC3}">
  <sheetPr codeName="Blad17"/>
  <dimension ref="A1:AZ271"/>
  <sheetViews>
    <sheetView showGridLines="0" zoomScaleNormal="100" workbookViewId="0">
      <selection activeCell="R2" sqref="R2"/>
    </sheetView>
  </sheetViews>
  <sheetFormatPr defaultColWidth="10.33203125" defaultRowHeight="14.4" x14ac:dyDescent="0.3"/>
  <cols>
    <col min="1" max="1" width="4.109375" style="107" customWidth="1"/>
    <col min="2" max="2" width="28.88671875" style="77" customWidth="1"/>
    <col min="3" max="3" width="3" style="107" customWidth="1"/>
    <col min="4" max="4" width="63.88671875" style="77" customWidth="1"/>
    <col min="5" max="5" width="3" style="107" customWidth="1"/>
    <col min="6" max="6" width="19.44140625" style="77" customWidth="1"/>
    <col min="7" max="7" width="3" style="107" customWidth="1"/>
    <col min="8" max="8" width="20.88671875" style="77" customWidth="1"/>
    <col min="9" max="9" width="3" style="107" customWidth="1"/>
    <col min="10" max="10" width="20.88671875" style="77" customWidth="1"/>
    <col min="11" max="11" width="3" style="107" customWidth="1"/>
    <col min="12" max="12" width="26.5546875" style="107" customWidth="1"/>
    <col min="13" max="13" width="3" style="107" customWidth="1"/>
    <col min="14" max="14" width="18.5546875" style="107" customWidth="1"/>
    <col min="15" max="15" width="3" style="107" customWidth="1"/>
    <col min="16" max="16" width="20.6640625" style="77" customWidth="1"/>
    <col min="17" max="17" width="3" style="107" customWidth="1"/>
    <col min="18" max="18" width="19.44140625" style="77" customWidth="1"/>
    <col min="19" max="19" width="3" style="107" customWidth="1"/>
    <col min="20" max="20" width="18.109375" style="107" customWidth="1"/>
    <col min="21" max="21" width="3" style="107" customWidth="1"/>
    <col min="22" max="22" width="20.6640625" style="107" customWidth="1"/>
    <col min="23" max="23" width="3" style="107" customWidth="1"/>
    <col min="24" max="24" width="19.44140625" style="77" customWidth="1"/>
    <col min="25" max="25" width="11.88671875" style="211" customWidth="1"/>
    <col min="26" max="26" width="174.6640625" style="107" customWidth="1"/>
    <col min="27" max="27" width="11.109375" style="107" customWidth="1"/>
    <col min="28" max="28" width="111.44140625" style="107" customWidth="1"/>
    <col min="29" max="32" width="10.33203125" style="107"/>
    <col min="34" max="52" width="10.33203125" style="107"/>
    <col min="53" max="16384" width="10.33203125" style="77"/>
  </cols>
  <sheetData>
    <row r="1" spans="1:52" ht="18" thickBot="1" x14ac:dyDescent="0.35">
      <c r="B1" s="145" t="s">
        <v>101</v>
      </c>
      <c r="C1" s="24"/>
      <c r="D1" s="107"/>
      <c r="F1" s="107"/>
      <c r="H1" s="107"/>
      <c r="J1" s="107"/>
      <c r="P1" s="107"/>
      <c r="R1" s="107"/>
      <c r="T1" s="274"/>
      <c r="X1" s="107"/>
    </row>
    <row r="2" spans="1:52" ht="15" thickBot="1" x14ac:dyDescent="0.35">
      <c r="B2" s="24"/>
      <c r="C2" s="24"/>
      <c r="D2" s="107"/>
      <c r="F2" s="107"/>
      <c r="H2" s="107"/>
      <c r="J2" s="107"/>
      <c r="L2" s="257"/>
      <c r="M2" s="287"/>
      <c r="N2" s="292"/>
      <c r="P2" s="107"/>
      <c r="R2" s="266"/>
      <c r="S2" s="273" t="s">
        <v>88</v>
      </c>
      <c r="X2" s="107"/>
    </row>
    <row r="3" spans="1:52" ht="15" thickBot="1" x14ac:dyDescent="0.35">
      <c r="B3" s="92" t="s">
        <v>0</v>
      </c>
      <c r="C3" s="435">
        <f>'Basisgegevens aanvraag'!C5</f>
        <v>0</v>
      </c>
      <c r="D3" s="436"/>
      <c r="E3" s="437"/>
      <c r="F3" s="437"/>
      <c r="G3" s="437"/>
      <c r="H3" s="438"/>
      <c r="J3" s="107"/>
      <c r="L3" s="288" t="s">
        <v>66</v>
      </c>
      <c r="M3" s="289"/>
      <c r="N3" s="195">
        <f>'Basisgegevens aanvraag'!C6</f>
        <v>0</v>
      </c>
      <c r="P3" s="107"/>
      <c r="R3" s="268"/>
      <c r="S3" s="273" t="s">
        <v>90</v>
      </c>
      <c r="X3" s="107"/>
    </row>
    <row r="4" spans="1:52" x14ac:dyDescent="0.3">
      <c r="B4" s="35"/>
      <c r="C4" s="24"/>
      <c r="D4" s="192"/>
      <c r="E4" s="193"/>
      <c r="F4" s="193"/>
      <c r="G4" s="193"/>
      <c r="H4" s="193"/>
      <c r="J4" s="107"/>
      <c r="L4" s="288" t="s">
        <v>67</v>
      </c>
      <c r="M4" s="289"/>
      <c r="N4" s="195">
        <f>'Basisgegevens aanvraag'!C7</f>
        <v>0</v>
      </c>
      <c r="P4" s="107"/>
      <c r="R4" s="107"/>
      <c r="X4" s="107"/>
      <c r="AB4" s="217"/>
    </row>
    <row r="5" spans="1:52" x14ac:dyDescent="0.3">
      <c r="B5" s="35"/>
      <c r="C5" s="24"/>
      <c r="D5" s="192"/>
      <c r="E5" s="193"/>
      <c r="F5" s="193"/>
      <c r="G5" s="193"/>
      <c r="H5" s="193"/>
      <c r="J5" s="107"/>
      <c r="L5" s="288" t="s">
        <v>73</v>
      </c>
      <c r="M5" s="289"/>
      <c r="N5" s="294">
        <f>YEARFRAC(N3,N4)</f>
        <v>0</v>
      </c>
      <c r="P5" s="107"/>
      <c r="R5" s="107"/>
      <c r="X5" s="107"/>
    </row>
    <row r="6" spans="1:52" x14ac:dyDescent="0.3">
      <c r="B6" s="35"/>
      <c r="C6" s="24"/>
      <c r="D6" s="192"/>
      <c r="E6" s="193"/>
      <c r="F6" s="193"/>
      <c r="G6" s="193"/>
      <c r="H6" s="193"/>
      <c r="J6" s="107"/>
      <c r="L6" s="288" t="s">
        <v>99</v>
      </c>
      <c r="M6" s="289"/>
      <c r="N6" s="293">
        <f>+N3</f>
        <v>0</v>
      </c>
      <c r="P6" s="107"/>
      <c r="R6" s="107"/>
      <c r="X6" s="107"/>
    </row>
    <row r="7" spans="1:52" ht="15" thickBot="1" x14ac:dyDescent="0.35">
      <c r="B7" s="35"/>
      <c r="C7" s="24"/>
      <c r="D7" s="192"/>
      <c r="E7" s="193"/>
      <c r="F7" s="193"/>
      <c r="G7" s="193"/>
      <c r="H7" s="193"/>
      <c r="J7" s="107"/>
      <c r="L7" s="290" t="s">
        <v>100</v>
      </c>
      <c r="M7" s="291"/>
      <c r="N7" s="295">
        <f>IF(N3&gt;N6,N3,N6)</f>
        <v>0</v>
      </c>
      <c r="P7" s="107"/>
      <c r="R7" s="107"/>
      <c r="X7" s="107"/>
    </row>
    <row r="8" spans="1:52" ht="15" thickBot="1" x14ac:dyDescent="0.35">
      <c r="B8" s="108"/>
      <c r="C8" s="108"/>
      <c r="D8" s="93"/>
      <c r="E8" s="93"/>
      <c r="F8" s="107"/>
      <c r="H8" s="107"/>
      <c r="J8" s="107"/>
      <c r="P8" s="107"/>
      <c r="R8" s="107"/>
      <c r="X8" s="107"/>
    </row>
    <row r="9" spans="1:52" ht="36" customHeight="1" x14ac:dyDescent="0.3">
      <c r="B9" s="109" t="s">
        <v>49</v>
      </c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  <c r="Y9" s="212"/>
      <c r="Z9" s="275" t="s">
        <v>64</v>
      </c>
      <c r="AA9" s="108"/>
    </row>
    <row r="10" spans="1:52" s="113" customFormat="1" ht="24" x14ac:dyDescent="0.3">
      <c r="A10" s="99"/>
      <c r="B10" s="94" t="s">
        <v>44</v>
      </c>
      <c r="C10" s="187"/>
      <c r="D10" s="187" t="s">
        <v>102</v>
      </c>
      <c r="E10" s="187"/>
      <c r="F10" s="187" t="s">
        <v>45</v>
      </c>
      <c r="G10" s="187"/>
      <c r="H10" s="187" t="s">
        <v>46</v>
      </c>
      <c r="I10" s="187"/>
      <c r="J10" s="187" t="s">
        <v>47</v>
      </c>
      <c r="K10" s="187"/>
      <c r="L10" s="187" t="s">
        <v>48</v>
      </c>
      <c r="M10" s="187"/>
      <c r="N10" s="210" t="s">
        <v>94</v>
      </c>
      <c r="O10" s="187"/>
      <c r="P10" s="210" t="s">
        <v>95</v>
      </c>
      <c r="Q10" s="187"/>
      <c r="R10" s="187" t="s">
        <v>96</v>
      </c>
      <c r="S10" s="187"/>
      <c r="T10" s="210" t="s">
        <v>103</v>
      </c>
      <c r="U10" s="187"/>
      <c r="V10" s="210" t="s">
        <v>97</v>
      </c>
      <c r="W10" s="187"/>
      <c r="X10" s="209" t="s">
        <v>98</v>
      </c>
      <c r="Y10" s="213"/>
      <c r="Z10" s="276"/>
      <c r="AA10" s="99"/>
      <c r="AC10" s="99"/>
      <c r="AD10" s="99"/>
      <c r="AE10" s="99"/>
      <c r="AF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</row>
    <row r="11" spans="1:52" x14ac:dyDescent="0.3">
      <c r="B11" s="380"/>
      <c r="C11" s="188"/>
      <c r="D11" s="373"/>
      <c r="E11" s="188"/>
      <c r="F11" s="374"/>
      <c r="G11" s="189"/>
      <c r="H11" s="375"/>
      <c r="I11" s="118"/>
      <c r="J11" s="375"/>
      <c r="K11" s="118"/>
      <c r="L11" s="376"/>
      <c r="M11" s="118"/>
      <c r="N11" s="377"/>
      <c r="O11" s="118"/>
      <c r="P11" s="378">
        <f>IFERROR((+H11-J11)/N11,0)</f>
        <v>0</v>
      </c>
      <c r="Q11" s="118"/>
      <c r="R11" s="379">
        <f>IFERROR(IF(F11&gt;$N$7,F11,$N$7),0)</f>
        <v>0</v>
      </c>
      <c r="S11" s="296"/>
      <c r="T11" s="379">
        <f>IFERROR(F11+N11*365,0)</f>
        <v>0</v>
      </c>
      <c r="U11" s="296"/>
      <c r="V11" s="379">
        <f>IFERROR(IF(T11&lt;$N$4,T11,$N$4),0)</f>
        <v>0</v>
      </c>
      <c r="W11" s="117"/>
      <c r="X11" s="381">
        <f>IFERROR((V11-R11)/365*P11*L11,0)</f>
        <v>0</v>
      </c>
      <c r="Y11" s="214"/>
      <c r="Z11" s="277"/>
    </row>
    <row r="12" spans="1:52" x14ac:dyDescent="0.3">
      <c r="B12" s="380"/>
      <c r="C12" s="188"/>
      <c r="D12" s="373"/>
      <c r="E12" s="188"/>
      <c r="F12" s="374"/>
      <c r="G12" s="189"/>
      <c r="H12" s="375"/>
      <c r="I12" s="118"/>
      <c r="J12" s="375"/>
      <c r="K12" s="118"/>
      <c r="L12" s="376"/>
      <c r="M12" s="118"/>
      <c r="N12" s="377"/>
      <c r="O12" s="118"/>
      <c r="P12" s="378">
        <f t="shared" ref="P12:P75" si="0">IFERROR((+H12-J12)/N12,0)</f>
        <v>0</v>
      </c>
      <c r="Q12" s="118"/>
      <c r="R12" s="379">
        <f t="shared" ref="R12:R75" si="1">IFERROR(IF(F12&gt;$N$7,F12,$N$7),0)</f>
        <v>0</v>
      </c>
      <c r="S12" s="296"/>
      <c r="T12" s="379">
        <f t="shared" ref="T12:T75" si="2">IFERROR(F12+N12*365,0)</f>
        <v>0</v>
      </c>
      <c r="U12" s="296"/>
      <c r="V12" s="379">
        <f t="shared" ref="V12:V75" si="3">IFERROR(IF(T12&lt;$N$4,T12,$N$4),0)</f>
        <v>0</v>
      </c>
      <c r="W12" s="117"/>
      <c r="X12" s="381">
        <f t="shared" ref="X12:X75" si="4">IFERROR((V12-R12)/365*P12*L12,0)</f>
        <v>0</v>
      </c>
      <c r="Y12" s="214"/>
      <c r="Z12" s="277"/>
    </row>
    <row r="13" spans="1:52" x14ac:dyDescent="0.3">
      <c r="B13" s="380"/>
      <c r="C13" s="188"/>
      <c r="D13" s="373"/>
      <c r="E13" s="188"/>
      <c r="F13" s="374"/>
      <c r="G13" s="189"/>
      <c r="H13" s="375"/>
      <c r="I13" s="118"/>
      <c r="J13" s="375"/>
      <c r="K13" s="118"/>
      <c r="L13" s="376"/>
      <c r="M13" s="118"/>
      <c r="N13" s="377"/>
      <c r="O13" s="118"/>
      <c r="P13" s="378">
        <f t="shared" si="0"/>
        <v>0</v>
      </c>
      <c r="Q13" s="118"/>
      <c r="R13" s="379">
        <f t="shared" si="1"/>
        <v>0</v>
      </c>
      <c r="S13" s="296"/>
      <c r="T13" s="379">
        <f t="shared" si="2"/>
        <v>0</v>
      </c>
      <c r="U13" s="296"/>
      <c r="V13" s="379">
        <f t="shared" si="3"/>
        <v>0</v>
      </c>
      <c r="W13" s="117"/>
      <c r="X13" s="381">
        <f t="shared" si="4"/>
        <v>0</v>
      </c>
      <c r="Y13" s="214"/>
      <c r="Z13" s="277"/>
    </row>
    <row r="14" spans="1:52" x14ac:dyDescent="0.3">
      <c r="B14" s="380"/>
      <c r="C14" s="188"/>
      <c r="D14" s="373"/>
      <c r="E14" s="188"/>
      <c r="F14" s="374"/>
      <c r="G14" s="189"/>
      <c r="H14" s="375"/>
      <c r="I14" s="118"/>
      <c r="J14" s="375"/>
      <c r="K14" s="118"/>
      <c r="L14" s="376"/>
      <c r="M14" s="118"/>
      <c r="N14" s="377"/>
      <c r="O14" s="118"/>
      <c r="P14" s="378">
        <f t="shared" si="0"/>
        <v>0</v>
      </c>
      <c r="Q14" s="118"/>
      <c r="R14" s="379">
        <f t="shared" si="1"/>
        <v>0</v>
      </c>
      <c r="S14" s="296"/>
      <c r="T14" s="379">
        <f t="shared" si="2"/>
        <v>0</v>
      </c>
      <c r="U14" s="296"/>
      <c r="V14" s="379">
        <f t="shared" si="3"/>
        <v>0</v>
      </c>
      <c r="W14" s="117"/>
      <c r="X14" s="381">
        <f t="shared" si="4"/>
        <v>0</v>
      </c>
      <c r="Y14" s="214"/>
      <c r="Z14" s="277"/>
    </row>
    <row r="15" spans="1:52" x14ac:dyDescent="0.3">
      <c r="B15" s="380"/>
      <c r="C15" s="188"/>
      <c r="D15" s="373"/>
      <c r="E15" s="188"/>
      <c r="F15" s="374"/>
      <c r="G15" s="189"/>
      <c r="H15" s="375"/>
      <c r="I15" s="118"/>
      <c r="J15" s="375"/>
      <c r="K15" s="118"/>
      <c r="L15" s="376"/>
      <c r="M15" s="118"/>
      <c r="N15" s="377"/>
      <c r="O15" s="118"/>
      <c r="P15" s="378">
        <f t="shared" si="0"/>
        <v>0</v>
      </c>
      <c r="Q15" s="118"/>
      <c r="R15" s="379">
        <f t="shared" si="1"/>
        <v>0</v>
      </c>
      <c r="S15" s="296"/>
      <c r="T15" s="379">
        <f t="shared" si="2"/>
        <v>0</v>
      </c>
      <c r="U15" s="296"/>
      <c r="V15" s="379">
        <f t="shared" si="3"/>
        <v>0</v>
      </c>
      <c r="W15" s="117"/>
      <c r="X15" s="381">
        <f t="shared" si="4"/>
        <v>0</v>
      </c>
      <c r="Y15" s="214"/>
      <c r="Z15" s="277"/>
    </row>
    <row r="16" spans="1:52" x14ac:dyDescent="0.3">
      <c r="B16" s="380"/>
      <c r="C16" s="188"/>
      <c r="D16" s="373"/>
      <c r="E16" s="188"/>
      <c r="F16" s="374"/>
      <c r="G16" s="189"/>
      <c r="H16" s="375"/>
      <c r="I16" s="118"/>
      <c r="J16" s="375"/>
      <c r="K16" s="118"/>
      <c r="L16" s="376"/>
      <c r="M16" s="118"/>
      <c r="N16" s="377"/>
      <c r="O16" s="118"/>
      <c r="P16" s="378">
        <f t="shared" si="0"/>
        <v>0</v>
      </c>
      <c r="Q16" s="118"/>
      <c r="R16" s="379">
        <f t="shared" si="1"/>
        <v>0</v>
      </c>
      <c r="S16" s="296"/>
      <c r="T16" s="379">
        <f t="shared" si="2"/>
        <v>0</v>
      </c>
      <c r="U16" s="296"/>
      <c r="V16" s="379">
        <f t="shared" si="3"/>
        <v>0</v>
      </c>
      <c r="W16" s="117"/>
      <c r="X16" s="381">
        <f t="shared" si="4"/>
        <v>0</v>
      </c>
      <c r="Y16" s="214"/>
      <c r="Z16" s="277"/>
    </row>
    <row r="17" spans="2:26" x14ac:dyDescent="0.3">
      <c r="B17" s="380"/>
      <c r="C17" s="188"/>
      <c r="D17" s="373"/>
      <c r="E17" s="188"/>
      <c r="F17" s="374"/>
      <c r="G17" s="189"/>
      <c r="H17" s="375"/>
      <c r="I17" s="118"/>
      <c r="J17" s="375"/>
      <c r="K17" s="118"/>
      <c r="L17" s="376"/>
      <c r="M17" s="118"/>
      <c r="N17" s="377"/>
      <c r="O17" s="118"/>
      <c r="P17" s="378">
        <f t="shared" si="0"/>
        <v>0</v>
      </c>
      <c r="Q17" s="118"/>
      <c r="R17" s="379">
        <f t="shared" si="1"/>
        <v>0</v>
      </c>
      <c r="S17" s="296"/>
      <c r="T17" s="379">
        <f t="shared" si="2"/>
        <v>0</v>
      </c>
      <c r="U17" s="296"/>
      <c r="V17" s="379">
        <f t="shared" si="3"/>
        <v>0</v>
      </c>
      <c r="W17" s="117"/>
      <c r="X17" s="381">
        <f t="shared" si="4"/>
        <v>0</v>
      </c>
      <c r="Y17" s="214"/>
      <c r="Z17" s="277"/>
    </row>
    <row r="18" spans="2:26" x14ac:dyDescent="0.3">
      <c r="B18" s="380"/>
      <c r="C18" s="188"/>
      <c r="D18" s="373"/>
      <c r="E18" s="188"/>
      <c r="F18" s="374"/>
      <c r="G18" s="189"/>
      <c r="H18" s="375"/>
      <c r="I18" s="118"/>
      <c r="J18" s="375"/>
      <c r="K18" s="118"/>
      <c r="L18" s="376"/>
      <c r="M18" s="118"/>
      <c r="N18" s="377"/>
      <c r="O18" s="118"/>
      <c r="P18" s="378">
        <f t="shared" si="0"/>
        <v>0</v>
      </c>
      <c r="Q18" s="118"/>
      <c r="R18" s="379">
        <f t="shared" si="1"/>
        <v>0</v>
      </c>
      <c r="S18" s="296"/>
      <c r="T18" s="379">
        <f t="shared" si="2"/>
        <v>0</v>
      </c>
      <c r="U18" s="296"/>
      <c r="V18" s="379">
        <f t="shared" si="3"/>
        <v>0</v>
      </c>
      <c r="W18" s="117"/>
      <c r="X18" s="381">
        <f t="shared" si="4"/>
        <v>0</v>
      </c>
      <c r="Y18" s="214"/>
      <c r="Z18" s="277"/>
    </row>
    <row r="19" spans="2:26" x14ac:dyDescent="0.3">
      <c r="B19" s="380"/>
      <c r="C19" s="188"/>
      <c r="D19" s="373"/>
      <c r="E19" s="188"/>
      <c r="F19" s="374"/>
      <c r="G19" s="189"/>
      <c r="H19" s="375"/>
      <c r="I19" s="118"/>
      <c r="J19" s="375"/>
      <c r="K19" s="118"/>
      <c r="L19" s="376"/>
      <c r="M19" s="118"/>
      <c r="N19" s="377"/>
      <c r="O19" s="118"/>
      <c r="P19" s="378">
        <f t="shared" si="0"/>
        <v>0</v>
      </c>
      <c r="Q19" s="118"/>
      <c r="R19" s="379">
        <f t="shared" si="1"/>
        <v>0</v>
      </c>
      <c r="S19" s="296"/>
      <c r="T19" s="379">
        <f t="shared" si="2"/>
        <v>0</v>
      </c>
      <c r="U19" s="296"/>
      <c r="V19" s="379">
        <f t="shared" si="3"/>
        <v>0</v>
      </c>
      <c r="W19" s="117"/>
      <c r="X19" s="381">
        <f t="shared" si="4"/>
        <v>0</v>
      </c>
      <c r="Y19" s="214"/>
      <c r="Z19" s="277"/>
    </row>
    <row r="20" spans="2:26" x14ac:dyDescent="0.3">
      <c r="B20" s="380"/>
      <c r="C20" s="188"/>
      <c r="D20" s="373"/>
      <c r="E20" s="188"/>
      <c r="F20" s="374"/>
      <c r="G20" s="189"/>
      <c r="H20" s="375"/>
      <c r="I20" s="118"/>
      <c r="J20" s="375"/>
      <c r="K20" s="118"/>
      <c r="L20" s="376"/>
      <c r="M20" s="118"/>
      <c r="N20" s="377"/>
      <c r="O20" s="118"/>
      <c r="P20" s="378">
        <f t="shared" si="0"/>
        <v>0</v>
      </c>
      <c r="Q20" s="118"/>
      <c r="R20" s="379">
        <f t="shared" si="1"/>
        <v>0</v>
      </c>
      <c r="S20" s="296"/>
      <c r="T20" s="379">
        <f t="shared" si="2"/>
        <v>0</v>
      </c>
      <c r="U20" s="296"/>
      <c r="V20" s="379">
        <f t="shared" si="3"/>
        <v>0</v>
      </c>
      <c r="W20" s="117"/>
      <c r="X20" s="381">
        <f t="shared" si="4"/>
        <v>0</v>
      </c>
      <c r="Y20" s="214"/>
      <c r="Z20" s="277"/>
    </row>
    <row r="21" spans="2:26" x14ac:dyDescent="0.3">
      <c r="B21" s="380"/>
      <c r="C21" s="188"/>
      <c r="D21" s="373"/>
      <c r="E21" s="188"/>
      <c r="F21" s="374"/>
      <c r="G21" s="189"/>
      <c r="H21" s="375"/>
      <c r="I21" s="118"/>
      <c r="J21" s="375"/>
      <c r="K21" s="118"/>
      <c r="L21" s="376"/>
      <c r="M21" s="118"/>
      <c r="N21" s="377"/>
      <c r="O21" s="118"/>
      <c r="P21" s="378">
        <f t="shared" si="0"/>
        <v>0</v>
      </c>
      <c r="Q21" s="118"/>
      <c r="R21" s="379">
        <f t="shared" si="1"/>
        <v>0</v>
      </c>
      <c r="S21" s="296"/>
      <c r="T21" s="379">
        <f t="shared" si="2"/>
        <v>0</v>
      </c>
      <c r="U21" s="296"/>
      <c r="V21" s="379">
        <f t="shared" si="3"/>
        <v>0</v>
      </c>
      <c r="W21" s="117"/>
      <c r="X21" s="381">
        <f t="shared" si="4"/>
        <v>0</v>
      </c>
      <c r="Y21" s="214"/>
      <c r="Z21" s="277"/>
    </row>
    <row r="22" spans="2:26" x14ac:dyDescent="0.3">
      <c r="B22" s="380"/>
      <c r="C22" s="188"/>
      <c r="D22" s="373"/>
      <c r="E22" s="188"/>
      <c r="F22" s="374"/>
      <c r="G22" s="189"/>
      <c r="H22" s="375"/>
      <c r="I22" s="118"/>
      <c r="J22" s="375"/>
      <c r="K22" s="118"/>
      <c r="L22" s="376"/>
      <c r="M22" s="118"/>
      <c r="N22" s="377"/>
      <c r="O22" s="118"/>
      <c r="P22" s="378">
        <f t="shared" si="0"/>
        <v>0</v>
      </c>
      <c r="Q22" s="118"/>
      <c r="R22" s="379">
        <f t="shared" si="1"/>
        <v>0</v>
      </c>
      <c r="S22" s="296"/>
      <c r="T22" s="379">
        <f t="shared" si="2"/>
        <v>0</v>
      </c>
      <c r="U22" s="296"/>
      <c r="V22" s="379">
        <f t="shared" si="3"/>
        <v>0</v>
      </c>
      <c r="W22" s="117"/>
      <c r="X22" s="381">
        <f t="shared" si="4"/>
        <v>0</v>
      </c>
      <c r="Y22" s="214"/>
      <c r="Z22" s="277"/>
    </row>
    <row r="23" spans="2:26" x14ac:dyDescent="0.3">
      <c r="B23" s="380"/>
      <c r="C23" s="188"/>
      <c r="D23" s="373"/>
      <c r="E23" s="188"/>
      <c r="F23" s="374"/>
      <c r="G23" s="189"/>
      <c r="H23" s="375"/>
      <c r="I23" s="118"/>
      <c r="J23" s="375"/>
      <c r="K23" s="118"/>
      <c r="L23" s="376"/>
      <c r="M23" s="118"/>
      <c r="N23" s="377"/>
      <c r="O23" s="118"/>
      <c r="P23" s="378">
        <f t="shared" si="0"/>
        <v>0</v>
      </c>
      <c r="Q23" s="118"/>
      <c r="R23" s="379">
        <f t="shared" si="1"/>
        <v>0</v>
      </c>
      <c r="S23" s="296"/>
      <c r="T23" s="379">
        <f t="shared" si="2"/>
        <v>0</v>
      </c>
      <c r="U23" s="296"/>
      <c r="V23" s="379">
        <f t="shared" si="3"/>
        <v>0</v>
      </c>
      <c r="W23" s="117"/>
      <c r="X23" s="381">
        <f t="shared" si="4"/>
        <v>0</v>
      </c>
      <c r="Y23" s="214"/>
      <c r="Z23" s="277"/>
    </row>
    <row r="24" spans="2:26" x14ac:dyDescent="0.3">
      <c r="B24" s="380"/>
      <c r="C24" s="188"/>
      <c r="D24" s="373"/>
      <c r="E24" s="188"/>
      <c r="F24" s="374"/>
      <c r="G24" s="189"/>
      <c r="H24" s="375"/>
      <c r="I24" s="118"/>
      <c r="J24" s="375"/>
      <c r="K24" s="118"/>
      <c r="L24" s="376"/>
      <c r="M24" s="118"/>
      <c r="N24" s="377"/>
      <c r="O24" s="118"/>
      <c r="P24" s="378">
        <f t="shared" si="0"/>
        <v>0</v>
      </c>
      <c r="Q24" s="118"/>
      <c r="R24" s="379">
        <f t="shared" si="1"/>
        <v>0</v>
      </c>
      <c r="S24" s="296"/>
      <c r="T24" s="379">
        <f t="shared" si="2"/>
        <v>0</v>
      </c>
      <c r="U24" s="296"/>
      <c r="V24" s="379">
        <f t="shared" si="3"/>
        <v>0</v>
      </c>
      <c r="W24" s="117"/>
      <c r="X24" s="381">
        <f t="shared" si="4"/>
        <v>0</v>
      </c>
      <c r="Y24" s="214"/>
      <c r="Z24" s="277"/>
    </row>
    <row r="25" spans="2:26" x14ac:dyDescent="0.3">
      <c r="B25" s="380"/>
      <c r="C25" s="188"/>
      <c r="D25" s="373"/>
      <c r="E25" s="188"/>
      <c r="F25" s="374"/>
      <c r="G25" s="189"/>
      <c r="H25" s="375"/>
      <c r="I25" s="118"/>
      <c r="J25" s="375"/>
      <c r="K25" s="118"/>
      <c r="L25" s="376"/>
      <c r="M25" s="118"/>
      <c r="N25" s="377"/>
      <c r="O25" s="118"/>
      <c r="P25" s="378">
        <f t="shared" si="0"/>
        <v>0</v>
      </c>
      <c r="Q25" s="118"/>
      <c r="R25" s="379">
        <f t="shared" si="1"/>
        <v>0</v>
      </c>
      <c r="S25" s="296"/>
      <c r="T25" s="379">
        <f t="shared" si="2"/>
        <v>0</v>
      </c>
      <c r="U25" s="296"/>
      <c r="V25" s="379">
        <f t="shared" si="3"/>
        <v>0</v>
      </c>
      <c r="W25" s="117"/>
      <c r="X25" s="381">
        <f t="shared" si="4"/>
        <v>0</v>
      </c>
      <c r="Y25" s="214"/>
      <c r="Z25" s="277"/>
    </row>
    <row r="26" spans="2:26" x14ac:dyDescent="0.3">
      <c r="B26" s="380"/>
      <c r="C26" s="188"/>
      <c r="D26" s="373"/>
      <c r="E26" s="188"/>
      <c r="F26" s="374"/>
      <c r="G26" s="189"/>
      <c r="H26" s="375"/>
      <c r="I26" s="118"/>
      <c r="J26" s="375"/>
      <c r="K26" s="118"/>
      <c r="L26" s="376"/>
      <c r="M26" s="118"/>
      <c r="N26" s="377"/>
      <c r="O26" s="118"/>
      <c r="P26" s="378">
        <f t="shared" si="0"/>
        <v>0</v>
      </c>
      <c r="Q26" s="118"/>
      <c r="R26" s="379">
        <f t="shared" si="1"/>
        <v>0</v>
      </c>
      <c r="S26" s="296"/>
      <c r="T26" s="379">
        <f t="shared" si="2"/>
        <v>0</v>
      </c>
      <c r="U26" s="296"/>
      <c r="V26" s="379">
        <f t="shared" si="3"/>
        <v>0</v>
      </c>
      <c r="W26" s="117"/>
      <c r="X26" s="381">
        <f t="shared" si="4"/>
        <v>0</v>
      </c>
      <c r="Y26" s="214"/>
      <c r="Z26" s="277"/>
    </row>
    <row r="27" spans="2:26" x14ac:dyDescent="0.3">
      <c r="B27" s="380"/>
      <c r="C27" s="188"/>
      <c r="D27" s="373"/>
      <c r="E27" s="188"/>
      <c r="F27" s="374"/>
      <c r="G27" s="189"/>
      <c r="H27" s="375"/>
      <c r="I27" s="118"/>
      <c r="J27" s="375"/>
      <c r="K27" s="118"/>
      <c r="L27" s="376"/>
      <c r="M27" s="118"/>
      <c r="N27" s="377"/>
      <c r="O27" s="118"/>
      <c r="P27" s="378">
        <f t="shared" si="0"/>
        <v>0</v>
      </c>
      <c r="Q27" s="118"/>
      <c r="R27" s="379">
        <f t="shared" si="1"/>
        <v>0</v>
      </c>
      <c r="S27" s="296"/>
      <c r="T27" s="379">
        <f t="shared" si="2"/>
        <v>0</v>
      </c>
      <c r="U27" s="296"/>
      <c r="V27" s="379">
        <f t="shared" si="3"/>
        <v>0</v>
      </c>
      <c r="W27" s="117"/>
      <c r="X27" s="381">
        <f t="shared" si="4"/>
        <v>0</v>
      </c>
      <c r="Y27" s="214"/>
      <c r="Z27" s="277"/>
    </row>
    <row r="28" spans="2:26" x14ac:dyDescent="0.3">
      <c r="B28" s="380"/>
      <c r="C28" s="188"/>
      <c r="D28" s="373"/>
      <c r="E28" s="188"/>
      <c r="F28" s="374"/>
      <c r="G28" s="189"/>
      <c r="H28" s="375"/>
      <c r="I28" s="118"/>
      <c r="J28" s="375"/>
      <c r="K28" s="118"/>
      <c r="L28" s="376"/>
      <c r="M28" s="118"/>
      <c r="N28" s="377"/>
      <c r="O28" s="118"/>
      <c r="P28" s="378">
        <f t="shared" si="0"/>
        <v>0</v>
      </c>
      <c r="Q28" s="118"/>
      <c r="R28" s="379">
        <f t="shared" si="1"/>
        <v>0</v>
      </c>
      <c r="S28" s="296"/>
      <c r="T28" s="379">
        <f t="shared" si="2"/>
        <v>0</v>
      </c>
      <c r="U28" s="296"/>
      <c r="V28" s="379">
        <f t="shared" si="3"/>
        <v>0</v>
      </c>
      <c r="W28" s="117"/>
      <c r="X28" s="381">
        <f t="shared" si="4"/>
        <v>0</v>
      </c>
      <c r="Y28" s="214"/>
      <c r="Z28" s="277"/>
    </row>
    <row r="29" spans="2:26" x14ac:dyDescent="0.3">
      <c r="B29" s="380"/>
      <c r="C29" s="188"/>
      <c r="D29" s="373"/>
      <c r="E29" s="188"/>
      <c r="F29" s="374"/>
      <c r="G29" s="189"/>
      <c r="H29" s="375"/>
      <c r="I29" s="118"/>
      <c r="J29" s="375"/>
      <c r="K29" s="118"/>
      <c r="L29" s="376"/>
      <c r="M29" s="118"/>
      <c r="N29" s="377"/>
      <c r="O29" s="118"/>
      <c r="P29" s="378">
        <f t="shared" si="0"/>
        <v>0</v>
      </c>
      <c r="Q29" s="118"/>
      <c r="R29" s="379">
        <f t="shared" si="1"/>
        <v>0</v>
      </c>
      <c r="S29" s="296"/>
      <c r="T29" s="379">
        <f t="shared" si="2"/>
        <v>0</v>
      </c>
      <c r="U29" s="296"/>
      <c r="V29" s="379">
        <f t="shared" si="3"/>
        <v>0</v>
      </c>
      <c r="W29" s="117"/>
      <c r="X29" s="381">
        <f t="shared" si="4"/>
        <v>0</v>
      </c>
      <c r="Y29" s="214"/>
      <c r="Z29" s="277"/>
    </row>
    <row r="30" spans="2:26" x14ac:dyDescent="0.3">
      <c r="B30" s="380"/>
      <c r="C30" s="188"/>
      <c r="D30" s="373"/>
      <c r="E30" s="188"/>
      <c r="F30" s="374"/>
      <c r="G30" s="189"/>
      <c r="H30" s="375"/>
      <c r="I30" s="118"/>
      <c r="J30" s="375"/>
      <c r="K30" s="118"/>
      <c r="L30" s="376"/>
      <c r="M30" s="118"/>
      <c r="N30" s="377"/>
      <c r="O30" s="118"/>
      <c r="P30" s="378">
        <f t="shared" si="0"/>
        <v>0</v>
      </c>
      <c r="Q30" s="118"/>
      <c r="R30" s="379">
        <f t="shared" si="1"/>
        <v>0</v>
      </c>
      <c r="S30" s="296"/>
      <c r="T30" s="379">
        <f t="shared" si="2"/>
        <v>0</v>
      </c>
      <c r="U30" s="296"/>
      <c r="V30" s="379">
        <f t="shared" si="3"/>
        <v>0</v>
      </c>
      <c r="W30" s="117"/>
      <c r="X30" s="381">
        <f t="shared" si="4"/>
        <v>0</v>
      </c>
      <c r="Y30" s="214"/>
      <c r="Z30" s="277"/>
    </row>
    <row r="31" spans="2:26" x14ac:dyDescent="0.3">
      <c r="B31" s="380"/>
      <c r="C31" s="188"/>
      <c r="D31" s="373"/>
      <c r="E31" s="188"/>
      <c r="F31" s="374"/>
      <c r="G31" s="189"/>
      <c r="H31" s="375"/>
      <c r="I31" s="118"/>
      <c r="J31" s="375"/>
      <c r="K31" s="118"/>
      <c r="L31" s="376"/>
      <c r="M31" s="118"/>
      <c r="N31" s="377"/>
      <c r="O31" s="118"/>
      <c r="P31" s="378">
        <f t="shared" si="0"/>
        <v>0</v>
      </c>
      <c r="Q31" s="118"/>
      <c r="R31" s="379">
        <f t="shared" si="1"/>
        <v>0</v>
      </c>
      <c r="S31" s="296"/>
      <c r="T31" s="379">
        <f t="shared" si="2"/>
        <v>0</v>
      </c>
      <c r="U31" s="296"/>
      <c r="V31" s="379">
        <f t="shared" si="3"/>
        <v>0</v>
      </c>
      <c r="W31" s="117"/>
      <c r="X31" s="381">
        <f t="shared" si="4"/>
        <v>0</v>
      </c>
      <c r="Y31" s="214"/>
      <c r="Z31" s="277"/>
    </row>
    <row r="32" spans="2:26" x14ac:dyDescent="0.3">
      <c r="B32" s="380"/>
      <c r="C32" s="188"/>
      <c r="D32" s="373"/>
      <c r="E32" s="188"/>
      <c r="F32" s="374"/>
      <c r="G32" s="189"/>
      <c r="H32" s="375"/>
      <c r="I32" s="118"/>
      <c r="J32" s="375"/>
      <c r="K32" s="118"/>
      <c r="L32" s="376"/>
      <c r="M32" s="118"/>
      <c r="N32" s="377"/>
      <c r="O32" s="118"/>
      <c r="P32" s="378">
        <f t="shared" si="0"/>
        <v>0</v>
      </c>
      <c r="Q32" s="118"/>
      <c r="R32" s="379">
        <f t="shared" si="1"/>
        <v>0</v>
      </c>
      <c r="S32" s="296"/>
      <c r="T32" s="379">
        <f t="shared" si="2"/>
        <v>0</v>
      </c>
      <c r="U32" s="296"/>
      <c r="V32" s="379">
        <f t="shared" si="3"/>
        <v>0</v>
      </c>
      <c r="W32" s="117"/>
      <c r="X32" s="381">
        <f t="shared" si="4"/>
        <v>0</v>
      </c>
      <c r="Y32" s="214"/>
      <c r="Z32" s="277"/>
    </row>
    <row r="33" spans="2:26" x14ac:dyDescent="0.3">
      <c r="B33" s="380"/>
      <c r="C33" s="188"/>
      <c r="D33" s="373"/>
      <c r="E33" s="188"/>
      <c r="F33" s="374"/>
      <c r="G33" s="189"/>
      <c r="H33" s="375"/>
      <c r="I33" s="118"/>
      <c r="J33" s="375"/>
      <c r="K33" s="118"/>
      <c r="L33" s="376"/>
      <c r="M33" s="118"/>
      <c r="N33" s="377"/>
      <c r="O33" s="118"/>
      <c r="P33" s="378">
        <f t="shared" si="0"/>
        <v>0</v>
      </c>
      <c r="Q33" s="118"/>
      <c r="R33" s="379">
        <f t="shared" si="1"/>
        <v>0</v>
      </c>
      <c r="S33" s="296"/>
      <c r="T33" s="379">
        <f t="shared" si="2"/>
        <v>0</v>
      </c>
      <c r="U33" s="296"/>
      <c r="V33" s="379">
        <f t="shared" si="3"/>
        <v>0</v>
      </c>
      <c r="W33" s="117"/>
      <c r="X33" s="381">
        <f t="shared" si="4"/>
        <v>0</v>
      </c>
      <c r="Y33" s="214"/>
      <c r="Z33" s="277"/>
    </row>
    <row r="34" spans="2:26" x14ac:dyDescent="0.3">
      <c r="B34" s="380"/>
      <c r="C34" s="188"/>
      <c r="D34" s="373"/>
      <c r="E34" s="188"/>
      <c r="F34" s="374"/>
      <c r="G34" s="189"/>
      <c r="H34" s="375"/>
      <c r="I34" s="118"/>
      <c r="J34" s="375"/>
      <c r="K34" s="118"/>
      <c r="L34" s="376"/>
      <c r="M34" s="118"/>
      <c r="N34" s="377"/>
      <c r="O34" s="118"/>
      <c r="P34" s="378">
        <f t="shared" si="0"/>
        <v>0</v>
      </c>
      <c r="Q34" s="118"/>
      <c r="R34" s="379">
        <f t="shared" si="1"/>
        <v>0</v>
      </c>
      <c r="S34" s="296"/>
      <c r="T34" s="379">
        <f t="shared" si="2"/>
        <v>0</v>
      </c>
      <c r="U34" s="296"/>
      <c r="V34" s="379">
        <f t="shared" si="3"/>
        <v>0</v>
      </c>
      <c r="W34" s="117"/>
      <c r="X34" s="381">
        <f t="shared" si="4"/>
        <v>0</v>
      </c>
      <c r="Y34" s="214"/>
      <c r="Z34" s="277"/>
    </row>
    <row r="35" spans="2:26" x14ac:dyDescent="0.3">
      <c r="B35" s="380"/>
      <c r="C35" s="188"/>
      <c r="D35" s="373"/>
      <c r="E35" s="188"/>
      <c r="F35" s="374"/>
      <c r="G35" s="189"/>
      <c r="H35" s="375"/>
      <c r="I35" s="118"/>
      <c r="J35" s="375"/>
      <c r="K35" s="118"/>
      <c r="L35" s="376"/>
      <c r="M35" s="118"/>
      <c r="N35" s="377"/>
      <c r="O35" s="118"/>
      <c r="P35" s="378">
        <f t="shared" si="0"/>
        <v>0</v>
      </c>
      <c r="Q35" s="118"/>
      <c r="R35" s="379">
        <f t="shared" si="1"/>
        <v>0</v>
      </c>
      <c r="S35" s="296"/>
      <c r="T35" s="379">
        <f t="shared" si="2"/>
        <v>0</v>
      </c>
      <c r="U35" s="296"/>
      <c r="V35" s="379">
        <f t="shared" si="3"/>
        <v>0</v>
      </c>
      <c r="W35" s="117"/>
      <c r="X35" s="381">
        <f t="shared" si="4"/>
        <v>0</v>
      </c>
      <c r="Y35" s="214"/>
      <c r="Z35" s="277"/>
    </row>
    <row r="36" spans="2:26" x14ac:dyDescent="0.3">
      <c r="B36" s="380"/>
      <c r="C36" s="188"/>
      <c r="D36" s="373"/>
      <c r="E36" s="188"/>
      <c r="F36" s="374"/>
      <c r="G36" s="189"/>
      <c r="H36" s="375"/>
      <c r="I36" s="118"/>
      <c r="J36" s="375"/>
      <c r="K36" s="118"/>
      <c r="L36" s="376"/>
      <c r="M36" s="118"/>
      <c r="N36" s="377"/>
      <c r="O36" s="118"/>
      <c r="P36" s="378">
        <f t="shared" si="0"/>
        <v>0</v>
      </c>
      <c r="Q36" s="118"/>
      <c r="R36" s="379">
        <f t="shared" si="1"/>
        <v>0</v>
      </c>
      <c r="S36" s="296"/>
      <c r="T36" s="379">
        <f t="shared" si="2"/>
        <v>0</v>
      </c>
      <c r="U36" s="296"/>
      <c r="V36" s="379">
        <f t="shared" si="3"/>
        <v>0</v>
      </c>
      <c r="W36" s="117"/>
      <c r="X36" s="381">
        <f t="shared" si="4"/>
        <v>0</v>
      </c>
      <c r="Y36" s="214"/>
      <c r="Z36" s="277"/>
    </row>
    <row r="37" spans="2:26" x14ac:dyDescent="0.3">
      <c r="B37" s="380"/>
      <c r="C37" s="188"/>
      <c r="D37" s="373"/>
      <c r="E37" s="188"/>
      <c r="F37" s="374"/>
      <c r="G37" s="189"/>
      <c r="H37" s="375"/>
      <c r="I37" s="118"/>
      <c r="J37" s="375"/>
      <c r="K37" s="118"/>
      <c r="L37" s="376"/>
      <c r="M37" s="118"/>
      <c r="N37" s="377"/>
      <c r="O37" s="118"/>
      <c r="P37" s="378">
        <f t="shared" si="0"/>
        <v>0</v>
      </c>
      <c r="Q37" s="118"/>
      <c r="R37" s="379">
        <f t="shared" si="1"/>
        <v>0</v>
      </c>
      <c r="S37" s="296"/>
      <c r="T37" s="379">
        <f t="shared" si="2"/>
        <v>0</v>
      </c>
      <c r="U37" s="296"/>
      <c r="V37" s="379">
        <f t="shared" si="3"/>
        <v>0</v>
      </c>
      <c r="W37" s="117"/>
      <c r="X37" s="381">
        <f t="shared" si="4"/>
        <v>0</v>
      </c>
      <c r="Y37" s="214"/>
      <c r="Z37" s="277"/>
    </row>
    <row r="38" spans="2:26" x14ac:dyDescent="0.3">
      <c r="B38" s="380"/>
      <c r="C38" s="188"/>
      <c r="D38" s="373"/>
      <c r="E38" s="188"/>
      <c r="F38" s="374"/>
      <c r="G38" s="189"/>
      <c r="H38" s="375"/>
      <c r="I38" s="118"/>
      <c r="J38" s="375"/>
      <c r="K38" s="118"/>
      <c r="L38" s="376"/>
      <c r="M38" s="118"/>
      <c r="N38" s="377"/>
      <c r="O38" s="118"/>
      <c r="P38" s="378">
        <f t="shared" si="0"/>
        <v>0</v>
      </c>
      <c r="Q38" s="118"/>
      <c r="R38" s="379">
        <f t="shared" si="1"/>
        <v>0</v>
      </c>
      <c r="S38" s="296"/>
      <c r="T38" s="379">
        <f t="shared" si="2"/>
        <v>0</v>
      </c>
      <c r="U38" s="296"/>
      <c r="V38" s="379">
        <f t="shared" si="3"/>
        <v>0</v>
      </c>
      <c r="W38" s="117"/>
      <c r="X38" s="381">
        <f t="shared" si="4"/>
        <v>0</v>
      </c>
      <c r="Y38" s="214"/>
      <c r="Z38" s="277"/>
    </row>
    <row r="39" spans="2:26" x14ac:dyDescent="0.3">
      <c r="B39" s="380"/>
      <c r="C39" s="188"/>
      <c r="D39" s="373"/>
      <c r="E39" s="188"/>
      <c r="F39" s="374"/>
      <c r="G39" s="189"/>
      <c r="H39" s="375"/>
      <c r="I39" s="118"/>
      <c r="J39" s="375"/>
      <c r="K39" s="118"/>
      <c r="L39" s="376"/>
      <c r="M39" s="118"/>
      <c r="N39" s="377"/>
      <c r="O39" s="118"/>
      <c r="P39" s="378">
        <f t="shared" si="0"/>
        <v>0</v>
      </c>
      <c r="Q39" s="118"/>
      <c r="R39" s="379">
        <f t="shared" si="1"/>
        <v>0</v>
      </c>
      <c r="S39" s="296"/>
      <c r="T39" s="379">
        <f t="shared" si="2"/>
        <v>0</v>
      </c>
      <c r="U39" s="296"/>
      <c r="V39" s="379">
        <f t="shared" si="3"/>
        <v>0</v>
      </c>
      <c r="W39" s="117"/>
      <c r="X39" s="381">
        <f t="shared" si="4"/>
        <v>0</v>
      </c>
      <c r="Y39" s="214"/>
      <c r="Z39" s="277"/>
    </row>
    <row r="40" spans="2:26" x14ac:dyDescent="0.3">
      <c r="B40" s="380"/>
      <c r="C40" s="188"/>
      <c r="D40" s="373"/>
      <c r="E40" s="188"/>
      <c r="F40" s="374"/>
      <c r="G40" s="189"/>
      <c r="H40" s="375"/>
      <c r="I40" s="118"/>
      <c r="J40" s="375"/>
      <c r="K40" s="118"/>
      <c r="L40" s="376"/>
      <c r="M40" s="118"/>
      <c r="N40" s="377"/>
      <c r="O40" s="118"/>
      <c r="P40" s="378">
        <f t="shared" si="0"/>
        <v>0</v>
      </c>
      <c r="Q40" s="118"/>
      <c r="R40" s="379">
        <f t="shared" si="1"/>
        <v>0</v>
      </c>
      <c r="S40" s="296"/>
      <c r="T40" s="379">
        <f t="shared" si="2"/>
        <v>0</v>
      </c>
      <c r="U40" s="296"/>
      <c r="V40" s="379">
        <f t="shared" si="3"/>
        <v>0</v>
      </c>
      <c r="W40" s="117"/>
      <c r="X40" s="381">
        <f t="shared" si="4"/>
        <v>0</v>
      </c>
      <c r="Y40" s="214"/>
      <c r="Z40" s="277"/>
    </row>
    <row r="41" spans="2:26" x14ac:dyDescent="0.3">
      <c r="B41" s="380"/>
      <c r="C41" s="188"/>
      <c r="D41" s="373"/>
      <c r="E41" s="188"/>
      <c r="F41" s="374"/>
      <c r="G41" s="189"/>
      <c r="H41" s="375"/>
      <c r="I41" s="118"/>
      <c r="J41" s="375"/>
      <c r="K41" s="118"/>
      <c r="L41" s="376"/>
      <c r="M41" s="118"/>
      <c r="N41" s="377"/>
      <c r="O41" s="118"/>
      <c r="P41" s="378">
        <f t="shared" si="0"/>
        <v>0</v>
      </c>
      <c r="Q41" s="118"/>
      <c r="R41" s="379">
        <f t="shared" si="1"/>
        <v>0</v>
      </c>
      <c r="S41" s="296"/>
      <c r="T41" s="379">
        <f t="shared" si="2"/>
        <v>0</v>
      </c>
      <c r="U41" s="296"/>
      <c r="V41" s="379">
        <f t="shared" si="3"/>
        <v>0</v>
      </c>
      <c r="W41" s="117"/>
      <c r="X41" s="381">
        <f t="shared" si="4"/>
        <v>0</v>
      </c>
      <c r="Y41" s="214"/>
      <c r="Z41" s="277"/>
    </row>
    <row r="42" spans="2:26" x14ac:dyDescent="0.3">
      <c r="B42" s="380"/>
      <c r="C42" s="188"/>
      <c r="D42" s="373"/>
      <c r="E42" s="188"/>
      <c r="F42" s="374"/>
      <c r="G42" s="189"/>
      <c r="H42" s="375"/>
      <c r="I42" s="118"/>
      <c r="J42" s="375"/>
      <c r="K42" s="118"/>
      <c r="L42" s="376"/>
      <c r="M42" s="118"/>
      <c r="N42" s="377"/>
      <c r="O42" s="118"/>
      <c r="P42" s="378">
        <f t="shared" si="0"/>
        <v>0</v>
      </c>
      <c r="Q42" s="118"/>
      <c r="R42" s="379">
        <f t="shared" si="1"/>
        <v>0</v>
      </c>
      <c r="S42" s="296"/>
      <c r="T42" s="379">
        <f t="shared" si="2"/>
        <v>0</v>
      </c>
      <c r="U42" s="296"/>
      <c r="V42" s="379">
        <f t="shared" si="3"/>
        <v>0</v>
      </c>
      <c r="W42" s="117"/>
      <c r="X42" s="381">
        <f t="shared" si="4"/>
        <v>0</v>
      </c>
      <c r="Y42" s="214"/>
      <c r="Z42" s="277"/>
    </row>
    <row r="43" spans="2:26" x14ac:dyDescent="0.3">
      <c r="B43" s="380"/>
      <c r="C43" s="188"/>
      <c r="D43" s="373"/>
      <c r="E43" s="188"/>
      <c r="F43" s="374"/>
      <c r="G43" s="189"/>
      <c r="H43" s="375"/>
      <c r="I43" s="118"/>
      <c r="J43" s="375"/>
      <c r="K43" s="118"/>
      <c r="L43" s="376"/>
      <c r="M43" s="118"/>
      <c r="N43" s="377"/>
      <c r="O43" s="118"/>
      <c r="P43" s="378">
        <f t="shared" si="0"/>
        <v>0</v>
      </c>
      <c r="Q43" s="118"/>
      <c r="R43" s="379">
        <f t="shared" si="1"/>
        <v>0</v>
      </c>
      <c r="S43" s="296"/>
      <c r="T43" s="379">
        <f t="shared" si="2"/>
        <v>0</v>
      </c>
      <c r="U43" s="296"/>
      <c r="V43" s="379">
        <f t="shared" si="3"/>
        <v>0</v>
      </c>
      <c r="W43" s="117"/>
      <c r="X43" s="381">
        <f t="shared" si="4"/>
        <v>0</v>
      </c>
      <c r="Y43" s="214"/>
      <c r="Z43" s="277"/>
    </row>
    <row r="44" spans="2:26" x14ac:dyDescent="0.3">
      <c r="B44" s="380"/>
      <c r="C44" s="188"/>
      <c r="D44" s="373"/>
      <c r="E44" s="188"/>
      <c r="F44" s="374"/>
      <c r="G44" s="189"/>
      <c r="H44" s="375"/>
      <c r="I44" s="118"/>
      <c r="J44" s="375"/>
      <c r="K44" s="118"/>
      <c r="L44" s="376"/>
      <c r="M44" s="118"/>
      <c r="N44" s="377"/>
      <c r="O44" s="118"/>
      <c r="P44" s="378">
        <f t="shared" si="0"/>
        <v>0</v>
      </c>
      <c r="Q44" s="118"/>
      <c r="R44" s="379">
        <f t="shared" si="1"/>
        <v>0</v>
      </c>
      <c r="S44" s="296"/>
      <c r="T44" s="379">
        <f t="shared" si="2"/>
        <v>0</v>
      </c>
      <c r="U44" s="296"/>
      <c r="V44" s="379">
        <f t="shared" si="3"/>
        <v>0</v>
      </c>
      <c r="W44" s="117"/>
      <c r="X44" s="381">
        <f t="shared" si="4"/>
        <v>0</v>
      </c>
      <c r="Y44" s="214"/>
      <c r="Z44" s="277"/>
    </row>
    <row r="45" spans="2:26" x14ac:dyDescent="0.3">
      <c r="B45" s="380"/>
      <c r="C45" s="188"/>
      <c r="D45" s="373"/>
      <c r="E45" s="188"/>
      <c r="F45" s="374"/>
      <c r="G45" s="189"/>
      <c r="H45" s="375"/>
      <c r="I45" s="118"/>
      <c r="J45" s="375"/>
      <c r="K45" s="118"/>
      <c r="L45" s="376"/>
      <c r="M45" s="118"/>
      <c r="N45" s="377"/>
      <c r="O45" s="118"/>
      <c r="P45" s="378">
        <f t="shared" si="0"/>
        <v>0</v>
      </c>
      <c r="Q45" s="118"/>
      <c r="R45" s="379">
        <f t="shared" si="1"/>
        <v>0</v>
      </c>
      <c r="S45" s="296"/>
      <c r="T45" s="379">
        <f t="shared" si="2"/>
        <v>0</v>
      </c>
      <c r="U45" s="296"/>
      <c r="V45" s="379">
        <f t="shared" si="3"/>
        <v>0</v>
      </c>
      <c r="W45" s="117"/>
      <c r="X45" s="381">
        <f t="shared" si="4"/>
        <v>0</v>
      </c>
      <c r="Y45" s="214"/>
      <c r="Z45" s="277"/>
    </row>
    <row r="46" spans="2:26" x14ac:dyDescent="0.3">
      <c r="B46" s="380"/>
      <c r="C46" s="188"/>
      <c r="D46" s="373"/>
      <c r="E46" s="188"/>
      <c r="F46" s="374"/>
      <c r="G46" s="189"/>
      <c r="H46" s="375"/>
      <c r="I46" s="118"/>
      <c r="J46" s="375"/>
      <c r="K46" s="118"/>
      <c r="L46" s="376"/>
      <c r="M46" s="118"/>
      <c r="N46" s="377"/>
      <c r="O46" s="118"/>
      <c r="P46" s="378">
        <f t="shared" si="0"/>
        <v>0</v>
      </c>
      <c r="Q46" s="118"/>
      <c r="R46" s="379">
        <f t="shared" si="1"/>
        <v>0</v>
      </c>
      <c r="S46" s="296"/>
      <c r="T46" s="379">
        <f t="shared" si="2"/>
        <v>0</v>
      </c>
      <c r="U46" s="296"/>
      <c r="V46" s="379">
        <f t="shared" si="3"/>
        <v>0</v>
      </c>
      <c r="W46" s="117"/>
      <c r="X46" s="381">
        <f t="shared" si="4"/>
        <v>0</v>
      </c>
      <c r="Y46" s="214"/>
      <c r="Z46" s="277"/>
    </row>
    <row r="47" spans="2:26" x14ac:dyDescent="0.3">
      <c r="B47" s="380"/>
      <c r="C47" s="188"/>
      <c r="D47" s="373"/>
      <c r="E47" s="188"/>
      <c r="F47" s="374"/>
      <c r="G47" s="189"/>
      <c r="H47" s="375"/>
      <c r="I47" s="118"/>
      <c r="J47" s="375"/>
      <c r="K47" s="118"/>
      <c r="L47" s="376"/>
      <c r="M47" s="118"/>
      <c r="N47" s="377"/>
      <c r="O47" s="118"/>
      <c r="P47" s="378">
        <f t="shared" si="0"/>
        <v>0</v>
      </c>
      <c r="Q47" s="118"/>
      <c r="R47" s="379">
        <f t="shared" si="1"/>
        <v>0</v>
      </c>
      <c r="S47" s="296"/>
      <c r="T47" s="379">
        <f t="shared" si="2"/>
        <v>0</v>
      </c>
      <c r="U47" s="296"/>
      <c r="V47" s="379">
        <f t="shared" si="3"/>
        <v>0</v>
      </c>
      <c r="W47" s="117"/>
      <c r="X47" s="381">
        <f t="shared" si="4"/>
        <v>0</v>
      </c>
      <c r="Y47" s="214"/>
      <c r="Z47" s="277"/>
    </row>
    <row r="48" spans="2:26" x14ac:dyDescent="0.3">
      <c r="B48" s="380"/>
      <c r="C48" s="188"/>
      <c r="D48" s="373"/>
      <c r="E48" s="188"/>
      <c r="F48" s="374"/>
      <c r="G48" s="189"/>
      <c r="H48" s="375"/>
      <c r="I48" s="118"/>
      <c r="J48" s="375"/>
      <c r="K48" s="118"/>
      <c r="L48" s="376"/>
      <c r="M48" s="118"/>
      <c r="N48" s="377"/>
      <c r="O48" s="118"/>
      <c r="P48" s="378">
        <f t="shared" si="0"/>
        <v>0</v>
      </c>
      <c r="Q48" s="118"/>
      <c r="R48" s="379">
        <f t="shared" si="1"/>
        <v>0</v>
      </c>
      <c r="S48" s="296"/>
      <c r="T48" s="379">
        <f t="shared" si="2"/>
        <v>0</v>
      </c>
      <c r="U48" s="296"/>
      <c r="V48" s="379">
        <f t="shared" si="3"/>
        <v>0</v>
      </c>
      <c r="W48" s="117"/>
      <c r="X48" s="381">
        <f t="shared" si="4"/>
        <v>0</v>
      </c>
      <c r="Y48" s="214"/>
      <c r="Z48" s="277"/>
    </row>
    <row r="49" spans="2:26" x14ac:dyDescent="0.3">
      <c r="B49" s="380"/>
      <c r="C49" s="188"/>
      <c r="D49" s="373"/>
      <c r="E49" s="188"/>
      <c r="F49" s="374"/>
      <c r="G49" s="189"/>
      <c r="H49" s="375"/>
      <c r="I49" s="118"/>
      <c r="J49" s="375"/>
      <c r="K49" s="118"/>
      <c r="L49" s="376"/>
      <c r="M49" s="118"/>
      <c r="N49" s="377"/>
      <c r="O49" s="118"/>
      <c r="P49" s="378">
        <f t="shared" si="0"/>
        <v>0</v>
      </c>
      <c r="Q49" s="118"/>
      <c r="R49" s="379">
        <f t="shared" si="1"/>
        <v>0</v>
      </c>
      <c r="S49" s="296"/>
      <c r="T49" s="379">
        <f t="shared" si="2"/>
        <v>0</v>
      </c>
      <c r="U49" s="296"/>
      <c r="V49" s="379">
        <f t="shared" si="3"/>
        <v>0</v>
      </c>
      <c r="W49" s="117"/>
      <c r="X49" s="381">
        <f t="shared" si="4"/>
        <v>0</v>
      </c>
      <c r="Y49" s="214"/>
      <c r="Z49" s="277"/>
    </row>
    <row r="50" spans="2:26" x14ac:dyDescent="0.3">
      <c r="B50" s="380"/>
      <c r="C50" s="188"/>
      <c r="D50" s="373"/>
      <c r="E50" s="188"/>
      <c r="F50" s="374"/>
      <c r="G50" s="189"/>
      <c r="H50" s="375"/>
      <c r="I50" s="118"/>
      <c r="J50" s="375"/>
      <c r="K50" s="118"/>
      <c r="L50" s="376"/>
      <c r="M50" s="118"/>
      <c r="N50" s="377"/>
      <c r="O50" s="118"/>
      <c r="P50" s="378">
        <f t="shared" si="0"/>
        <v>0</v>
      </c>
      <c r="Q50" s="118"/>
      <c r="R50" s="379">
        <f t="shared" si="1"/>
        <v>0</v>
      </c>
      <c r="S50" s="296"/>
      <c r="T50" s="379">
        <f t="shared" si="2"/>
        <v>0</v>
      </c>
      <c r="U50" s="296"/>
      <c r="V50" s="379">
        <f t="shared" si="3"/>
        <v>0</v>
      </c>
      <c r="W50" s="117"/>
      <c r="X50" s="381">
        <f t="shared" si="4"/>
        <v>0</v>
      </c>
      <c r="Y50" s="214"/>
      <c r="Z50" s="277"/>
    </row>
    <row r="51" spans="2:26" x14ac:dyDescent="0.3">
      <c r="B51" s="380"/>
      <c r="C51" s="188"/>
      <c r="D51" s="373"/>
      <c r="E51" s="188"/>
      <c r="F51" s="374"/>
      <c r="G51" s="189"/>
      <c r="H51" s="375"/>
      <c r="I51" s="118"/>
      <c r="J51" s="375"/>
      <c r="K51" s="118"/>
      <c r="L51" s="376"/>
      <c r="M51" s="118"/>
      <c r="N51" s="377"/>
      <c r="O51" s="118"/>
      <c r="P51" s="378">
        <f t="shared" si="0"/>
        <v>0</v>
      </c>
      <c r="Q51" s="118"/>
      <c r="R51" s="379">
        <f t="shared" si="1"/>
        <v>0</v>
      </c>
      <c r="S51" s="296"/>
      <c r="T51" s="379">
        <f t="shared" si="2"/>
        <v>0</v>
      </c>
      <c r="U51" s="296"/>
      <c r="V51" s="379">
        <f t="shared" si="3"/>
        <v>0</v>
      </c>
      <c r="W51" s="117"/>
      <c r="X51" s="381">
        <f t="shared" si="4"/>
        <v>0</v>
      </c>
      <c r="Y51" s="214"/>
      <c r="Z51" s="277"/>
    </row>
    <row r="52" spans="2:26" x14ac:dyDescent="0.3">
      <c r="B52" s="380"/>
      <c r="C52" s="188"/>
      <c r="D52" s="373"/>
      <c r="E52" s="188"/>
      <c r="F52" s="374"/>
      <c r="G52" s="189"/>
      <c r="H52" s="375"/>
      <c r="I52" s="118"/>
      <c r="J52" s="375"/>
      <c r="K52" s="118"/>
      <c r="L52" s="376"/>
      <c r="M52" s="118"/>
      <c r="N52" s="377"/>
      <c r="O52" s="118"/>
      <c r="P52" s="378">
        <f t="shared" si="0"/>
        <v>0</v>
      </c>
      <c r="Q52" s="118"/>
      <c r="R52" s="379">
        <f t="shared" si="1"/>
        <v>0</v>
      </c>
      <c r="S52" s="296"/>
      <c r="T52" s="379">
        <f t="shared" si="2"/>
        <v>0</v>
      </c>
      <c r="U52" s="296"/>
      <c r="V52" s="379">
        <f t="shared" si="3"/>
        <v>0</v>
      </c>
      <c r="W52" s="117"/>
      <c r="X52" s="381">
        <f t="shared" si="4"/>
        <v>0</v>
      </c>
      <c r="Y52" s="214"/>
      <c r="Z52" s="277"/>
    </row>
    <row r="53" spans="2:26" x14ac:dyDescent="0.3">
      <c r="B53" s="380"/>
      <c r="C53" s="188"/>
      <c r="D53" s="373"/>
      <c r="E53" s="188"/>
      <c r="F53" s="374"/>
      <c r="G53" s="189"/>
      <c r="H53" s="375"/>
      <c r="I53" s="118"/>
      <c r="J53" s="375"/>
      <c r="K53" s="118"/>
      <c r="L53" s="376"/>
      <c r="M53" s="118"/>
      <c r="N53" s="377"/>
      <c r="O53" s="118"/>
      <c r="P53" s="378">
        <f t="shared" si="0"/>
        <v>0</v>
      </c>
      <c r="Q53" s="118"/>
      <c r="R53" s="379">
        <f t="shared" si="1"/>
        <v>0</v>
      </c>
      <c r="S53" s="296"/>
      <c r="T53" s="379">
        <f t="shared" si="2"/>
        <v>0</v>
      </c>
      <c r="U53" s="296"/>
      <c r="V53" s="379">
        <f t="shared" si="3"/>
        <v>0</v>
      </c>
      <c r="W53" s="117"/>
      <c r="X53" s="381">
        <f t="shared" si="4"/>
        <v>0</v>
      </c>
      <c r="Y53" s="214"/>
      <c r="Z53" s="277"/>
    </row>
    <row r="54" spans="2:26" x14ac:dyDescent="0.3">
      <c r="B54" s="380"/>
      <c r="C54" s="188"/>
      <c r="D54" s="373"/>
      <c r="E54" s="188"/>
      <c r="F54" s="374"/>
      <c r="G54" s="189"/>
      <c r="H54" s="375"/>
      <c r="I54" s="118"/>
      <c r="J54" s="375"/>
      <c r="K54" s="118"/>
      <c r="L54" s="376"/>
      <c r="M54" s="118"/>
      <c r="N54" s="377"/>
      <c r="O54" s="118"/>
      <c r="P54" s="378">
        <f t="shared" si="0"/>
        <v>0</v>
      </c>
      <c r="Q54" s="118"/>
      <c r="R54" s="379">
        <f t="shared" si="1"/>
        <v>0</v>
      </c>
      <c r="S54" s="296"/>
      <c r="T54" s="379">
        <f t="shared" si="2"/>
        <v>0</v>
      </c>
      <c r="U54" s="296"/>
      <c r="V54" s="379">
        <f t="shared" si="3"/>
        <v>0</v>
      </c>
      <c r="W54" s="117"/>
      <c r="X54" s="381">
        <f t="shared" si="4"/>
        <v>0</v>
      </c>
      <c r="Y54" s="214"/>
      <c r="Z54" s="277"/>
    </row>
    <row r="55" spans="2:26" x14ac:dyDescent="0.3">
      <c r="B55" s="380"/>
      <c r="C55" s="188"/>
      <c r="D55" s="373"/>
      <c r="E55" s="188"/>
      <c r="F55" s="374"/>
      <c r="G55" s="189"/>
      <c r="H55" s="375"/>
      <c r="I55" s="118"/>
      <c r="J55" s="375"/>
      <c r="K55" s="118"/>
      <c r="L55" s="376"/>
      <c r="M55" s="118"/>
      <c r="N55" s="377"/>
      <c r="O55" s="118"/>
      <c r="P55" s="378">
        <f t="shared" si="0"/>
        <v>0</v>
      </c>
      <c r="Q55" s="118"/>
      <c r="R55" s="379">
        <f t="shared" si="1"/>
        <v>0</v>
      </c>
      <c r="S55" s="296"/>
      <c r="T55" s="379">
        <f t="shared" si="2"/>
        <v>0</v>
      </c>
      <c r="U55" s="296"/>
      <c r="V55" s="379">
        <f t="shared" si="3"/>
        <v>0</v>
      </c>
      <c r="W55" s="117"/>
      <c r="X55" s="381">
        <f t="shared" si="4"/>
        <v>0</v>
      </c>
      <c r="Y55" s="214"/>
      <c r="Z55" s="277"/>
    </row>
    <row r="56" spans="2:26" x14ac:dyDescent="0.3">
      <c r="B56" s="380"/>
      <c r="C56" s="188"/>
      <c r="D56" s="373"/>
      <c r="E56" s="188"/>
      <c r="F56" s="374"/>
      <c r="G56" s="189"/>
      <c r="H56" s="375"/>
      <c r="I56" s="118"/>
      <c r="J56" s="375"/>
      <c r="K56" s="118"/>
      <c r="L56" s="376"/>
      <c r="M56" s="118"/>
      <c r="N56" s="377"/>
      <c r="O56" s="118"/>
      <c r="P56" s="378">
        <f t="shared" si="0"/>
        <v>0</v>
      </c>
      <c r="Q56" s="118"/>
      <c r="R56" s="379">
        <f t="shared" si="1"/>
        <v>0</v>
      </c>
      <c r="S56" s="296"/>
      <c r="T56" s="379">
        <f t="shared" si="2"/>
        <v>0</v>
      </c>
      <c r="U56" s="296"/>
      <c r="V56" s="379">
        <f t="shared" si="3"/>
        <v>0</v>
      </c>
      <c r="W56" s="117"/>
      <c r="X56" s="381">
        <f t="shared" si="4"/>
        <v>0</v>
      </c>
      <c r="Y56" s="214"/>
      <c r="Z56" s="277"/>
    </row>
    <row r="57" spans="2:26" x14ac:dyDescent="0.3">
      <c r="B57" s="380"/>
      <c r="C57" s="188"/>
      <c r="D57" s="373"/>
      <c r="E57" s="188"/>
      <c r="F57" s="374"/>
      <c r="G57" s="189"/>
      <c r="H57" s="375"/>
      <c r="I57" s="118"/>
      <c r="J57" s="375"/>
      <c r="K57" s="118"/>
      <c r="L57" s="376"/>
      <c r="M57" s="118"/>
      <c r="N57" s="377"/>
      <c r="O57" s="118"/>
      <c r="P57" s="378">
        <f t="shared" si="0"/>
        <v>0</v>
      </c>
      <c r="Q57" s="118"/>
      <c r="R57" s="379">
        <f t="shared" si="1"/>
        <v>0</v>
      </c>
      <c r="S57" s="296"/>
      <c r="T57" s="379">
        <f t="shared" si="2"/>
        <v>0</v>
      </c>
      <c r="U57" s="296"/>
      <c r="V57" s="379">
        <f t="shared" si="3"/>
        <v>0</v>
      </c>
      <c r="W57" s="117"/>
      <c r="X57" s="381">
        <f t="shared" si="4"/>
        <v>0</v>
      </c>
      <c r="Y57" s="214"/>
      <c r="Z57" s="277"/>
    </row>
    <row r="58" spans="2:26" x14ac:dyDescent="0.3">
      <c r="B58" s="380"/>
      <c r="C58" s="188"/>
      <c r="D58" s="373"/>
      <c r="E58" s="188"/>
      <c r="F58" s="374"/>
      <c r="G58" s="189"/>
      <c r="H58" s="375"/>
      <c r="I58" s="118"/>
      <c r="J58" s="375"/>
      <c r="K58" s="118"/>
      <c r="L58" s="376"/>
      <c r="M58" s="118"/>
      <c r="N58" s="377"/>
      <c r="O58" s="118"/>
      <c r="P58" s="378">
        <f t="shared" si="0"/>
        <v>0</v>
      </c>
      <c r="Q58" s="118"/>
      <c r="R58" s="379">
        <f t="shared" si="1"/>
        <v>0</v>
      </c>
      <c r="S58" s="296"/>
      <c r="T58" s="379">
        <f t="shared" si="2"/>
        <v>0</v>
      </c>
      <c r="U58" s="296"/>
      <c r="V58" s="379">
        <f t="shared" si="3"/>
        <v>0</v>
      </c>
      <c r="W58" s="117"/>
      <c r="X58" s="381">
        <f t="shared" si="4"/>
        <v>0</v>
      </c>
      <c r="Y58" s="214"/>
      <c r="Z58" s="277"/>
    </row>
    <row r="59" spans="2:26" x14ac:dyDescent="0.3">
      <c r="B59" s="380"/>
      <c r="C59" s="188"/>
      <c r="D59" s="373"/>
      <c r="E59" s="188"/>
      <c r="F59" s="374"/>
      <c r="G59" s="189"/>
      <c r="H59" s="375"/>
      <c r="I59" s="118"/>
      <c r="J59" s="375"/>
      <c r="K59" s="118"/>
      <c r="L59" s="376"/>
      <c r="M59" s="118"/>
      <c r="N59" s="377"/>
      <c r="O59" s="118"/>
      <c r="P59" s="378">
        <f t="shared" si="0"/>
        <v>0</v>
      </c>
      <c r="Q59" s="118"/>
      <c r="R59" s="379">
        <f t="shared" si="1"/>
        <v>0</v>
      </c>
      <c r="S59" s="296"/>
      <c r="T59" s="379">
        <f t="shared" si="2"/>
        <v>0</v>
      </c>
      <c r="U59" s="296"/>
      <c r="V59" s="379">
        <f t="shared" si="3"/>
        <v>0</v>
      </c>
      <c r="W59" s="117"/>
      <c r="X59" s="381">
        <f t="shared" si="4"/>
        <v>0</v>
      </c>
      <c r="Y59" s="214"/>
      <c r="Z59" s="277"/>
    </row>
    <row r="60" spans="2:26" x14ac:dyDescent="0.3">
      <c r="B60" s="380"/>
      <c r="C60" s="188"/>
      <c r="D60" s="373"/>
      <c r="E60" s="188"/>
      <c r="F60" s="374"/>
      <c r="G60" s="189"/>
      <c r="H60" s="375"/>
      <c r="I60" s="118"/>
      <c r="J60" s="375"/>
      <c r="K60" s="118"/>
      <c r="L60" s="376"/>
      <c r="M60" s="118"/>
      <c r="N60" s="377"/>
      <c r="O60" s="118"/>
      <c r="P60" s="378">
        <f t="shared" si="0"/>
        <v>0</v>
      </c>
      <c r="Q60" s="118"/>
      <c r="R60" s="379">
        <f t="shared" si="1"/>
        <v>0</v>
      </c>
      <c r="S60" s="296"/>
      <c r="T60" s="379">
        <f t="shared" si="2"/>
        <v>0</v>
      </c>
      <c r="U60" s="296"/>
      <c r="V60" s="379">
        <f t="shared" si="3"/>
        <v>0</v>
      </c>
      <c r="W60" s="117"/>
      <c r="X60" s="381">
        <f t="shared" si="4"/>
        <v>0</v>
      </c>
      <c r="Y60" s="214"/>
      <c r="Z60" s="277"/>
    </row>
    <row r="61" spans="2:26" x14ac:dyDescent="0.3">
      <c r="B61" s="380"/>
      <c r="C61" s="188"/>
      <c r="D61" s="373"/>
      <c r="E61" s="188"/>
      <c r="F61" s="374"/>
      <c r="G61" s="189"/>
      <c r="H61" s="375"/>
      <c r="I61" s="118"/>
      <c r="J61" s="375"/>
      <c r="K61" s="118"/>
      <c r="L61" s="376"/>
      <c r="M61" s="118"/>
      <c r="N61" s="377"/>
      <c r="O61" s="118"/>
      <c r="P61" s="378">
        <f t="shared" si="0"/>
        <v>0</v>
      </c>
      <c r="Q61" s="118"/>
      <c r="R61" s="379">
        <f t="shared" si="1"/>
        <v>0</v>
      </c>
      <c r="S61" s="296"/>
      <c r="T61" s="379">
        <f t="shared" si="2"/>
        <v>0</v>
      </c>
      <c r="U61" s="296"/>
      <c r="V61" s="379">
        <f t="shared" si="3"/>
        <v>0</v>
      </c>
      <c r="W61" s="117"/>
      <c r="X61" s="381">
        <f t="shared" si="4"/>
        <v>0</v>
      </c>
      <c r="Y61" s="214"/>
      <c r="Z61" s="277"/>
    </row>
    <row r="62" spans="2:26" x14ac:dyDescent="0.3">
      <c r="B62" s="380"/>
      <c r="C62" s="188"/>
      <c r="D62" s="373"/>
      <c r="E62" s="188"/>
      <c r="F62" s="374"/>
      <c r="G62" s="189"/>
      <c r="H62" s="375"/>
      <c r="I62" s="118"/>
      <c r="J62" s="375"/>
      <c r="K62" s="118"/>
      <c r="L62" s="376"/>
      <c r="M62" s="118"/>
      <c r="N62" s="377"/>
      <c r="O62" s="118"/>
      <c r="P62" s="378">
        <f t="shared" si="0"/>
        <v>0</v>
      </c>
      <c r="Q62" s="118"/>
      <c r="R62" s="379">
        <f t="shared" si="1"/>
        <v>0</v>
      </c>
      <c r="S62" s="296"/>
      <c r="T62" s="379">
        <f t="shared" si="2"/>
        <v>0</v>
      </c>
      <c r="U62" s="296"/>
      <c r="V62" s="379">
        <f t="shared" si="3"/>
        <v>0</v>
      </c>
      <c r="W62" s="117"/>
      <c r="X62" s="381">
        <f t="shared" si="4"/>
        <v>0</v>
      </c>
      <c r="Y62" s="214"/>
      <c r="Z62" s="277"/>
    </row>
    <row r="63" spans="2:26" x14ac:dyDescent="0.3">
      <c r="B63" s="380"/>
      <c r="C63" s="188"/>
      <c r="D63" s="373"/>
      <c r="E63" s="188"/>
      <c r="F63" s="374"/>
      <c r="G63" s="189"/>
      <c r="H63" s="375"/>
      <c r="I63" s="118"/>
      <c r="J63" s="375"/>
      <c r="K63" s="118"/>
      <c r="L63" s="376"/>
      <c r="M63" s="118"/>
      <c r="N63" s="377"/>
      <c r="O63" s="118"/>
      <c r="P63" s="378">
        <f t="shared" si="0"/>
        <v>0</v>
      </c>
      <c r="Q63" s="118"/>
      <c r="R63" s="379">
        <f t="shared" si="1"/>
        <v>0</v>
      </c>
      <c r="S63" s="296"/>
      <c r="T63" s="379">
        <f t="shared" si="2"/>
        <v>0</v>
      </c>
      <c r="U63" s="296"/>
      <c r="V63" s="379">
        <f t="shared" si="3"/>
        <v>0</v>
      </c>
      <c r="W63" s="117"/>
      <c r="X63" s="381">
        <f t="shared" si="4"/>
        <v>0</v>
      </c>
      <c r="Y63" s="214"/>
      <c r="Z63" s="277"/>
    </row>
    <row r="64" spans="2:26" x14ac:dyDescent="0.3">
      <c r="B64" s="380"/>
      <c r="C64" s="188"/>
      <c r="D64" s="373"/>
      <c r="E64" s="188"/>
      <c r="F64" s="374"/>
      <c r="G64" s="189"/>
      <c r="H64" s="375"/>
      <c r="I64" s="118"/>
      <c r="J64" s="375"/>
      <c r="K64" s="118"/>
      <c r="L64" s="376"/>
      <c r="M64" s="118"/>
      <c r="N64" s="377"/>
      <c r="O64" s="118"/>
      <c r="P64" s="378">
        <f t="shared" si="0"/>
        <v>0</v>
      </c>
      <c r="Q64" s="118"/>
      <c r="R64" s="379">
        <f t="shared" si="1"/>
        <v>0</v>
      </c>
      <c r="S64" s="296"/>
      <c r="T64" s="379">
        <f t="shared" si="2"/>
        <v>0</v>
      </c>
      <c r="U64" s="296"/>
      <c r="V64" s="379">
        <f t="shared" si="3"/>
        <v>0</v>
      </c>
      <c r="W64" s="117"/>
      <c r="X64" s="381">
        <f t="shared" si="4"/>
        <v>0</v>
      </c>
      <c r="Y64" s="214"/>
      <c r="Z64" s="277"/>
    </row>
    <row r="65" spans="2:26" x14ac:dyDescent="0.3">
      <c r="B65" s="380"/>
      <c r="C65" s="188"/>
      <c r="D65" s="373"/>
      <c r="E65" s="188"/>
      <c r="F65" s="374"/>
      <c r="G65" s="189"/>
      <c r="H65" s="375"/>
      <c r="I65" s="118"/>
      <c r="J65" s="375"/>
      <c r="K65" s="118"/>
      <c r="L65" s="376"/>
      <c r="M65" s="118"/>
      <c r="N65" s="377"/>
      <c r="O65" s="118"/>
      <c r="P65" s="378">
        <f t="shared" si="0"/>
        <v>0</v>
      </c>
      <c r="Q65" s="118"/>
      <c r="R65" s="379">
        <f t="shared" si="1"/>
        <v>0</v>
      </c>
      <c r="S65" s="296"/>
      <c r="T65" s="379">
        <f t="shared" si="2"/>
        <v>0</v>
      </c>
      <c r="U65" s="296"/>
      <c r="V65" s="379">
        <f t="shared" si="3"/>
        <v>0</v>
      </c>
      <c r="W65" s="117"/>
      <c r="X65" s="381">
        <f t="shared" si="4"/>
        <v>0</v>
      </c>
      <c r="Y65" s="214"/>
      <c r="Z65" s="277"/>
    </row>
    <row r="66" spans="2:26" x14ac:dyDescent="0.3">
      <c r="B66" s="380"/>
      <c r="C66" s="188"/>
      <c r="D66" s="373"/>
      <c r="E66" s="188"/>
      <c r="F66" s="374"/>
      <c r="G66" s="189"/>
      <c r="H66" s="375"/>
      <c r="I66" s="118"/>
      <c r="J66" s="375"/>
      <c r="K66" s="118"/>
      <c r="L66" s="376"/>
      <c r="M66" s="118"/>
      <c r="N66" s="377"/>
      <c r="O66" s="118"/>
      <c r="P66" s="378">
        <f t="shared" si="0"/>
        <v>0</v>
      </c>
      <c r="Q66" s="118"/>
      <c r="R66" s="379">
        <f t="shared" si="1"/>
        <v>0</v>
      </c>
      <c r="S66" s="296"/>
      <c r="T66" s="379">
        <f t="shared" si="2"/>
        <v>0</v>
      </c>
      <c r="U66" s="296"/>
      <c r="V66" s="379">
        <f t="shared" si="3"/>
        <v>0</v>
      </c>
      <c r="W66" s="117"/>
      <c r="X66" s="381">
        <f t="shared" si="4"/>
        <v>0</v>
      </c>
      <c r="Y66" s="214"/>
      <c r="Z66" s="277"/>
    </row>
    <row r="67" spans="2:26" x14ac:dyDescent="0.3">
      <c r="B67" s="380"/>
      <c r="C67" s="188"/>
      <c r="D67" s="373"/>
      <c r="E67" s="188"/>
      <c r="F67" s="374"/>
      <c r="G67" s="189"/>
      <c r="H67" s="375"/>
      <c r="I67" s="118"/>
      <c r="J67" s="375"/>
      <c r="K67" s="118"/>
      <c r="L67" s="376"/>
      <c r="M67" s="118"/>
      <c r="N67" s="377"/>
      <c r="O67" s="118"/>
      <c r="P67" s="378">
        <f t="shared" si="0"/>
        <v>0</v>
      </c>
      <c r="Q67" s="118"/>
      <c r="R67" s="379">
        <f t="shared" si="1"/>
        <v>0</v>
      </c>
      <c r="S67" s="296"/>
      <c r="T67" s="379">
        <f t="shared" si="2"/>
        <v>0</v>
      </c>
      <c r="U67" s="296"/>
      <c r="V67" s="379">
        <f t="shared" si="3"/>
        <v>0</v>
      </c>
      <c r="W67" s="117"/>
      <c r="X67" s="381">
        <f t="shared" si="4"/>
        <v>0</v>
      </c>
      <c r="Y67" s="214"/>
      <c r="Z67" s="277"/>
    </row>
    <row r="68" spans="2:26" x14ac:dyDescent="0.3">
      <c r="B68" s="380"/>
      <c r="C68" s="188"/>
      <c r="D68" s="373"/>
      <c r="E68" s="188"/>
      <c r="F68" s="374"/>
      <c r="G68" s="189"/>
      <c r="H68" s="375"/>
      <c r="I68" s="118"/>
      <c r="J68" s="375"/>
      <c r="K68" s="118"/>
      <c r="L68" s="376"/>
      <c r="M68" s="118"/>
      <c r="N68" s="377"/>
      <c r="O68" s="118"/>
      <c r="P68" s="378">
        <f t="shared" si="0"/>
        <v>0</v>
      </c>
      <c r="Q68" s="118"/>
      <c r="R68" s="379">
        <f t="shared" si="1"/>
        <v>0</v>
      </c>
      <c r="S68" s="296"/>
      <c r="T68" s="379">
        <f t="shared" si="2"/>
        <v>0</v>
      </c>
      <c r="U68" s="296"/>
      <c r="V68" s="379">
        <f t="shared" si="3"/>
        <v>0</v>
      </c>
      <c r="W68" s="117"/>
      <c r="X68" s="381">
        <f t="shared" si="4"/>
        <v>0</v>
      </c>
      <c r="Y68" s="214"/>
      <c r="Z68" s="277"/>
    </row>
    <row r="69" spans="2:26" x14ac:dyDescent="0.3">
      <c r="B69" s="380"/>
      <c r="C69" s="188"/>
      <c r="D69" s="373"/>
      <c r="E69" s="188"/>
      <c r="F69" s="374"/>
      <c r="G69" s="189"/>
      <c r="H69" s="375"/>
      <c r="I69" s="118"/>
      <c r="J69" s="375"/>
      <c r="K69" s="118"/>
      <c r="L69" s="376"/>
      <c r="M69" s="118"/>
      <c r="N69" s="377"/>
      <c r="O69" s="118"/>
      <c r="P69" s="378">
        <f t="shared" si="0"/>
        <v>0</v>
      </c>
      <c r="Q69" s="118"/>
      <c r="R69" s="379">
        <f t="shared" si="1"/>
        <v>0</v>
      </c>
      <c r="S69" s="296"/>
      <c r="T69" s="379">
        <f t="shared" si="2"/>
        <v>0</v>
      </c>
      <c r="U69" s="296"/>
      <c r="V69" s="379">
        <f t="shared" si="3"/>
        <v>0</v>
      </c>
      <c r="W69" s="117"/>
      <c r="X69" s="381">
        <f t="shared" si="4"/>
        <v>0</v>
      </c>
      <c r="Y69" s="214"/>
      <c r="Z69" s="277"/>
    </row>
    <row r="70" spans="2:26" x14ac:dyDescent="0.3">
      <c r="B70" s="380"/>
      <c r="C70" s="188"/>
      <c r="D70" s="373"/>
      <c r="E70" s="188"/>
      <c r="F70" s="374"/>
      <c r="G70" s="189"/>
      <c r="H70" s="375"/>
      <c r="I70" s="118"/>
      <c r="J70" s="375"/>
      <c r="K70" s="118"/>
      <c r="L70" s="376"/>
      <c r="M70" s="118"/>
      <c r="N70" s="377"/>
      <c r="O70" s="118"/>
      <c r="P70" s="378">
        <f t="shared" si="0"/>
        <v>0</v>
      </c>
      <c r="Q70" s="118"/>
      <c r="R70" s="379">
        <f t="shared" si="1"/>
        <v>0</v>
      </c>
      <c r="S70" s="296"/>
      <c r="T70" s="379">
        <f t="shared" si="2"/>
        <v>0</v>
      </c>
      <c r="U70" s="296"/>
      <c r="V70" s="379">
        <f t="shared" si="3"/>
        <v>0</v>
      </c>
      <c r="W70" s="117"/>
      <c r="X70" s="381">
        <f t="shared" si="4"/>
        <v>0</v>
      </c>
      <c r="Y70" s="214"/>
      <c r="Z70" s="277"/>
    </row>
    <row r="71" spans="2:26" x14ac:dyDescent="0.3">
      <c r="B71" s="380"/>
      <c r="C71" s="188"/>
      <c r="D71" s="373"/>
      <c r="E71" s="188"/>
      <c r="F71" s="374"/>
      <c r="G71" s="189"/>
      <c r="H71" s="375"/>
      <c r="I71" s="118"/>
      <c r="J71" s="375"/>
      <c r="K71" s="118"/>
      <c r="L71" s="376"/>
      <c r="M71" s="118"/>
      <c r="N71" s="377"/>
      <c r="O71" s="118"/>
      <c r="P71" s="378">
        <f t="shared" si="0"/>
        <v>0</v>
      </c>
      <c r="Q71" s="118"/>
      <c r="R71" s="379">
        <f t="shared" si="1"/>
        <v>0</v>
      </c>
      <c r="S71" s="296"/>
      <c r="T71" s="379">
        <f t="shared" si="2"/>
        <v>0</v>
      </c>
      <c r="U71" s="296"/>
      <c r="V71" s="379">
        <f t="shared" si="3"/>
        <v>0</v>
      </c>
      <c r="W71" s="117"/>
      <c r="X71" s="381">
        <f t="shared" si="4"/>
        <v>0</v>
      </c>
      <c r="Y71" s="214"/>
      <c r="Z71" s="277"/>
    </row>
    <row r="72" spans="2:26" x14ac:dyDescent="0.3">
      <c r="B72" s="380"/>
      <c r="C72" s="188"/>
      <c r="D72" s="373"/>
      <c r="E72" s="188"/>
      <c r="F72" s="374"/>
      <c r="G72" s="189"/>
      <c r="H72" s="375"/>
      <c r="I72" s="118"/>
      <c r="J72" s="375"/>
      <c r="K72" s="118"/>
      <c r="L72" s="376"/>
      <c r="M72" s="118"/>
      <c r="N72" s="377"/>
      <c r="O72" s="118"/>
      <c r="P72" s="378">
        <f t="shared" si="0"/>
        <v>0</v>
      </c>
      <c r="Q72" s="118"/>
      <c r="R72" s="379">
        <f t="shared" si="1"/>
        <v>0</v>
      </c>
      <c r="S72" s="296"/>
      <c r="T72" s="379">
        <f t="shared" si="2"/>
        <v>0</v>
      </c>
      <c r="U72" s="296"/>
      <c r="V72" s="379">
        <f t="shared" si="3"/>
        <v>0</v>
      </c>
      <c r="W72" s="117"/>
      <c r="X72" s="381">
        <f t="shared" si="4"/>
        <v>0</v>
      </c>
      <c r="Y72" s="214"/>
      <c r="Z72" s="277"/>
    </row>
    <row r="73" spans="2:26" x14ac:dyDescent="0.3">
      <c r="B73" s="380"/>
      <c r="C73" s="188"/>
      <c r="D73" s="373"/>
      <c r="E73" s="188"/>
      <c r="F73" s="374"/>
      <c r="G73" s="189"/>
      <c r="H73" s="375"/>
      <c r="I73" s="118"/>
      <c r="J73" s="375"/>
      <c r="K73" s="118"/>
      <c r="L73" s="376"/>
      <c r="M73" s="118"/>
      <c r="N73" s="377"/>
      <c r="O73" s="118"/>
      <c r="P73" s="378">
        <f t="shared" si="0"/>
        <v>0</v>
      </c>
      <c r="Q73" s="118"/>
      <c r="R73" s="379">
        <f t="shared" si="1"/>
        <v>0</v>
      </c>
      <c r="S73" s="296"/>
      <c r="T73" s="379">
        <f t="shared" si="2"/>
        <v>0</v>
      </c>
      <c r="U73" s="296"/>
      <c r="V73" s="379">
        <f t="shared" si="3"/>
        <v>0</v>
      </c>
      <c r="W73" s="117"/>
      <c r="X73" s="381">
        <f t="shared" si="4"/>
        <v>0</v>
      </c>
      <c r="Y73" s="214"/>
      <c r="Z73" s="277"/>
    </row>
    <row r="74" spans="2:26" x14ac:dyDescent="0.3">
      <c r="B74" s="380"/>
      <c r="C74" s="188"/>
      <c r="D74" s="373"/>
      <c r="E74" s="188"/>
      <c r="F74" s="374"/>
      <c r="G74" s="189"/>
      <c r="H74" s="375"/>
      <c r="I74" s="118"/>
      <c r="J74" s="375"/>
      <c r="K74" s="118"/>
      <c r="L74" s="376"/>
      <c r="M74" s="118"/>
      <c r="N74" s="377"/>
      <c r="O74" s="118"/>
      <c r="P74" s="378">
        <f t="shared" si="0"/>
        <v>0</v>
      </c>
      <c r="Q74" s="118"/>
      <c r="R74" s="379">
        <f t="shared" si="1"/>
        <v>0</v>
      </c>
      <c r="S74" s="296"/>
      <c r="T74" s="379">
        <f t="shared" si="2"/>
        <v>0</v>
      </c>
      <c r="U74" s="296"/>
      <c r="V74" s="379">
        <f t="shared" si="3"/>
        <v>0</v>
      </c>
      <c r="W74" s="117"/>
      <c r="X74" s="381">
        <f t="shared" si="4"/>
        <v>0</v>
      </c>
      <c r="Y74" s="214"/>
      <c r="Z74" s="277"/>
    </row>
    <row r="75" spans="2:26" x14ac:dyDescent="0.3">
      <c r="B75" s="380"/>
      <c r="C75" s="188"/>
      <c r="D75" s="373"/>
      <c r="E75" s="188"/>
      <c r="F75" s="374"/>
      <c r="G75" s="189"/>
      <c r="H75" s="375"/>
      <c r="I75" s="118"/>
      <c r="J75" s="375"/>
      <c r="K75" s="118"/>
      <c r="L75" s="376"/>
      <c r="M75" s="118"/>
      <c r="N75" s="377"/>
      <c r="O75" s="118"/>
      <c r="P75" s="378">
        <f t="shared" si="0"/>
        <v>0</v>
      </c>
      <c r="Q75" s="118"/>
      <c r="R75" s="379">
        <f t="shared" si="1"/>
        <v>0</v>
      </c>
      <c r="S75" s="296"/>
      <c r="T75" s="379">
        <f t="shared" si="2"/>
        <v>0</v>
      </c>
      <c r="U75" s="296"/>
      <c r="V75" s="379">
        <f t="shared" si="3"/>
        <v>0</v>
      </c>
      <c r="W75" s="117"/>
      <c r="X75" s="381">
        <f t="shared" si="4"/>
        <v>0</v>
      </c>
      <c r="Y75" s="214"/>
      <c r="Z75" s="277"/>
    </row>
    <row r="76" spans="2:26" x14ac:dyDescent="0.3">
      <c r="B76" s="380"/>
      <c r="C76" s="188"/>
      <c r="D76" s="373"/>
      <c r="E76" s="188"/>
      <c r="F76" s="374"/>
      <c r="G76" s="189"/>
      <c r="H76" s="375"/>
      <c r="I76" s="118"/>
      <c r="J76" s="375"/>
      <c r="K76" s="118"/>
      <c r="L76" s="376"/>
      <c r="M76" s="118"/>
      <c r="N76" s="377"/>
      <c r="O76" s="118"/>
      <c r="P76" s="378">
        <f t="shared" ref="P76:P139" si="5">IFERROR((+H76-J76)/N76,0)</f>
        <v>0</v>
      </c>
      <c r="Q76" s="118"/>
      <c r="R76" s="379">
        <f t="shared" ref="R76:R139" si="6">IFERROR(IF(F76&gt;$N$7,F76,$N$7),0)</f>
        <v>0</v>
      </c>
      <c r="S76" s="296"/>
      <c r="T76" s="379">
        <f t="shared" ref="T76:T139" si="7">IFERROR(F76+N76*365,0)</f>
        <v>0</v>
      </c>
      <c r="U76" s="296"/>
      <c r="V76" s="379">
        <f t="shared" ref="V76:V139" si="8">IFERROR(IF(T76&lt;$N$4,T76,$N$4),0)</f>
        <v>0</v>
      </c>
      <c r="W76" s="117"/>
      <c r="X76" s="381">
        <f t="shared" ref="X76:X139" si="9">IFERROR((V76-R76)/365*P76*L76,0)</f>
        <v>0</v>
      </c>
      <c r="Y76" s="214"/>
      <c r="Z76" s="277"/>
    </row>
    <row r="77" spans="2:26" x14ac:dyDescent="0.3">
      <c r="B77" s="380"/>
      <c r="C77" s="188"/>
      <c r="D77" s="373"/>
      <c r="E77" s="188"/>
      <c r="F77" s="374"/>
      <c r="G77" s="189"/>
      <c r="H77" s="375"/>
      <c r="I77" s="118"/>
      <c r="J77" s="375"/>
      <c r="K77" s="118"/>
      <c r="L77" s="376"/>
      <c r="M77" s="118"/>
      <c r="N77" s="377"/>
      <c r="O77" s="118"/>
      <c r="P77" s="378">
        <f t="shared" si="5"/>
        <v>0</v>
      </c>
      <c r="Q77" s="118"/>
      <c r="R77" s="379">
        <f t="shared" si="6"/>
        <v>0</v>
      </c>
      <c r="S77" s="296"/>
      <c r="T77" s="379">
        <f t="shared" si="7"/>
        <v>0</v>
      </c>
      <c r="U77" s="296"/>
      <c r="V77" s="379">
        <f t="shared" si="8"/>
        <v>0</v>
      </c>
      <c r="W77" s="117"/>
      <c r="X77" s="381">
        <f t="shared" si="9"/>
        <v>0</v>
      </c>
      <c r="Y77" s="214"/>
      <c r="Z77" s="277"/>
    </row>
    <row r="78" spans="2:26" x14ac:dyDescent="0.3">
      <c r="B78" s="380"/>
      <c r="C78" s="188"/>
      <c r="D78" s="373"/>
      <c r="E78" s="188"/>
      <c r="F78" s="374"/>
      <c r="G78" s="189"/>
      <c r="H78" s="375"/>
      <c r="I78" s="118"/>
      <c r="J78" s="375"/>
      <c r="K78" s="118"/>
      <c r="L78" s="376"/>
      <c r="M78" s="118"/>
      <c r="N78" s="377"/>
      <c r="O78" s="118"/>
      <c r="P78" s="378">
        <f t="shared" si="5"/>
        <v>0</v>
      </c>
      <c r="Q78" s="118"/>
      <c r="R78" s="379">
        <f t="shared" si="6"/>
        <v>0</v>
      </c>
      <c r="S78" s="296"/>
      <c r="T78" s="379">
        <f t="shared" si="7"/>
        <v>0</v>
      </c>
      <c r="U78" s="296"/>
      <c r="V78" s="379">
        <f t="shared" si="8"/>
        <v>0</v>
      </c>
      <c r="W78" s="117"/>
      <c r="X78" s="381">
        <f t="shared" si="9"/>
        <v>0</v>
      </c>
      <c r="Y78" s="214"/>
      <c r="Z78" s="277"/>
    </row>
    <row r="79" spans="2:26" x14ac:dyDescent="0.3">
      <c r="B79" s="380"/>
      <c r="C79" s="188"/>
      <c r="D79" s="373"/>
      <c r="E79" s="188"/>
      <c r="F79" s="374"/>
      <c r="G79" s="189"/>
      <c r="H79" s="375"/>
      <c r="I79" s="118"/>
      <c r="J79" s="375"/>
      <c r="K79" s="118"/>
      <c r="L79" s="376"/>
      <c r="M79" s="118"/>
      <c r="N79" s="377"/>
      <c r="O79" s="118"/>
      <c r="P79" s="378">
        <f t="shared" si="5"/>
        <v>0</v>
      </c>
      <c r="Q79" s="118"/>
      <c r="R79" s="379">
        <f t="shared" si="6"/>
        <v>0</v>
      </c>
      <c r="S79" s="296"/>
      <c r="T79" s="379">
        <f t="shared" si="7"/>
        <v>0</v>
      </c>
      <c r="U79" s="296"/>
      <c r="V79" s="379">
        <f t="shared" si="8"/>
        <v>0</v>
      </c>
      <c r="W79" s="117"/>
      <c r="X79" s="381">
        <f t="shared" si="9"/>
        <v>0</v>
      </c>
      <c r="Y79" s="214"/>
      <c r="Z79" s="277"/>
    </row>
    <row r="80" spans="2:26" x14ac:dyDescent="0.3">
      <c r="B80" s="380"/>
      <c r="C80" s="188"/>
      <c r="D80" s="373"/>
      <c r="E80" s="188"/>
      <c r="F80" s="374"/>
      <c r="G80" s="189"/>
      <c r="H80" s="375"/>
      <c r="I80" s="118"/>
      <c r="J80" s="375"/>
      <c r="K80" s="118"/>
      <c r="L80" s="376"/>
      <c r="M80" s="118"/>
      <c r="N80" s="377"/>
      <c r="O80" s="118"/>
      <c r="P80" s="378">
        <f t="shared" si="5"/>
        <v>0</v>
      </c>
      <c r="Q80" s="118"/>
      <c r="R80" s="379">
        <f t="shared" si="6"/>
        <v>0</v>
      </c>
      <c r="S80" s="296"/>
      <c r="T80" s="379">
        <f t="shared" si="7"/>
        <v>0</v>
      </c>
      <c r="U80" s="296"/>
      <c r="V80" s="379">
        <f t="shared" si="8"/>
        <v>0</v>
      </c>
      <c r="W80" s="117"/>
      <c r="X80" s="381">
        <f t="shared" si="9"/>
        <v>0</v>
      </c>
      <c r="Y80" s="214"/>
      <c r="Z80" s="277"/>
    </row>
    <row r="81" spans="2:26" x14ac:dyDescent="0.3">
      <c r="B81" s="380"/>
      <c r="C81" s="188"/>
      <c r="D81" s="373"/>
      <c r="E81" s="188"/>
      <c r="F81" s="374"/>
      <c r="G81" s="189"/>
      <c r="H81" s="375"/>
      <c r="I81" s="118"/>
      <c r="J81" s="375"/>
      <c r="K81" s="118"/>
      <c r="L81" s="376"/>
      <c r="M81" s="118"/>
      <c r="N81" s="377"/>
      <c r="O81" s="118"/>
      <c r="P81" s="378">
        <f t="shared" si="5"/>
        <v>0</v>
      </c>
      <c r="Q81" s="118"/>
      <c r="R81" s="379">
        <f t="shared" si="6"/>
        <v>0</v>
      </c>
      <c r="S81" s="296"/>
      <c r="T81" s="379">
        <f t="shared" si="7"/>
        <v>0</v>
      </c>
      <c r="U81" s="296"/>
      <c r="V81" s="379">
        <f t="shared" si="8"/>
        <v>0</v>
      </c>
      <c r="W81" s="117"/>
      <c r="X81" s="381">
        <f t="shared" si="9"/>
        <v>0</v>
      </c>
      <c r="Y81" s="214"/>
      <c r="Z81" s="277"/>
    </row>
    <row r="82" spans="2:26" x14ac:dyDescent="0.3">
      <c r="B82" s="380"/>
      <c r="C82" s="188"/>
      <c r="D82" s="373"/>
      <c r="E82" s="188"/>
      <c r="F82" s="374"/>
      <c r="G82" s="189"/>
      <c r="H82" s="375"/>
      <c r="I82" s="118"/>
      <c r="J82" s="375"/>
      <c r="K82" s="118"/>
      <c r="L82" s="376"/>
      <c r="M82" s="118"/>
      <c r="N82" s="377"/>
      <c r="O82" s="118"/>
      <c r="P82" s="378">
        <f t="shared" si="5"/>
        <v>0</v>
      </c>
      <c r="Q82" s="118"/>
      <c r="R82" s="379">
        <f t="shared" si="6"/>
        <v>0</v>
      </c>
      <c r="S82" s="296"/>
      <c r="T82" s="379">
        <f t="shared" si="7"/>
        <v>0</v>
      </c>
      <c r="U82" s="296"/>
      <c r="V82" s="379">
        <f t="shared" si="8"/>
        <v>0</v>
      </c>
      <c r="W82" s="117"/>
      <c r="X82" s="381">
        <f t="shared" si="9"/>
        <v>0</v>
      </c>
      <c r="Y82" s="214"/>
      <c r="Z82" s="277"/>
    </row>
    <row r="83" spans="2:26" x14ac:dyDescent="0.3">
      <c r="B83" s="380"/>
      <c r="C83" s="188"/>
      <c r="D83" s="373"/>
      <c r="E83" s="188"/>
      <c r="F83" s="374"/>
      <c r="G83" s="189"/>
      <c r="H83" s="375"/>
      <c r="I83" s="118"/>
      <c r="J83" s="375"/>
      <c r="K83" s="118"/>
      <c r="L83" s="376"/>
      <c r="M83" s="118"/>
      <c r="N83" s="377"/>
      <c r="O83" s="118"/>
      <c r="P83" s="378">
        <f t="shared" si="5"/>
        <v>0</v>
      </c>
      <c r="Q83" s="118"/>
      <c r="R83" s="379">
        <f t="shared" si="6"/>
        <v>0</v>
      </c>
      <c r="S83" s="296"/>
      <c r="T83" s="379">
        <f t="shared" si="7"/>
        <v>0</v>
      </c>
      <c r="U83" s="296"/>
      <c r="V83" s="379">
        <f t="shared" si="8"/>
        <v>0</v>
      </c>
      <c r="W83" s="117"/>
      <c r="X83" s="381">
        <f t="shared" si="9"/>
        <v>0</v>
      </c>
      <c r="Y83" s="214"/>
      <c r="Z83" s="277"/>
    </row>
    <row r="84" spans="2:26" x14ac:dyDescent="0.3">
      <c r="B84" s="380"/>
      <c r="C84" s="188"/>
      <c r="D84" s="373"/>
      <c r="E84" s="188"/>
      <c r="F84" s="374"/>
      <c r="G84" s="189"/>
      <c r="H84" s="375"/>
      <c r="I84" s="118"/>
      <c r="J84" s="375"/>
      <c r="K84" s="118"/>
      <c r="L84" s="376"/>
      <c r="M84" s="118"/>
      <c r="N84" s="377"/>
      <c r="O84" s="118"/>
      <c r="P84" s="378">
        <f t="shared" si="5"/>
        <v>0</v>
      </c>
      <c r="Q84" s="118"/>
      <c r="R84" s="379">
        <f t="shared" si="6"/>
        <v>0</v>
      </c>
      <c r="S84" s="296"/>
      <c r="T84" s="379">
        <f t="shared" si="7"/>
        <v>0</v>
      </c>
      <c r="U84" s="296"/>
      <c r="V84" s="379">
        <f t="shared" si="8"/>
        <v>0</v>
      </c>
      <c r="W84" s="117"/>
      <c r="X84" s="381">
        <f t="shared" si="9"/>
        <v>0</v>
      </c>
      <c r="Y84" s="214"/>
      <c r="Z84" s="277"/>
    </row>
    <row r="85" spans="2:26" x14ac:dyDescent="0.3">
      <c r="B85" s="380"/>
      <c r="C85" s="188"/>
      <c r="D85" s="373"/>
      <c r="E85" s="188"/>
      <c r="F85" s="374"/>
      <c r="G85" s="189"/>
      <c r="H85" s="375"/>
      <c r="I85" s="118"/>
      <c r="J85" s="375"/>
      <c r="K85" s="118"/>
      <c r="L85" s="376"/>
      <c r="M85" s="118"/>
      <c r="N85" s="377"/>
      <c r="O85" s="118"/>
      <c r="P85" s="378">
        <f t="shared" si="5"/>
        <v>0</v>
      </c>
      <c r="Q85" s="118"/>
      <c r="R85" s="379">
        <f t="shared" si="6"/>
        <v>0</v>
      </c>
      <c r="S85" s="296"/>
      <c r="T85" s="379">
        <f t="shared" si="7"/>
        <v>0</v>
      </c>
      <c r="U85" s="296"/>
      <c r="V85" s="379">
        <f t="shared" si="8"/>
        <v>0</v>
      </c>
      <c r="W85" s="117"/>
      <c r="X85" s="381">
        <f t="shared" si="9"/>
        <v>0</v>
      </c>
      <c r="Y85" s="214"/>
      <c r="Z85" s="277"/>
    </row>
    <row r="86" spans="2:26" x14ac:dyDescent="0.3">
      <c r="B86" s="380"/>
      <c r="C86" s="188"/>
      <c r="D86" s="373"/>
      <c r="E86" s="188"/>
      <c r="F86" s="374"/>
      <c r="G86" s="189"/>
      <c r="H86" s="375"/>
      <c r="I86" s="118"/>
      <c r="J86" s="375"/>
      <c r="K86" s="118"/>
      <c r="L86" s="376"/>
      <c r="M86" s="118"/>
      <c r="N86" s="377"/>
      <c r="O86" s="118"/>
      <c r="P86" s="378">
        <f t="shared" si="5"/>
        <v>0</v>
      </c>
      <c r="Q86" s="118"/>
      <c r="R86" s="379">
        <f t="shared" si="6"/>
        <v>0</v>
      </c>
      <c r="S86" s="296"/>
      <c r="T86" s="379">
        <f t="shared" si="7"/>
        <v>0</v>
      </c>
      <c r="U86" s="296"/>
      <c r="V86" s="379">
        <f t="shared" si="8"/>
        <v>0</v>
      </c>
      <c r="W86" s="117"/>
      <c r="X86" s="381">
        <f t="shared" si="9"/>
        <v>0</v>
      </c>
      <c r="Y86" s="214"/>
      <c r="Z86" s="277"/>
    </row>
    <row r="87" spans="2:26" x14ac:dyDescent="0.3">
      <c r="B87" s="380"/>
      <c r="C87" s="188"/>
      <c r="D87" s="373"/>
      <c r="E87" s="188"/>
      <c r="F87" s="374"/>
      <c r="G87" s="189"/>
      <c r="H87" s="375"/>
      <c r="I87" s="118"/>
      <c r="J87" s="375"/>
      <c r="K87" s="118"/>
      <c r="L87" s="376"/>
      <c r="M87" s="118"/>
      <c r="N87" s="377"/>
      <c r="O87" s="118"/>
      <c r="P87" s="378">
        <f t="shared" si="5"/>
        <v>0</v>
      </c>
      <c r="Q87" s="118"/>
      <c r="R87" s="379">
        <f t="shared" si="6"/>
        <v>0</v>
      </c>
      <c r="S87" s="296"/>
      <c r="T87" s="379">
        <f t="shared" si="7"/>
        <v>0</v>
      </c>
      <c r="U87" s="296"/>
      <c r="V87" s="379">
        <f t="shared" si="8"/>
        <v>0</v>
      </c>
      <c r="W87" s="117"/>
      <c r="X87" s="381">
        <f t="shared" si="9"/>
        <v>0</v>
      </c>
      <c r="Y87" s="214"/>
      <c r="Z87" s="277"/>
    </row>
    <row r="88" spans="2:26" x14ac:dyDescent="0.3">
      <c r="B88" s="380"/>
      <c r="C88" s="188"/>
      <c r="D88" s="373"/>
      <c r="E88" s="188"/>
      <c r="F88" s="374"/>
      <c r="G88" s="189"/>
      <c r="H88" s="375"/>
      <c r="I88" s="118"/>
      <c r="J88" s="375"/>
      <c r="K88" s="118"/>
      <c r="L88" s="376"/>
      <c r="M88" s="118"/>
      <c r="N88" s="377"/>
      <c r="O88" s="118"/>
      <c r="P88" s="378">
        <f t="shared" si="5"/>
        <v>0</v>
      </c>
      <c r="Q88" s="118"/>
      <c r="R88" s="379">
        <f t="shared" si="6"/>
        <v>0</v>
      </c>
      <c r="S88" s="296"/>
      <c r="T88" s="379">
        <f t="shared" si="7"/>
        <v>0</v>
      </c>
      <c r="U88" s="296"/>
      <c r="V88" s="379">
        <f t="shared" si="8"/>
        <v>0</v>
      </c>
      <c r="W88" s="117"/>
      <c r="X88" s="381">
        <f t="shared" si="9"/>
        <v>0</v>
      </c>
      <c r="Y88" s="214"/>
      <c r="Z88" s="277"/>
    </row>
    <row r="89" spans="2:26" x14ac:dyDescent="0.3">
      <c r="B89" s="380"/>
      <c r="C89" s="188"/>
      <c r="D89" s="373"/>
      <c r="E89" s="188"/>
      <c r="F89" s="374"/>
      <c r="G89" s="189"/>
      <c r="H89" s="375"/>
      <c r="I89" s="118"/>
      <c r="J89" s="375"/>
      <c r="K89" s="118"/>
      <c r="L89" s="376"/>
      <c r="M89" s="118"/>
      <c r="N89" s="377"/>
      <c r="O89" s="118"/>
      <c r="P89" s="378">
        <f t="shared" si="5"/>
        <v>0</v>
      </c>
      <c r="Q89" s="118"/>
      <c r="R89" s="379">
        <f t="shared" si="6"/>
        <v>0</v>
      </c>
      <c r="S89" s="296"/>
      <c r="T89" s="379">
        <f t="shared" si="7"/>
        <v>0</v>
      </c>
      <c r="U89" s="296"/>
      <c r="V89" s="379">
        <f t="shared" si="8"/>
        <v>0</v>
      </c>
      <c r="W89" s="117"/>
      <c r="X89" s="381">
        <f t="shared" si="9"/>
        <v>0</v>
      </c>
      <c r="Y89" s="214"/>
      <c r="Z89" s="277"/>
    </row>
    <row r="90" spans="2:26" x14ac:dyDescent="0.3">
      <c r="B90" s="380"/>
      <c r="C90" s="188"/>
      <c r="D90" s="373"/>
      <c r="E90" s="188"/>
      <c r="F90" s="374"/>
      <c r="G90" s="189"/>
      <c r="H90" s="375"/>
      <c r="I90" s="118"/>
      <c r="J90" s="375"/>
      <c r="K90" s="118"/>
      <c r="L90" s="376"/>
      <c r="M90" s="118"/>
      <c r="N90" s="377"/>
      <c r="O90" s="118"/>
      <c r="P90" s="378">
        <f t="shared" si="5"/>
        <v>0</v>
      </c>
      <c r="Q90" s="118"/>
      <c r="R90" s="379">
        <f t="shared" si="6"/>
        <v>0</v>
      </c>
      <c r="S90" s="296"/>
      <c r="T90" s="379">
        <f t="shared" si="7"/>
        <v>0</v>
      </c>
      <c r="U90" s="296"/>
      <c r="V90" s="379">
        <f t="shared" si="8"/>
        <v>0</v>
      </c>
      <c r="W90" s="117"/>
      <c r="X90" s="381">
        <f t="shared" si="9"/>
        <v>0</v>
      </c>
      <c r="Y90" s="214"/>
      <c r="Z90" s="277"/>
    </row>
    <row r="91" spans="2:26" x14ac:dyDescent="0.3">
      <c r="B91" s="380"/>
      <c r="C91" s="188"/>
      <c r="D91" s="373"/>
      <c r="E91" s="188"/>
      <c r="F91" s="374"/>
      <c r="G91" s="189"/>
      <c r="H91" s="375"/>
      <c r="I91" s="118"/>
      <c r="J91" s="375"/>
      <c r="K91" s="118"/>
      <c r="L91" s="376"/>
      <c r="M91" s="118"/>
      <c r="N91" s="377"/>
      <c r="O91" s="118"/>
      <c r="P91" s="378">
        <f t="shared" si="5"/>
        <v>0</v>
      </c>
      <c r="Q91" s="118"/>
      <c r="R91" s="379">
        <f t="shared" si="6"/>
        <v>0</v>
      </c>
      <c r="S91" s="296"/>
      <c r="T91" s="379">
        <f t="shared" si="7"/>
        <v>0</v>
      </c>
      <c r="U91" s="296"/>
      <c r="V91" s="379">
        <f t="shared" si="8"/>
        <v>0</v>
      </c>
      <c r="W91" s="117"/>
      <c r="X91" s="381">
        <f t="shared" si="9"/>
        <v>0</v>
      </c>
      <c r="Y91" s="214"/>
      <c r="Z91" s="277"/>
    </row>
    <row r="92" spans="2:26" x14ac:dyDescent="0.3">
      <c r="B92" s="380"/>
      <c r="C92" s="188"/>
      <c r="D92" s="373"/>
      <c r="E92" s="188"/>
      <c r="F92" s="374"/>
      <c r="G92" s="189"/>
      <c r="H92" s="375"/>
      <c r="I92" s="118"/>
      <c r="J92" s="375"/>
      <c r="K92" s="118"/>
      <c r="L92" s="376"/>
      <c r="M92" s="118"/>
      <c r="N92" s="377"/>
      <c r="O92" s="118"/>
      <c r="P92" s="378">
        <f t="shared" si="5"/>
        <v>0</v>
      </c>
      <c r="Q92" s="118"/>
      <c r="R92" s="379">
        <f t="shared" si="6"/>
        <v>0</v>
      </c>
      <c r="S92" s="296"/>
      <c r="T92" s="379">
        <f t="shared" si="7"/>
        <v>0</v>
      </c>
      <c r="U92" s="296"/>
      <c r="V92" s="379">
        <f t="shared" si="8"/>
        <v>0</v>
      </c>
      <c r="W92" s="117"/>
      <c r="X92" s="381">
        <f t="shared" si="9"/>
        <v>0</v>
      </c>
      <c r="Y92" s="214"/>
      <c r="Z92" s="277"/>
    </row>
    <row r="93" spans="2:26" x14ac:dyDescent="0.3">
      <c r="B93" s="380"/>
      <c r="C93" s="188"/>
      <c r="D93" s="373"/>
      <c r="E93" s="188"/>
      <c r="F93" s="374"/>
      <c r="G93" s="189"/>
      <c r="H93" s="375"/>
      <c r="I93" s="118"/>
      <c r="J93" s="375"/>
      <c r="K93" s="118"/>
      <c r="L93" s="376"/>
      <c r="M93" s="118"/>
      <c r="N93" s="377"/>
      <c r="O93" s="118"/>
      <c r="P93" s="378">
        <f t="shared" si="5"/>
        <v>0</v>
      </c>
      <c r="Q93" s="118"/>
      <c r="R93" s="379">
        <f t="shared" si="6"/>
        <v>0</v>
      </c>
      <c r="S93" s="296"/>
      <c r="T93" s="379">
        <f t="shared" si="7"/>
        <v>0</v>
      </c>
      <c r="U93" s="296"/>
      <c r="V93" s="379">
        <f t="shared" si="8"/>
        <v>0</v>
      </c>
      <c r="W93" s="117"/>
      <c r="X93" s="381">
        <f t="shared" si="9"/>
        <v>0</v>
      </c>
      <c r="Y93" s="214"/>
      <c r="Z93" s="277"/>
    </row>
    <row r="94" spans="2:26" x14ac:dyDescent="0.3">
      <c r="B94" s="380"/>
      <c r="C94" s="188"/>
      <c r="D94" s="373"/>
      <c r="E94" s="188"/>
      <c r="F94" s="374"/>
      <c r="G94" s="189"/>
      <c r="H94" s="375"/>
      <c r="I94" s="118"/>
      <c r="J94" s="375"/>
      <c r="K94" s="118"/>
      <c r="L94" s="376"/>
      <c r="M94" s="118"/>
      <c r="N94" s="377"/>
      <c r="O94" s="118"/>
      <c r="P94" s="378">
        <f t="shared" si="5"/>
        <v>0</v>
      </c>
      <c r="Q94" s="118"/>
      <c r="R94" s="379">
        <f t="shared" si="6"/>
        <v>0</v>
      </c>
      <c r="S94" s="296"/>
      <c r="T94" s="379">
        <f t="shared" si="7"/>
        <v>0</v>
      </c>
      <c r="U94" s="296"/>
      <c r="V94" s="379">
        <f t="shared" si="8"/>
        <v>0</v>
      </c>
      <c r="W94" s="117"/>
      <c r="X94" s="381">
        <f t="shared" si="9"/>
        <v>0</v>
      </c>
      <c r="Y94" s="214"/>
      <c r="Z94" s="277"/>
    </row>
    <row r="95" spans="2:26" x14ac:dyDescent="0.3">
      <c r="B95" s="380"/>
      <c r="C95" s="188"/>
      <c r="D95" s="373"/>
      <c r="E95" s="188"/>
      <c r="F95" s="374"/>
      <c r="G95" s="189"/>
      <c r="H95" s="375"/>
      <c r="I95" s="118"/>
      <c r="J95" s="375"/>
      <c r="K95" s="118"/>
      <c r="L95" s="376"/>
      <c r="M95" s="118"/>
      <c r="N95" s="377"/>
      <c r="O95" s="118"/>
      <c r="P95" s="378">
        <f t="shared" si="5"/>
        <v>0</v>
      </c>
      <c r="Q95" s="118"/>
      <c r="R95" s="379">
        <f t="shared" si="6"/>
        <v>0</v>
      </c>
      <c r="S95" s="296"/>
      <c r="T95" s="379">
        <f t="shared" si="7"/>
        <v>0</v>
      </c>
      <c r="U95" s="296"/>
      <c r="V95" s="379">
        <f t="shared" si="8"/>
        <v>0</v>
      </c>
      <c r="W95" s="117"/>
      <c r="X95" s="381">
        <f t="shared" si="9"/>
        <v>0</v>
      </c>
      <c r="Y95" s="214"/>
      <c r="Z95" s="277"/>
    </row>
    <row r="96" spans="2:26" x14ac:dyDescent="0.3">
      <c r="B96" s="380"/>
      <c r="C96" s="188"/>
      <c r="D96" s="373"/>
      <c r="E96" s="188"/>
      <c r="F96" s="374"/>
      <c r="G96" s="189"/>
      <c r="H96" s="375"/>
      <c r="I96" s="118"/>
      <c r="J96" s="375"/>
      <c r="K96" s="118"/>
      <c r="L96" s="376"/>
      <c r="M96" s="118"/>
      <c r="N96" s="377"/>
      <c r="O96" s="118"/>
      <c r="P96" s="378">
        <f t="shared" si="5"/>
        <v>0</v>
      </c>
      <c r="Q96" s="118"/>
      <c r="R96" s="379">
        <f t="shared" si="6"/>
        <v>0</v>
      </c>
      <c r="S96" s="296"/>
      <c r="T96" s="379">
        <f t="shared" si="7"/>
        <v>0</v>
      </c>
      <c r="U96" s="296"/>
      <c r="V96" s="379">
        <f t="shared" si="8"/>
        <v>0</v>
      </c>
      <c r="W96" s="117"/>
      <c r="X96" s="381">
        <f t="shared" si="9"/>
        <v>0</v>
      </c>
      <c r="Y96" s="214"/>
      <c r="Z96" s="277"/>
    </row>
    <row r="97" spans="2:26" x14ac:dyDescent="0.3">
      <c r="B97" s="380"/>
      <c r="C97" s="188"/>
      <c r="D97" s="373"/>
      <c r="E97" s="188"/>
      <c r="F97" s="374"/>
      <c r="G97" s="189"/>
      <c r="H97" s="375"/>
      <c r="I97" s="118"/>
      <c r="J97" s="375"/>
      <c r="K97" s="118"/>
      <c r="L97" s="376"/>
      <c r="M97" s="118"/>
      <c r="N97" s="377"/>
      <c r="O97" s="118"/>
      <c r="P97" s="378">
        <f t="shared" si="5"/>
        <v>0</v>
      </c>
      <c r="Q97" s="118"/>
      <c r="R97" s="379">
        <f t="shared" si="6"/>
        <v>0</v>
      </c>
      <c r="S97" s="296"/>
      <c r="T97" s="379">
        <f t="shared" si="7"/>
        <v>0</v>
      </c>
      <c r="U97" s="296"/>
      <c r="V97" s="379">
        <f t="shared" si="8"/>
        <v>0</v>
      </c>
      <c r="W97" s="117"/>
      <c r="X97" s="381">
        <f t="shared" si="9"/>
        <v>0</v>
      </c>
      <c r="Y97" s="214"/>
      <c r="Z97" s="277"/>
    </row>
    <row r="98" spans="2:26" x14ac:dyDescent="0.3">
      <c r="B98" s="380"/>
      <c r="C98" s="188"/>
      <c r="D98" s="373"/>
      <c r="E98" s="188"/>
      <c r="F98" s="374"/>
      <c r="G98" s="189"/>
      <c r="H98" s="375"/>
      <c r="I98" s="118"/>
      <c r="J98" s="375"/>
      <c r="K98" s="118"/>
      <c r="L98" s="376"/>
      <c r="M98" s="118"/>
      <c r="N98" s="377"/>
      <c r="O98" s="118"/>
      <c r="P98" s="378">
        <f t="shared" si="5"/>
        <v>0</v>
      </c>
      <c r="Q98" s="118"/>
      <c r="R98" s="379">
        <f t="shared" si="6"/>
        <v>0</v>
      </c>
      <c r="S98" s="296"/>
      <c r="T98" s="379">
        <f t="shared" si="7"/>
        <v>0</v>
      </c>
      <c r="U98" s="296"/>
      <c r="V98" s="379">
        <f t="shared" si="8"/>
        <v>0</v>
      </c>
      <c r="W98" s="117"/>
      <c r="X98" s="381">
        <f t="shared" si="9"/>
        <v>0</v>
      </c>
      <c r="Y98" s="214"/>
      <c r="Z98" s="277"/>
    </row>
    <row r="99" spans="2:26" x14ac:dyDescent="0.3">
      <c r="B99" s="380"/>
      <c r="C99" s="188"/>
      <c r="D99" s="373"/>
      <c r="E99" s="188"/>
      <c r="F99" s="374"/>
      <c r="G99" s="189"/>
      <c r="H99" s="375"/>
      <c r="I99" s="118"/>
      <c r="J99" s="375"/>
      <c r="K99" s="118"/>
      <c r="L99" s="376"/>
      <c r="M99" s="118"/>
      <c r="N99" s="377"/>
      <c r="O99" s="118"/>
      <c r="P99" s="378">
        <f t="shared" si="5"/>
        <v>0</v>
      </c>
      <c r="Q99" s="118"/>
      <c r="R99" s="379">
        <f t="shared" si="6"/>
        <v>0</v>
      </c>
      <c r="S99" s="296"/>
      <c r="T99" s="379">
        <f t="shared" si="7"/>
        <v>0</v>
      </c>
      <c r="U99" s="296"/>
      <c r="V99" s="379">
        <f t="shared" si="8"/>
        <v>0</v>
      </c>
      <c r="W99" s="117"/>
      <c r="X99" s="381">
        <f t="shared" si="9"/>
        <v>0</v>
      </c>
      <c r="Y99" s="214"/>
      <c r="Z99" s="277"/>
    </row>
    <row r="100" spans="2:26" x14ac:dyDescent="0.3">
      <c r="B100" s="380"/>
      <c r="C100" s="188"/>
      <c r="D100" s="373"/>
      <c r="E100" s="188"/>
      <c r="F100" s="374"/>
      <c r="G100" s="189"/>
      <c r="H100" s="375"/>
      <c r="I100" s="118"/>
      <c r="J100" s="375"/>
      <c r="K100" s="118"/>
      <c r="L100" s="376"/>
      <c r="M100" s="118"/>
      <c r="N100" s="377"/>
      <c r="O100" s="118"/>
      <c r="P100" s="378">
        <f t="shared" si="5"/>
        <v>0</v>
      </c>
      <c r="Q100" s="118"/>
      <c r="R100" s="379">
        <f t="shared" si="6"/>
        <v>0</v>
      </c>
      <c r="S100" s="296"/>
      <c r="T100" s="379">
        <f t="shared" si="7"/>
        <v>0</v>
      </c>
      <c r="U100" s="296"/>
      <c r="V100" s="379">
        <f t="shared" si="8"/>
        <v>0</v>
      </c>
      <c r="W100" s="117"/>
      <c r="X100" s="381">
        <f t="shared" si="9"/>
        <v>0</v>
      </c>
      <c r="Y100" s="214"/>
      <c r="Z100" s="277"/>
    </row>
    <row r="101" spans="2:26" x14ac:dyDescent="0.3">
      <c r="B101" s="380"/>
      <c r="C101" s="188"/>
      <c r="D101" s="373"/>
      <c r="E101" s="188"/>
      <c r="F101" s="374"/>
      <c r="G101" s="189"/>
      <c r="H101" s="375"/>
      <c r="I101" s="118"/>
      <c r="J101" s="375"/>
      <c r="K101" s="118"/>
      <c r="L101" s="376"/>
      <c r="M101" s="118"/>
      <c r="N101" s="377"/>
      <c r="O101" s="118"/>
      <c r="P101" s="378">
        <f t="shared" si="5"/>
        <v>0</v>
      </c>
      <c r="Q101" s="118"/>
      <c r="R101" s="379">
        <f t="shared" si="6"/>
        <v>0</v>
      </c>
      <c r="S101" s="296"/>
      <c r="T101" s="379">
        <f t="shared" si="7"/>
        <v>0</v>
      </c>
      <c r="U101" s="296"/>
      <c r="V101" s="379">
        <f t="shared" si="8"/>
        <v>0</v>
      </c>
      <c r="W101" s="117"/>
      <c r="X101" s="381">
        <f t="shared" si="9"/>
        <v>0</v>
      </c>
      <c r="Y101" s="214"/>
      <c r="Z101" s="277"/>
    </row>
    <row r="102" spans="2:26" x14ac:dyDescent="0.3">
      <c r="B102" s="380"/>
      <c r="C102" s="188"/>
      <c r="D102" s="373"/>
      <c r="E102" s="188"/>
      <c r="F102" s="374"/>
      <c r="G102" s="189"/>
      <c r="H102" s="375"/>
      <c r="I102" s="118"/>
      <c r="J102" s="375"/>
      <c r="K102" s="118"/>
      <c r="L102" s="376"/>
      <c r="M102" s="118"/>
      <c r="N102" s="377"/>
      <c r="O102" s="118"/>
      <c r="P102" s="378">
        <f t="shared" si="5"/>
        <v>0</v>
      </c>
      <c r="Q102" s="118"/>
      <c r="R102" s="379">
        <f t="shared" si="6"/>
        <v>0</v>
      </c>
      <c r="S102" s="296"/>
      <c r="T102" s="379">
        <f t="shared" si="7"/>
        <v>0</v>
      </c>
      <c r="U102" s="296"/>
      <c r="V102" s="379">
        <f t="shared" si="8"/>
        <v>0</v>
      </c>
      <c r="W102" s="117"/>
      <c r="X102" s="381">
        <f t="shared" si="9"/>
        <v>0</v>
      </c>
      <c r="Y102" s="214"/>
      <c r="Z102" s="277"/>
    </row>
    <row r="103" spans="2:26" x14ac:dyDescent="0.3">
      <c r="B103" s="380"/>
      <c r="C103" s="188"/>
      <c r="D103" s="373"/>
      <c r="E103" s="188"/>
      <c r="F103" s="374"/>
      <c r="G103" s="189"/>
      <c r="H103" s="375"/>
      <c r="I103" s="118"/>
      <c r="J103" s="375"/>
      <c r="K103" s="118"/>
      <c r="L103" s="376"/>
      <c r="M103" s="118"/>
      <c r="N103" s="377"/>
      <c r="O103" s="118"/>
      <c r="P103" s="378">
        <f t="shared" si="5"/>
        <v>0</v>
      </c>
      <c r="Q103" s="118"/>
      <c r="R103" s="379">
        <f t="shared" si="6"/>
        <v>0</v>
      </c>
      <c r="S103" s="296"/>
      <c r="T103" s="379">
        <f t="shared" si="7"/>
        <v>0</v>
      </c>
      <c r="U103" s="296"/>
      <c r="V103" s="379">
        <f t="shared" si="8"/>
        <v>0</v>
      </c>
      <c r="W103" s="117"/>
      <c r="X103" s="381">
        <f t="shared" si="9"/>
        <v>0</v>
      </c>
      <c r="Y103" s="214"/>
      <c r="Z103" s="277"/>
    </row>
    <row r="104" spans="2:26" x14ac:dyDescent="0.3">
      <c r="B104" s="380"/>
      <c r="C104" s="188"/>
      <c r="D104" s="373"/>
      <c r="E104" s="188"/>
      <c r="F104" s="374"/>
      <c r="G104" s="189"/>
      <c r="H104" s="375"/>
      <c r="I104" s="118"/>
      <c r="J104" s="375"/>
      <c r="K104" s="118"/>
      <c r="L104" s="376"/>
      <c r="M104" s="118"/>
      <c r="N104" s="377"/>
      <c r="O104" s="118"/>
      <c r="P104" s="378">
        <f t="shared" si="5"/>
        <v>0</v>
      </c>
      <c r="Q104" s="118"/>
      <c r="R104" s="379">
        <f t="shared" si="6"/>
        <v>0</v>
      </c>
      <c r="S104" s="296"/>
      <c r="T104" s="379">
        <f t="shared" si="7"/>
        <v>0</v>
      </c>
      <c r="U104" s="296"/>
      <c r="V104" s="379">
        <f t="shared" si="8"/>
        <v>0</v>
      </c>
      <c r="W104" s="117"/>
      <c r="X104" s="381">
        <f t="shared" si="9"/>
        <v>0</v>
      </c>
      <c r="Y104" s="214"/>
      <c r="Z104" s="277"/>
    </row>
    <row r="105" spans="2:26" x14ac:dyDescent="0.3">
      <c r="B105" s="380"/>
      <c r="C105" s="188"/>
      <c r="D105" s="373"/>
      <c r="E105" s="188"/>
      <c r="F105" s="374"/>
      <c r="G105" s="189"/>
      <c r="H105" s="375"/>
      <c r="I105" s="118"/>
      <c r="J105" s="375"/>
      <c r="K105" s="118"/>
      <c r="L105" s="376"/>
      <c r="M105" s="118"/>
      <c r="N105" s="377"/>
      <c r="O105" s="118"/>
      <c r="P105" s="378">
        <f t="shared" si="5"/>
        <v>0</v>
      </c>
      <c r="Q105" s="118"/>
      <c r="R105" s="379">
        <f t="shared" si="6"/>
        <v>0</v>
      </c>
      <c r="S105" s="296"/>
      <c r="T105" s="379">
        <f t="shared" si="7"/>
        <v>0</v>
      </c>
      <c r="U105" s="296"/>
      <c r="V105" s="379">
        <f t="shared" si="8"/>
        <v>0</v>
      </c>
      <c r="W105" s="117"/>
      <c r="X105" s="381">
        <f t="shared" si="9"/>
        <v>0</v>
      </c>
      <c r="Y105" s="214"/>
      <c r="Z105" s="277"/>
    </row>
    <row r="106" spans="2:26" x14ac:dyDescent="0.3">
      <c r="B106" s="380"/>
      <c r="C106" s="188"/>
      <c r="D106" s="373"/>
      <c r="E106" s="188"/>
      <c r="F106" s="374"/>
      <c r="G106" s="189"/>
      <c r="H106" s="375"/>
      <c r="I106" s="118"/>
      <c r="J106" s="375"/>
      <c r="K106" s="118"/>
      <c r="L106" s="376"/>
      <c r="M106" s="118"/>
      <c r="N106" s="377"/>
      <c r="O106" s="118"/>
      <c r="P106" s="378">
        <f t="shared" si="5"/>
        <v>0</v>
      </c>
      <c r="Q106" s="118"/>
      <c r="R106" s="379">
        <f t="shared" si="6"/>
        <v>0</v>
      </c>
      <c r="S106" s="296"/>
      <c r="T106" s="379">
        <f t="shared" si="7"/>
        <v>0</v>
      </c>
      <c r="U106" s="296"/>
      <c r="V106" s="379">
        <f t="shared" si="8"/>
        <v>0</v>
      </c>
      <c r="W106" s="117"/>
      <c r="X106" s="381">
        <f t="shared" si="9"/>
        <v>0</v>
      </c>
      <c r="Y106" s="214"/>
      <c r="Z106" s="277"/>
    </row>
    <row r="107" spans="2:26" x14ac:dyDescent="0.3">
      <c r="B107" s="380"/>
      <c r="C107" s="188"/>
      <c r="D107" s="373"/>
      <c r="E107" s="188"/>
      <c r="F107" s="374"/>
      <c r="G107" s="189"/>
      <c r="H107" s="375"/>
      <c r="I107" s="118"/>
      <c r="J107" s="375"/>
      <c r="K107" s="118"/>
      <c r="L107" s="376"/>
      <c r="M107" s="118"/>
      <c r="N107" s="377"/>
      <c r="O107" s="118"/>
      <c r="P107" s="378">
        <f t="shared" si="5"/>
        <v>0</v>
      </c>
      <c r="Q107" s="118"/>
      <c r="R107" s="379">
        <f t="shared" si="6"/>
        <v>0</v>
      </c>
      <c r="S107" s="296"/>
      <c r="T107" s="379">
        <f t="shared" si="7"/>
        <v>0</v>
      </c>
      <c r="U107" s="296"/>
      <c r="V107" s="379">
        <f t="shared" si="8"/>
        <v>0</v>
      </c>
      <c r="W107" s="117"/>
      <c r="X107" s="381">
        <f t="shared" si="9"/>
        <v>0</v>
      </c>
      <c r="Y107" s="214"/>
      <c r="Z107" s="277"/>
    </row>
    <row r="108" spans="2:26" x14ac:dyDescent="0.3">
      <c r="B108" s="380"/>
      <c r="C108" s="188"/>
      <c r="D108" s="373"/>
      <c r="E108" s="188"/>
      <c r="F108" s="374"/>
      <c r="G108" s="189"/>
      <c r="H108" s="375"/>
      <c r="I108" s="118"/>
      <c r="J108" s="375"/>
      <c r="K108" s="118"/>
      <c r="L108" s="376"/>
      <c r="M108" s="118"/>
      <c r="N108" s="377"/>
      <c r="O108" s="118"/>
      <c r="P108" s="378">
        <f t="shared" si="5"/>
        <v>0</v>
      </c>
      <c r="Q108" s="118"/>
      <c r="R108" s="379">
        <f t="shared" si="6"/>
        <v>0</v>
      </c>
      <c r="S108" s="296"/>
      <c r="T108" s="379">
        <f t="shared" si="7"/>
        <v>0</v>
      </c>
      <c r="U108" s="296"/>
      <c r="V108" s="379">
        <f t="shared" si="8"/>
        <v>0</v>
      </c>
      <c r="W108" s="117"/>
      <c r="X108" s="381">
        <f t="shared" si="9"/>
        <v>0</v>
      </c>
      <c r="Y108" s="214"/>
      <c r="Z108" s="277"/>
    </row>
    <row r="109" spans="2:26" x14ac:dyDescent="0.3">
      <c r="B109" s="380"/>
      <c r="C109" s="188"/>
      <c r="D109" s="373"/>
      <c r="E109" s="188"/>
      <c r="F109" s="374"/>
      <c r="G109" s="189"/>
      <c r="H109" s="375"/>
      <c r="I109" s="118"/>
      <c r="J109" s="375"/>
      <c r="K109" s="118"/>
      <c r="L109" s="376"/>
      <c r="M109" s="118"/>
      <c r="N109" s="377"/>
      <c r="O109" s="118"/>
      <c r="P109" s="378">
        <f t="shared" si="5"/>
        <v>0</v>
      </c>
      <c r="Q109" s="118"/>
      <c r="R109" s="379">
        <f t="shared" si="6"/>
        <v>0</v>
      </c>
      <c r="S109" s="296"/>
      <c r="T109" s="379">
        <f t="shared" si="7"/>
        <v>0</v>
      </c>
      <c r="U109" s="296"/>
      <c r="V109" s="379">
        <f t="shared" si="8"/>
        <v>0</v>
      </c>
      <c r="W109" s="117"/>
      <c r="X109" s="381">
        <f t="shared" si="9"/>
        <v>0</v>
      </c>
      <c r="Y109" s="214"/>
      <c r="Z109" s="277"/>
    </row>
    <row r="110" spans="2:26" x14ac:dyDescent="0.3">
      <c r="B110" s="380"/>
      <c r="C110" s="188"/>
      <c r="D110" s="373"/>
      <c r="E110" s="188"/>
      <c r="F110" s="374"/>
      <c r="G110" s="189"/>
      <c r="H110" s="375"/>
      <c r="I110" s="118"/>
      <c r="J110" s="375"/>
      <c r="K110" s="118"/>
      <c r="L110" s="376"/>
      <c r="M110" s="118"/>
      <c r="N110" s="377"/>
      <c r="O110" s="118"/>
      <c r="P110" s="378">
        <f t="shared" si="5"/>
        <v>0</v>
      </c>
      <c r="Q110" s="118"/>
      <c r="R110" s="379">
        <f t="shared" si="6"/>
        <v>0</v>
      </c>
      <c r="S110" s="296"/>
      <c r="T110" s="379">
        <f t="shared" si="7"/>
        <v>0</v>
      </c>
      <c r="U110" s="296"/>
      <c r="V110" s="379">
        <f t="shared" si="8"/>
        <v>0</v>
      </c>
      <c r="W110" s="117"/>
      <c r="X110" s="381">
        <f t="shared" si="9"/>
        <v>0</v>
      </c>
      <c r="Y110" s="214"/>
      <c r="Z110" s="277"/>
    </row>
    <row r="111" spans="2:26" x14ac:dyDescent="0.3">
      <c r="B111" s="380"/>
      <c r="C111" s="188"/>
      <c r="D111" s="373"/>
      <c r="E111" s="188"/>
      <c r="F111" s="374"/>
      <c r="G111" s="189"/>
      <c r="H111" s="375"/>
      <c r="I111" s="118"/>
      <c r="J111" s="375"/>
      <c r="K111" s="118"/>
      <c r="L111" s="376"/>
      <c r="M111" s="118"/>
      <c r="N111" s="377"/>
      <c r="O111" s="118"/>
      <c r="P111" s="378">
        <f t="shared" si="5"/>
        <v>0</v>
      </c>
      <c r="Q111" s="118"/>
      <c r="R111" s="379">
        <f t="shared" si="6"/>
        <v>0</v>
      </c>
      <c r="S111" s="296"/>
      <c r="T111" s="379">
        <f t="shared" si="7"/>
        <v>0</v>
      </c>
      <c r="U111" s="296"/>
      <c r="V111" s="379">
        <f t="shared" si="8"/>
        <v>0</v>
      </c>
      <c r="W111" s="117"/>
      <c r="X111" s="381">
        <f t="shared" si="9"/>
        <v>0</v>
      </c>
      <c r="Y111" s="214"/>
      <c r="Z111" s="277"/>
    </row>
    <row r="112" spans="2:26" x14ac:dyDescent="0.3">
      <c r="B112" s="380"/>
      <c r="C112" s="188"/>
      <c r="D112" s="373"/>
      <c r="E112" s="188"/>
      <c r="F112" s="374"/>
      <c r="G112" s="189"/>
      <c r="H112" s="375"/>
      <c r="I112" s="118"/>
      <c r="J112" s="375"/>
      <c r="K112" s="118"/>
      <c r="L112" s="376"/>
      <c r="M112" s="118"/>
      <c r="N112" s="377"/>
      <c r="O112" s="118"/>
      <c r="P112" s="378">
        <f t="shared" si="5"/>
        <v>0</v>
      </c>
      <c r="Q112" s="118"/>
      <c r="R112" s="379">
        <f t="shared" si="6"/>
        <v>0</v>
      </c>
      <c r="S112" s="296"/>
      <c r="T112" s="379">
        <f t="shared" si="7"/>
        <v>0</v>
      </c>
      <c r="U112" s="296"/>
      <c r="V112" s="379">
        <f t="shared" si="8"/>
        <v>0</v>
      </c>
      <c r="W112" s="117"/>
      <c r="X112" s="381">
        <f t="shared" si="9"/>
        <v>0</v>
      </c>
      <c r="Y112" s="214"/>
      <c r="Z112" s="277"/>
    </row>
    <row r="113" spans="2:26" x14ac:dyDescent="0.3">
      <c r="B113" s="380"/>
      <c r="C113" s="188"/>
      <c r="D113" s="373"/>
      <c r="E113" s="188"/>
      <c r="F113" s="374"/>
      <c r="G113" s="189"/>
      <c r="H113" s="375"/>
      <c r="I113" s="118"/>
      <c r="J113" s="375"/>
      <c r="K113" s="118"/>
      <c r="L113" s="376"/>
      <c r="M113" s="118"/>
      <c r="N113" s="377"/>
      <c r="O113" s="118"/>
      <c r="P113" s="378">
        <f t="shared" si="5"/>
        <v>0</v>
      </c>
      <c r="Q113" s="118"/>
      <c r="R113" s="379">
        <f t="shared" si="6"/>
        <v>0</v>
      </c>
      <c r="S113" s="296"/>
      <c r="T113" s="379">
        <f t="shared" si="7"/>
        <v>0</v>
      </c>
      <c r="U113" s="296"/>
      <c r="V113" s="379">
        <f t="shared" si="8"/>
        <v>0</v>
      </c>
      <c r="W113" s="117"/>
      <c r="X113" s="381">
        <f t="shared" si="9"/>
        <v>0</v>
      </c>
      <c r="Y113" s="214"/>
      <c r="Z113" s="277"/>
    </row>
    <row r="114" spans="2:26" x14ac:dyDescent="0.3">
      <c r="B114" s="380"/>
      <c r="C114" s="188"/>
      <c r="D114" s="373"/>
      <c r="E114" s="188"/>
      <c r="F114" s="374"/>
      <c r="G114" s="189"/>
      <c r="H114" s="375"/>
      <c r="I114" s="118"/>
      <c r="J114" s="375"/>
      <c r="K114" s="118"/>
      <c r="L114" s="376"/>
      <c r="M114" s="118"/>
      <c r="N114" s="377"/>
      <c r="O114" s="118"/>
      <c r="P114" s="378">
        <f t="shared" si="5"/>
        <v>0</v>
      </c>
      <c r="Q114" s="118"/>
      <c r="R114" s="379">
        <f t="shared" si="6"/>
        <v>0</v>
      </c>
      <c r="S114" s="296"/>
      <c r="T114" s="379">
        <f t="shared" si="7"/>
        <v>0</v>
      </c>
      <c r="U114" s="296"/>
      <c r="V114" s="379">
        <f t="shared" si="8"/>
        <v>0</v>
      </c>
      <c r="W114" s="117"/>
      <c r="X114" s="381">
        <f t="shared" si="9"/>
        <v>0</v>
      </c>
      <c r="Y114" s="214"/>
      <c r="Z114" s="277"/>
    </row>
    <row r="115" spans="2:26" x14ac:dyDescent="0.3">
      <c r="B115" s="380"/>
      <c r="C115" s="188"/>
      <c r="D115" s="373"/>
      <c r="E115" s="188"/>
      <c r="F115" s="374"/>
      <c r="G115" s="189"/>
      <c r="H115" s="375"/>
      <c r="I115" s="118"/>
      <c r="J115" s="375"/>
      <c r="K115" s="118"/>
      <c r="L115" s="376"/>
      <c r="M115" s="118"/>
      <c r="N115" s="377"/>
      <c r="O115" s="118"/>
      <c r="P115" s="378">
        <f t="shared" si="5"/>
        <v>0</v>
      </c>
      <c r="Q115" s="118"/>
      <c r="R115" s="379">
        <f t="shared" si="6"/>
        <v>0</v>
      </c>
      <c r="S115" s="296"/>
      <c r="T115" s="379">
        <f t="shared" si="7"/>
        <v>0</v>
      </c>
      <c r="U115" s="296"/>
      <c r="V115" s="379">
        <f t="shared" si="8"/>
        <v>0</v>
      </c>
      <c r="W115" s="117"/>
      <c r="X115" s="381">
        <f t="shared" si="9"/>
        <v>0</v>
      </c>
      <c r="Y115" s="214"/>
      <c r="Z115" s="277"/>
    </row>
    <row r="116" spans="2:26" x14ac:dyDescent="0.3">
      <c r="B116" s="380"/>
      <c r="C116" s="188"/>
      <c r="D116" s="373"/>
      <c r="E116" s="188"/>
      <c r="F116" s="374"/>
      <c r="G116" s="189"/>
      <c r="H116" s="375"/>
      <c r="I116" s="118"/>
      <c r="J116" s="375"/>
      <c r="K116" s="118"/>
      <c r="L116" s="376"/>
      <c r="M116" s="118"/>
      <c r="N116" s="377"/>
      <c r="O116" s="118"/>
      <c r="P116" s="378">
        <f t="shared" si="5"/>
        <v>0</v>
      </c>
      <c r="Q116" s="118"/>
      <c r="R116" s="379">
        <f t="shared" si="6"/>
        <v>0</v>
      </c>
      <c r="S116" s="296"/>
      <c r="T116" s="379">
        <f t="shared" si="7"/>
        <v>0</v>
      </c>
      <c r="U116" s="296"/>
      <c r="V116" s="379">
        <f t="shared" si="8"/>
        <v>0</v>
      </c>
      <c r="W116" s="117"/>
      <c r="X116" s="381">
        <f t="shared" si="9"/>
        <v>0</v>
      </c>
      <c r="Y116" s="214"/>
      <c r="Z116" s="277"/>
    </row>
    <row r="117" spans="2:26" x14ac:dyDescent="0.3">
      <c r="B117" s="380"/>
      <c r="C117" s="188"/>
      <c r="D117" s="373"/>
      <c r="E117" s="188"/>
      <c r="F117" s="374"/>
      <c r="G117" s="189"/>
      <c r="H117" s="375"/>
      <c r="I117" s="118"/>
      <c r="J117" s="375"/>
      <c r="K117" s="118"/>
      <c r="L117" s="376"/>
      <c r="M117" s="118"/>
      <c r="N117" s="377"/>
      <c r="O117" s="118"/>
      <c r="P117" s="378">
        <f t="shared" si="5"/>
        <v>0</v>
      </c>
      <c r="Q117" s="118"/>
      <c r="R117" s="379">
        <f t="shared" si="6"/>
        <v>0</v>
      </c>
      <c r="S117" s="296"/>
      <c r="T117" s="379">
        <f t="shared" si="7"/>
        <v>0</v>
      </c>
      <c r="U117" s="296"/>
      <c r="V117" s="379">
        <f t="shared" si="8"/>
        <v>0</v>
      </c>
      <c r="W117" s="117"/>
      <c r="X117" s="381">
        <f t="shared" si="9"/>
        <v>0</v>
      </c>
      <c r="Y117" s="214"/>
      <c r="Z117" s="277"/>
    </row>
    <row r="118" spans="2:26" x14ac:dyDescent="0.3">
      <c r="B118" s="380"/>
      <c r="C118" s="188"/>
      <c r="D118" s="373"/>
      <c r="E118" s="188"/>
      <c r="F118" s="374"/>
      <c r="G118" s="189"/>
      <c r="H118" s="375"/>
      <c r="I118" s="118"/>
      <c r="J118" s="375"/>
      <c r="K118" s="118"/>
      <c r="L118" s="376"/>
      <c r="M118" s="118"/>
      <c r="N118" s="377"/>
      <c r="O118" s="118"/>
      <c r="P118" s="378">
        <f t="shared" si="5"/>
        <v>0</v>
      </c>
      <c r="Q118" s="118"/>
      <c r="R118" s="379">
        <f t="shared" si="6"/>
        <v>0</v>
      </c>
      <c r="S118" s="296"/>
      <c r="T118" s="379">
        <f t="shared" si="7"/>
        <v>0</v>
      </c>
      <c r="U118" s="296"/>
      <c r="V118" s="379">
        <f t="shared" si="8"/>
        <v>0</v>
      </c>
      <c r="W118" s="117"/>
      <c r="X118" s="381">
        <f t="shared" si="9"/>
        <v>0</v>
      </c>
      <c r="Y118" s="214"/>
      <c r="Z118" s="277"/>
    </row>
    <row r="119" spans="2:26" x14ac:dyDescent="0.3">
      <c r="B119" s="380"/>
      <c r="C119" s="188"/>
      <c r="D119" s="373"/>
      <c r="E119" s="188"/>
      <c r="F119" s="374"/>
      <c r="G119" s="189"/>
      <c r="H119" s="375"/>
      <c r="I119" s="118"/>
      <c r="J119" s="375"/>
      <c r="K119" s="118"/>
      <c r="L119" s="376"/>
      <c r="M119" s="118"/>
      <c r="N119" s="377"/>
      <c r="O119" s="118"/>
      <c r="P119" s="378">
        <f t="shared" si="5"/>
        <v>0</v>
      </c>
      <c r="Q119" s="118"/>
      <c r="R119" s="379">
        <f t="shared" si="6"/>
        <v>0</v>
      </c>
      <c r="S119" s="296"/>
      <c r="T119" s="379">
        <f t="shared" si="7"/>
        <v>0</v>
      </c>
      <c r="U119" s="296"/>
      <c r="V119" s="379">
        <f t="shared" si="8"/>
        <v>0</v>
      </c>
      <c r="W119" s="117"/>
      <c r="X119" s="381">
        <f t="shared" si="9"/>
        <v>0</v>
      </c>
      <c r="Y119" s="214"/>
      <c r="Z119" s="277"/>
    </row>
    <row r="120" spans="2:26" x14ac:dyDescent="0.3">
      <c r="B120" s="380"/>
      <c r="C120" s="188"/>
      <c r="D120" s="373"/>
      <c r="E120" s="188"/>
      <c r="F120" s="374"/>
      <c r="G120" s="189"/>
      <c r="H120" s="375"/>
      <c r="I120" s="118"/>
      <c r="J120" s="375"/>
      <c r="K120" s="118"/>
      <c r="L120" s="376"/>
      <c r="M120" s="118"/>
      <c r="N120" s="377"/>
      <c r="O120" s="118"/>
      <c r="P120" s="378">
        <f t="shared" si="5"/>
        <v>0</v>
      </c>
      <c r="Q120" s="118"/>
      <c r="R120" s="379">
        <f t="shared" si="6"/>
        <v>0</v>
      </c>
      <c r="S120" s="296"/>
      <c r="T120" s="379">
        <f t="shared" si="7"/>
        <v>0</v>
      </c>
      <c r="U120" s="296"/>
      <c r="V120" s="379">
        <f t="shared" si="8"/>
        <v>0</v>
      </c>
      <c r="W120" s="117"/>
      <c r="X120" s="381">
        <f t="shared" si="9"/>
        <v>0</v>
      </c>
      <c r="Y120" s="214"/>
      <c r="Z120" s="277"/>
    </row>
    <row r="121" spans="2:26" x14ac:dyDescent="0.3">
      <c r="B121" s="380"/>
      <c r="C121" s="188"/>
      <c r="D121" s="373"/>
      <c r="E121" s="188"/>
      <c r="F121" s="374"/>
      <c r="G121" s="189"/>
      <c r="H121" s="375"/>
      <c r="I121" s="118"/>
      <c r="J121" s="375"/>
      <c r="K121" s="118"/>
      <c r="L121" s="376"/>
      <c r="M121" s="118"/>
      <c r="N121" s="377"/>
      <c r="O121" s="118"/>
      <c r="P121" s="378">
        <f t="shared" si="5"/>
        <v>0</v>
      </c>
      <c r="Q121" s="118"/>
      <c r="R121" s="379">
        <f t="shared" si="6"/>
        <v>0</v>
      </c>
      <c r="S121" s="296"/>
      <c r="T121" s="379">
        <f t="shared" si="7"/>
        <v>0</v>
      </c>
      <c r="U121" s="296"/>
      <c r="V121" s="379">
        <f t="shared" si="8"/>
        <v>0</v>
      </c>
      <c r="W121" s="117"/>
      <c r="X121" s="381">
        <f t="shared" si="9"/>
        <v>0</v>
      </c>
      <c r="Y121" s="214"/>
      <c r="Z121" s="277"/>
    </row>
    <row r="122" spans="2:26" x14ac:dyDescent="0.3">
      <c r="B122" s="380"/>
      <c r="C122" s="188"/>
      <c r="D122" s="373"/>
      <c r="E122" s="188"/>
      <c r="F122" s="374"/>
      <c r="G122" s="189"/>
      <c r="H122" s="375"/>
      <c r="I122" s="118"/>
      <c r="J122" s="375"/>
      <c r="K122" s="118"/>
      <c r="L122" s="376"/>
      <c r="M122" s="118"/>
      <c r="N122" s="377"/>
      <c r="O122" s="118"/>
      <c r="P122" s="378">
        <f t="shared" si="5"/>
        <v>0</v>
      </c>
      <c r="Q122" s="118"/>
      <c r="R122" s="379">
        <f t="shared" si="6"/>
        <v>0</v>
      </c>
      <c r="S122" s="296"/>
      <c r="T122" s="379">
        <f t="shared" si="7"/>
        <v>0</v>
      </c>
      <c r="U122" s="296"/>
      <c r="V122" s="379">
        <f t="shared" si="8"/>
        <v>0</v>
      </c>
      <c r="W122" s="117"/>
      <c r="X122" s="381">
        <f t="shared" si="9"/>
        <v>0</v>
      </c>
      <c r="Y122" s="214"/>
      <c r="Z122" s="277"/>
    </row>
    <row r="123" spans="2:26" x14ac:dyDescent="0.3">
      <c r="B123" s="380"/>
      <c r="C123" s="188"/>
      <c r="D123" s="373"/>
      <c r="E123" s="188"/>
      <c r="F123" s="374"/>
      <c r="G123" s="189"/>
      <c r="H123" s="375"/>
      <c r="I123" s="118"/>
      <c r="J123" s="375"/>
      <c r="K123" s="118"/>
      <c r="L123" s="376"/>
      <c r="M123" s="118"/>
      <c r="N123" s="377"/>
      <c r="O123" s="118"/>
      <c r="P123" s="378">
        <f t="shared" si="5"/>
        <v>0</v>
      </c>
      <c r="Q123" s="118"/>
      <c r="R123" s="379">
        <f t="shared" si="6"/>
        <v>0</v>
      </c>
      <c r="S123" s="296"/>
      <c r="T123" s="379">
        <f t="shared" si="7"/>
        <v>0</v>
      </c>
      <c r="U123" s="296"/>
      <c r="V123" s="379">
        <f t="shared" si="8"/>
        <v>0</v>
      </c>
      <c r="W123" s="117"/>
      <c r="X123" s="381">
        <f t="shared" si="9"/>
        <v>0</v>
      </c>
      <c r="Y123" s="214"/>
      <c r="Z123" s="277"/>
    </row>
    <row r="124" spans="2:26" x14ac:dyDescent="0.3">
      <c r="B124" s="380"/>
      <c r="C124" s="188"/>
      <c r="D124" s="373"/>
      <c r="E124" s="188"/>
      <c r="F124" s="374"/>
      <c r="G124" s="189"/>
      <c r="H124" s="375"/>
      <c r="I124" s="118"/>
      <c r="J124" s="375"/>
      <c r="K124" s="118"/>
      <c r="L124" s="376"/>
      <c r="M124" s="118"/>
      <c r="N124" s="377"/>
      <c r="O124" s="118"/>
      <c r="P124" s="378">
        <f t="shared" si="5"/>
        <v>0</v>
      </c>
      <c r="Q124" s="118"/>
      <c r="R124" s="379">
        <f t="shared" si="6"/>
        <v>0</v>
      </c>
      <c r="S124" s="296"/>
      <c r="T124" s="379">
        <f t="shared" si="7"/>
        <v>0</v>
      </c>
      <c r="U124" s="296"/>
      <c r="V124" s="379">
        <f t="shared" si="8"/>
        <v>0</v>
      </c>
      <c r="W124" s="117"/>
      <c r="X124" s="381">
        <f t="shared" si="9"/>
        <v>0</v>
      </c>
      <c r="Y124" s="214"/>
      <c r="Z124" s="277"/>
    </row>
    <row r="125" spans="2:26" x14ac:dyDescent="0.3">
      <c r="B125" s="380"/>
      <c r="C125" s="188"/>
      <c r="D125" s="373"/>
      <c r="E125" s="188"/>
      <c r="F125" s="374"/>
      <c r="G125" s="189"/>
      <c r="H125" s="375"/>
      <c r="I125" s="118"/>
      <c r="J125" s="375"/>
      <c r="K125" s="118"/>
      <c r="L125" s="376"/>
      <c r="M125" s="118"/>
      <c r="N125" s="377"/>
      <c r="O125" s="118"/>
      <c r="P125" s="378">
        <f t="shared" si="5"/>
        <v>0</v>
      </c>
      <c r="Q125" s="118"/>
      <c r="R125" s="379">
        <f t="shared" si="6"/>
        <v>0</v>
      </c>
      <c r="S125" s="296"/>
      <c r="T125" s="379">
        <f t="shared" si="7"/>
        <v>0</v>
      </c>
      <c r="U125" s="296"/>
      <c r="V125" s="379">
        <f t="shared" si="8"/>
        <v>0</v>
      </c>
      <c r="W125" s="117"/>
      <c r="X125" s="381">
        <f t="shared" si="9"/>
        <v>0</v>
      </c>
      <c r="Y125" s="214"/>
      <c r="Z125" s="277"/>
    </row>
    <row r="126" spans="2:26" x14ac:dyDescent="0.3">
      <c r="B126" s="380"/>
      <c r="C126" s="188"/>
      <c r="D126" s="373"/>
      <c r="E126" s="188"/>
      <c r="F126" s="374"/>
      <c r="G126" s="189"/>
      <c r="H126" s="375"/>
      <c r="I126" s="118"/>
      <c r="J126" s="375"/>
      <c r="K126" s="118"/>
      <c r="L126" s="376"/>
      <c r="M126" s="118"/>
      <c r="N126" s="377"/>
      <c r="O126" s="118"/>
      <c r="P126" s="378">
        <f t="shared" si="5"/>
        <v>0</v>
      </c>
      <c r="Q126" s="118"/>
      <c r="R126" s="379">
        <f t="shared" si="6"/>
        <v>0</v>
      </c>
      <c r="S126" s="296"/>
      <c r="T126" s="379">
        <f t="shared" si="7"/>
        <v>0</v>
      </c>
      <c r="U126" s="296"/>
      <c r="V126" s="379">
        <f t="shared" si="8"/>
        <v>0</v>
      </c>
      <c r="W126" s="117"/>
      <c r="X126" s="381">
        <f t="shared" si="9"/>
        <v>0</v>
      </c>
      <c r="Y126" s="214"/>
      <c r="Z126" s="277"/>
    </row>
    <row r="127" spans="2:26" x14ac:dyDescent="0.3">
      <c r="B127" s="380"/>
      <c r="C127" s="188"/>
      <c r="D127" s="373"/>
      <c r="E127" s="188"/>
      <c r="F127" s="374"/>
      <c r="G127" s="189"/>
      <c r="H127" s="375"/>
      <c r="I127" s="118"/>
      <c r="J127" s="375"/>
      <c r="K127" s="118"/>
      <c r="L127" s="376"/>
      <c r="M127" s="118"/>
      <c r="N127" s="377"/>
      <c r="O127" s="118"/>
      <c r="P127" s="378">
        <f t="shared" si="5"/>
        <v>0</v>
      </c>
      <c r="Q127" s="118"/>
      <c r="R127" s="379">
        <f t="shared" si="6"/>
        <v>0</v>
      </c>
      <c r="S127" s="296"/>
      <c r="T127" s="379">
        <f t="shared" si="7"/>
        <v>0</v>
      </c>
      <c r="U127" s="296"/>
      <c r="V127" s="379">
        <f t="shared" si="8"/>
        <v>0</v>
      </c>
      <c r="W127" s="117"/>
      <c r="X127" s="381">
        <f t="shared" si="9"/>
        <v>0</v>
      </c>
      <c r="Y127" s="214"/>
      <c r="Z127" s="277"/>
    </row>
    <row r="128" spans="2:26" x14ac:dyDescent="0.3">
      <c r="B128" s="380"/>
      <c r="C128" s="188"/>
      <c r="D128" s="373"/>
      <c r="E128" s="188"/>
      <c r="F128" s="374"/>
      <c r="G128" s="189"/>
      <c r="H128" s="375"/>
      <c r="I128" s="118"/>
      <c r="J128" s="375"/>
      <c r="K128" s="118"/>
      <c r="L128" s="376"/>
      <c r="M128" s="118"/>
      <c r="N128" s="377"/>
      <c r="O128" s="118"/>
      <c r="P128" s="378">
        <f t="shared" si="5"/>
        <v>0</v>
      </c>
      <c r="Q128" s="118"/>
      <c r="R128" s="379">
        <f t="shared" si="6"/>
        <v>0</v>
      </c>
      <c r="S128" s="296"/>
      <c r="T128" s="379">
        <f t="shared" si="7"/>
        <v>0</v>
      </c>
      <c r="U128" s="296"/>
      <c r="V128" s="379">
        <f t="shared" si="8"/>
        <v>0</v>
      </c>
      <c r="W128" s="117"/>
      <c r="X128" s="381">
        <f t="shared" si="9"/>
        <v>0</v>
      </c>
      <c r="Y128" s="214"/>
      <c r="Z128" s="277"/>
    </row>
    <row r="129" spans="2:26" x14ac:dyDescent="0.3">
      <c r="B129" s="380"/>
      <c r="C129" s="188"/>
      <c r="D129" s="373"/>
      <c r="E129" s="188"/>
      <c r="F129" s="374"/>
      <c r="G129" s="189"/>
      <c r="H129" s="375"/>
      <c r="I129" s="118"/>
      <c r="J129" s="375"/>
      <c r="K129" s="118"/>
      <c r="L129" s="376"/>
      <c r="M129" s="118"/>
      <c r="N129" s="377"/>
      <c r="O129" s="118"/>
      <c r="P129" s="378">
        <f t="shared" si="5"/>
        <v>0</v>
      </c>
      <c r="Q129" s="118"/>
      <c r="R129" s="379">
        <f t="shared" si="6"/>
        <v>0</v>
      </c>
      <c r="S129" s="296"/>
      <c r="T129" s="379">
        <f t="shared" si="7"/>
        <v>0</v>
      </c>
      <c r="U129" s="296"/>
      <c r="V129" s="379">
        <f t="shared" si="8"/>
        <v>0</v>
      </c>
      <c r="W129" s="117"/>
      <c r="X129" s="381">
        <f t="shared" si="9"/>
        <v>0</v>
      </c>
      <c r="Y129" s="214"/>
      <c r="Z129" s="277"/>
    </row>
    <row r="130" spans="2:26" x14ac:dyDescent="0.3">
      <c r="B130" s="380"/>
      <c r="C130" s="188"/>
      <c r="D130" s="373"/>
      <c r="E130" s="188"/>
      <c r="F130" s="374"/>
      <c r="G130" s="189"/>
      <c r="H130" s="375"/>
      <c r="I130" s="118"/>
      <c r="J130" s="375"/>
      <c r="K130" s="118"/>
      <c r="L130" s="376"/>
      <c r="M130" s="118"/>
      <c r="N130" s="377"/>
      <c r="O130" s="118"/>
      <c r="P130" s="378">
        <f t="shared" si="5"/>
        <v>0</v>
      </c>
      <c r="Q130" s="118"/>
      <c r="R130" s="379">
        <f t="shared" si="6"/>
        <v>0</v>
      </c>
      <c r="S130" s="296"/>
      <c r="T130" s="379">
        <f t="shared" si="7"/>
        <v>0</v>
      </c>
      <c r="U130" s="296"/>
      <c r="V130" s="379">
        <f t="shared" si="8"/>
        <v>0</v>
      </c>
      <c r="W130" s="117"/>
      <c r="X130" s="381">
        <f t="shared" si="9"/>
        <v>0</v>
      </c>
      <c r="Y130" s="214"/>
      <c r="Z130" s="277"/>
    </row>
    <row r="131" spans="2:26" x14ac:dyDescent="0.3">
      <c r="B131" s="380"/>
      <c r="C131" s="188"/>
      <c r="D131" s="373"/>
      <c r="E131" s="188"/>
      <c r="F131" s="374"/>
      <c r="G131" s="189"/>
      <c r="H131" s="375"/>
      <c r="I131" s="118"/>
      <c r="J131" s="375"/>
      <c r="K131" s="118"/>
      <c r="L131" s="376"/>
      <c r="M131" s="118"/>
      <c r="N131" s="377"/>
      <c r="O131" s="118"/>
      <c r="P131" s="378">
        <f t="shared" si="5"/>
        <v>0</v>
      </c>
      <c r="Q131" s="118"/>
      <c r="R131" s="379">
        <f t="shared" si="6"/>
        <v>0</v>
      </c>
      <c r="S131" s="296"/>
      <c r="T131" s="379">
        <f t="shared" si="7"/>
        <v>0</v>
      </c>
      <c r="U131" s="296"/>
      <c r="V131" s="379">
        <f t="shared" si="8"/>
        <v>0</v>
      </c>
      <c r="W131" s="117"/>
      <c r="X131" s="381">
        <f t="shared" si="9"/>
        <v>0</v>
      </c>
      <c r="Y131" s="214"/>
      <c r="Z131" s="277"/>
    </row>
    <row r="132" spans="2:26" x14ac:dyDescent="0.3">
      <c r="B132" s="380"/>
      <c r="C132" s="188"/>
      <c r="D132" s="373"/>
      <c r="E132" s="188"/>
      <c r="F132" s="374"/>
      <c r="G132" s="189"/>
      <c r="H132" s="375"/>
      <c r="I132" s="118"/>
      <c r="J132" s="375"/>
      <c r="K132" s="118"/>
      <c r="L132" s="376"/>
      <c r="M132" s="118"/>
      <c r="N132" s="377"/>
      <c r="O132" s="118"/>
      <c r="P132" s="378">
        <f t="shared" si="5"/>
        <v>0</v>
      </c>
      <c r="Q132" s="118"/>
      <c r="R132" s="379">
        <f t="shared" si="6"/>
        <v>0</v>
      </c>
      <c r="S132" s="296"/>
      <c r="T132" s="379">
        <f t="shared" si="7"/>
        <v>0</v>
      </c>
      <c r="U132" s="296"/>
      <c r="V132" s="379">
        <f t="shared" si="8"/>
        <v>0</v>
      </c>
      <c r="W132" s="117"/>
      <c r="X132" s="381">
        <f t="shared" si="9"/>
        <v>0</v>
      </c>
      <c r="Y132" s="214"/>
      <c r="Z132" s="277"/>
    </row>
    <row r="133" spans="2:26" x14ac:dyDescent="0.3">
      <c r="B133" s="380"/>
      <c r="C133" s="188"/>
      <c r="D133" s="373"/>
      <c r="E133" s="188"/>
      <c r="F133" s="374"/>
      <c r="G133" s="189"/>
      <c r="H133" s="375"/>
      <c r="I133" s="118"/>
      <c r="J133" s="375"/>
      <c r="K133" s="118"/>
      <c r="L133" s="376"/>
      <c r="M133" s="118"/>
      <c r="N133" s="377"/>
      <c r="O133" s="118"/>
      <c r="P133" s="378">
        <f t="shared" si="5"/>
        <v>0</v>
      </c>
      <c r="Q133" s="118"/>
      <c r="R133" s="379">
        <f t="shared" si="6"/>
        <v>0</v>
      </c>
      <c r="S133" s="296"/>
      <c r="T133" s="379">
        <f t="shared" si="7"/>
        <v>0</v>
      </c>
      <c r="U133" s="296"/>
      <c r="V133" s="379">
        <f t="shared" si="8"/>
        <v>0</v>
      </c>
      <c r="W133" s="117"/>
      <c r="X133" s="381">
        <f t="shared" si="9"/>
        <v>0</v>
      </c>
      <c r="Y133" s="214"/>
      <c r="Z133" s="277"/>
    </row>
    <row r="134" spans="2:26" x14ac:dyDescent="0.3">
      <c r="B134" s="380"/>
      <c r="C134" s="188"/>
      <c r="D134" s="373"/>
      <c r="E134" s="188"/>
      <c r="F134" s="374"/>
      <c r="G134" s="189"/>
      <c r="H134" s="375"/>
      <c r="I134" s="118"/>
      <c r="J134" s="375"/>
      <c r="K134" s="118"/>
      <c r="L134" s="376"/>
      <c r="M134" s="118"/>
      <c r="N134" s="377"/>
      <c r="O134" s="118"/>
      <c r="P134" s="378">
        <f t="shared" si="5"/>
        <v>0</v>
      </c>
      <c r="Q134" s="118"/>
      <c r="R134" s="379">
        <f t="shared" si="6"/>
        <v>0</v>
      </c>
      <c r="S134" s="296"/>
      <c r="T134" s="379">
        <f t="shared" si="7"/>
        <v>0</v>
      </c>
      <c r="U134" s="296"/>
      <c r="V134" s="379">
        <f t="shared" si="8"/>
        <v>0</v>
      </c>
      <c r="W134" s="117"/>
      <c r="X134" s="381">
        <f t="shared" si="9"/>
        <v>0</v>
      </c>
      <c r="Y134" s="214"/>
      <c r="Z134" s="277"/>
    </row>
    <row r="135" spans="2:26" x14ac:dyDescent="0.3">
      <c r="B135" s="380"/>
      <c r="C135" s="188"/>
      <c r="D135" s="373"/>
      <c r="E135" s="188"/>
      <c r="F135" s="374"/>
      <c r="G135" s="189"/>
      <c r="H135" s="375"/>
      <c r="I135" s="118"/>
      <c r="J135" s="375"/>
      <c r="K135" s="118"/>
      <c r="L135" s="376"/>
      <c r="M135" s="118"/>
      <c r="N135" s="377"/>
      <c r="O135" s="118"/>
      <c r="P135" s="378">
        <f t="shared" si="5"/>
        <v>0</v>
      </c>
      <c r="Q135" s="118"/>
      <c r="R135" s="379">
        <f t="shared" si="6"/>
        <v>0</v>
      </c>
      <c r="S135" s="296"/>
      <c r="T135" s="379">
        <f t="shared" si="7"/>
        <v>0</v>
      </c>
      <c r="U135" s="296"/>
      <c r="V135" s="379">
        <f t="shared" si="8"/>
        <v>0</v>
      </c>
      <c r="W135" s="117"/>
      <c r="X135" s="381">
        <f t="shared" si="9"/>
        <v>0</v>
      </c>
      <c r="Y135" s="214"/>
      <c r="Z135" s="277"/>
    </row>
    <row r="136" spans="2:26" x14ac:dyDescent="0.3">
      <c r="B136" s="380"/>
      <c r="C136" s="188"/>
      <c r="D136" s="373"/>
      <c r="E136" s="188"/>
      <c r="F136" s="374"/>
      <c r="G136" s="189"/>
      <c r="H136" s="375"/>
      <c r="I136" s="118"/>
      <c r="J136" s="375"/>
      <c r="K136" s="118"/>
      <c r="L136" s="376"/>
      <c r="M136" s="118"/>
      <c r="N136" s="377"/>
      <c r="O136" s="118"/>
      <c r="P136" s="378">
        <f t="shared" si="5"/>
        <v>0</v>
      </c>
      <c r="Q136" s="118"/>
      <c r="R136" s="379">
        <f t="shared" si="6"/>
        <v>0</v>
      </c>
      <c r="S136" s="296"/>
      <c r="T136" s="379">
        <f t="shared" si="7"/>
        <v>0</v>
      </c>
      <c r="U136" s="296"/>
      <c r="V136" s="379">
        <f t="shared" si="8"/>
        <v>0</v>
      </c>
      <c r="W136" s="117"/>
      <c r="X136" s="381">
        <f t="shared" si="9"/>
        <v>0</v>
      </c>
      <c r="Y136" s="214"/>
      <c r="Z136" s="277"/>
    </row>
    <row r="137" spans="2:26" x14ac:dyDescent="0.3">
      <c r="B137" s="380"/>
      <c r="C137" s="188"/>
      <c r="D137" s="373"/>
      <c r="E137" s="188"/>
      <c r="F137" s="374"/>
      <c r="G137" s="189"/>
      <c r="H137" s="375"/>
      <c r="I137" s="118"/>
      <c r="J137" s="375"/>
      <c r="K137" s="118"/>
      <c r="L137" s="376"/>
      <c r="M137" s="118"/>
      <c r="N137" s="377"/>
      <c r="O137" s="118"/>
      <c r="P137" s="378">
        <f t="shared" si="5"/>
        <v>0</v>
      </c>
      <c r="Q137" s="118"/>
      <c r="R137" s="379">
        <f t="shared" si="6"/>
        <v>0</v>
      </c>
      <c r="S137" s="296"/>
      <c r="T137" s="379">
        <f t="shared" si="7"/>
        <v>0</v>
      </c>
      <c r="U137" s="296"/>
      <c r="V137" s="379">
        <f t="shared" si="8"/>
        <v>0</v>
      </c>
      <c r="W137" s="117"/>
      <c r="X137" s="381">
        <f t="shared" si="9"/>
        <v>0</v>
      </c>
      <c r="Y137" s="214"/>
      <c r="Z137" s="277"/>
    </row>
    <row r="138" spans="2:26" x14ac:dyDescent="0.3">
      <c r="B138" s="380"/>
      <c r="C138" s="188"/>
      <c r="D138" s="373"/>
      <c r="E138" s="188"/>
      <c r="F138" s="374"/>
      <c r="G138" s="189"/>
      <c r="H138" s="375"/>
      <c r="I138" s="118"/>
      <c r="J138" s="375"/>
      <c r="K138" s="118"/>
      <c r="L138" s="376"/>
      <c r="M138" s="118"/>
      <c r="N138" s="377"/>
      <c r="O138" s="118"/>
      <c r="P138" s="378">
        <f t="shared" si="5"/>
        <v>0</v>
      </c>
      <c r="Q138" s="118"/>
      <c r="R138" s="379">
        <f t="shared" si="6"/>
        <v>0</v>
      </c>
      <c r="S138" s="296"/>
      <c r="T138" s="379">
        <f t="shared" si="7"/>
        <v>0</v>
      </c>
      <c r="U138" s="296"/>
      <c r="V138" s="379">
        <f t="shared" si="8"/>
        <v>0</v>
      </c>
      <c r="W138" s="117"/>
      <c r="X138" s="381">
        <f t="shared" si="9"/>
        <v>0</v>
      </c>
      <c r="Y138" s="214"/>
      <c r="Z138" s="277"/>
    </row>
    <row r="139" spans="2:26" x14ac:dyDescent="0.3">
      <c r="B139" s="380"/>
      <c r="C139" s="188"/>
      <c r="D139" s="373"/>
      <c r="E139" s="188"/>
      <c r="F139" s="374"/>
      <c r="G139" s="189"/>
      <c r="H139" s="375"/>
      <c r="I139" s="118"/>
      <c r="J139" s="375"/>
      <c r="K139" s="118"/>
      <c r="L139" s="376"/>
      <c r="M139" s="118"/>
      <c r="N139" s="377"/>
      <c r="O139" s="118"/>
      <c r="P139" s="378">
        <f t="shared" si="5"/>
        <v>0</v>
      </c>
      <c r="Q139" s="118"/>
      <c r="R139" s="379">
        <f t="shared" si="6"/>
        <v>0</v>
      </c>
      <c r="S139" s="296"/>
      <c r="T139" s="379">
        <f t="shared" si="7"/>
        <v>0</v>
      </c>
      <c r="U139" s="296"/>
      <c r="V139" s="379">
        <f t="shared" si="8"/>
        <v>0</v>
      </c>
      <c r="W139" s="117"/>
      <c r="X139" s="381">
        <f t="shared" si="9"/>
        <v>0</v>
      </c>
      <c r="Y139" s="214"/>
      <c r="Z139" s="277"/>
    </row>
    <row r="140" spans="2:26" x14ac:dyDescent="0.3">
      <c r="B140" s="380"/>
      <c r="C140" s="188"/>
      <c r="D140" s="373"/>
      <c r="E140" s="188"/>
      <c r="F140" s="374"/>
      <c r="G140" s="189"/>
      <c r="H140" s="375"/>
      <c r="I140" s="118"/>
      <c r="J140" s="375"/>
      <c r="K140" s="118"/>
      <c r="L140" s="376"/>
      <c r="M140" s="118"/>
      <c r="N140" s="377"/>
      <c r="O140" s="118"/>
      <c r="P140" s="378">
        <f t="shared" ref="P140:P203" si="10">IFERROR((+H140-J140)/N140,0)</f>
        <v>0</v>
      </c>
      <c r="Q140" s="118"/>
      <c r="R140" s="379">
        <f t="shared" ref="R140:R203" si="11">IFERROR(IF(F140&gt;$N$7,F140,$N$7),0)</f>
        <v>0</v>
      </c>
      <c r="S140" s="296"/>
      <c r="T140" s="379">
        <f t="shared" ref="T140:T203" si="12">IFERROR(F140+N140*365,0)</f>
        <v>0</v>
      </c>
      <c r="U140" s="296"/>
      <c r="V140" s="379">
        <f t="shared" ref="V140:V203" si="13">IFERROR(IF(T140&lt;$N$4,T140,$N$4),0)</f>
        <v>0</v>
      </c>
      <c r="W140" s="117"/>
      <c r="X140" s="381">
        <f t="shared" ref="X140:X203" si="14">IFERROR((V140-R140)/365*P140*L140,0)</f>
        <v>0</v>
      </c>
      <c r="Y140" s="214"/>
      <c r="Z140" s="277"/>
    </row>
    <row r="141" spans="2:26" x14ac:dyDescent="0.3">
      <c r="B141" s="380"/>
      <c r="C141" s="188"/>
      <c r="D141" s="373"/>
      <c r="E141" s="188"/>
      <c r="F141" s="374"/>
      <c r="G141" s="189"/>
      <c r="H141" s="375"/>
      <c r="I141" s="118"/>
      <c r="J141" s="375"/>
      <c r="K141" s="118"/>
      <c r="L141" s="376"/>
      <c r="M141" s="118"/>
      <c r="N141" s="377"/>
      <c r="O141" s="118"/>
      <c r="P141" s="378">
        <f t="shared" si="10"/>
        <v>0</v>
      </c>
      <c r="Q141" s="118"/>
      <c r="R141" s="379">
        <f t="shared" si="11"/>
        <v>0</v>
      </c>
      <c r="S141" s="296"/>
      <c r="T141" s="379">
        <f t="shared" si="12"/>
        <v>0</v>
      </c>
      <c r="U141" s="296"/>
      <c r="V141" s="379">
        <f t="shared" si="13"/>
        <v>0</v>
      </c>
      <c r="W141" s="117"/>
      <c r="X141" s="381">
        <f t="shared" si="14"/>
        <v>0</v>
      </c>
      <c r="Y141" s="214"/>
      <c r="Z141" s="277"/>
    </row>
    <row r="142" spans="2:26" x14ac:dyDescent="0.3">
      <c r="B142" s="380"/>
      <c r="C142" s="188"/>
      <c r="D142" s="373"/>
      <c r="E142" s="188"/>
      <c r="F142" s="374"/>
      <c r="G142" s="189"/>
      <c r="H142" s="375"/>
      <c r="I142" s="118"/>
      <c r="J142" s="375"/>
      <c r="K142" s="118"/>
      <c r="L142" s="376"/>
      <c r="M142" s="118"/>
      <c r="N142" s="377"/>
      <c r="O142" s="118"/>
      <c r="P142" s="378">
        <f t="shared" si="10"/>
        <v>0</v>
      </c>
      <c r="Q142" s="118"/>
      <c r="R142" s="379">
        <f t="shared" si="11"/>
        <v>0</v>
      </c>
      <c r="S142" s="296"/>
      <c r="T142" s="379">
        <f t="shared" si="12"/>
        <v>0</v>
      </c>
      <c r="U142" s="296"/>
      <c r="V142" s="379">
        <f t="shared" si="13"/>
        <v>0</v>
      </c>
      <c r="W142" s="117"/>
      <c r="X142" s="381">
        <f t="shared" si="14"/>
        <v>0</v>
      </c>
      <c r="Y142" s="214"/>
      <c r="Z142" s="277"/>
    </row>
    <row r="143" spans="2:26" x14ac:dyDescent="0.3">
      <c r="B143" s="380"/>
      <c r="C143" s="188"/>
      <c r="D143" s="373"/>
      <c r="E143" s="188"/>
      <c r="F143" s="374"/>
      <c r="G143" s="189"/>
      <c r="H143" s="375"/>
      <c r="I143" s="118"/>
      <c r="J143" s="375"/>
      <c r="K143" s="118"/>
      <c r="L143" s="376"/>
      <c r="M143" s="118"/>
      <c r="N143" s="377"/>
      <c r="O143" s="118"/>
      <c r="P143" s="378">
        <f t="shared" si="10"/>
        <v>0</v>
      </c>
      <c r="Q143" s="118"/>
      <c r="R143" s="379">
        <f t="shared" si="11"/>
        <v>0</v>
      </c>
      <c r="S143" s="296"/>
      <c r="T143" s="379">
        <f t="shared" si="12"/>
        <v>0</v>
      </c>
      <c r="U143" s="296"/>
      <c r="V143" s="379">
        <f t="shared" si="13"/>
        <v>0</v>
      </c>
      <c r="W143" s="117"/>
      <c r="X143" s="381">
        <f t="shared" si="14"/>
        <v>0</v>
      </c>
      <c r="Y143" s="214"/>
      <c r="Z143" s="277"/>
    </row>
    <row r="144" spans="2:26" x14ac:dyDescent="0.3">
      <c r="B144" s="380"/>
      <c r="C144" s="188"/>
      <c r="D144" s="373"/>
      <c r="E144" s="188"/>
      <c r="F144" s="374"/>
      <c r="G144" s="189"/>
      <c r="H144" s="375"/>
      <c r="I144" s="118"/>
      <c r="J144" s="375"/>
      <c r="K144" s="118"/>
      <c r="L144" s="376"/>
      <c r="M144" s="118"/>
      <c r="N144" s="377"/>
      <c r="O144" s="118"/>
      <c r="P144" s="378">
        <f t="shared" si="10"/>
        <v>0</v>
      </c>
      <c r="Q144" s="118"/>
      <c r="R144" s="379">
        <f t="shared" si="11"/>
        <v>0</v>
      </c>
      <c r="S144" s="296"/>
      <c r="T144" s="379">
        <f t="shared" si="12"/>
        <v>0</v>
      </c>
      <c r="U144" s="296"/>
      <c r="V144" s="379">
        <f t="shared" si="13"/>
        <v>0</v>
      </c>
      <c r="W144" s="117"/>
      <c r="X144" s="381">
        <f t="shared" si="14"/>
        <v>0</v>
      </c>
      <c r="Y144" s="214"/>
      <c r="Z144" s="277"/>
    </row>
    <row r="145" spans="2:26" x14ac:dyDescent="0.3">
      <c r="B145" s="380"/>
      <c r="C145" s="188"/>
      <c r="D145" s="373"/>
      <c r="E145" s="188"/>
      <c r="F145" s="374"/>
      <c r="G145" s="189"/>
      <c r="H145" s="375"/>
      <c r="I145" s="118"/>
      <c r="J145" s="375"/>
      <c r="K145" s="118"/>
      <c r="L145" s="376"/>
      <c r="M145" s="118"/>
      <c r="N145" s="377"/>
      <c r="O145" s="118"/>
      <c r="P145" s="378">
        <f t="shared" si="10"/>
        <v>0</v>
      </c>
      <c r="Q145" s="118"/>
      <c r="R145" s="379">
        <f t="shared" si="11"/>
        <v>0</v>
      </c>
      <c r="S145" s="296"/>
      <c r="T145" s="379">
        <f t="shared" si="12"/>
        <v>0</v>
      </c>
      <c r="U145" s="296"/>
      <c r="V145" s="379">
        <f t="shared" si="13"/>
        <v>0</v>
      </c>
      <c r="W145" s="117"/>
      <c r="X145" s="381">
        <f t="shared" si="14"/>
        <v>0</v>
      </c>
      <c r="Y145" s="214"/>
      <c r="Z145" s="277"/>
    </row>
    <row r="146" spans="2:26" x14ac:dyDescent="0.3">
      <c r="B146" s="380"/>
      <c r="C146" s="188"/>
      <c r="D146" s="373"/>
      <c r="E146" s="188"/>
      <c r="F146" s="374"/>
      <c r="G146" s="189"/>
      <c r="H146" s="375"/>
      <c r="I146" s="118"/>
      <c r="J146" s="375"/>
      <c r="K146" s="118"/>
      <c r="L146" s="376"/>
      <c r="M146" s="118"/>
      <c r="N146" s="377"/>
      <c r="O146" s="118"/>
      <c r="P146" s="378">
        <f t="shared" si="10"/>
        <v>0</v>
      </c>
      <c r="Q146" s="118"/>
      <c r="R146" s="379">
        <f t="shared" si="11"/>
        <v>0</v>
      </c>
      <c r="S146" s="296"/>
      <c r="T146" s="379">
        <f t="shared" si="12"/>
        <v>0</v>
      </c>
      <c r="U146" s="296"/>
      <c r="V146" s="379">
        <f t="shared" si="13"/>
        <v>0</v>
      </c>
      <c r="W146" s="117"/>
      <c r="X146" s="381">
        <f t="shared" si="14"/>
        <v>0</v>
      </c>
      <c r="Y146" s="214"/>
      <c r="Z146" s="277"/>
    </row>
    <row r="147" spans="2:26" x14ac:dyDescent="0.3">
      <c r="B147" s="380"/>
      <c r="C147" s="188"/>
      <c r="D147" s="373"/>
      <c r="E147" s="188"/>
      <c r="F147" s="374"/>
      <c r="G147" s="189"/>
      <c r="H147" s="375"/>
      <c r="I147" s="118"/>
      <c r="J147" s="375"/>
      <c r="K147" s="118"/>
      <c r="L147" s="376"/>
      <c r="M147" s="118"/>
      <c r="N147" s="377"/>
      <c r="O147" s="118"/>
      <c r="P147" s="378">
        <f t="shared" si="10"/>
        <v>0</v>
      </c>
      <c r="Q147" s="118"/>
      <c r="R147" s="379">
        <f t="shared" si="11"/>
        <v>0</v>
      </c>
      <c r="S147" s="296"/>
      <c r="T147" s="379">
        <f t="shared" si="12"/>
        <v>0</v>
      </c>
      <c r="U147" s="296"/>
      <c r="V147" s="379">
        <f t="shared" si="13"/>
        <v>0</v>
      </c>
      <c r="W147" s="117"/>
      <c r="X147" s="381">
        <f t="shared" si="14"/>
        <v>0</v>
      </c>
      <c r="Y147" s="214"/>
      <c r="Z147" s="277"/>
    </row>
    <row r="148" spans="2:26" x14ac:dyDescent="0.3">
      <c r="B148" s="380"/>
      <c r="C148" s="188"/>
      <c r="D148" s="373"/>
      <c r="E148" s="188"/>
      <c r="F148" s="374"/>
      <c r="G148" s="189"/>
      <c r="H148" s="375"/>
      <c r="I148" s="118"/>
      <c r="J148" s="375"/>
      <c r="K148" s="118"/>
      <c r="L148" s="376"/>
      <c r="M148" s="118"/>
      <c r="N148" s="377"/>
      <c r="O148" s="118"/>
      <c r="P148" s="378">
        <f t="shared" si="10"/>
        <v>0</v>
      </c>
      <c r="Q148" s="118"/>
      <c r="R148" s="379">
        <f t="shared" si="11"/>
        <v>0</v>
      </c>
      <c r="S148" s="296"/>
      <c r="T148" s="379">
        <f t="shared" si="12"/>
        <v>0</v>
      </c>
      <c r="U148" s="296"/>
      <c r="V148" s="379">
        <f t="shared" si="13"/>
        <v>0</v>
      </c>
      <c r="W148" s="117"/>
      <c r="X148" s="381">
        <f t="shared" si="14"/>
        <v>0</v>
      </c>
      <c r="Y148" s="214"/>
      <c r="Z148" s="277"/>
    </row>
    <row r="149" spans="2:26" x14ac:dyDescent="0.3">
      <c r="B149" s="380"/>
      <c r="C149" s="188"/>
      <c r="D149" s="373"/>
      <c r="E149" s="188"/>
      <c r="F149" s="374"/>
      <c r="G149" s="189"/>
      <c r="H149" s="375"/>
      <c r="I149" s="118"/>
      <c r="J149" s="375"/>
      <c r="K149" s="118"/>
      <c r="L149" s="376"/>
      <c r="M149" s="118"/>
      <c r="N149" s="377"/>
      <c r="O149" s="118"/>
      <c r="P149" s="378">
        <f t="shared" si="10"/>
        <v>0</v>
      </c>
      <c r="Q149" s="118"/>
      <c r="R149" s="379">
        <f t="shared" si="11"/>
        <v>0</v>
      </c>
      <c r="S149" s="296"/>
      <c r="T149" s="379">
        <f t="shared" si="12"/>
        <v>0</v>
      </c>
      <c r="U149" s="296"/>
      <c r="V149" s="379">
        <f t="shared" si="13"/>
        <v>0</v>
      </c>
      <c r="W149" s="117"/>
      <c r="X149" s="381">
        <f t="shared" si="14"/>
        <v>0</v>
      </c>
      <c r="Y149" s="214"/>
      <c r="Z149" s="277"/>
    </row>
    <row r="150" spans="2:26" x14ac:dyDescent="0.3">
      <c r="B150" s="380"/>
      <c r="C150" s="188"/>
      <c r="D150" s="373"/>
      <c r="E150" s="188"/>
      <c r="F150" s="374"/>
      <c r="G150" s="189"/>
      <c r="H150" s="375"/>
      <c r="I150" s="118"/>
      <c r="J150" s="375"/>
      <c r="K150" s="118"/>
      <c r="L150" s="376"/>
      <c r="M150" s="118"/>
      <c r="N150" s="377"/>
      <c r="O150" s="118"/>
      <c r="P150" s="378">
        <f t="shared" si="10"/>
        <v>0</v>
      </c>
      <c r="Q150" s="118"/>
      <c r="R150" s="379">
        <f t="shared" si="11"/>
        <v>0</v>
      </c>
      <c r="S150" s="296"/>
      <c r="T150" s="379">
        <f t="shared" si="12"/>
        <v>0</v>
      </c>
      <c r="U150" s="296"/>
      <c r="V150" s="379">
        <f t="shared" si="13"/>
        <v>0</v>
      </c>
      <c r="W150" s="117"/>
      <c r="X150" s="381">
        <f t="shared" si="14"/>
        <v>0</v>
      </c>
      <c r="Y150" s="214"/>
      <c r="Z150" s="277"/>
    </row>
    <row r="151" spans="2:26" x14ac:dyDescent="0.3">
      <c r="B151" s="380"/>
      <c r="C151" s="188"/>
      <c r="D151" s="373"/>
      <c r="E151" s="188"/>
      <c r="F151" s="374"/>
      <c r="G151" s="189"/>
      <c r="H151" s="375"/>
      <c r="I151" s="118"/>
      <c r="J151" s="375"/>
      <c r="K151" s="118"/>
      <c r="L151" s="376"/>
      <c r="M151" s="118"/>
      <c r="N151" s="377"/>
      <c r="O151" s="118"/>
      <c r="P151" s="378">
        <f t="shared" si="10"/>
        <v>0</v>
      </c>
      <c r="Q151" s="118"/>
      <c r="R151" s="379">
        <f t="shared" si="11"/>
        <v>0</v>
      </c>
      <c r="S151" s="296"/>
      <c r="T151" s="379">
        <f t="shared" si="12"/>
        <v>0</v>
      </c>
      <c r="U151" s="296"/>
      <c r="V151" s="379">
        <f t="shared" si="13"/>
        <v>0</v>
      </c>
      <c r="W151" s="117"/>
      <c r="X151" s="381">
        <f t="shared" si="14"/>
        <v>0</v>
      </c>
      <c r="Y151" s="214"/>
      <c r="Z151" s="277"/>
    </row>
    <row r="152" spans="2:26" x14ac:dyDescent="0.3">
      <c r="B152" s="380"/>
      <c r="C152" s="188"/>
      <c r="D152" s="373"/>
      <c r="E152" s="188"/>
      <c r="F152" s="374"/>
      <c r="G152" s="189"/>
      <c r="H152" s="375"/>
      <c r="I152" s="118"/>
      <c r="J152" s="375"/>
      <c r="K152" s="118"/>
      <c r="L152" s="376"/>
      <c r="M152" s="118"/>
      <c r="N152" s="377"/>
      <c r="O152" s="118"/>
      <c r="P152" s="378">
        <f t="shared" si="10"/>
        <v>0</v>
      </c>
      <c r="Q152" s="118"/>
      <c r="R152" s="379">
        <f t="shared" si="11"/>
        <v>0</v>
      </c>
      <c r="S152" s="296"/>
      <c r="T152" s="379">
        <f t="shared" si="12"/>
        <v>0</v>
      </c>
      <c r="U152" s="296"/>
      <c r="V152" s="379">
        <f t="shared" si="13"/>
        <v>0</v>
      </c>
      <c r="W152" s="117"/>
      <c r="X152" s="381">
        <f t="shared" si="14"/>
        <v>0</v>
      </c>
      <c r="Y152" s="214"/>
      <c r="Z152" s="277"/>
    </row>
    <row r="153" spans="2:26" x14ac:dyDescent="0.3">
      <c r="B153" s="380"/>
      <c r="C153" s="188"/>
      <c r="D153" s="373"/>
      <c r="E153" s="188"/>
      <c r="F153" s="374"/>
      <c r="G153" s="189"/>
      <c r="H153" s="375"/>
      <c r="I153" s="118"/>
      <c r="J153" s="375"/>
      <c r="K153" s="118"/>
      <c r="L153" s="376"/>
      <c r="M153" s="118"/>
      <c r="N153" s="377"/>
      <c r="O153" s="118"/>
      <c r="P153" s="378">
        <f t="shared" si="10"/>
        <v>0</v>
      </c>
      <c r="Q153" s="118"/>
      <c r="R153" s="379">
        <f t="shared" si="11"/>
        <v>0</v>
      </c>
      <c r="S153" s="296"/>
      <c r="T153" s="379">
        <f t="shared" si="12"/>
        <v>0</v>
      </c>
      <c r="U153" s="296"/>
      <c r="V153" s="379">
        <f t="shared" si="13"/>
        <v>0</v>
      </c>
      <c r="W153" s="117"/>
      <c r="X153" s="381">
        <f t="shared" si="14"/>
        <v>0</v>
      </c>
      <c r="Y153" s="214"/>
      <c r="Z153" s="277"/>
    </row>
    <row r="154" spans="2:26" x14ac:dyDescent="0.3">
      <c r="B154" s="380"/>
      <c r="C154" s="188"/>
      <c r="D154" s="373"/>
      <c r="E154" s="188"/>
      <c r="F154" s="374"/>
      <c r="G154" s="189"/>
      <c r="H154" s="375"/>
      <c r="I154" s="118"/>
      <c r="J154" s="375"/>
      <c r="K154" s="118"/>
      <c r="L154" s="376"/>
      <c r="M154" s="118"/>
      <c r="N154" s="377"/>
      <c r="O154" s="118"/>
      <c r="P154" s="378">
        <f t="shared" si="10"/>
        <v>0</v>
      </c>
      <c r="Q154" s="118"/>
      <c r="R154" s="379">
        <f t="shared" si="11"/>
        <v>0</v>
      </c>
      <c r="S154" s="296"/>
      <c r="T154" s="379">
        <f t="shared" si="12"/>
        <v>0</v>
      </c>
      <c r="U154" s="296"/>
      <c r="V154" s="379">
        <f t="shared" si="13"/>
        <v>0</v>
      </c>
      <c r="W154" s="117"/>
      <c r="X154" s="381">
        <f t="shared" si="14"/>
        <v>0</v>
      </c>
      <c r="Y154" s="214"/>
      <c r="Z154" s="277"/>
    </row>
    <row r="155" spans="2:26" x14ac:dyDescent="0.3">
      <c r="B155" s="380"/>
      <c r="C155" s="188"/>
      <c r="D155" s="373"/>
      <c r="E155" s="188"/>
      <c r="F155" s="374"/>
      <c r="G155" s="189"/>
      <c r="H155" s="375"/>
      <c r="I155" s="118"/>
      <c r="J155" s="375"/>
      <c r="K155" s="118"/>
      <c r="L155" s="376"/>
      <c r="M155" s="118"/>
      <c r="N155" s="377"/>
      <c r="O155" s="118"/>
      <c r="P155" s="378">
        <f t="shared" si="10"/>
        <v>0</v>
      </c>
      <c r="Q155" s="118"/>
      <c r="R155" s="379">
        <f t="shared" si="11"/>
        <v>0</v>
      </c>
      <c r="S155" s="296"/>
      <c r="T155" s="379">
        <f t="shared" si="12"/>
        <v>0</v>
      </c>
      <c r="U155" s="296"/>
      <c r="V155" s="379">
        <f t="shared" si="13"/>
        <v>0</v>
      </c>
      <c r="W155" s="117"/>
      <c r="X155" s="381">
        <f t="shared" si="14"/>
        <v>0</v>
      </c>
      <c r="Y155" s="214"/>
      <c r="Z155" s="277"/>
    </row>
    <row r="156" spans="2:26" x14ac:dyDescent="0.3">
      <c r="B156" s="380"/>
      <c r="C156" s="188"/>
      <c r="D156" s="373"/>
      <c r="E156" s="188"/>
      <c r="F156" s="374"/>
      <c r="G156" s="189"/>
      <c r="H156" s="375"/>
      <c r="I156" s="118"/>
      <c r="J156" s="375"/>
      <c r="K156" s="118"/>
      <c r="L156" s="376"/>
      <c r="M156" s="118"/>
      <c r="N156" s="377"/>
      <c r="O156" s="118"/>
      <c r="P156" s="378">
        <f t="shared" si="10"/>
        <v>0</v>
      </c>
      <c r="Q156" s="118"/>
      <c r="R156" s="379">
        <f t="shared" si="11"/>
        <v>0</v>
      </c>
      <c r="S156" s="296"/>
      <c r="T156" s="379">
        <f t="shared" si="12"/>
        <v>0</v>
      </c>
      <c r="U156" s="296"/>
      <c r="V156" s="379">
        <f t="shared" si="13"/>
        <v>0</v>
      </c>
      <c r="W156" s="117"/>
      <c r="X156" s="381">
        <f t="shared" si="14"/>
        <v>0</v>
      </c>
      <c r="Y156" s="214"/>
      <c r="Z156" s="277"/>
    </row>
    <row r="157" spans="2:26" x14ac:dyDescent="0.3">
      <c r="B157" s="380"/>
      <c r="C157" s="188"/>
      <c r="D157" s="373"/>
      <c r="E157" s="188"/>
      <c r="F157" s="374"/>
      <c r="G157" s="189"/>
      <c r="H157" s="375"/>
      <c r="I157" s="118"/>
      <c r="J157" s="375"/>
      <c r="K157" s="118"/>
      <c r="L157" s="376"/>
      <c r="M157" s="118"/>
      <c r="N157" s="377"/>
      <c r="O157" s="118"/>
      <c r="P157" s="378">
        <f t="shared" si="10"/>
        <v>0</v>
      </c>
      <c r="Q157" s="118"/>
      <c r="R157" s="379">
        <f t="shared" si="11"/>
        <v>0</v>
      </c>
      <c r="S157" s="296"/>
      <c r="T157" s="379">
        <f t="shared" si="12"/>
        <v>0</v>
      </c>
      <c r="U157" s="296"/>
      <c r="V157" s="379">
        <f t="shared" si="13"/>
        <v>0</v>
      </c>
      <c r="W157" s="117"/>
      <c r="X157" s="381">
        <f t="shared" si="14"/>
        <v>0</v>
      </c>
      <c r="Y157" s="214"/>
      <c r="Z157" s="277"/>
    </row>
    <row r="158" spans="2:26" x14ac:dyDescent="0.3">
      <c r="B158" s="380"/>
      <c r="C158" s="188"/>
      <c r="D158" s="373"/>
      <c r="E158" s="188"/>
      <c r="F158" s="374"/>
      <c r="G158" s="189"/>
      <c r="H158" s="375"/>
      <c r="I158" s="118"/>
      <c r="J158" s="375"/>
      <c r="K158" s="118"/>
      <c r="L158" s="376"/>
      <c r="M158" s="118"/>
      <c r="N158" s="377"/>
      <c r="O158" s="118"/>
      <c r="P158" s="378">
        <f t="shared" si="10"/>
        <v>0</v>
      </c>
      <c r="Q158" s="118"/>
      <c r="R158" s="379">
        <f t="shared" si="11"/>
        <v>0</v>
      </c>
      <c r="S158" s="296"/>
      <c r="T158" s="379">
        <f t="shared" si="12"/>
        <v>0</v>
      </c>
      <c r="U158" s="296"/>
      <c r="V158" s="379">
        <f t="shared" si="13"/>
        <v>0</v>
      </c>
      <c r="W158" s="117"/>
      <c r="X158" s="381">
        <f t="shared" si="14"/>
        <v>0</v>
      </c>
      <c r="Y158" s="214"/>
      <c r="Z158" s="277"/>
    </row>
    <row r="159" spans="2:26" x14ac:dyDescent="0.3">
      <c r="B159" s="380"/>
      <c r="C159" s="188"/>
      <c r="D159" s="373"/>
      <c r="E159" s="188"/>
      <c r="F159" s="374"/>
      <c r="G159" s="189"/>
      <c r="H159" s="375"/>
      <c r="I159" s="118"/>
      <c r="J159" s="375"/>
      <c r="K159" s="118"/>
      <c r="L159" s="376"/>
      <c r="M159" s="118"/>
      <c r="N159" s="377"/>
      <c r="O159" s="118"/>
      <c r="P159" s="378">
        <f t="shared" si="10"/>
        <v>0</v>
      </c>
      <c r="Q159" s="118"/>
      <c r="R159" s="379">
        <f t="shared" si="11"/>
        <v>0</v>
      </c>
      <c r="S159" s="296"/>
      <c r="T159" s="379">
        <f t="shared" si="12"/>
        <v>0</v>
      </c>
      <c r="U159" s="296"/>
      <c r="V159" s="379">
        <f t="shared" si="13"/>
        <v>0</v>
      </c>
      <c r="W159" s="117"/>
      <c r="X159" s="381">
        <f t="shared" si="14"/>
        <v>0</v>
      </c>
      <c r="Y159" s="214"/>
      <c r="Z159" s="277"/>
    </row>
    <row r="160" spans="2:26" x14ac:dyDescent="0.3">
      <c r="B160" s="380"/>
      <c r="C160" s="188"/>
      <c r="D160" s="373"/>
      <c r="E160" s="188"/>
      <c r="F160" s="374"/>
      <c r="G160" s="189"/>
      <c r="H160" s="375"/>
      <c r="I160" s="118"/>
      <c r="J160" s="375"/>
      <c r="K160" s="118"/>
      <c r="L160" s="376"/>
      <c r="M160" s="118"/>
      <c r="N160" s="377"/>
      <c r="O160" s="118"/>
      <c r="P160" s="378">
        <f t="shared" si="10"/>
        <v>0</v>
      </c>
      <c r="Q160" s="118"/>
      <c r="R160" s="379">
        <f t="shared" si="11"/>
        <v>0</v>
      </c>
      <c r="S160" s="296"/>
      <c r="T160" s="379">
        <f t="shared" si="12"/>
        <v>0</v>
      </c>
      <c r="U160" s="296"/>
      <c r="V160" s="379">
        <f t="shared" si="13"/>
        <v>0</v>
      </c>
      <c r="W160" s="117"/>
      <c r="X160" s="381">
        <f t="shared" si="14"/>
        <v>0</v>
      </c>
      <c r="Y160" s="214"/>
      <c r="Z160" s="277"/>
    </row>
    <row r="161" spans="2:26" x14ac:dyDescent="0.3">
      <c r="B161" s="380"/>
      <c r="C161" s="188"/>
      <c r="D161" s="373"/>
      <c r="E161" s="188"/>
      <c r="F161" s="374"/>
      <c r="G161" s="189"/>
      <c r="H161" s="375"/>
      <c r="I161" s="118"/>
      <c r="J161" s="375"/>
      <c r="K161" s="118"/>
      <c r="L161" s="376"/>
      <c r="M161" s="118"/>
      <c r="N161" s="377"/>
      <c r="O161" s="118"/>
      <c r="P161" s="378">
        <f t="shared" si="10"/>
        <v>0</v>
      </c>
      <c r="Q161" s="118"/>
      <c r="R161" s="379">
        <f t="shared" si="11"/>
        <v>0</v>
      </c>
      <c r="S161" s="296"/>
      <c r="T161" s="379">
        <f t="shared" si="12"/>
        <v>0</v>
      </c>
      <c r="U161" s="296"/>
      <c r="V161" s="379">
        <f t="shared" si="13"/>
        <v>0</v>
      </c>
      <c r="W161" s="117"/>
      <c r="X161" s="381">
        <f t="shared" si="14"/>
        <v>0</v>
      </c>
      <c r="Y161" s="214"/>
      <c r="Z161" s="277"/>
    </row>
    <row r="162" spans="2:26" x14ac:dyDescent="0.3">
      <c r="B162" s="380"/>
      <c r="C162" s="188"/>
      <c r="D162" s="373"/>
      <c r="E162" s="188"/>
      <c r="F162" s="374"/>
      <c r="G162" s="189"/>
      <c r="H162" s="375"/>
      <c r="I162" s="118"/>
      <c r="J162" s="375"/>
      <c r="K162" s="118"/>
      <c r="L162" s="376"/>
      <c r="M162" s="118"/>
      <c r="N162" s="377"/>
      <c r="O162" s="118"/>
      <c r="P162" s="378">
        <f t="shared" si="10"/>
        <v>0</v>
      </c>
      <c r="Q162" s="118"/>
      <c r="R162" s="379">
        <f t="shared" si="11"/>
        <v>0</v>
      </c>
      <c r="S162" s="296"/>
      <c r="T162" s="379">
        <f t="shared" si="12"/>
        <v>0</v>
      </c>
      <c r="U162" s="296"/>
      <c r="V162" s="379">
        <f t="shared" si="13"/>
        <v>0</v>
      </c>
      <c r="W162" s="117"/>
      <c r="X162" s="381">
        <f t="shared" si="14"/>
        <v>0</v>
      </c>
      <c r="Y162" s="214"/>
      <c r="Z162" s="277"/>
    </row>
    <row r="163" spans="2:26" x14ac:dyDescent="0.3">
      <c r="B163" s="380"/>
      <c r="C163" s="188"/>
      <c r="D163" s="373"/>
      <c r="E163" s="188"/>
      <c r="F163" s="374"/>
      <c r="G163" s="189"/>
      <c r="H163" s="375"/>
      <c r="I163" s="118"/>
      <c r="J163" s="375"/>
      <c r="K163" s="118"/>
      <c r="L163" s="376"/>
      <c r="M163" s="118"/>
      <c r="N163" s="377"/>
      <c r="O163" s="118"/>
      <c r="P163" s="378">
        <f t="shared" si="10"/>
        <v>0</v>
      </c>
      <c r="Q163" s="118"/>
      <c r="R163" s="379">
        <f t="shared" si="11"/>
        <v>0</v>
      </c>
      <c r="S163" s="296"/>
      <c r="T163" s="379">
        <f t="shared" si="12"/>
        <v>0</v>
      </c>
      <c r="U163" s="296"/>
      <c r="V163" s="379">
        <f t="shared" si="13"/>
        <v>0</v>
      </c>
      <c r="W163" s="117"/>
      <c r="X163" s="381">
        <f t="shared" si="14"/>
        <v>0</v>
      </c>
      <c r="Y163" s="214"/>
      <c r="Z163" s="277"/>
    </row>
    <row r="164" spans="2:26" x14ac:dyDescent="0.3">
      <c r="B164" s="380"/>
      <c r="C164" s="188"/>
      <c r="D164" s="373"/>
      <c r="E164" s="188"/>
      <c r="F164" s="374"/>
      <c r="G164" s="189"/>
      <c r="H164" s="375"/>
      <c r="I164" s="118"/>
      <c r="J164" s="375"/>
      <c r="K164" s="118"/>
      <c r="L164" s="376"/>
      <c r="M164" s="118"/>
      <c r="N164" s="377"/>
      <c r="O164" s="118"/>
      <c r="P164" s="378">
        <f t="shared" si="10"/>
        <v>0</v>
      </c>
      <c r="Q164" s="118"/>
      <c r="R164" s="379">
        <f t="shared" si="11"/>
        <v>0</v>
      </c>
      <c r="S164" s="296"/>
      <c r="T164" s="379">
        <f t="shared" si="12"/>
        <v>0</v>
      </c>
      <c r="U164" s="296"/>
      <c r="V164" s="379">
        <f t="shared" si="13"/>
        <v>0</v>
      </c>
      <c r="W164" s="117"/>
      <c r="X164" s="381">
        <f t="shared" si="14"/>
        <v>0</v>
      </c>
      <c r="Y164" s="214"/>
      <c r="Z164" s="277"/>
    </row>
    <row r="165" spans="2:26" x14ac:dyDescent="0.3">
      <c r="B165" s="380"/>
      <c r="C165" s="188"/>
      <c r="D165" s="373"/>
      <c r="E165" s="188"/>
      <c r="F165" s="374"/>
      <c r="G165" s="189"/>
      <c r="H165" s="375"/>
      <c r="I165" s="118"/>
      <c r="J165" s="375"/>
      <c r="K165" s="118"/>
      <c r="L165" s="376"/>
      <c r="M165" s="118"/>
      <c r="N165" s="377"/>
      <c r="O165" s="118"/>
      <c r="P165" s="378">
        <f t="shared" si="10"/>
        <v>0</v>
      </c>
      <c r="Q165" s="118"/>
      <c r="R165" s="379">
        <f t="shared" si="11"/>
        <v>0</v>
      </c>
      <c r="S165" s="296"/>
      <c r="T165" s="379">
        <f t="shared" si="12"/>
        <v>0</v>
      </c>
      <c r="U165" s="296"/>
      <c r="V165" s="379">
        <f t="shared" si="13"/>
        <v>0</v>
      </c>
      <c r="W165" s="117"/>
      <c r="X165" s="381">
        <f t="shared" si="14"/>
        <v>0</v>
      </c>
      <c r="Y165" s="214"/>
      <c r="Z165" s="277"/>
    </row>
    <row r="166" spans="2:26" x14ac:dyDescent="0.3">
      <c r="B166" s="380"/>
      <c r="C166" s="188"/>
      <c r="D166" s="373"/>
      <c r="E166" s="188"/>
      <c r="F166" s="374"/>
      <c r="G166" s="189"/>
      <c r="H166" s="375"/>
      <c r="I166" s="118"/>
      <c r="J166" s="375"/>
      <c r="K166" s="118"/>
      <c r="L166" s="376"/>
      <c r="M166" s="118"/>
      <c r="N166" s="377"/>
      <c r="O166" s="118"/>
      <c r="P166" s="378">
        <f t="shared" si="10"/>
        <v>0</v>
      </c>
      <c r="Q166" s="118"/>
      <c r="R166" s="379">
        <f t="shared" si="11"/>
        <v>0</v>
      </c>
      <c r="S166" s="296"/>
      <c r="T166" s="379">
        <f t="shared" si="12"/>
        <v>0</v>
      </c>
      <c r="U166" s="296"/>
      <c r="V166" s="379">
        <f t="shared" si="13"/>
        <v>0</v>
      </c>
      <c r="W166" s="117"/>
      <c r="X166" s="381">
        <f t="shared" si="14"/>
        <v>0</v>
      </c>
      <c r="Y166" s="214"/>
      <c r="Z166" s="277"/>
    </row>
    <row r="167" spans="2:26" x14ac:dyDescent="0.3">
      <c r="B167" s="380"/>
      <c r="C167" s="188"/>
      <c r="D167" s="373"/>
      <c r="E167" s="188"/>
      <c r="F167" s="374"/>
      <c r="G167" s="189"/>
      <c r="H167" s="375"/>
      <c r="I167" s="118"/>
      <c r="J167" s="375"/>
      <c r="K167" s="118"/>
      <c r="L167" s="376"/>
      <c r="M167" s="118"/>
      <c r="N167" s="377"/>
      <c r="O167" s="118"/>
      <c r="P167" s="378">
        <f t="shared" si="10"/>
        <v>0</v>
      </c>
      <c r="Q167" s="118"/>
      <c r="R167" s="379">
        <f t="shared" si="11"/>
        <v>0</v>
      </c>
      <c r="S167" s="296"/>
      <c r="T167" s="379">
        <f t="shared" si="12"/>
        <v>0</v>
      </c>
      <c r="U167" s="296"/>
      <c r="V167" s="379">
        <f t="shared" si="13"/>
        <v>0</v>
      </c>
      <c r="W167" s="117"/>
      <c r="X167" s="381">
        <f t="shared" si="14"/>
        <v>0</v>
      </c>
      <c r="Y167" s="214"/>
      <c r="Z167" s="277"/>
    </row>
    <row r="168" spans="2:26" x14ac:dyDescent="0.3">
      <c r="B168" s="380"/>
      <c r="C168" s="188"/>
      <c r="D168" s="373"/>
      <c r="E168" s="188"/>
      <c r="F168" s="374"/>
      <c r="G168" s="189"/>
      <c r="H168" s="375"/>
      <c r="I168" s="118"/>
      <c r="J168" s="375"/>
      <c r="K168" s="118"/>
      <c r="L168" s="376"/>
      <c r="M168" s="118"/>
      <c r="N168" s="377"/>
      <c r="O168" s="118"/>
      <c r="P168" s="378">
        <f t="shared" si="10"/>
        <v>0</v>
      </c>
      <c r="Q168" s="118"/>
      <c r="R168" s="379">
        <f t="shared" si="11"/>
        <v>0</v>
      </c>
      <c r="S168" s="296"/>
      <c r="T168" s="379">
        <f t="shared" si="12"/>
        <v>0</v>
      </c>
      <c r="U168" s="296"/>
      <c r="V168" s="379">
        <f t="shared" si="13"/>
        <v>0</v>
      </c>
      <c r="W168" s="117"/>
      <c r="X168" s="381">
        <f t="shared" si="14"/>
        <v>0</v>
      </c>
      <c r="Y168" s="214"/>
      <c r="Z168" s="277"/>
    </row>
    <row r="169" spans="2:26" x14ac:dyDescent="0.3">
      <c r="B169" s="380"/>
      <c r="C169" s="188"/>
      <c r="D169" s="373"/>
      <c r="E169" s="188"/>
      <c r="F169" s="374"/>
      <c r="G169" s="189"/>
      <c r="H169" s="375"/>
      <c r="I169" s="118"/>
      <c r="J169" s="375"/>
      <c r="K169" s="118"/>
      <c r="L169" s="376"/>
      <c r="M169" s="118"/>
      <c r="N169" s="377"/>
      <c r="O169" s="118"/>
      <c r="P169" s="378">
        <f t="shared" si="10"/>
        <v>0</v>
      </c>
      <c r="Q169" s="118"/>
      <c r="R169" s="379">
        <f t="shared" si="11"/>
        <v>0</v>
      </c>
      <c r="S169" s="296"/>
      <c r="T169" s="379">
        <f t="shared" si="12"/>
        <v>0</v>
      </c>
      <c r="U169" s="296"/>
      <c r="V169" s="379">
        <f t="shared" si="13"/>
        <v>0</v>
      </c>
      <c r="W169" s="117"/>
      <c r="X169" s="381">
        <f t="shared" si="14"/>
        <v>0</v>
      </c>
      <c r="Y169" s="214"/>
      <c r="Z169" s="277"/>
    </row>
    <row r="170" spans="2:26" x14ac:dyDescent="0.3">
      <c r="B170" s="380"/>
      <c r="C170" s="188"/>
      <c r="D170" s="373"/>
      <c r="E170" s="188"/>
      <c r="F170" s="374"/>
      <c r="G170" s="189"/>
      <c r="H170" s="375"/>
      <c r="I170" s="118"/>
      <c r="J170" s="375"/>
      <c r="K170" s="118"/>
      <c r="L170" s="376"/>
      <c r="M170" s="118"/>
      <c r="N170" s="377"/>
      <c r="O170" s="118"/>
      <c r="P170" s="378">
        <f t="shared" si="10"/>
        <v>0</v>
      </c>
      <c r="Q170" s="118"/>
      <c r="R170" s="379">
        <f t="shared" si="11"/>
        <v>0</v>
      </c>
      <c r="S170" s="296"/>
      <c r="T170" s="379">
        <f t="shared" si="12"/>
        <v>0</v>
      </c>
      <c r="U170" s="296"/>
      <c r="V170" s="379">
        <f t="shared" si="13"/>
        <v>0</v>
      </c>
      <c r="W170" s="117"/>
      <c r="X170" s="381">
        <f t="shared" si="14"/>
        <v>0</v>
      </c>
      <c r="Y170" s="214"/>
      <c r="Z170" s="277"/>
    </row>
    <row r="171" spans="2:26" x14ac:dyDescent="0.3">
      <c r="B171" s="380"/>
      <c r="C171" s="188"/>
      <c r="D171" s="373"/>
      <c r="E171" s="188"/>
      <c r="F171" s="374"/>
      <c r="G171" s="189"/>
      <c r="H171" s="375"/>
      <c r="I171" s="118"/>
      <c r="J171" s="375"/>
      <c r="K171" s="118"/>
      <c r="L171" s="376"/>
      <c r="M171" s="118"/>
      <c r="N171" s="377"/>
      <c r="O171" s="118"/>
      <c r="P171" s="378">
        <f t="shared" si="10"/>
        <v>0</v>
      </c>
      <c r="Q171" s="118"/>
      <c r="R171" s="379">
        <f t="shared" si="11"/>
        <v>0</v>
      </c>
      <c r="S171" s="296"/>
      <c r="T171" s="379">
        <f t="shared" si="12"/>
        <v>0</v>
      </c>
      <c r="U171" s="296"/>
      <c r="V171" s="379">
        <f t="shared" si="13"/>
        <v>0</v>
      </c>
      <c r="W171" s="117"/>
      <c r="X171" s="381">
        <f t="shared" si="14"/>
        <v>0</v>
      </c>
      <c r="Y171" s="214"/>
      <c r="Z171" s="277"/>
    </row>
    <row r="172" spans="2:26" x14ac:dyDescent="0.3">
      <c r="B172" s="380"/>
      <c r="C172" s="188"/>
      <c r="D172" s="373"/>
      <c r="E172" s="188"/>
      <c r="F172" s="374"/>
      <c r="G172" s="189"/>
      <c r="H172" s="375"/>
      <c r="I172" s="118"/>
      <c r="J172" s="375"/>
      <c r="K172" s="118"/>
      <c r="L172" s="376"/>
      <c r="M172" s="118"/>
      <c r="N172" s="377"/>
      <c r="O172" s="118"/>
      <c r="P172" s="378">
        <f t="shared" si="10"/>
        <v>0</v>
      </c>
      <c r="Q172" s="118"/>
      <c r="R172" s="379">
        <f t="shared" si="11"/>
        <v>0</v>
      </c>
      <c r="S172" s="296"/>
      <c r="T172" s="379">
        <f t="shared" si="12"/>
        <v>0</v>
      </c>
      <c r="U172" s="296"/>
      <c r="V172" s="379">
        <f t="shared" si="13"/>
        <v>0</v>
      </c>
      <c r="W172" s="117"/>
      <c r="X172" s="381">
        <f t="shared" si="14"/>
        <v>0</v>
      </c>
      <c r="Y172" s="214"/>
      <c r="Z172" s="277"/>
    </row>
    <row r="173" spans="2:26" x14ac:dyDescent="0.3">
      <c r="B173" s="380"/>
      <c r="C173" s="188"/>
      <c r="D173" s="373"/>
      <c r="E173" s="188"/>
      <c r="F173" s="374"/>
      <c r="G173" s="189"/>
      <c r="H173" s="375"/>
      <c r="I173" s="118"/>
      <c r="J173" s="375"/>
      <c r="K173" s="118"/>
      <c r="L173" s="376"/>
      <c r="M173" s="118"/>
      <c r="N173" s="377"/>
      <c r="O173" s="118"/>
      <c r="P173" s="378">
        <f t="shared" si="10"/>
        <v>0</v>
      </c>
      <c r="Q173" s="118"/>
      <c r="R173" s="379">
        <f t="shared" si="11"/>
        <v>0</v>
      </c>
      <c r="S173" s="296"/>
      <c r="T173" s="379">
        <f t="shared" si="12"/>
        <v>0</v>
      </c>
      <c r="U173" s="296"/>
      <c r="V173" s="379">
        <f t="shared" si="13"/>
        <v>0</v>
      </c>
      <c r="W173" s="117"/>
      <c r="X173" s="381">
        <f t="shared" si="14"/>
        <v>0</v>
      </c>
      <c r="Y173" s="214"/>
      <c r="Z173" s="277"/>
    </row>
    <row r="174" spans="2:26" x14ac:dyDescent="0.3">
      <c r="B174" s="380"/>
      <c r="C174" s="188"/>
      <c r="D174" s="373"/>
      <c r="E174" s="188"/>
      <c r="F174" s="374"/>
      <c r="G174" s="189"/>
      <c r="H174" s="375"/>
      <c r="I174" s="118"/>
      <c r="J174" s="375"/>
      <c r="K174" s="118"/>
      <c r="L174" s="376"/>
      <c r="M174" s="118"/>
      <c r="N174" s="377"/>
      <c r="O174" s="118"/>
      <c r="P174" s="378">
        <f t="shared" si="10"/>
        <v>0</v>
      </c>
      <c r="Q174" s="118"/>
      <c r="R174" s="379">
        <f t="shared" si="11"/>
        <v>0</v>
      </c>
      <c r="S174" s="296"/>
      <c r="T174" s="379">
        <f t="shared" si="12"/>
        <v>0</v>
      </c>
      <c r="U174" s="296"/>
      <c r="V174" s="379">
        <f t="shared" si="13"/>
        <v>0</v>
      </c>
      <c r="W174" s="117"/>
      <c r="X174" s="381">
        <f t="shared" si="14"/>
        <v>0</v>
      </c>
      <c r="Y174" s="214"/>
      <c r="Z174" s="277"/>
    </row>
    <row r="175" spans="2:26" x14ac:dyDescent="0.3">
      <c r="B175" s="380"/>
      <c r="C175" s="188"/>
      <c r="D175" s="373"/>
      <c r="E175" s="188"/>
      <c r="F175" s="374"/>
      <c r="G175" s="189"/>
      <c r="H175" s="375"/>
      <c r="I175" s="118"/>
      <c r="J175" s="375"/>
      <c r="K175" s="118"/>
      <c r="L175" s="376"/>
      <c r="M175" s="118"/>
      <c r="N175" s="377"/>
      <c r="O175" s="118"/>
      <c r="P175" s="378">
        <f t="shared" si="10"/>
        <v>0</v>
      </c>
      <c r="Q175" s="118"/>
      <c r="R175" s="379">
        <f t="shared" si="11"/>
        <v>0</v>
      </c>
      <c r="S175" s="296"/>
      <c r="T175" s="379">
        <f t="shared" si="12"/>
        <v>0</v>
      </c>
      <c r="U175" s="296"/>
      <c r="V175" s="379">
        <f t="shared" si="13"/>
        <v>0</v>
      </c>
      <c r="W175" s="117"/>
      <c r="X175" s="381">
        <f t="shared" si="14"/>
        <v>0</v>
      </c>
      <c r="Y175" s="214"/>
      <c r="Z175" s="277"/>
    </row>
    <row r="176" spans="2:26" x14ac:dyDescent="0.3">
      <c r="B176" s="380"/>
      <c r="C176" s="188"/>
      <c r="D176" s="373"/>
      <c r="E176" s="188"/>
      <c r="F176" s="374"/>
      <c r="G176" s="189"/>
      <c r="H176" s="375"/>
      <c r="I176" s="118"/>
      <c r="J176" s="375"/>
      <c r="K176" s="118"/>
      <c r="L176" s="376"/>
      <c r="M176" s="118"/>
      <c r="N176" s="377"/>
      <c r="O176" s="118"/>
      <c r="P176" s="378">
        <f t="shared" si="10"/>
        <v>0</v>
      </c>
      <c r="Q176" s="118"/>
      <c r="R176" s="379">
        <f t="shared" si="11"/>
        <v>0</v>
      </c>
      <c r="S176" s="296"/>
      <c r="T176" s="379">
        <f t="shared" si="12"/>
        <v>0</v>
      </c>
      <c r="U176" s="296"/>
      <c r="V176" s="379">
        <f t="shared" si="13"/>
        <v>0</v>
      </c>
      <c r="W176" s="117"/>
      <c r="X176" s="381">
        <f t="shared" si="14"/>
        <v>0</v>
      </c>
      <c r="Y176" s="214"/>
      <c r="Z176" s="277"/>
    </row>
    <row r="177" spans="2:26" x14ac:dyDescent="0.3">
      <c r="B177" s="380"/>
      <c r="C177" s="188"/>
      <c r="D177" s="373"/>
      <c r="E177" s="188"/>
      <c r="F177" s="374"/>
      <c r="G177" s="189"/>
      <c r="H177" s="375"/>
      <c r="I177" s="118"/>
      <c r="J177" s="375"/>
      <c r="K177" s="118"/>
      <c r="L177" s="376"/>
      <c r="M177" s="118"/>
      <c r="N177" s="377"/>
      <c r="O177" s="118"/>
      <c r="P177" s="378">
        <f t="shared" si="10"/>
        <v>0</v>
      </c>
      <c r="Q177" s="118"/>
      <c r="R177" s="379">
        <f t="shared" si="11"/>
        <v>0</v>
      </c>
      <c r="S177" s="296"/>
      <c r="T177" s="379">
        <f t="shared" si="12"/>
        <v>0</v>
      </c>
      <c r="U177" s="296"/>
      <c r="V177" s="379">
        <f t="shared" si="13"/>
        <v>0</v>
      </c>
      <c r="W177" s="117"/>
      <c r="X177" s="381">
        <f t="shared" si="14"/>
        <v>0</v>
      </c>
      <c r="Y177" s="214"/>
      <c r="Z177" s="277"/>
    </row>
    <row r="178" spans="2:26" x14ac:dyDescent="0.3">
      <c r="B178" s="380"/>
      <c r="C178" s="188"/>
      <c r="D178" s="373"/>
      <c r="E178" s="188"/>
      <c r="F178" s="374"/>
      <c r="G178" s="189"/>
      <c r="H178" s="375"/>
      <c r="I178" s="118"/>
      <c r="J178" s="375"/>
      <c r="K178" s="118"/>
      <c r="L178" s="376"/>
      <c r="M178" s="118"/>
      <c r="N178" s="377"/>
      <c r="O178" s="118"/>
      <c r="P178" s="378">
        <f t="shared" si="10"/>
        <v>0</v>
      </c>
      <c r="Q178" s="118"/>
      <c r="R178" s="379">
        <f t="shared" si="11"/>
        <v>0</v>
      </c>
      <c r="S178" s="296"/>
      <c r="T178" s="379">
        <f t="shared" si="12"/>
        <v>0</v>
      </c>
      <c r="U178" s="296"/>
      <c r="V178" s="379">
        <f t="shared" si="13"/>
        <v>0</v>
      </c>
      <c r="W178" s="117"/>
      <c r="X178" s="381">
        <f t="shared" si="14"/>
        <v>0</v>
      </c>
      <c r="Y178" s="214"/>
      <c r="Z178" s="277"/>
    </row>
    <row r="179" spans="2:26" x14ac:dyDescent="0.3">
      <c r="B179" s="380"/>
      <c r="C179" s="188"/>
      <c r="D179" s="373"/>
      <c r="E179" s="188"/>
      <c r="F179" s="374"/>
      <c r="G179" s="189"/>
      <c r="H179" s="375"/>
      <c r="I179" s="118"/>
      <c r="J179" s="375"/>
      <c r="K179" s="118"/>
      <c r="L179" s="376"/>
      <c r="M179" s="118"/>
      <c r="N179" s="377"/>
      <c r="O179" s="118"/>
      <c r="P179" s="378">
        <f t="shared" si="10"/>
        <v>0</v>
      </c>
      <c r="Q179" s="118"/>
      <c r="R179" s="379">
        <f t="shared" si="11"/>
        <v>0</v>
      </c>
      <c r="S179" s="296"/>
      <c r="T179" s="379">
        <f t="shared" si="12"/>
        <v>0</v>
      </c>
      <c r="U179" s="296"/>
      <c r="V179" s="379">
        <f t="shared" si="13"/>
        <v>0</v>
      </c>
      <c r="W179" s="117"/>
      <c r="X179" s="381">
        <f t="shared" si="14"/>
        <v>0</v>
      </c>
      <c r="Y179" s="214"/>
      <c r="Z179" s="277"/>
    </row>
    <row r="180" spans="2:26" x14ac:dyDescent="0.3">
      <c r="B180" s="380"/>
      <c r="C180" s="188"/>
      <c r="D180" s="373"/>
      <c r="E180" s="188"/>
      <c r="F180" s="374"/>
      <c r="G180" s="189"/>
      <c r="H180" s="375"/>
      <c r="I180" s="118"/>
      <c r="J180" s="375"/>
      <c r="K180" s="118"/>
      <c r="L180" s="376"/>
      <c r="M180" s="118"/>
      <c r="N180" s="377"/>
      <c r="O180" s="118"/>
      <c r="P180" s="378">
        <f t="shared" si="10"/>
        <v>0</v>
      </c>
      <c r="Q180" s="118"/>
      <c r="R180" s="379">
        <f t="shared" si="11"/>
        <v>0</v>
      </c>
      <c r="S180" s="296"/>
      <c r="T180" s="379">
        <f t="shared" si="12"/>
        <v>0</v>
      </c>
      <c r="U180" s="296"/>
      <c r="V180" s="379">
        <f t="shared" si="13"/>
        <v>0</v>
      </c>
      <c r="W180" s="117"/>
      <c r="X180" s="381">
        <f t="shared" si="14"/>
        <v>0</v>
      </c>
      <c r="Y180" s="214"/>
      <c r="Z180" s="277"/>
    </row>
    <row r="181" spans="2:26" x14ac:dyDescent="0.3">
      <c r="B181" s="380"/>
      <c r="C181" s="188"/>
      <c r="D181" s="373"/>
      <c r="E181" s="188"/>
      <c r="F181" s="374"/>
      <c r="G181" s="189"/>
      <c r="H181" s="375"/>
      <c r="I181" s="118"/>
      <c r="J181" s="375"/>
      <c r="K181" s="118"/>
      <c r="L181" s="376"/>
      <c r="M181" s="118"/>
      <c r="N181" s="377"/>
      <c r="O181" s="118"/>
      <c r="P181" s="378">
        <f t="shared" si="10"/>
        <v>0</v>
      </c>
      <c r="Q181" s="118"/>
      <c r="R181" s="379">
        <f t="shared" si="11"/>
        <v>0</v>
      </c>
      <c r="S181" s="296"/>
      <c r="T181" s="379">
        <f t="shared" si="12"/>
        <v>0</v>
      </c>
      <c r="U181" s="296"/>
      <c r="V181" s="379">
        <f t="shared" si="13"/>
        <v>0</v>
      </c>
      <c r="W181" s="117"/>
      <c r="X181" s="381">
        <f t="shared" si="14"/>
        <v>0</v>
      </c>
      <c r="Y181" s="214"/>
      <c r="Z181" s="277"/>
    </row>
    <row r="182" spans="2:26" x14ac:dyDescent="0.3">
      <c r="B182" s="380"/>
      <c r="C182" s="188"/>
      <c r="D182" s="373"/>
      <c r="E182" s="188"/>
      <c r="F182" s="374"/>
      <c r="G182" s="189"/>
      <c r="H182" s="375"/>
      <c r="I182" s="118"/>
      <c r="J182" s="375"/>
      <c r="K182" s="118"/>
      <c r="L182" s="376"/>
      <c r="M182" s="118"/>
      <c r="N182" s="377"/>
      <c r="O182" s="118"/>
      <c r="P182" s="378">
        <f t="shared" si="10"/>
        <v>0</v>
      </c>
      <c r="Q182" s="118"/>
      <c r="R182" s="379">
        <f t="shared" si="11"/>
        <v>0</v>
      </c>
      <c r="S182" s="296"/>
      <c r="T182" s="379">
        <f t="shared" si="12"/>
        <v>0</v>
      </c>
      <c r="U182" s="296"/>
      <c r="V182" s="379">
        <f t="shared" si="13"/>
        <v>0</v>
      </c>
      <c r="W182" s="117"/>
      <c r="X182" s="381">
        <f t="shared" si="14"/>
        <v>0</v>
      </c>
      <c r="Y182" s="214"/>
      <c r="Z182" s="277"/>
    </row>
    <row r="183" spans="2:26" x14ac:dyDescent="0.3">
      <c r="B183" s="380"/>
      <c r="C183" s="188"/>
      <c r="D183" s="373"/>
      <c r="E183" s="188"/>
      <c r="F183" s="374"/>
      <c r="G183" s="189"/>
      <c r="H183" s="375"/>
      <c r="I183" s="118"/>
      <c r="J183" s="375"/>
      <c r="K183" s="118"/>
      <c r="L183" s="376"/>
      <c r="M183" s="118"/>
      <c r="N183" s="377"/>
      <c r="O183" s="118"/>
      <c r="P183" s="378">
        <f t="shared" si="10"/>
        <v>0</v>
      </c>
      <c r="Q183" s="118"/>
      <c r="R183" s="379">
        <f t="shared" si="11"/>
        <v>0</v>
      </c>
      <c r="S183" s="296"/>
      <c r="T183" s="379">
        <f t="shared" si="12"/>
        <v>0</v>
      </c>
      <c r="U183" s="296"/>
      <c r="V183" s="379">
        <f t="shared" si="13"/>
        <v>0</v>
      </c>
      <c r="W183" s="117"/>
      <c r="X183" s="381">
        <f t="shared" si="14"/>
        <v>0</v>
      </c>
      <c r="Y183" s="214"/>
      <c r="Z183" s="277"/>
    </row>
    <row r="184" spans="2:26" x14ac:dyDescent="0.3">
      <c r="B184" s="380"/>
      <c r="C184" s="188"/>
      <c r="D184" s="373"/>
      <c r="E184" s="188"/>
      <c r="F184" s="374"/>
      <c r="G184" s="189"/>
      <c r="H184" s="375"/>
      <c r="I184" s="118"/>
      <c r="J184" s="375"/>
      <c r="K184" s="118"/>
      <c r="L184" s="376"/>
      <c r="M184" s="118"/>
      <c r="N184" s="377"/>
      <c r="O184" s="118"/>
      <c r="P184" s="378">
        <f t="shared" si="10"/>
        <v>0</v>
      </c>
      <c r="Q184" s="118"/>
      <c r="R184" s="379">
        <f t="shared" si="11"/>
        <v>0</v>
      </c>
      <c r="S184" s="296"/>
      <c r="T184" s="379">
        <f t="shared" si="12"/>
        <v>0</v>
      </c>
      <c r="U184" s="296"/>
      <c r="V184" s="379">
        <f t="shared" si="13"/>
        <v>0</v>
      </c>
      <c r="W184" s="117"/>
      <c r="X184" s="381">
        <f t="shared" si="14"/>
        <v>0</v>
      </c>
      <c r="Y184" s="214"/>
      <c r="Z184" s="277"/>
    </row>
    <row r="185" spans="2:26" x14ac:dyDescent="0.3">
      <c r="B185" s="380"/>
      <c r="C185" s="188"/>
      <c r="D185" s="373"/>
      <c r="E185" s="188"/>
      <c r="F185" s="374"/>
      <c r="G185" s="189"/>
      <c r="H185" s="375"/>
      <c r="I185" s="118"/>
      <c r="J185" s="375"/>
      <c r="K185" s="118"/>
      <c r="L185" s="376"/>
      <c r="M185" s="118"/>
      <c r="N185" s="377"/>
      <c r="O185" s="118"/>
      <c r="P185" s="378">
        <f t="shared" si="10"/>
        <v>0</v>
      </c>
      <c r="Q185" s="118"/>
      <c r="R185" s="379">
        <f t="shared" si="11"/>
        <v>0</v>
      </c>
      <c r="S185" s="296"/>
      <c r="T185" s="379">
        <f t="shared" si="12"/>
        <v>0</v>
      </c>
      <c r="U185" s="296"/>
      <c r="V185" s="379">
        <f t="shared" si="13"/>
        <v>0</v>
      </c>
      <c r="W185" s="117"/>
      <c r="X185" s="381">
        <f t="shared" si="14"/>
        <v>0</v>
      </c>
      <c r="Y185" s="214"/>
      <c r="Z185" s="277"/>
    </row>
    <row r="186" spans="2:26" x14ac:dyDescent="0.3">
      <c r="B186" s="380"/>
      <c r="C186" s="188"/>
      <c r="D186" s="373"/>
      <c r="E186" s="188"/>
      <c r="F186" s="374"/>
      <c r="G186" s="189"/>
      <c r="H186" s="375"/>
      <c r="I186" s="118"/>
      <c r="J186" s="375"/>
      <c r="K186" s="118"/>
      <c r="L186" s="376"/>
      <c r="M186" s="118"/>
      <c r="N186" s="377"/>
      <c r="O186" s="118"/>
      <c r="P186" s="378">
        <f t="shared" si="10"/>
        <v>0</v>
      </c>
      <c r="Q186" s="118"/>
      <c r="R186" s="379">
        <f t="shared" si="11"/>
        <v>0</v>
      </c>
      <c r="S186" s="296"/>
      <c r="T186" s="379">
        <f t="shared" si="12"/>
        <v>0</v>
      </c>
      <c r="U186" s="296"/>
      <c r="V186" s="379">
        <f t="shared" si="13"/>
        <v>0</v>
      </c>
      <c r="W186" s="117"/>
      <c r="X186" s="381">
        <f t="shared" si="14"/>
        <v>0</v>
      </c>
      <c r="Y186" s="214"/>
      <c r="Z186" s="277"/>
    </row>
    <row r="187" spans="2:26" x14ac:dyDescent="0.3">
      <c r="B187" s="380"/>
      <c r="C187" s="188"/>
      <c r="D187" s="373"/>
      <c r="E187" s="188"/>
      <c r="F187" s="374"/>
      <c r="G187" s="189"/>
      <c r="H187" s="375"/>
      <c r="I187" s="118"/>
      <c r="J187" s="375"/>
      <c r="K187" s="118"/>
      <c r="L187" s="376"/>
      <c r="M187" s="118"/>
      <c r="N187" s="377"/>
      <c r="O187" s="118"/>
      <c r="P187" s="378">
        <f t="shared" si="10"/>
        <v>0</v>
      </c>
      <c r="Q187" s="118"/>
      <c r="R187" s="379">
        <f t="shared" si="11"/>
        <v>0</v>
      </c>
      <c r="S187" s="296"/>
      <c r="T187" s="379">
        <f t="shared" si="12"/>
        <v>0</v>
      </c>
      <c r="U187" s="296"/>
      <c r="V187" s="379">
        <f t="shared" si="13"/>
        <v>0</v>
      </c>
      <c r="W187" s="117"/>
      <c r="X187" s="381">
        <f t="shared" si="14"/>
        <v>0</v>
      </c>
      <c r="Y187" s="214"/>
      <c r="Z187" s="277"/>
    </row>
    <row r="188" spans="2:26" x14ac:dyDescent="0.3">
      <c r="B188" s="380"/>
      <c r="C188" s="188"/>
      <c r="D188" s="373"/>
      <c r="E188" s="188"/>
      <c r="F188" s="374"/>
      <c r="G188" s="189"/>
      <c r="H188" s="375"/>
      <c r="I188" s="118"/>
      <c r="J188" s="375"/>
      <c r="K188" s="118"/>
      <c r="L188" s="376"/>
      <c r="M188" s="118"/>
      <c r="N188" s="377"/>
      <c r="O188" s="118"/>
      <c r="P188" s="378">
        <f t="shared" si="10"/>
        <v>0</v>
      </c>
      <c r="Q188" s="118"/>
      <c r="R188" s="379">
        <f t="shared" si="11"/>
        <v>0</v>
      </c>
      <c r="S188" s="296"/>
      <c r="T188" s="379">
        <f t="shared" si="12"/>
        <v>0</v>
      </c>
      <c r="U188" s="296"/>
      <c r="V188" s="379">
        <f t="shared" si="13"/>
        <v>0</v>
      </c>
      <c r="W188" s="117"/>
      <c r="X188" s="381">
        <f t="shared" si="14"/>
        <v>0</v>
      </c>
      <c r="Y188" s="214"/>
      <c r="Z188" s="277"/>
    </row>
    <row r="189" spans="2:26" x14ac:dyDescent="0.3">
      <c r="B189" s="380"/>
      <c r="C189" s="188"/>
      <c r="D189" s="373"/>
      <c r="E189" s="188"/>
      <c r="F189" s="374"/>
      <c r="G189" s="189"/>
      <c r="H189" s="375"/>
      <c r="I189" s="118"/>
      <c r="J189" s="375"/>
      <c r="K189" s="118"/>
      <c r="L189" s="376"/>
      <c r="M189" s="118"/>
      <c r="N189" s="377"/>
      <c r="O189" s="118"/>
      <c r="P189" s="378">
        <f t="shared" si="10"/>
        <v>0</v>
      </c>
      <c r="Q189" s="118"/>
      <c r="R189" s="379">
        <f t="shared" si="11"/>
        <v>0</v>
      </c>
      <c r="S189" s="296"/>
      <c r="T189" s="379">
        <f t="shared" si="12"/>
        <v>0</v>
      </c>
      <c r="U189" s="296"/>
      <c r="V189" s="379">
        <f t="shared" si="13"/>
        <v>0</v>
      </c>
      <c r="W189" s="117"/>
      <c r="X189" s="381">
        <f t="shared" si="14"/>
        <v>0</v>
      </c>
      <c r="Y189" s="214"/>
      <c r="Z189" s="277"/>
    </row>
    <row r="190" spans="2:26" x14ac:dyDescent="0.3">
      <c r="B190" s="380"/>
      <c r="C190" s="188"/>
      <c r="D190" s="373"/>
      <c r="E190" s="188"/>
      <c r="F190" s="374"/>
      <c r="G190" s="189"/>
      <c r="H190" s="375"/>
      <c r="I190" s="118"/>
      <c r="J190" s="375"/>
      <c r="K190" s="118"/>
      <c r="L190" s="376"/>
      <c r="M190" s="118"/>
      <c r="N190" s="377"/>
      <c r="O190" s="118"/>
      <c r="P190" s="378">
        <f t="shared" si="10"/>
        <v>0</v>
      </c>
      <c r="Q190" s="118"/>
      <c r="R190" s="379">
        <f t="shared" si="11"/>
        <v>0</v>
      </c>
      <c r="S190" s="296"/>
      <c r="T190" s="379">
        <f t="shared" si="12"/>
        <v>0</v>
      </c>
      <c r="U190" s="296"/>
      <c r="V190" s="379">
        <f t="shared" si="13"/>
        <v>0</v>
      </c>
      <c r="W190" s="117"/>
      <c r="X190" s="381">
        <f t="shared" si="14"/>
        <v>0</v>
      </c>
      <c r="Y190" s="214"/>
      <c r="Z190" s="277"/>
    </row>
    <row r="191" spans="2:26" x14ac:dyDescent="0.3">
      <c r="B191" s="380"/>
      <c r="C191" s="188"/>
      <c r="D191" s="373"/>
      <c r="E191" s="188"/>
      <c r="F191" s="374"/>
      <c r="G191" s="189"/>
      <c r="H191" s="375"/>
      <c r="I191" s="118"/>
      <c r="J191" s="375"/>
      <c r="K191" s="118"/>
      <c r="L191" s="376"/>
      <c r="M191" s="118"/>
      <c r="N191" s="377"/>
      <c r="O191" s="118"/>
      <c r="P191" s="378">
        <f t="shared" si="10"/>
        <v>0</v>
      </c>
      <c r="Q191" s="118"/>
      <c r="R191" s="379">
        <f t="shared" si="11"/>
        <v>0</v>
      </c>
      <c r="S191" s="296"/>
      <c r="T191" s="379">
        <f t="shared" si="12"/>
        <v>0</v>
      </c>
      <c r="U191" s="296"/>
      <c r="V191" s="379">
        <f t="shared" si="13"/>
        <v>0</v>
      </c>
      <c r="W191" s="117"/>
      <c r="X191" s="381">
        <f t="shared" si="14"/>
        <v>0</v>
      </c>
      <c r="Y191" s="214"/>
      <c r="Z191" s="277"/>
    </row>
    <row r="192" spans="2:26" x14ac:dyDescent="0.3">
      <c r="B192" s="380"/>
      <c r="C192" s="188"/>
      <c r="D192" s="373"/>
      <c r="E192" s="188"/>
      <c r="F192" s="374"/>
      <c r="G192" s="189"/>
      <c r="H192" s="375"/>
      <c r="I192" s="118"/>
      <c r="J192" s="375"/>
      <c r="K192" s="118"/>
      <c r="L192" s="376"/>
      <c r="M192" s="118"/>
      <c r="N192" s="377"/>
      <c r="O192" s="118"/>
      <c r="P192" s="378">
        <f t="shared" si="10"/>
        <v>0</v>
      </c>
      <c r="Q192" s="118"/>
      <c r="R192" s="379">
        <f t="shared" si="11"/>
        <v>0</v>
      </c>
      <c r="S192" s="296"/>
      <c r="T192" s="379">
        <f t="shared" si="12"/>
        <v>0</v>
      </c>
      <c r="U192" s="296"/>
      <c r="V192" s="379">
        <f t="shared" si="13"/>
        <v>0</v>
      </c>
      <c r="W192" s="117"/>
      <c r="X192" s="381">
        <f t="shared" si="14"/>
        <v>0</v>
      </c>
      <c r="Y192" s="214"/>
      <c r="Z192" s="277"/>
    </row>
    <row r="193" spans="2:26" x14ac:dyDescent="0.3">
      <c r="B193" s="380"/>
      <c r="C193" s="188"/>
      <c r="D193" s="373"/>
      <c r="E193" s="188"/>
      <c r="F193" s="374"/>
      <c r="G193" s="189"/>
      <c r="H193" s="375"/>
      <c r="I193" s="118"/>
      <c r="J193" s="375"/>
      <c r="K193" s="118"/>
      <c r="L193" s="376"/>
      <c r="M193" s="118"/>
      <c r="N193" s="377"/>
      <c r="O193" s="118"/>
      <c r="P193" s="378">
        <f t="shared" si="10"/>
        <v>0</v>
      </c>
      <c r="Q193" s="118"/>
      <c r="R193" s="379">
        <f t="shared" si="11"/>
        <v>0</v>
      </c>
      <c r="S193" s="296"/>
      <c r="T193" s="379">
        <f t="shared" si="12"/>
        <v>0</v>
      </c>
      <c r="U193" s="296"/>
      <c r="V193" s="379">
        <f t="shared" si="13"/>
        <v>0</v>
      </c>
      <c r="W193" s="117"/>
      <c r="X193" s="381">
        <f t="shared" si="14"/>
        <v>0</v>
      </c>
      <c r="Y193" s="214"/>
      <c r="Z193" s="277"/>
    </row>
    <row r="194" spans="2:26" x14ac:dyDescent="0.3">
      <c r="B194" s="380"/>
      <c r="C194" s="188"/>
      <c r="D194" s="373"/>
      <c r="E194" s="188"/>
      <c r="F194" s="374"/>
      <c r="G194" s="189"/>
      <c r="H194" s="375"/>
      <c r="I194" s="118"/>
      <c r="J194" s="375"/>
      <c r="K194" s="118"/>
      <c r="L194" s="376"/>
      <c r="M194" s="118"/>
      <c r="N194" s="377"/>
      <c r="O194" s="118"/>
      <c r="P194" s="378">
        <f t="shared" si="10"/>
        <v>0</v>
      </c>
      <c r="Q194" s="118"/>
      <c r="R194" s="379">
        <f t="shared" si="11"/>
        <v>0</v>
      </c>
      <c r="S194" s="296"/>
      <c r="T194" s="379">
        <f t="shared" si="12"/>
        <v>0</v>
      </c>
      <c r="U194" s="296"/>
      <c r="V194" s="379">
        <f t="shared" si="13"/>
        <v>0</v>
      </c>
      <c r="W194" s="117"/>
      <c r="X194" s="381">
        <f t="shared" si="14"/>
        <v>0</v>
      </c>
      <c r="Y194" s="214"/>
      <c r="Z194" s="277"/>
    </row>
    <row r="195" spans="2:26" x14ac:dyDescent="0.3">
      <c r="B195" s="380"/>
      <c r="C195" s="188"/>
      <c r="D195" s="373"/>
      <c r="E195" s="188"/>
      <c r="F195" s="374"/>
      <c r="G195" s="189"/>
      <c r="H195" s="375"/>
      <c r="I195" s="118"/>
      <c r="J195" s="375"/>
      <c r="K195" s="118"/>
      <c r="L195" s="376"/>
      <c r="M195" s="118"/>
      <c r="N195" s="377"/>
      <c r="O195" s="118"/>
      <c r="P195" s="378">
        <f t="shared" si="10"/>
        <v>0</v>
      </c>
      <c r="Q195" s="118"/>
      <c r="R195" s="379">
        <f t="shared" si="11"/>
        <v>0</v>
      </c>
      <c r="S195" s="296"/>
      <c r="T195" s="379">
        <f t="shared" si="12"/>
        <v>0</v>
      </c>
      <c r="U195" s="296"/>
      <c r="V195" s="379">
        <f t="shared" si="13"/>
        <v>0</v>
      </c>
      <c r="W195" s="117"/>
      <c r="X195" s="381">
        <f t="shared" si="14"/>
        <v>0</v>
      </c>
      <c r="Y195" s="214"/>
      <c r="Z195" s="277"/>
    </row>
    <row r="196" spans="2:26" x14ac:dyDescent="0.3">
      <c r="B196" s="380"/>
      <c r="C196" s="188"/>
      <c r="D196" s="373"/>
      <c r="E196" s="188"/>
      <c r="F196" s="374"/>
      <c r="G196" s="189"/>
      <c r="H196" s="375"/>
      <c r="I196" s="118"/>
      <c r="J196" s="375"/>
      <c r="K196" s="118"/>
      <c r="L196" s="376"/>
      <c r="M196" s="118"/>
      <c r="N196" s="377"/>
      <c r="O196" s="118"/>
      <c r="P196" s="378">
        <f t="shared" si="10"/>
        <v>0</v>
      </c>
      <c r="Q196" s="118"/>
      <c r="R196" s="379">
        <f t="shared" si="11"/>
        <v>0</v>
      </c>
      <c r="S196" s="296"/>
      <c r="T196" s="379">
        <f t="shared" si="12"/>
        <v>0</v>
      </c>
      <c r="U196" s="296"/>
      <c r="V196" s="379">
        <f t="shared" si="13"/>
        <v>0</v>
      </c>
      <c r="W196" s="117"/>
      <c r="X196" s="381">
        <f t="shared" si="14"/>
        <v>0</v>
      </c>
      <c r="Y196" s="214"/>
      <c r="Z196" s="277"/>
    </row>
    <row r="197" spans="2:26" x14ac:dyDescent="0.3">
      <c r="B197" s="380"/>
      <c r="C197" s="188"/>
      <c r="D197" s="373"/>
      <c r="E197" s="188"/>
      <c r="F197" s="374"/>
      <c r="G197" s="189"/>
      <c r="H197" s="375"/>
      <c r="I197" s="118"/>
      <c r="J197" s="375"/>
      <c r="K197" s="118"/>
      <c r="L197" s="376"/>
      <c r="M197" s="118"/>
      <c r="N197" s="377"/>
      <c r="O197" s="118"/>
      <c r="P197" s="378">
        <f t="shared" si="10"/>
        <v>0</v>
      </c>
      <c r="Q197" s="118"/>
      <c r="R197" s="379">
        <f t="shared" si="11"/>
        <v>0</v>
      </c>
      <c r="S197" s="296"/>
      <c r="T197" s="379">
        <f t="shared" si="12"/>
        <v>0</v>
      </c>
      <c r="U197" s="296"/>
      <c r="V197" s="379">
        <f t="shared" si="13"/>
        <v>0</v>
      </c>
      <c r="W197" s="117"/>
      <c r="X197" s="381">
        <f t="shared" si="14"/>
        <v>0</v>
      </c>
      <c r="Y197" s="214"/>
      <c r="Z197" s="277"/>
    </row>
    <row r="198" spans="2:26" x14ac:dyDescent="0.3">
      <c r="B198" s="380"/>
      <c r="C198" s="188"/>
      <c r="D198" s="373"/>
      <c r="E198" s="188"/>
      <c r="F198" s="374"/>
      <c r="G198" s="189"/>
      <c r="H198" s="375"/>
      <c r="I198" s="118"/>
      <c r="J198" s="375"/>
      <c r="K198" s="118"/>
      <c r="L198" s="376"/>
      <c r="M198" s="118"/>
      <c r="N198" s="377"/>
      <c r="O198" s="118"/>
      <c r="P198" s="378">
        <f t="shared" si="10"/>
        <v>0</v>
      </c>
      <c r="Q198" s="118"/>
      <c r="R198" s="379">
        <f t="shared" si="11"/>
        <v>0</v>
      </c>
      <c r="S198" s="296"/>
      <c r="T198" s="379">
        <f t="shared" si="12"/>
        <v>0</v>
      </c>
      <c r="U198" s="296"/>
      <c r="V198" s="379">
        <f t="shared" si="13"/>
        <v>0</v>
      </c>
      <c r="W198" s="117"/>
      <c r="X198" s="381">
        <f t="shared" si="14"/>
        <v>0</v>
      </c>
      <c r="Y198" s="214"/>
      <c r="Z198" s="277"/>
    </row>
    <row r="199" spans="2:26" x14ac:dyDescent="0.3">
      <c r="B199" s="380"/>
      <c r="C199" s="188"/>
      <c r="D199" s="373"/>
      <c r="E199" s="188"/>
      <c r="F199" s="374"/>
      <c r="G199" s="189"/>
      <c r="H199" s="375"/>
      <c r="I199" s="118"/>
      <c r="J199" s="375"/>
      <c r="K199" s="118"/>
      <c r="L199" s="376"/>
      <c r="M199" s="118"/>
      <c r="N199" s="377"/>
      <c r="O199" s="118"/>
      <c r="P199" s="378">
        <f t="shared" si="10"/>
        <v>0</v>
      </c>
      <c r="Q199" s="118"/>
      <c r="R199" s="379">
        <f t="shared" si="11"/>
        <v>0</v>
      </c>
      <c r="S199" s="296"/>
      <c r="T199" s="379">
        <f t="shared" si="12"/>
        <v>0</v>
      </c>
      <c r="U199" s="296"/>
      <c r="V199" s="379">
        <f t="shared" si="13"/>
        <v>0</v>
      </c>
      <c r="W199" s="117"/>
      <c r="X199" s="381">
        <f t="shared" si="14"/>
        <v>0</v>
      </c>
      <c r="Y199" s="214"/>
      <c r="Z199" s="277"/>
    </row>
    <row r="200" spans="2:26" x14ac:dyDescent="0.3">
      <c r="B200" s="380"/>
      <c r="C200" s="188"/>
      <c r="D200" s="373"/>
      <c r="E200" s="188"/>
      <c r="F200" s="374"/>
      <c r="G200" s="189"/>
      <c r="H200" s="375"/>
      <c r="I200" s="118"/>
      <c r="J200" s="375"/>
      <c r="K200" s="118"/>
      <c r="L200" s="376"/>
      <c r="M200" s="118"/>
      <c r="N200" s="377"/>
      <c r="O200" s="118"/>
      <c r="P200" s="378">
        <f t="shared" si="10"/>
        <v>0</v>
      </c>
      <c r="Q200" s="118"/>
      <c r="R200" s="379">
        <f t="shared" si="11"/>
        <v>0</v>
      </c>
      <c r="S200" s="296"/>
      <c r="T200" s="379">
        <f t="shared" si="12"/>
        <v>0</v>
      </c>
      <c r="U200" s="296"/>
      <c r="V200" s="379">
        <f t="shared" si="13"/>
        <v>0</v>
      </c>
      <c r="W200" s="117"/>
      <c r="X200" s="381">
        <f t="shared" si="14"/>
        <v>0</v>
      </c>
      <c r="Y200" s="214"/>
      <c r="Z200" s="277"/>
    </row>
    <row r="201" spans="2:26" x14ac:dyDescent="0.3">
      <c r="B201" s="380"/>
      <c r="C201" s="188"/>
      <c r="D201" s="373"/>
      <c r="E201" s="188"/>
      <c r="F201" s="374"/>
      <c r="G201" s="189"/>
      <c r="H201" s="375"/>
      <c r="I201" s="118"/>
      <c r="J201" s="375"/>
      <c r="K201" s="118"/>
      <c r="L201" s="376"/>
      <c r="M201" s="118"/>
      <c r="N201" s="377"/>
      <c r="O201" s="118"/>
      <c r="P201" s="378">
        <f t="shared" si="10"/>
        <v>0</v>
      </c>
      <c r="Q201" s="118"/>
      <c r="R201" s="379">
        <f t="shared" si="11"/>
        <v>0</v>
      </c>
      <c r="S201" s="296"/>
      <c r="T201" s="379">
        <f t="shared" si="12"/>
        <v>0</v>
      </c>
      <c r="U201" s="296"/>
      <c r="V201" s="379">
        <f t="shared" si="13"/>
        <v>0</v>
      </c>
      <c r="W201" s="117"/>
      <c r="X201" s="381">
        <f t="shared" si="14"/>
        <v>0</v>
      </c>
      <c r="Y201" s="214"/>
      <c r="Z201" s="277"/>
    </row>
    <row r="202" spans="2:26" x14ac:dyDescent="0.3">
      <c r="B202" s="380"/>
      <c r="C202" s="188"/>
      <c r="D202" s="373"/>
      <c r="E202" s="188"/>
      <c r="F202" s="374"/>
      <c r="G202" s="189"/>
      <c r="H202" s="375"/>
      <c r="I202" s="118"/>
      <c r="J202" s="375"/>
      <c r="K202" s="118"/>
      <c r="L202" s="376"/>
      <c r="M202" s="118"/>
      <c r="N202" s="377"/>
      <c r="O202" s="118"/>
      <c r="P202" s="378">
        <f t="shared" si="10"/>
        <v>0</v>
      </c>
      <c r="Q202" s="118"/>
      <c r="R202" s="379">
        <f t="shared" si="11"/>
        <v>0</v>
      </c>
      <c r="S202" s="296"/>
      <c r="T202" s="379">
        <f t="shared" si="12"/>
        <v>0</v>
      </c>
      <c r="U202" s="296"/>
      <c r="V202" s="379">
        <f t="shared" si="13"/>
        <v>0</v>
      </c>
      <c r="W202" s="117"/>
      <c r="X202" s="381">
        <f t="shared" si="14"/>
        <v>0</v>
      </c>
      <c r="Y202" s="214"/>
      <c r="Z202" s="277"/>
    </row>
    <row r="203" spans="2:26" x14ac:dyDescent="0.3">
      <c r="B203" s="380"/>
      <c r="C203" s="188"/>
      <c r="D203" s="373"/>
      <c r="E203" s="188"/>
      <c r="F203" s="374"/>
      <c r="G203" s="189"/>
      <c r="H203" s="375"/>
      <c r="I203" s="118"/>
      <c r="J203" s="375"/>
      <c r="K203" s="118"/>
      <c r="L203" s="376"/>
      <c r="M203" s="118"/>
      <c r="N203" s="377"/>
      <c r="O203" s="118"/>
      <c r="P203" s="378">
        <f t="shared" si="10"/>
        <v>0</v>
      </c>
      <c r="Q203" s="118"/>
      <c r="R203" s="379">
        <f t="shared" si="11"/>
        <v>0</v>
      </c>
      <c r="S203" s="296"/>
      <c r="T203" s="379">
        <f t="shared" si="12"/>
        <v>0</v>
      </c>
      <c r="U203" s="296"/>
      <c r="V203" s="379">
        <f t="shared" si="13"/>
        <v>0</v>
      </c>
      <c r="W203" s="117"/>
      <c r="X203" s="381">
        <f t="shared" si="14"/>
        <v>0</v>
      </c>
      <c r="Y203" s="214"/>
      <c r="Z203" s="277"/>
    </row>
    <row r="204" spans="2:26" x14ac:dyDescent="0.3">
      <c r="B204" s="380"/>
      <c r="C204" s="188"/>
      <c r="D204" s="373"/>
      <c r="E204" s="188"/>
      <c r="F204" s="374"/>
      <c r="G204" s="189"/>
      <c r="H204" s="375"/>
      <c r="I204" s="118"/>
      <c r="J204" s="375"/>
      <c r="K204" s="118"/>
      <c r="L204" s="376"/>
      <c r="M204" s="118"/>
      <c r="N204" s="377"/>
      <c r="O204" s="118"/>
      <c r="P204" s="378">
        <f t="shared" ref="P204:P208" si="15">IFERROR((+H204-J204)/N204,0)</f>
        <v>0</v>
      </c>
      <c r="Q204" s="118"/>
      <c r="R204" s="379">
        <f t="shared" ref="R204:R208" si="16">IFERROR(IF(F204&gt;$N$7,F204,$N$7),0)</f>
        <v>0</v>
      </c>
      <c r="S204" s="296"/>
      <c r="T204" s="379">
        <f t="shared" ref="T204:T208" si="17">IFERROR(F204+N204*365,0)</f>
        <v>0</v>
      </c>
      <c r="U204" s="296"/>
      <c r="V204" s="379">
        <f t="shared" ref="V204:V208" si="18">IFERROR(IF(T204&lt;$N$4,T204,$N$4),0)</f>
        <v>0</v>
      </c>
      <c r="W204" s="117"/>
      <c r="X204" s="381">
        <f t="shared" ref="X204:X208" si="19">IFERROR((V204-R204)/365*P204*L204,0)</f>
        <v>0</v>
      </c>
      <c r="Y204" s="214"/>
      <c r="Z204" s="277"/>
    </row>
    <row r="205" spans="2:26" x14ac:dyDescent="0.3">
      <c r="B205" s="380"/>
      <c r="C205" s="188"/>
      <c r="D205" s="373"/>
      <c r="E205" s="188"/>
      <c r="F205" s="374"/>
      <c r="G205" s="189"/>
      <c r="H205" s="375"/>
      <c r="I205" s="118"/>
      <c r="J205" s="375"/>
      <c r="K205" s="118"/>
      <c r="L205" s="376"/>
      <c r="M205" s="118"/>
      <c r="N205" s="377"/>
      <c r="O205" s="118"/>
      <c r="P205" s="378">
        <f t="shared" si="15"/>
        <v>0</v>
      </c>
      <c r="Q205" s="118"/>
      <c r="R205" s="379">
        <f t="shared" si="16"/>
        <v>0</v>
      </c>
      <c r="S205" s="296"/>
      <c r="T205" s="379">
        <f t="shared" si="17"/>
        <v>0</v>
      </c>
      <c r="U205" s="296"/>
      <c r="V205" s="379">
        <f t="shared" si="18"/>
        <v>0</v>
      </c>
      <c r="W205" s="117"/>
      <c r="X205" s="381">
        <f t="shared" si="19"/>
        <v>0</v>
      </c>
      <c r="Y205" s="214"/>
      <c r="Z205" s="277"/>
    </row>
    <row r="206" spans="2:26" x14ac:dyDescent="0.3">
      <c r="B206" s="380"/>
      <c r="C206" s="188"/>
      <c r="D206" s="373"/>
      <c r="E206" s="188"/>
      <c r="F206" s="374"/>
      <c r="G206" s="189"/>
      <c r="H206" s="375"/>
      <c r="I206" s="118"/>
      <c r="J206" s="375"/>
      <c r="K206" s="118"/>
      <c r="L206" s="376"/>
      <c r="M206" s="118"/>
      <c r="N206" s="377"/>
      <c r="O206" s="118"/>
      <c r="P206" s="378">
        <f t="shared" si="15"/>
        <v>0</v>
      </c>
      <c r="Q206" s="118"/>
      <c r="R206" s="379">
        <f t="shared" si="16"/>
        <v>0</v>
      </c>
      <c r="S206" s="296"/>
      <c r="T206" s="379">
        <f t="shared" si="17"/>
        <v>0</v>
      </c>
      <c r="U206" s="296"/>
      <c r="V206" s="379">
        <f t="shared" si="18"/>
        <v>0</v>
      </c>
      <c r="W206" s="117"/>
      <c r="X206" s="381">
        <f t="shared" si="19"/>
        <v>0</v>
      </c>
      <c r="Y206" s="214"/>
      <c r="Z206" s="277"/>
    </row>
    <row r="207" spans="2:26" x14ac:dyDescent="0.3">
      <c r="B207" s="380"/>
      <c r="C207" s="188"/>
      <c r="D207" s="373"/>
      <c r="E207" s="188"/>
      <c r="F207" s="374"/>
      <c r="G207" s="189"/>
      <c r="H207" s="375"/>
      <c r="I207" s="118"/>
      <c r="J207" s="375"/>
      <c r="K207" s="118"/>
      <c r="L207" s="376"/>
      <c r="M207" s="118"/>
      <c r="N207" s="377"/>
      <c r="O207" s="118"/>
      <c r="P207" s="378">
        <f t="shared" si="15"/>
        <v>0</v>
      </c>
      <c r="Q207" s="118"/>
      <c r="R207" s="379">
        <f t="shared" si="16"/>
        <v>0</v>
      </c>
      <c r="S207" s="296"/>
      <c r="T207" s="379">
        <f t="shared" si="17"/>
        <v>0</v>
      </c>
      <c r="U207" s="296"/>
      <c r="V207" s="379">
        <f t="shared" si="18"/>
        <v>0</v>
      </c>
      <c r="W207" s="117"/>
      <c r="X207" s="381">
        <f t="shared" si="19"/>
        <v>0</v>
      </c>
      <c r="Y207" s="214"/>
      <c r="Z207" s="277"/>
    </row>
    <row r="208" spans="2:26" ht="15" thickBot="1" x14ac:dyDescent="0.35">
      <c r="B208" s="380"/>
      <c r="C208" s="188"/>
      <c r="D208" s="373"/>
      <c r="E208" s="188"/>
      <c r="F208" s="374"/>
      <c r="G208" s="189"/>
      <c r="H208" s="375"/>
      <c r="I208" s="118"/>
      <c r="J208" s="375"/>
      <c r="K208" s="118"/>
      <c r="L208" s="376"/>
      <c r="M208" s="118"/>
      <c r="N208" s="377"/>
      <c r="O208" s="118"/>
      <c r="P208" s="378">
        <f t="shared" si="15"/>
        <v>0</v>
      </c>
      <c r="Q208" s="118"/>
      <c r="R208" s="379">
        <f t="shared" si="16"/>
        <v>0</v>
      </c>
      <c r="S208" s="296"/>
      <c r="T208" s="379">
        <f t="shared" si="17"/>
        <v>0</v>
      </c>
      <c r="U208" s="296"/>
      <c r="V208" s="379">
        <f t="shared" si="18"/>
        <v>0</v>
      </c>
      <c r="W208" s="117"/>
      <c r="X208" s="381">
        <f t="shared" si="19"/>
        <v>0</v>
      </c>
      <c r="Y208" s="214"/>
      <c r="Z208" s="278"/>
    </row>
    <row r="209" spans="2:26" s="107" customFormat="1" ht="12" thickBot="1" x14ac:dyDescent="0.35">
      <c r="B209" s="114"/>
      <c r="C209" s="190"/>
      <c r="D209" s="190"/>
      <c r="E209" s="190"/>
      <c r="F209" s="191"/>
      <c r="G209" s="191"/>
      <c r="H209" s="96"/>
      <c r="I209" s="96"/>
      <c r="J209" s="96"/>
      <c r="K209" s="96"/>
      <c r="L209" s="96"/>
      <c r="M209" s="96"/>
      <c r="N209" s="95"/>
      <c r="O209" s="96"/>
      <c r="P209" s="96"/>
      <c r="Q209" s="96"/>
      <c r="R209" s="95"/>
      <c r="S209" s="95"/>
      <c r="T209" s="95"/>
      <c r="U209" s="95"/>
      <c r="V209" s="95"/>
      <c r="W209" s="95"/>
      <c r="X209" s="78"/>
      <c r="Y209" s="215"/>
      <c r="Z209" s="22"/>
    </row>
    <row r="210" spans="2:26" ht="15" thickBot="1" x14ac:dyDescent="0.35">
      <c r="B210" s="115"/>
      <c r="C210" s="116"/>
      <c r="D210" s="116"/>
      <c r="E210" s="116"/>
      <c r="F210" s="116"/>
      <c r="G210" s="116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8">
        <f>SUM(X11:X208)</f>
        <v>0</v>
      </c>
      <c r="Y210" s="216"/>
      <c r="Z210" s="22"/>
    </row>
    <row r="211" spans="2:26" x14ac:dyDescent="0.3">
      <c r="B211" s="107"/>
      <c r="D211" s="107"/>
      <c r="F211" s="107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215"/>
      <c r="Z211" s="22"/>
    </row>
    <row r="212" spans="2:26" x14ac:dyDescent="0.3">
      <c r="B212" s="107"/>
      <c r="D212" s="107"/>
      <c r="F212" s="107"/>
      <c r="H212" s="107"/>
      <c r="J212" s="107"/>
      <c r="P212" s="107"/>
      <c r="R212" s="107"/>
      <c r="X212" s="107"/>
      <c r="Z212" s="22"/>
    </row>
    <row r="213" spans="2:26" x14ac:dyDescent="0.3">
      <c r="B213" s="107"/>
      <c r="D213" s="107"/>
      <c r="F213" s="107"/>
      <c r="H213" s="107"/>
      <c r="J213" s="107"/>
      <c r="P213" s="107"/>
      <c r="R213" s="107"/>
      <c r="X213" s="107"/>
      <c r="Z213" s="22"/>
    </row>
    <row r="214" spans="2:26" x14ac:dyDescent="0.3">
      <c r="B214" s="107"/>
      <c r="D214" s="107"/>
      <c r="F214" s="107"/>
      <c r="H214" s="107"/>
      <c r="J214" s="107"/>
      <c r="P214" s="107"/>
      <c r="R214" s="107"/>
      <c r="X214" s="107"/>
      <c r="Z214" s="22"/>
    </row>
    <row r="215" spans="2:26" x14ac:dyDescent="0.3">
      <c r="B215" s="107"/>
      <c r="D215" s="107"/>
      <c r="F215" s="107"/>
      <c r="H215" s="107"/>
      <c r="J215" s="107"/>
      <c r="P215" s="107"/>
      <c r="R215" s="107"/>
      <c r="X215" s="107"/>
      <c r="Z215" s="22"/>
    </row>
    <row r="216" spans="2:26" x14ac:dyDescent="0.3">
      <c r="B216" s="107"/>
      <c r="D216" s="107"/>
      <c r="F216" s="107"/>
      <c r="H216" s="107"/>
      <c r="J216" s="107"/>
      <c r="P216" s="107"/>
      <c r="R216" s="107"/>
      <c r="X216" s="107"/>
      <c r="Z216" s="22"/>
    </row>
    <row r="217" spans="2:26" x14ac:dyDescent="0.3">
      <c r="B217" s="107"/>
      <c r="D217" s="107"/>
      <c r="F217" s="107"/>
      <c r="H217" s="107"/>
      <c r="J217" s="107"/>
      <c r="P217" s="107"/>
      <c r="R217" s="107"/>
      <c r="X217" s="107"/>
      <c r="Z217" s="22"/>
    </row>
    <row r="218" spans="2:26" x14ac:dyDescent="0.3">
      <c r="B218" s="107"/>
      <c r="D218" s="107"/>
      <c r="F218" s="107"/>
      <c r="H218" s="107"/>
      <c r="J218" s="107"/>
      <c r="P218" s="107"/>
      <c r="R218" s="107"/>
      <c r="X218" s="107"/>
      <c r="Z218" s="22"/>
    </row>
    <row r="219" spans="2:26" x14ac:dyDescent="0.3">
      <c r="B219" s="107"/>
      <c r="D219" s="107"/>
      <c r="F219" s="107"/>
      <c r="H219" s="107"/>
      <c r="J219" s="107"/>
      <c r="P219" s="107"/>
      <c r="R219" s="107"/>
      <c r="X219" s="107"/>
      <c r="Z219" s="22"/>
    </row>
    <row r="220" spans="2:26" x14ac:dyDescent="0.3">
      <c r="B220" s="107"/>
      <c r="D220" s="107"/>
      <c r="F220" s="107"/>
      <c r="H220" s="107"/>
      <c r="J220" s="107"/>
      <c r="P220" s="107"/>
      <c r="R220" s="107"/>
      <c r="X220" s="107"/>
      <c r="Z220" s="22"/>
    </row>
    <row r="221" spans="2:26" x14ac:dyDescent="0.3">
      <c r="B221" s="107"/>
      <c r="D221" s="107"/>
      <c r="F221" s="107"/>
      <c r="H221" s="107"/>
      <c r="J221" s="107"/>
      <c r="P221" s="107"/>
      <c r="R221" s="107"/>
      <c r="X221" s="107"/>
      <c r="Z221" s="22"/>
    </row>
    <row r="222" spans="2:26" x14ac:dyDescent="0.3">
      <c r="B222" s="107"/>
      <c r="D222" s="107"/>
      <c r="F222" s="107"/>
      <c r="H222" s="107"/>
      <c r="J222" s="107"/>
      <c r="P222" s="107"/>
      <c r="R222" s="107"/>
      <c r="X222" s="107"/>
      <c r="Z222" s="22"/>
    </row>
    <row r="223" spans="2:26" x14ac:dyDescent="0.3">
      <c r="B223" s="107"/>
      <c r="D223" s="107"/>
      <c r="F223" s="107"/>
      <c r="H223" s="107"/>
      <c r="J223" s="107"/>
      <c r="P223" s="107"/>
      <c r="R223" s="107"/>
      <c r="X223" s="107"/>
      <c r="Z223" s="22"/>
    </row>
    <row r="224" spans="2:26" x14ac:dyDescent="0.3">
      <c r="B224" s="107"/>
      <c r="D224" s="107"/>
      <c r="F224" s="107"/>
      <c r="H224" s="107"/>
      <c r="J224" s="107"/>
      <c r="P224" s="107"/>
      <c r="R224" s="107"/>
      <c r="X224" s="107"/>
      <c r="Z224" s="22"/>
    </row>
    <row r="225" spans="2:26" x14ac:dyDescent="0.3">
      <c r="B225" s="107"/>
      <c r="D225" s="107"/>
      <c r="F225" s="107"/>
      <c r="H225" s="107"/>
      <c r="J225" s="107"/>
      <c r="P225" s="107"/>
      <c r="R225" s="107"/>
      <c r="X225" s="107"/>
      <c r="Z225" s="22"/>
    </row>
    <row r="226" spans="2:26" x14ac:dyDescent="0.3">
      <c r="B226" s="107"/>
      <c r="D226" s="107"/>
      <c r="F226" s="107"/>
      <c r="H226" s="107"/>
      <c r="J226" s="107"/>
      <c r="P226" s="107"/>
      <c r="R226" s="107"/>
      <c r="X226" s="107"/>
      <c r="Z226" s="22"/>
    </row>
    <row r="227" spans="2:26" x14ac:dyDescent="0.3">
      <c r="B227" s="107"/>
      <c r="D227" s="107"/>
      <c r="F227" s="107"/>
      <c r="H227" s="107"/>
      <c r="J227" s="107"/>
      <c r="P227" s="107"/>
      <c r="R227" s="107"/>
      <c r="X227" s="107"/>
      <c r="Z227" s="22"/>
    </row>
    <row r="228" spans="2:26" x14ac:dyDescent="0.3">
      <c r="B228" s="107"/>
      <c r="D228" s="107"/>
      <c r="F228" s="107"/>
      <c r="H228" s="107"/>
      <c r="J228" s="107"/>
      <c r="P228" s="107"/>
      <c r="R228" s="107"/>
      <c r="X228" s="107"/>
      <c r="Z228" s="22"/>
    </row>
    <row r="229" spans="2:26" x14ac:dyDescent="0.3">
      <c r="B229" s="107"/>
      <c r="D229" s="107"/>
      <c r="F229" s="107"/>
      <c r="H229" s="107"/>
      <c r="J229" s="107"/>
      <c r="P229" s="107"/>
      <c r="R229" s="107"/>
      <c r="X229" s="107"/>
      <c r="Z229" s="22"/>
    </row>
    <row r="230" spans="2:26" x14ac:dyDescent="0.3">
      <c r="B230" s="107"/>
      <c r="D230" s="107"/>
      <c r="F230" s="107"/>
      <c r="H230" s="107"/>
      <c r="J230" s="107"/>
      <c r="P230" s="107"/>
      <c r="R230" s="107"/>
      <c r="X230" s="107"/>
      <c r="Z230" s="22"/>
    </row>
    <row r="231" spans="2:26" x14ac:dyDescent="0.3">
      <c r="B231" s="107"/>
      <c r="D231" s="107"/>
      <c r="F231" s="107"/>
      <c r="H231" s="107"/>
      <c r="J231" s="107"/>
      <c r="P231" s="107"/>
      <c r="R231" s="107"/>
      <c r="X231" s="107"/>
      <c r="Z231" s="22"/>
    </row>
    <row r="232" spans="2:26" x14ac:dyDescent="0.3">
      <c r="B232" s="107"/>
      <c r="D232" s="107"/>
      <c r="F232" s="107"/>
      <c r="H232" s="107"/>
      <c r="J232" s="107"/>
      <c r="P232" s="107"/>
      <c r="R232" s="107"/>
      <c r="X232" s="107"/>
      <c r="Z232" s="22"/>
    </row>
    <row r="233" spans="2:26" x14ac:dyDescent="0.3">
      <c r="B233" s="107"/>
      <c r="D233" s="107"/>
      <c r="F233" s="107"/>
      <c r="H233" s="107"/>
      <c r="J233" s="107"/>
      <c r="P233" s="107"/>
      <c r="R233" s="107"/>
      <c r="X233" s="107"/>
      <c r="Z233" s="22"/>
    </row>
    <row r="234" spans="2:26" x14ac:dyDescent="0.3">
      <c r="B234" s="107"/>
      <c r="D234" s="107"/>
      <c r="F234" s="107"/>
      <c r="H234" s="107"/>
      <c r="J234" s="107"/>
      <c r="P234" s="107"/>
      <c r="R234" s="107"/>
      <c r="X234" s="107"/>
      <c r="Z234" s="22"/>
    </row>
    <row r="235" spans="2:26" x14ac:dyDescent="0.3">
      <c r="B235" s="107"/>
      <c r="D235" s="107"/>
      <c r="F235" s="107"/>
      <c r="H235" s="107"/>
      <c r="J235" s="107"/>
      <c r="P235" s="107"/>
      <c r="R235" s="107"/>
      <c r="X235" s="107"/>
      <c r="Z235" s="22"/>
    </row>
    <row r="236" spans="2:26" x14ac:dyDescent="0.3">
      <c r="B236" s="107"/>
      <c r="D236" s="107"/>
      <c r="F236" s="107"/>
      <c r="H236" s="107"/>
      <c r="J236" s="107"/>
      <c r="P236" s="107"/>
      <c r="R236" s="107"/>
      <c r="X236" s="107"/>
      <c r="Z236" s="22"/>
    </row>
    <row r="237" spans="2:26" x14ac:dyDescent="0.3">
      <c r="B237" s="107"/>
      <c r="D237" s="107"/>
      <c r="F237" s="107"/>
      <c r="H237" s="107"/>
      <c r="J237" s="107"/>
      <c r="P237" s="107"/>
      <c r="R237" s="107"/>
      <c r="X237" s="107"/>
      <c r="Z237" s="22"/>
    </row>
    <row r="238" spans="2:26" x14ac:dyDescent="0.3">
      <c r="B238" s="107"/>
      <c r="D238" s="107"/>
      <c r="F238" s="107"/>
      <c r="H238" s="107"/>
      <c r="J238" s="107"/>
      <c r="P238" s="107"/>
      <c r="R238" s="107"/>
      <c r="X238" s="107"/>
      <c r="Z238" s="22"/>
    </row>
    <row r="239" spans="2:26" x14ac:dyDescent="0.3">
      <c r="B239" s="107"/>
      <c r="D239" s="107"/>
      <c r="F239" s="107"/>
      <c r="H239" s="107"/>
      <c r="J239" s="107"/>
      <c r="P239" s="107"/>
      <c r="R239" s="107"/>
      <c r="X239" s="107"/>
      <c r="Z239" s="22"/>
    </row>
    <row r="240" spans="2:26" x14ac:dyDescent="0.3">
      <c r="B240" s="107"/>
      <c r="D240" s="107"/>
      <c r="F240" s="107"/>
      <c r="H240" s="107"/>
      <c r="J240" s="107"/>
      <c r="P240" s="107"/>
      <c r="R240" s="107"/>
      <c r="X240" s="107"/>
      <c r="Z240" s="22"/>
    </row>
    <row r="241" spans="2:26" x14ac:dyDescent="0.3">
      <c r="B241" s="107"/>
      <c r="D241" s="107"/>
      <c r="F241" s="107"/>
      <c r="H241" s="107"/>
      <c r="J241" s="107"/>
      <c r="P241" s="107"/>
      <c r="R241" s="107"/>
      <c r="X241" s="107"/>
      <c r="Z241" s="22"/>
    </row>
    <row r="242" spans="2:26" x14ac:dyDescent="0.3">
      <c r="B242" s="107"/>
      <c r="D242" s="107"/>
      <c r="F242" s="107"/>
      <c r="H242" s="107"/>
      <c r="J242" s="107"/>
      <c r="P242" s="107"/>
      <c r="R242" s="107"/>
      <c r="X242" s="107"/>
      <c r="Z242" s="22"/>
    </row>
    <row r="243" spans="2:26" x14ac:dyDescent="0.3">
      <c r="B243" s="107"/>
      <c r="D243" s="107"/>
      <c r="F243" s="107"/>
      <c r="H243" s="107"/>
      <c r="J243" s="107"/>
      <c r="P243" s="107"/>
      <c r="R243" s="107"/>
      <c r="X243" s="107"/>
      <c r="Z243" s="22"/>
    </row>
    <row r="244" spans="2:26" x14ac:dyDescent="0.3">
      <c r="B244" s="107"/>
      <c r="D244" s="107"/>
      <c r="F244" s="107"/>
      <c r="H244" s="107"/>
      <c r="J244" s="107"/>
      <c r="P244" s="107"/>
      <c r="R244" s="107"/>
      <c r="X244" s="107"/>
      <c r="Z244" s="22"/>
    </row>
    <row r="245" spans="2:26" x14ac:dyDescent="0.3">
      <c r="B245" s="107"/>
      <c r="D245" s="107"/>
      <c r="F245" s="107"/>
      <c r="H245" s="107"/>
      <c r="J245" s="107"/>
      <c r="P245" s="107"/>
      <c r="R245" s="107"/>
      <c r="X245" s="107"/>
      <c r="Z245" s="22"/>
    </row>
    <row r="246" spans="2:26" x14ac:dyDescent="0.3">
      <c r="B246" s="107"/>
      <c r="D246" s="107"/>
      <c r="F246" s="107"/>
      <c r="H246" s="107"/>
      <c r="J246" s="107"/>
      <c r="P246" s="107"/>
      <c r="R246" s="107"/>
      <c r="X246" s="107"/>
      <c r="Z246" s="22"/>
    </row>
    <row r="247" spans="2:26" x14ac:dyDescent="0.3">
      <c r="B247" s="107"/>
      <c r="D247" s="107"/>
      <c r="F247" s="107"/>
      <c r="H247" s="107"/>
      <c r="J247" s="107"/>
      <c r="P247" s="107"/>
      <c r="R247" s="107"/>
      <c r="X247" s="107"/>
      <c r="Z247" s="22"/>
    </row>
    <row r="248" spans="2:26" x14ac:dyDescent="0.3">
      <c r="B248" s="107"/>
      <c r="D248" s="107"/>
      <c r="F248" s="107"/>
      <c r="H248" s="107"/>
      <c r="J248" s="107"/>
      <c r="P248" s="107"/>
      <c r="R248" s="107"/>
      <c r="X248" s="107"/>
      <c r="Z248" s="22"/>
    </row>
    <row r="249" spans="2:26" x14ac:dyDescent="0.3">
      <c r="B249" s="107"/>
      <c r="D249" s="107"/>
      <c r="F249" s="107"/>
      <c r="H249" s="107"/>
      <c r="J249" s="107"/>
      <c r="P249" s="107"/>
      <c r="R249" s="107"/>
      <c r="X249" s="107"/>
      <c r="Z249" s="22"/>
    </row>
    <row r="250" spans="2:26" x14ac:dyDescent="0.3">
      <c r="B250" s="107"/>
      <c r="D250" s="107"/>
      <c r="F250" s="107"/>
      <c r="H250" s="107"/>
      <c r="J250" s="107"/>
      <c r="P250" s="107"/>
      <c r="R250" s="107"/>
      <c r="X250" s="107"/>
      <c r="Z250" s="22"/>
    </row>
    <row r="251" spans="2:26" x14ac:dyDescent="0.3">
      <c r="B251" s="107"/>
      <c r="D251" s="107"/>
      <c r="F251" s="107"/>
      <c r="H251" s="107"/>
      <c r="J251" s="107"/>
      <c r="P251" s="107"/>
      <c r="R251" s="107"/>
      <c r="X251" s="107"/>
      <c r="Z251" s="22"/>
    </row>
    <row r="252" spans="2:26" x14ac:dyDescent="0.3">
      <c r="B252" s="107"/>
      <c r="D252" s="107"/>
      <c r="F252" s="107"/>
      <c r="H252" s="107"/>
      <c r="J252" s="107"/>
      <c r="P252" s="107"/>
      <c r="R252" s="107"/>
      <c r="X252" s="107"/>
      <c r="Z252" s="22"/>
    </row>
    <row r="253" spans="2:26" x14ac:dyDescent="0.3">
      <c r="B253" s="107"/>
      <c r="D253" s="107"/>
      <c r="F253" s="107"/>
      <c r="H253" s="107"/>
      <c r="J253" s="107"/>
      <c r="P253" s="107"/>
      <c r="R253" s="107"/>
      <c r="X253" s="107"/>
      <c r="Z253" s="22"/>
    </row>
    <row r="254" spans="2:26" x14ac:dyDescent="0.3">
      <c r="B254" s="107"/>
      <c r="D254" s="107"/>
      <c r="F254" s="107"/>
      <c r="H254" s="107"/>
      <c r="J254" s="107"/>
      <c r="P254" s="107"/>
      <c r="R254" s="107"/>
      <c r="X254" s="107"/>
      <c r="Z254" s="22"/>
    </row>
    <row r="255" spans="2:26" x14ac:dyDescent="0.3">
      <c r="B255" s="107"/>
      <c r="D255" s="107"/>
      <c r="F255" s="107"/>
      <c r="H255" s="107"/>
      <c r="J255" s="107"/>
      <c r="P255" s="107"/>
      <c r="R255" s="107"/>
      <c r="X255" s="107"/>
      <c r="Z255" s="22"/>
    </row>
    <row r="256" spans="2:26" x14ac:dyDescent="0.3">
      <c r="B256" s="107"/>
      <c r="D256" s="107"/>
      <c r="F256" s="107"/>
      <c r="H256" s="107"/>
      <c r="J256" s="107"/>
      <c r="P256" s="107"/>
      <c r="R256" s="107"/>
      <c r="X256" s="107"/>
      <c r="Z256" s="22"/>
    </row>
    <row r="257" spans="2:26" x14ac:dyDescent="0.3">
      <c r="B257" s="107"/>
      <c r="D257" s="107"/>
      <c r="F257" s="107"/>
      <c r="H257" s="107"/>
      <c r="J257" s="107"/>
      <c r="P257" s="107"/>
      <c r="R257" s="107"/>
      <c r="X257" s="107"/>
      <c r="Z257" s="22"/>
    </row>
    <row r="258" spans="2:26" x14ac:dyDescent="0.3">
      <c r="B258" s="107"/>
      <c r="D258" s="107"/>
      <c r="F258" s="107"/>
      <c r="H258" s="107"/>
      <c r="J258" s="107"/>
      <c r="P258" s="107"/>
      <c r="R258" s="107"/>
      <c r="X258" s="107"/>
      <c r="Z258" s="22"/>
    </row>
    <row r="259" spans="2:26" x14ac:dyDescent="0.3">
      <c r="B259" s="107"/>
      <c r="D259" s="107"/>
      <c r="F259" s="107"/>
      <c r="H259" s="107"/>
      <c r="J259" s="107"/>
      <c r="P259" s="107"/>
      <c r="R259" s="107"/>
      <c r="X259" s="107"/>
      <c r="Z259" s="22"/>
    </row>
    <row r="260" spans="2:26" x14ac:dyDescent="0.3">
      <c r="B260" s="107"/>
      <c r="D260" s="107"/>
      <c r="F260" s="107"/>
      <c r="H260" s="107"/>
      <c r="J260" s="107"/>
      <c r="P260" s="107"/>
      <c r="R260" s="107"/>
      <c r="X260" s="107"/>
      <c r="Z260" s="22"/>
    </row>
    <row r="261" spans="2:26" x14ac:dyDescent="0.3">
      <c r="B261" s="107"/>
      <c r="D261" s="107"/>
      <c r="F261" s="107"/>
      <c r="H261" s="107"/>
      <c r="J261" s="107"/>
      <c r="P261" s="107"/>
      <c r="R261" s="107"/>
      <c r="X261" s="107"/>
      <c r="Z261" s="22"/>
    </row>
    <row r="262" spans="2:26" x14ac:dyDescent="0.3">
      <c r="B262" s="107"/>
      <c r="D262" s="107"/>
      <c r="F262" s="107"/>
      <c r="H262" s="107"/>
      <c r="J262" s="107"/>
      <c r="P262" s="107"/>
      <c r="R262" s="107"/>
      <c r="X262" s="107"/>
    </row>
    <row r="263" spans="2:26" x14ac:dyDescent="0.3">
      <c r="B263" s="107"/>
      <c r="D263" s="107"/>
      <c r="F263" s="107"/>
      <c r="H263" s="107"/>
      <c r="J263" s="107"/>
      <c r="P263" s="107"/>
      <c r="R263" s="107"/>
      <c r="X263" s="107"/>
    </row>
    <row r="264" spans="2:26" x14ac:dyDescent="0.3">
      <c r="B264" s="107"/>
      <c r="D264" s="107"/>
      <c r="F264" s="107"/>
      <c r="H264" s="107"/>
      <c r="J264" s="107"/>
      <c r="P264" s="107"/>
      <c r="R264" s="107"/>
      <c r="X264" s="107"/>
    </row>
    <row r="265" spans="2:26" x14ac:dyDescent="0.3">
      <c r="B265" s="107"/>
      <c r="D265" s="107"/>
      <c r="F265" s="107"/>
      <c r="H265" s="107"/>
      <c r="J265" s="107"/>
      <c r="P265" s="107"/>
      <c r="R265" s="107"/>
      <c r="X265" s="107"/>
    </row>
    <row r="266" spans="2:26" x14ac:dyDescent="0.3">
      <c r="B266" s="107"/>
      <c r="D266" s="107"/>
      <c r="F266" s="107"/>
      <c r="H266" s="107"/>
      <c r="J266" s="107"/>
      <c r="P266" s="107"/>
      <c r="R266" s="107"/>
      <c r="X266" s="107"/>
    </row>
    <row r="267" spans="2:26" x14ac:dyDescent="0.3">
      <c r="B267" s="107"/>
      <c r="D267" s="107"/>
      <c r="F267" s="107"/>
      <c r="H267" s="107"/>
      <c r="J267" s="107"/>
      <c r="P267" s="107"/>
      <c r="R267" s="107"/>
      <c r="X267" s="107"/>
    </row>
    <row r="268" spans="2:26" x14ac:dyDescent="0.3">
      <c r="B268" s="107"/>
      <c r="D268" s="107"/>
      <c r="F268" s="107"/>
      <c r="H268" s="107"/>
      <c r="J268" s="107"/>
      <c r="P268" s="107"/>
      <c r="R268" s="107"/>
      <c r="X268" s="107"/>
    </row>
    <row r="269" spans="2:26" x14ac:dyDescent="0.3">
      <c r="B269" s="107"/>
      <c r="D269" s="107"/>
      <c r="F269" s="107"/>
      <c r="H269" s="107"/>
      <c r="J269" s="107"/>
      <c r="P269" s="107"/>
      <c r="R269" s="107"/>
      <c r="X269" s="107"/>
    </row>
    <row r="270" spans="2:26" x14ac:dyDescent="0.3">
      <c r="B270" s="107"/>
      <c r="D270" s="107"/>
      <c r="F270" s="107"/>
      <c r="H270" s="107"/>
      <c r="J270" s="107"/>
      <c r="P270" s="107"/>
      <c r="R270" s="107"/>
      <c r="X270" s="107"/>
    </row>
    <row r="271" spans="2:26" x14ac:dyDescent="0.3">
      <c r="B271" s="107"/>
      <c r="D271" s="107"/>
      <c r="F271" s="107"/>
      <c r="H271" s="107"/>
      <c r="J271" s="107"/>
      <c r="P271" s="107"/>
      <c r="R271" s="107"/>
      <c r="X271" s="107"/>
    </row>
  </sheetData>
  <sheetProtection algorithmName="SHA-512" hashValue="wgNinadQHOE4JGExJCEA+ZODYZMWZ2DJ/eWKhaB/SmWe9pvY3ClZ4mkRjQLpYgTRPcng2bSaXngv5R2zyz/DmQ==" saltValue="Gh4l6iTLIX5vUbIDVcXDWA==" spinCount="100000" sheet="1" formatColumns="0"/>
  <customSheetViews>
    <customSheetView guid="{83BCCC09-8AC8-4304-9213-3ECE2DC16AD8}" showGridLines="0">
      <selection activeCell="W7" sqref="W7"/>
      <pageMargins left="0.7" right="0.7" top="0.75" bottom="0.75" header="0.3" footer="0.3"/>
      <pageSetup paperSize="9" orientation="portrait" r:id="rId1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DA38D98D-64BF-48A9-B1C9-BECCDCD9C7D7}" showGridLines="0">
      <selection activeCell="P9" sqref="P9"/>
      <pageMargins left="0.7" right="0.7" top="0.75" bottom="0.75" header="0.3" footer="0.3"/>
      <pageSetup paperSize="9" orientation="portrait" r:id="rId2"/>
      <headerFooter>
        <oddHeader>&amp;L&amp;"Calibri"&amp;10&amp;K000000 Intern gebruik&amp;1#_x000D_</oddHeader>
        <oddFooter>&amp;L_x000D_&amp;1#&amp;"Calibri"&amp;10&amp;K000000 Intern gebruik</oddFooter>
      </headerFooter>
    </customSheetView>
    <customSheetView guid="{0FB312B1-C847-4AEE-B520-9119A74AA10E}" showGridLines="0">
      <selection activeCell="W7" sqref="W7"/>
      <pageMargins left="0.7" right="0.7" top="0.75" bottom="0.75" header="0.3" footer="0.3"/>
      <pageSetup paperSize="9" orientation="portrait" r:id="rId3"/>
      <headerFooter>
        <oddHeader>&amp;L&amp;"Calibri"&amp;10&amp;K000000 Intern gebruik&amp;1#_x000D_</oddHeader>
        <oddFooter>&amp;L_x000D_&amp;1#&amp;"Calibri"&amp;10&amp;K000000 Intern gebruik</oddFooter>
      </headerFooter>
    </customSheetView>
  </customSheetViews>
  <mergeCells count="1">
    <mergeCell ref="C3:H3"/>
  </mergeCells>
  <phoneticPr fontId="10" type="noConversion"/>
  <conditionalFormatting sqref="T11">
    <cfRule type="cellIs" dxfId="5" priority="11" operator="lessThanOrEqual">
      <formula>1</formula>
    </cfRule>
  </conditionalFormatting>
  <conditionalFormatting sqref="V11">
    <cfRule type="cellIs" dxfId="4" priority="10" operator="lessThanOrEqual">
      <formula>1</formula>
    </cfRule>
  </conditionalFormatting>
  <conditionalFormatting sqref="T12:T208">
    <cfRule type="cellIs" dxfId="3" priority="7" operator="lessThanOrEqual">
      <formula>1</formula>
    </cfRule>
  </conditionalFormatting>
  <conditionalFormatting sqref="V12:V208">
    <cfRule type="cellIs" dxfId="2" priority="6" operator="lessThanOrEqual">
      <formula>1</formula>
    </cfRule>
  </conditionalFormatting>
  <conditionalFormatting sqref="R11">
    <cfRule type="cellIs" dxfId="1" priority="4" operator="lessThanOrEqual">
      <formula>1</formula>
    </cfRule>
  </conditionalFormatting>
  <conditionalFormatting sqref="R12:R208">
    <cfRule type="cellIs" dxfId="0" priority="2" operator="lessThanOrEqual">
      <formula>1</formula>
    </cfRule>
  </conditionalFormatting>
  <pageMargins left="0.7" right="0.7" top="0.75" bottom="0.75" header="0.3" footer="0.3"/>
  <pageSetup paperSize="9" scale="59" orientation="landscape" r:id="rId4"/>
  <headerFooter>
    <oddHeader>&amp;L&amp;"Calibri"&amp;10&amp;K000000 Intern gebruik&amp;1#_x000D_</oddHeader>
    <oddFooter>&amp;L_x000D_&amp;1#&amp;"Calibri"&amp;10&amp;K000000 Intern gebruik</oddFooter>
  </headerFooter>
  <colBreaks count="1" manualBreakCount="1">
    <brk id="15" max="210" man="1"/>
  </colBreaks>
  <ignoredErrors>
    <ignoredError sqref="N5:N6 N7 S13:S207 S208 S12 W12:X12 W13:X207 T12:V208 T11:U11 S11 V11 R11:R208" unlockedFormula="1"/>
  </ignoredErrors>
  <legacyDrawing r:id="rId5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8</vt:i4>
      </vt:variant>
    </vt:vector>
  </HeadingPairs>
  <TitlesOfParts>
    <vt:vector size="17" baseType="lpstr">
      <vt:lpstr>Invulwijzer begroting</vt:lpstr>
      <vt:lpstr>Toelichting kostenposten</vt:lpstr>
      <vt:lpstr>Basisgegevens aanvraag</vt:lpstr>
      <vt:lpstr>Overzicht projectbegroting</vt:lpstr>
      <vt:lpstr>Werkblad</vt:lpstr>
      <vt:lpstr>Aanvrager 1</vt:lpstr>
      <vt:lpstr>Deelnemer 2</vt:lpstr>
      <vt:lpstr>Deelnemer 3</vt:lpstr>
      <vt:lpstr>Specificatie Machines en app.</vt:lpstr>
      <vt:lpstr>'Aanvrager 1'!Afdrukbereik</vt:lpstr>
      <vt:lpstr>'Deelnemer 2'!Afdrukbereik</vt:lpstr>
      <vt:lpstr>'Deelnemer 3'!Afdrukbereik</vt:lpstr>
      <vt:lpstr>'Invulwijzer begroting'!Afdrukbereik</vt:lpstr>
      <vt:lpstr>'Overzicht projectbegroting'!Afdrukbereik</vt:lpstr>
      <vt:lpstr>'Specificatie Machines en app.'!Afdrukbereik</vt:lpstr>
      <vt:lpstr>'Toelichting kostenposten'!Afdrukbereik</vt:lpstr>
      <vt:lpstr>'Invulwijzer begroting'!OLE_LINK1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Cybersecurity Innovation Fund</dc:title>
  <dc:creator>Rijksdienst voor Ondernemend Nederland</dc:creator>
  <cp:lastModifiedBy>Prinsen, M. (Marjon)</cp:lastModifiedBy>
  <dcterms:created xsi:type="dcterms:W3CDTF">2021-04-16T12:53:33Z</dcterms:created>
  <dcterms:modified xsi:type="dcterms:W3CDTF">2023-09-20T12:50:08Z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2022-08-25T10:32:35Z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24ea0ec0-b03b-4ac4-8bc5-6d58f625d495</vt:lpwstr>
  </property>
  <property fmtid="{D5CDD505-2E9C-101B-9397-08002B2CF9AE}" pid="8" name="MSIP_Label_acd88dc2-102c-473d-aa45-6161565a3617_ContentBits">
    <vt:lpwstr>3</vt:lpwstr>
  </property>
</Properties>
</file>