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agnl\BAS - I-schijf op Fil08\_lopende BASprogrammas\RGO\03 - Artikel 03\Stimuleringsregeling Flex- en Transformatiewoningen\Aanvraagdocumentatie\"/>
    </mc:Choice>
  </mc:AlternateContent>
  <xr:revisionPtr revIDLastSave="0" documentId="13_ncr:1_{BEE29728-4E11-43AB-AD06-272E92A5B36D}" xr6:coauthVersionLast="47" xr6:coauthVersionMax="47" xr10:uidLastSave="{00000000-0000-0000-0000-000000000000}"/>
  <bookViews>
    <workbookView xWindow="-120" yWindow="-120" windowWidth="29040" windowHeight="13950" activeTab="3" xr2:uid="{00000000-000D-0000-FFFF-FFFF00000000}"/>
  </bookViews>
  <sheets>
    <sheet name="Aandachtspunten" sheetId="2" r:id="rId1"/>
    <sheet name="Projectbegroting" sheetId="1" r:id="rId2"/>
    <sheet name="Toelichting begrotingsposten" sheetId="4" r:id="rId3"/>
    <sheet name="Begroting per woonruimt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C17" i="1"/>
  <c r="C22" i="1" l="1"/>
  <c r="D22" i="1" s="1"/>
  <c r="C23" i="1" l="1"/>
  <c r="D23" i="1" s="1"/>
  <c r="C24" i="1" l="1"/>
  <c r="D24" i="1" s="1"/>
  <c r="C20" i="1"/>
  <c r="D20" i="1" s="1"/>
  <c r="C21" i="1"/>
  <c r="C18" i="1"/>
  <c r="D18" i="1" s="1"/>
  <c r="C7" i="1"/>
  <c r="C26" i="1" s="1"/>
  <c r="C5" i="1"/>
  <c r="C53" i="1" s="1"/>
  <c r="C52" i="1"/>
  <c r="D48" i="1"/>
  <c r="C19" i="1"/>
  <c r="D19" i="1" s="1"/>
  <c r="E36" i="1" l="1"/>
  <c r="C36" i="1" s="1"/>
  <c r="D21" i="1"/>
  <c r="D36" i="1"/>
  <c r="C30" i="1"/>
  <c r="D30" i="1" s="1"/>
  <c r="C29" i="1"/>
  <c r="D29" i="1" s="1"/>
  <c r="C28" i="1"/>
  <c r="D28" i="1" s="1"/>
  <c r="C27" i="1"/>
  <c r="D27" i="1" s="1"/>
  <c r="D26" i="1"/>
  <c r="C34" i="1"/>
  <c r="D34" i="1" s="1"/>
  <c r="C54" i="1"/>
  <c r="C35" i="1" l="1"/>
  <c r="D35" i="1" s="1"/>
  <c r="D52" i="1" l="1"/>
  <c r="D54" i="1" l="1"/>
  <c r="B30" i="1"/>
  <c r="B29" i="1"/>
  <c r="C41" i="1"/>
  <c r="D41" i="1" s="1"/>
  <c r="C40" i="1"/>
  <c r="D40" i="1" s="1"/>
  <c r="B41" i="1"/>
  <c r="B40" i="1"/>
  <c r="C39" i="1"/>
  <c r="D39" i="1" s="1"/>
  <c r="C38" i="1"/>
  <c r="D38" i="1" s="1"/>
  <c r="C37" i="1"/>
  <c r="D37" i="1" s="1"/>
  <c r="B24" i="1"/>
  <c r="C42" i="1" l="1"/>
  <c r="D42" i="1"/>
  <c r="C31" i="1"/>
  <c r="D17" i="1"/>
  <c r="D53" i="1"/>
  <c r="D31" i="1" l="1"/>
  <c r="D43" i="1" s="1"/>
  <c r="C51" i="1" s="1"/>
  <c r="D51" i="1" s="1"/>
</calcChain>
</file>

<file path=xl/sharedStrings.xml><?xml version="1.0" encoding="utf-8"?>
<sst xmlns="http://schemas.openxmlformats.org/spreadsheetml/2006/main" count="189" uniqueCount="163">
  <si>
    <t>Subtotaal</t>
  </si>
  <si>
    <t>Gemeente:</t>
  </si>
  <si>
    <t>Project:</t>
  </si>
  <si>
    <t xml:space="preserve">Bijdrage vanuit gemeente </t>
  </si>
  <si>
    <t>eerder ontvangen subsidie van het Rijk</t>
  </si>
  <si>
    <t xml:space="preserve">bijdrage van andere medeoverheden </t>
  </si>
  <si>
    <t xml:space="preserve">huuropbrengsten </t>
  </si>
  <si>
    <t>Dekking Financieel tekort</t>
  </si>
  <si>
    <t>bijdrage van andere partijen (niet zijnde medeoverheden)</t>
  </si>
  <si>
    <t>Opbrengsten</t>
  </si>
  <si>
    <t>stichtingskosten, waarvan:</t>
  </si>
  <si>
    <t>exploitatiekosten, waarvan:</t>
  </si>
  <si>
    <t>onderhoudskosten</t>
  </si>
  <si>
    <t>Aantal wooneenheden waarvoor bijdrage wordt gevraagd:</t>
  </si>
  <si>
    <t>beheerkosten (exclusief kosten sociaal beheer)</t>
  </si>
  <si>
    <t>kosten sociaal beheer</t>
  </si>
  <si>
    <t>Kosten exclusief btw</t>
  </si>
  <si>
    <t>Kosten en opbrengsten per woonruimte</t>
  </si>
  <si>
    <t xml:space="preserve">Opbrengsten </t>
  </si>
  <si>
    <t>huuropbrengsten (per maand)</t>
  </si>
  <si>
    <t>exploitatiekosten (per maand), waarvan:</t>
  </si>
  <si>
    <t>Bedrag per woning</t>
  </si>
  <si>
    <t>Posten</t>
  </si>
  <si>
    <t>Waarde</t>
  </si>
  <si>
    <t>Projectgegevens</t>
  </si>
  <si>
    <t>overige stichtingskosten (door u in te vullen)</t>
  </si>
  <si>
    <t>overige exploitatiekosten (door u in te vullen)</t>
  </si>
  <si>
    <t>overige opbrengsten (door u in te vullen)</t>
  </si>
  <si>
    <t>Aandachtspunten bij het opstellen van de projectbegroting</t>
  </si>
  <si>
    <t>1.3) Een substantieel resterend financieel tekort na de gevraagde Rijksbijdrage geeft reden tot twijfel inzake de haalbaarheid van uw project. Een (gedeeltelijke) dekking hiervan vanuit de gemeente zal de ingeschatte haalbaarheid versterken. U dient dit in de projectbegroting op te geven en/of toe te lichten.</t>
  </si>
  <si>
    <t>1. Algemene aandachtspunten</t>
  </si>
  <si>
    <t>Zie aandachtspunt 1.3 onder tabblad 'Instructies'.</t>
  </si>
  <si>
    <t>1.1) De projectbegroting dient toe te zien op de kosten en opbrengsten voor het gehele huisvestingsproject. Enkel een gemeentelijke begroting is hiermee niet voldoende. Het is dus mogelijk dat u als gemeente kosten en/of opbrengsten op dient te geven die niet direct onder uw verantwoordelijkheid vallen.</t>
  </si>
  <si>
    <t>1.2) U wordt geacht de begroting volledig in te vullen. Het kan zijn dat specifieke posten niet van toepassing zijn op het huisvestingsproject. Wanneer een post op €0 blijft staan wordt u geacht dit toe te lichten.</t>
  </si>
  <si>
    <t>3.2) De automatische berekening die wordt gebruikt om naar aanleiding van de posten onder 'Kwantitatieve gegevens' de begroting in te vullen maakt voor niet-incidentele kosten en opbrengsten gebruik van een inflatiecorrectie van 2% per jaar.</t>
  </si>
  <si>
    <t>2. Aandachtspunten voor specifieke posten in de projectbegroting</t>
  </si>
  <si>
    <t>3. Aandachtspunten inzake het gebruik van tabblad 'Begroting per woonruimte'.</t>
  </si>
  <si>
    <r>
      <t xml:space="preserve">U gebruikt de onderstaande tabel wanneer u wenst te rekenen met bedragen per te realiseren woonruimte. U vult hierbij de kosten en opbrensten per woonruimte in. Bij de exploitatiekosten, evenals de huuropbrengsten, vult u het bedrag per woonruimte </t>
    </r>
    <r>
      <rPr>
        <b/>
        <sz val="11"/>
        <color theme="1"/>
        <rFont val="Calibri"/>
        <family val="2"/>
        <scheme val="minor"/>
      </rPr>
      <t xml:space="preserve">per maand </t>
    </r>
    <r>
      <rPr>
        <sz val="11"/>
        <color theme="1"/>
        <rFont val="Calibri"/>
        <family val="2"/>
        <scheme val="minor"/>
      </rPr>
      <t>in. Alle posten die u hier invult worden in het tabblad 'Projectbegroting' automatisch doorgerekend naar de totale kosten/opbrengsten. Het gebruik van deze tabel is niet verplicht.</t>
    </r>
  </si>
  <si>
    <t>3.1) Gebruik van het tabblad 'Begroting per woonruimte' is niet verplicht. Dit tabblad is bedoeld als hulpmiddel om kosten per woning en/of maandelijkse of jaarlijkse kosten om te zetten naar totale projectkosten. U kunt er ook voor kiezen om het hulptabblad voor een deel van uw posten te gebruiken.</t>
  </si>
  <si>
    <t>Zie aandachtspunten 1.4 en 1.5 onder tabblad 'Instructies'.</t>
  </si>
  <si>
    <t>Overige exploitatiekosten kunnen bijvoorbeeld zijn; energiekosten, rentelasten.</t>
  </si>
  <si>
    <t>Controlepunten</t>
  </si>
  <si>
    <t>Gevraagde Rijksbijdrage exclusief btw</t>
  </si>
  <si>
    <t>1.</t>
  </si>
  <si>
    <t>2.</t>
  </si>
  <si>
    <t>3.</t>
  </si>
  <si>
    <t>4.</t>
  </si>
  <si>
    <t>Btw compensatie bedraagt maximaal 21% van gevraagde Rijksbijdrage exclusief btw</t>
  </si>
  <si>
    <t>verbouw-/renovatiekosten</t>
  </si>
  <si>
    <t>Verwacht deel van de gevraagde Rijksbijdrage dat in aanmerking komt voor btw compensatie (maximaal 21% van gevraagde Rijksbijdrage exclusief btw)</t>
  </si>
  <si>
    <t>Eventuele opmerking/toelichting gemeente</t>
  </si>
  <si>
    <t>RVO keert de Rijksbijdrage exclusief btw uit.</t>
  </si>
  <si>
    <t>1.6) Decentrale overheden kunnen betaalde btw terugvragen bij het Btw-compensatiefonds. De betaalde btw moet daarvoor aan een aantal voorwaarden voldoen. Zo moet de btw betaald zijn over een niet-ondernemerstaak en mag er geen sprake zijn van verstrekking aan een individuele derde. Btw over kosten die direct in opdracht van de gemeente zijn gemaakt komen doorgaans in aanmerking voor compensatie vanuit het Btw-compensatiefonds. Meer informatie hierover is te vinden op de website van het ministerie van Financiën.</t>
  </si>
  <si>
    <t>Financieel tekort (exclusief btw)</t>
  </si>
  <si>
    <t>Gevraagde bijdrage exclusief btw is niet hoger dan financieel tekort (exclusief btw) na bijdrage gemeente</t>
  </si>
  <si>
    <t xml:space="preserve">De controles worden automatisch uitgevoerd op basis van de ingevulde projectbegroting. </t>
  </si>
  <si>
    <t>Toelichting RVO</t>
  </si>
  <si>
    <t>eerder ontvangen of te verwachten subsidie van het Rijk</t>
  </si>
  <si>
    <t>Exclusief inflatiecorrectie</t>
  </si>
  <si>
    <t>Inclusief inflatiecorrectie</t>
  </si>
  <si>
    <t>Dient opgegeven te worden voor het totaal aantal woningen voor de gehele exploitatietermijn.</t>
  </si>
  <si>
    <t>Toegepaste inflatiecorrectie:</t>
  </si>
  <si>
    <t>Let op: U kunt enkel stichtingskosten die betrekking hebben op de realisatie opgeven; kosten zoals inrichtings- en interieurskosten vallen hier niet onder.</t>
  </si>
  <si>
    <t>1.1</t>
  </si>
  <si>
    <t>1.2</t>
  </si>
  <si>
    <t>1.3</t>
  </si>
  <si>
    <t>1.4</t>
  </si>
  <si>
    <t>1.5</t>
  </si>
  <si>
    <t>1.6</t>
  </si>
  <si>
    <t>1.7</t>
  </si>
  <si>
    <t>2.1</t>
  </si>
  <si>
    <t>2.2</t>
  </si>
  <si>
    <t>2.3</t>
  </si>
  <si>
    <t>2.4</t>
  </si>
  <si>
    <t>2.5</t>
  </si>
  <si>
    <t>3.1</t>
  </si>
  <si>
    <t>3.2</t>
  </si>
  <si>
    <t>3.3</t>
  </si>
  <si>
    <t>3.4</t>
  </si>
  <si>
    <t>3.5</t>
  </si>
  <si>
    <t>3.6</t>
  </si>
  <si>
    <t>3.7</t>
  </si>
  <si>
    <t>3.8</t>
  </si>
  <si>
    <t>4.1</t>
  </si>
  <si>
    <t>4.2</t>
  </si>
  <si>
    <t>4.3</t>
  </si>
  <si>
    <t>4.4</t>
  </si>
  <si>
    <t>0.1</t>
  </si>
  <si>
    <t>0.2</t>
  </si>
  <si>
    <t>0.3</t>
  </si>
  <si>
    <t>0.4</t>
  </si>
  <si>
    <t>0.5</t>
  </si>
  <si>
    <t>0.6</t>
  </si>
  <si>
    <t>0.7</t>
  </si>
  <si>
    <t>Algemeen aandachtspunt tav specifieke onderdelen projectbegroting</t>
  </si>
  <si>
    <t xml:space="preserve">Als u vastgoed aanschaft in het kader van uw project, vermeld dan in de toelichting het aantal m2 BVO van het aan te kopen vastgoedobject. </t>
  </si>
  <si>
    <t>Als uw kosten voor bouw- en woonrijp maken opvoert, geef dan in uw toelichting aan:</t>
  </si>
  <si>
    <r>
      <t>1.</t>
    </r>
    <r>
      <rPr>
        <sz val="7"/>
        <color theme="1"/>
        <rFont val="Times New Roman"/>
        <family val="1"/>
      </rPr>
      <t xml:space="preserve">       </t>
    </r>
    <r>
      <rPr>
        <sz val="11"/>
        <color theme="1"/>
        <rFont val="Calibri"/>
        <family val="2"/>
        <scheme val="minor"/>
      </rPr>
      <t>Hoeveel vierkante meters bouwrijp worden gemaakt en welk deel van de opgevoerde kosten hierop betrekking heeft; en</t>
    </r>
  </si>
  <si>
    <r>
      <t>2.</t>
    </r>
    <r>
      <rPr>
        <sz val="7"/>
        <color theme="1"/>
        <rFont val="Times New Roman"/>
        <family val="1"/>
      </rPr>
      <t xml:space="preserve">       </t>
    </r>
    <r>
      <rPr>
        <sz val="11"/>
        <color theme="1"/>
        <rFont val="Calibri"/>
        <family val="2"/>
        <scheme val="minor"/>
      </rPr>
      <t xml:space="preserve">Hoeveel vierkante meters woonrijp worden gemaakt en welk deel van de opgevoerde kosten hierop betrekking heeft. </t>
    </r>
  </si>
  <si>
    <t xml:space="preserve">Vermeld in uw toelichting het aantal m2 bruto vloeroppervlak (BVO) dat wordt gerealiseerd. </t>
  </si>
  <si>
    <t>1.6 Projectkosten</t>
  </si>
  <si>
    <t>Vul in de toelichting bij deze post in of waarop u uw beheerkosten heeft gebaseerd, bijvoorbeeld (geen limitatieve opsomming):</t>
  </si>
  <si>
    <r>
      <t>1.</t>
    </r>
    <r>
      <rPr>
        <sz val="7"/>
        <color theme="1"/>
        <rFont val="Times New Roman"/>
        <family val="1"/>
      </rPr>
      <t xml:space="preserve">       </t>
    </r>
    <r>
      <rPr>
        <sz val="11"/>
        <color theme="1"/>
        <rFont val="Calibri"/>
        <family val="2"/>
        <scheme val="minor"/>
      </rPr>
      <t xml:space="preserve">op een tarief per m2 BVO; </t>
    </r>
  </si>
  <si>
    <r>
      <t>2.</t>
    </r>
    <r>
      <rPr>
        <sz val="7"/>
        <color theme="1"/>
        <rFont val="Times New Roman"/>
        <family val="1"/>
      </rPr>
      <t xml:space="preserve">       </t>
    </r>
    <r>
      <rPr>
        <sz val="11"/>
        <color theme="1"/>
        <rFont val="Calibri"/>
        <family val="2"/>
        <scheme val="minor"/>
      </rPr>
      <t>een percentage van de huuropbrengsten; of</t>
    </r>
  </si>
  <si>
    <r>
      <t>3.</t>
    </r>
    <r>
      <rPr>
        <sz val="7"/>
        <color theme="1"/>
        <rFont val="Times New Roman"/>
        <family val="1"/>
      </rPr>
      <t xml:space="preserve">       </t>
    </r>
    <r>
      <rPr>
        <sz val="11"/>
        <color theme="1"/>
        <rFont val="Calibri"/>
        <family val="2"/>
        <scheme val="minor"/>
      </rPr>
      <t>een tarief per FTE</t>
    </r>
  </si>
  <si>
    <t>3.1 Huuropbrengsten</t>
  </si>
  <si>
    <t xml:space="preserve">Vul hier uw huuropbrengsten in. Vermeld in de toelichting voor welke termijn gaat worden verhuurd (bijvoorbeeld 10 jaar) en wat de gemiddelde huurprijs per woning gaat zijn. </t>
  </si>
  <si>
    <r>
      <t>1.</t>
    </r>
    <r>
      <rPr>
        <sz val="7"/>
        <color theme="1"/>
        <rFont val="Times New Roman"/>
        <family val="1"/>
      </rPr>
      <t xml:space="preserve">       </t>
    </r>
    <r>
      <rPr>
        <sz val="11"/>
        <color theme="1"/>
        <rFont val="Calibri"/>
        <family val="2"/>
        <scheme val="minor"/>
      </rPr>
      <t>De boekwaarde; of</t>
    </r>
  </si>
  <si>
    <r>
      <t>2.</t>
    </r>
    <r>
      <rPr>
        <sz val="7"/>
        <color theme="1"/>
        <rFont val="Times New Roman"/>
        <family val="1"/>
      </rPr>
      <t xml:space="preserve">       </t>
    </r>
    <r>
      <rPr>
        <sz val="11"/>
        <color theme="1"/>
        <rFont val="Calibri"/>
        <family val="2"/>
        <scheme val="minor"/>
      </rPr>
      <t xml:space="preserve">De marktwaarde op dat moment. </t>
    </r>
  </si>
  <si>
    <t xml:space="preserve">Vermeld in uw toelichting welke type waarde u voor de bepaling van de restwaarde heeft gekozen. </t>
  </si>
  <si>
    <t>Specifieke aandachtspunten posten in de projectbegroting</t>
  </si>
  <si>
    <t xml:space="preserve">2.1) In het tabblad 'Toelichting begrotingsposten' vindt u een gedetailleerd hulpbestand dat ingaat op de kosten/opbrengsten die u per post op kunt geven. Daarnaast wordt in het tabblad 'Projectbegroting'  bij een deel van de posten een specifieke toelichting gegeven die toeziet op wat er van u als gemeente wordt verwacht. </t>
  </si>
  <si>
    <t>0.8</t>
  </si>
  <si>
    <r>
      <t>Aandachtspunten specifieke punten in de projectbegroting</t>
    </r>
    <r>
      <rPr>
        <sz val="12"/>
        <color theme="0"/>
        <rFont val="Calibri"/>
        <family val="2"/>
        <scheme val="minor"/>
      </rPr>
      <t> </t>
    </r>
  </si>
  <si>
    <r>
      <t xml:space="preserve">Gevraagde bijdrage is maximaal </t>
    </r>
    <r>
      <rPr>
        <sz val="11"/>
        <rFont val="Times New Roman"/>
        <family val="1"/>
      </rPr>
      <t>€5</t>
    </r>
    <r>
      <rPr>
        <sz val="9.9"/>
        <rFont val="Calibri"/>
        <family val="2"/>
      </rPr>
      <t>.000.000</t>
    </r>
    <r>
      <rPr>
        <sz val="11"/>
        <rFont val="Calibri"/>
        <family val="2"/>
        <scheme val="minor"/>
      </rPr>
      <t xml:space="preserve"> inclusief btw</t>
    </r>
  </si>
  <si>
    <t>Gevraagde bijdrage is maximaal €7.800 per woonruimte inclusief btw</t>
  </si>
  <si>
    <t>Gevraagde bijdrage inclusief btw (maximaal 7800 euro inclusief btw per woonruimte, maximaal 5 miljoen euro inclusief btw per gemeente)</t>
  </si>
  <si>
    <t>Exploitatieduur voor sociale woningvoorraad in jaren:</t>
  </si>
  <si>
    <t>Totaal brutovloeroppervlakte (BVO) van het huisvestingsproject, in m²:</t>
  </si>
  <si>
    <t>Totaal perceeloppervlakte van het huisvestingsproject, in m²:</t>
  </si>
  <si>
    <t>De exploitatieperiode voor de sociale woningvoorraad dient minimaal 10 jaar te zijn.</t>
  </si>
  <si>
    <t>Geef naast het bedrag ook in het aanvraagformulier aan om welke Rijksbijdrage(n) het gaat.</t>
  </si>
  <si>
    <t>Let op dat u dient te rekenen met huurprijzen die voldoen aan de voorwaarden van de SFT2023.</t>
  </si>
  <si>
    <t>Realisatietermijn woonheden in maanden:</t>
  </si>
  <si>
    <r>
      <t xml:space="preserve">1.4) De maximale bijdrage vanuit de SFT bedraagt </t>
    </r>
    <r>
      <rPr>
        <sz val="11"/>
        <color theme="1"/>
        <rFont val="Times New Roman"/>
        <family val="1"/>
      </rPr>
      <t>€7.8</t>
    </r>
    <r>
      <rPr>
        <sz val="11"/>
        <color theme="1"/>
        <rFont val="Calibri"/>
        <family val="2"/>
      </rPr>
      <t>00 per woonruimte, inclusief btw. U dient er als gemeente zorg voor te dragen dat de totale gevraagde uitkering maximaal €7.800 per woonruimte en maximaal €5.000.000 bedraagt, inclusief btw. Daarnaast kan de gevraagde bijdrage nooit hoger zijn dan het financieel tekort. Maakt u gebruik van het btw compensatiefonds? Zorg er dan voor dat het deel aan btw compensatie en de gevraagde Rijksbijdrage gezamenlijk niet meer bedragen dan  €7.800 per woonruimte en  €5.000.000 in totaal. Rekenvoorbeeld: u realiseert 150 woningen. Daardoor is de maximale hoogte van uw aanvraag gemaximeerd op €1.170.000. Het  financieel tekort (exclusief btw) volgend uit de projectbegroting bedraagt  €1.000.000. U betaalt   €200.000 aan (compensabele) btw. De totale netto kosten zijn dus  €1.200.000. De betaalde btw wilt u compenseren middels het btw compensatiefonds. Uw gevraagde Rijksbedrage (exclusief btw) moet hiervoor gecorrigeerd worden, en bedraagt dus  €1.170.000 - €200.000 =  €970.000.</t>
    </r>
  </si>
  <si>
    <t>1.5) Is het financieel tekort (exclusief btw) volgend uit de projectbegroting hoger dan €3.950.000, en bent u over het gehele bedrag btw-plichtig? Dan zal de SFT-uitkering niet uw gehele tekort kunnen dekken. Rekenvoorbeeld: u realiseert 650 woningen. Daardoor is de maximale hoogte van uw aanvraag gemaximeerd op €5.000.000. Het financieel tekort (exclusief btw) volgend uit de projectbegroting bedraagt €4.500.000. U bent over dit gehele bedrag btw-plichtig en betaalt daarom €945.000 (21%) aan (compensabele) btw. De totale netto kosten zijn dus  €5.445.000. Omdat de maximale uitkering inclusief btw €5.000.000 bedraagt zal het resterend tekort van €445.000 niet door de SFT gedekt worden.</t>
  </si>
  <si>
    <t xml:space="preserve">2.2) U vult de posten in het tabblad 'Projectbegroting' exclusief inflatiecorrectie op in kolom C. Over de relevante posten wordt in kolom D vervolgens automatisch gecorrigeerd voor inflatie gedurende de looptijd. De inflatiecorrectie staat gestandaardiseerd op 2%. Deze inflatiecorrectie is op voorhand bepaald, en kan niet worden aangepast. De doorrekening wordt hier automatisch op gecorrigeerd. </t>
  </si>
  <si>
    <t>2.3) In het geval dat RVO tijdens de beoordeling onduidelijkheden constateert inzake specifieke begrotingsposten kan de gemeente gevraagd worden deze middels toelichtende stukken te verhelderen.</t>
  </si>
  <si>
    <t>Verwachte minimale exploitatietermijn voor de sociale woningvoorraad (minimaal 10 jaar):</t>
  </si>
  <si>
    <t>De realisatietermijn dient overeenstemmend te zijn met de start- en einddatum die u in het aanvraagformulier opgeeft. Het project dient binnen 12 maanden na de beschikking opgeleverd te worden</t>
  </si>
  <si>
    <t>marktwaarde permanent vastgoed na exploitatietermijn</t>
  </si>
  <si>
    <t>Gebruik deze post enkel wanneer u middels transformatie permanente woonruimten realiseert</t>
  </si>
  <si>
    <t>aanschafkosten bestaand vastgoed</t>
  </si>
  <si>
    <t>bouwkosten nieuwbouw (flexwoningen)</t>
  </si>
  <si>
    <t>Deze post is voornamelijk van toepassing voor de aanschafkosten bij transformatieprojecten.</t>
  </si>
  <si>
    <t>Deze post is voornamelijk van toepassing voor transformatieprojecten</t>
  </si>
  <si>
    <t>Deze post is voornamelijk van toepassing voor nieuw te bouwen flexwoningen</t>
  </si>
  <si>
    <t>De marktwaarde van de flexwoningen binnen het project wordt automatisch berekend. Zie tabblad 'Toelichting begrotingsposten' voor verdere uitleg.</t>
  </si>
  <si>
    <t>kosten bouwrijp maken</t>
  </si>
  <si>
    <t>kosten woonrijp maken</t>
  </si>
  <si>
    <t>Totaal aantal m² dat bouwrijp gemaakt wordt:</t>
  </si>
  <si>
    <t>Totaal aantal m² dat woonrijp gemaakt wordt:</t>
  </si>
  <si>
    <t>0.9</t>
  </si>
  <si>
    <t>0.10</t>
  </si>
  <si>
    <t>De inflatiecorrectie wordt automatisch doorgerekend wanneer u de kosten exclusief inflactiecorrectie opgeeft. Inflatiecorrectie is niet van toepassing op incidentele posten (grondkosten, aanschafkosten vastgoed, markt-/grondwaarde na expoitatietermijn, bijdragen diverse partijen).</t>
  </si>
  <si>
    <t xml:space="preserve">Vul hier uw projectkosten in. Voor de duiding van de begrippen ‘bijkomende kosten’ en ‘projectkosten’ wordt aangesloten bij de NEN 2699. Tot de projectkosten rekenen we de kosten van projectbegeleiding door de opdrachtgever. Tot de kosten voor projectbegeleiding mogen ook de kosten van administratief en uitvoerend personeel worden gerekend dat uit hoofde van de projectbegeleiding door de opdrachtgever wordt ingezet. Tot de opdrachtgever rekenen we, naast de gemeente, de partij die opdrachtgever is voor de nieuwbouw, de plaatsing van flexwoningen en/of de transformatie van een bestaand gebouw. De overige bijkomende kosten, waartoe bijvoorbeeld de honoraria voor architect, constructeur en installatieadviseur behoren, kunt u in het begrotingsformat opvoeren onder 1.7 onder vermelding van ‘overige bijkomende kosten’.  </t>
  </si>
  <si>
    <t xml:space="preserve">De spreadsheet houdt rekening met diverse soorten huisvestingsprojecten. Zo kan het kan gaan om zowel transformatie van bestaand vastgoed als om plaatsing van (nieuwe) tijdelijke units. Dit kan betekenen dat een bepaalde kostenpost voor uw project niet van toepassing is. Als dat zo is, geef dat dan aan in de toelichting. Let op dat u geen kosten vergeet en dat u kosten niet dubbel opvoert. </t>
  </si>
  <si>
    <t>2.2 Beheerkosten &amp; 2.3 Kosten sociaal beheer</t>
  </si>
  <si>
    <t>3.2 Marktwaarde permanent vastgoed na exploitatietermijn</t>
  </si>
  <si>
    <t>In geval de realisatie van permanent vastgoed, bestaat de restwaarde na afronding van de termijn waarvoor ze aan uw doelgroepen werden verhuurd uit de waarde van dat vastgoed op dat moment. De restwaarde op dat moment mag u op meer manieren bepalen,  bijvoorbeeld:</t>
  </si>
  <si>
    <t>1.1 Aanschafkosten bestaand vastgoed</t>
  </si>
  <si>
    <t>1.2 Verbouw-/renovatiekosten</t>
  </si>
  <si>
    <t>1.3 &amp; 1.4 Kosten bouw- en woonrijp maken</t>
  </si>
  <si>
    <t>1.5 Bouwkosten nieuwbouw (flexwoningen)</t>
  </si>
  <si>
    <t>bouwkosten nieuwbouw/aanschafkosten flexwoningen</t>
  </si>
  <si>
    <t>alleen bij gerealiseerd permanent vastgoed: marktwaarde per woning na exploitatietermijn</t>
  </si>
  <si>
    <t>Aantal m2 BVO per woning:</t>
  </si>
  <si>
    <t>projectkosten</t>
  </si>
  <si>
    <t>1.8</t>
  </si>
  <si>
    <t>boekwaarde flexwoningen na exploitatietermijn</t>
  </si>
  <si>
    <t>3.3 Boekwaarde flexwoningen na exploitatietermijn</t>
  </si>
  <si>
    <t>De boekwaarde van de flexwoningen na de exploitatietermijn wordt automatisch berekend door middel van de door u opgegeven exploitatietermijn en de bouwkosten van de flexwoningen. In de berekening wordt uitgegaan van een 100% lineaire afschrijving in een periode van 30 jaar.</t>
  </si>
  <si>
    <t>Dit kan bijvoorbeeld een bijdrage van de investeerder zijn (zoals de woningcorporatie).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</si>
</sst>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44" formatCode="_ &quot;€&quot;\ * #,##0.00_ ;_ &quot;€&quot;\ * \-#,##0.00_ ;_ &quot;€&quot;\ * &quot;-&quot;??_ ;_ @_ "/>
    <numFmt numFmtId="164" formatCode="_ &quot;€&quot;\ * #,##0_ ;_ &quot;€&quot;\ * \-#,##0_ ;_ &quot;€&quot;\ * &quot;-&quot;??_ ;_ @_ "/>
    <numFmt numFmtId="165" formatCode="#,##0_ ;\-#,##0\ "/>
    <numFmt numFmtId="166" formatCode="&quot;€&quot;\ #,##0.00"/>
    <numFmt numFmtId="167" formatCode="_ [$€-2]\ * #,##0.00_ ;_ [$€-2]\ * \-#,##0.00_ ;_ [$€-2]\ * &quot;-&quot;??_ ;_ @_ "/>
    <numFmt numFmtId="168" formatCode="&quot;€&quot;\ #,##0"/>
  </numFmts>
  <fonts count="31" x14ac:knownFonts="1">
    <font>
      <sz val="11"/>
      <color theme="1"/>
      <name val="Calibri"/>
      <family val="2"/>
      <scheme val="minor"/>
    </font>
    <font>
      <sz val="11"/>
      <color theme="1"/>
      <name val="Calibri"/>
      <family val="2"/>
      <scheme val="minor"/>
    </font>
    <font>
      <sz val="12"/>
      <color rgb="FF000000"/>
      <name val="Calibri"/>
      <family val="2"/>
    </font>
    <font>
      <b/>
      <sz val="12"/>
      <color rgb="FF000000"/>
      <name val="Calibri"/>
      <family val="2"/>
    </font>
    <font>
      <u/>
      <sz val="12"/>
      <color rgb="FF000000"/>
      <name val="Calibri"/>
      <family val="2"/>
    </font>
    <font>
      <b/>
      <sz val="11"/>
      <color theme="0"/>
      <name val="Calibri"/>
      <family val="2"/>
      <scheme val="minor"/>
    </font>
    <font>
      <sz val="12"/>
      <color theme="1"/>
      <name val="Calibri"/>
      <family val="2"/>
    </font>
    <font>
      <i/>
      <sz val="12"/>
      <color rgb="FF000000"/>
      <name val="Calibri"/>
      <family val="2"/>
    </font>
    <font>
      <b/>
      <sz val="12"/>
      <color theme="0"/>
      <name val="Calibri"/>
      <family val="2"/>
    </font>
    <font>
      <sz val="11"/>
      <color rgb="FFFF0000"/>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i/>
      <sz val="11"/>
      <name val="Calibri"/>
      <family val="2"/>
      <scheme val="minor"/>
    </font>
    <font>
      <b/>
      <sz val="12"/>
      <color theme="1"/>
      <name val="Calibri"/>
      <family val="2"/>
      <scheme val="minor"/>
    </font>
    <font>
      <sz val="11"/>
      <color rgb="FF000000"/>
      <name val="Calibri"/>
      <family val="2"/>
    </font>
    <font>
      <sz val="11"/>
      <color theme="1"/>
      <name val="Times New Roman"/>
      <family val="1"/>
    </font>
    <font>
      <sz val="11"/>
      <color theme="1"/>
      <name val="Calibri"/>
      <family val="2"/>
    </font>
    <font>
      <sz val="11"/>
      <name val="Times New Roman"/>
      <family val="1"/>
    </font>
    <font>
      <sz val="9.9"/>
      <name val="Calibri"/>
      <family val="2"/>
    </font>
    <font>
      <sz val="10"/>
      <color theme="1"/>
      <name val="Calibri"/>
      <family val="2"/>
      <scheme val="minor"/>
    </font>
    <font>
      <sz val="12"/>
      <color theme="1"/>
      <name val="Calibri"/>
      <family val="2"/>
      <scheme val="minor"/>
    </font>
    <font>
      <b/>
      <sz val="12"/>
      <color theme="1"/>
      <name val="Calibri"/>
      <family val="2"/>
    </font>
    <font>
      <sz val="10"/>
      <name val="Calibri"/>
      <family val="2"/>
      <scheme val="minor"/>
    </font>
    <font>
      <sz val="10"/>
      <color rgb="FFFF0000"/>
      <name val="Calibri"/>
      <family val="2"/>
      <scheme val="minor"/>
    </font>
    <font>
      <sz val="7"/>
      <color theme="1"/>
      <name val="Times New Roman"/>
      <family val="1"/>
    </font>
    <font>
      <b/>
      <sz val="12"/>
      <color theme="0"/>
      <name val="Calibri"/>
      <family val="2"/>
      <scheme val="minor"/>
    </font>
    <font>
      <b/>
      <sz val="12"/>
      <name val="Calibri"/>
      <family val="2"/>
    </font>
    <font>
      <sz val="12"/>
      <color theme="0"/>
      <name val="Calibri"/>
      <family val="2"/>
      <scheme val="minor"/>
    </font>
    <font>
      <sz val="11"/>
      <color theme="0"/>
      <name val="Calibri"/>
      <family val="2"/>
      <scheme val="minor"/>
    </font>
  </fonts>
  <fills count="17">
    <fill>
      <patternFill patternType="none"/>
    </fill>
    <fill>
      <patternFill patternType="gray125"/>
    </fill>
    <fill>
      <patternFill patternType="solid">
        <fgColor theme="8" tint="0.79998168889431442"/>
        <bgColor indexed="65"/>
      </patternFill>
    </fill>
    <fill>
      <patternFill patternType="solid">
        <fgColor rgb="FFA5A5A5"/>
      </patternFill>
    </fill>
    <fill>
      <patternFill patternType="solid">
        <fgColor theme="0"/>
        <bgColor indexed="64"/>
      </patternFill>
    </fill>
    <fill>
      <patternFill patternType="solid">
        <fgColor rgb="FF007BC7"/>
        <bgColor indexed="64"/>
      </patternFill>
    </fill>
    <fill>
      <patternFill patternType="solid">
        <fgColor rgb="FFEEF7FB"/>
        <bgColor indexed="64"/>
      </patternFill>
    </fill>
    <fill>
      <patternFill patternType="solid">
        <fgColor rgb="FFFDF3A5"/>
        <bgColor indexed="64"/>
      </patternFill>
    </fill>
    <fill>
      <patternFill patternType="solid">
        <fgColor rgb="FFFFF093"/>
        <bgColor indexed="64"/>
      </patternFill>
    </fill>
    <fill>
      <patternFill patternType="solid">
        <fgColor rgb="FFFDFDFD"/>
        <bgColor indexed="64"/>
      </patternFill>
    </fill>
    <fill>
      <patternFill patternType="solid">
        <fgColor rgb="FFFBFBFB"/>
        <bgColor indexed="64"/>
      </patternFill>
    </fill>
    <fill>
      <patternFill patternType="solid">
        <fgColor rgb="FFECECEC"/>
        <bgColor indexed="64"/>
      </patternFill>
    </fill>
    <fill>
      <patternFill patternType="solid">
        <fgColor rgb="FFECECEC"/>
        <bgColor rgb="FF000000"/>
      </patternFill>
    </fill>
    <fill>
      <patternFill patternType="solid">
        <fgColor rgb="FFFBFBFB"/>
        <bgColor rgb="FF000000"/>
      </patternFill>
    </fill>
    <fill>
      <patternFill patternType="solid">
        <fgColor rgb="FFFBFBFB"/>
        <bgColor rgb="FFFFFFFF"/>
      </patternFill>
    </fill>
    <fill>
      <patternFill patternType="solid">
        <fgColor theme="2"/>
        <bgColor indexed="64"/>
      </patternFill>
    </fill>
    <fill>
      <patternFill patternType="solid">
        <fgColor theme="0" tint="-4.9989318521683403E-2"/>
        <bgColor indexed="64"/>
      </patternFill>
    </fill>
  </fills>
  <borders count="22">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2"/>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0.249977111117893"/>
      </right>
      <top/>
      <bottom/>
      <diagonal/>
    </border>
    <border>
      <left style="thin">
        <color theme="0" tint="-0.249977111117893"/>
      </left>
      <right style="thin">
        <color theme="0"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0" tint="-0.249977111117893"/>
      </top>
      <bottom/>
      <diagonal/>
    </border>
  </borders>
  <cellStyleXfs count="5">
    <xf numFmtId="0" fontId="0" fillId="0" borderId="0"/>
    <xf numFmtId="44" fontId="1" fillId="0" borderId="0" applyFont="0" applyFill="0" applyBorder="0" applyAlignment="0" applyProtection="0"/>
    <xf numFmtId="0" fontId="1" fillId="2" borderId="0" applyNumberFormat="0" applyBorder="0" applyAlignment="0" applyProtection="0"/>
    <xf numFmtId="0" fontId="5" fillId="3" borderId="1" applyNumberFormat="0" applyAlignment="0" applyProtection="0"/>
    <xf numFmtId="9" fontId="1" fillId="0" borderId="0" applyFont="0" applyFill="0" applyBorder="0" applyAlignment="0" applyProtection="0"/>
  </cellStyleXfs>
  <cellXfs count="164">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indent="1"/>
    </xf>
    <xf numFmtId="0" fontId="0" fillId="0" borderId="0" xfId="0" applyAlignment="1">
      <alignment horizontal="left" vertical="top" indent="1"/>
    </xf>
    <xf numFmtId="0" fontId="0" fillId="4" borderId="0" xfId="0" applyFill="1"/>
    <xf numFmtId="167" fontId="0" fillId="4" borderId="0" xfId="0" applyNumberFormat="1" applyFill="1"/>
    <xf numFmtId="0" fontId="0" fillId="4" borderId="0" xfId="0" applyFill="1" applyAlignment="1">
      <alignment vertical="center"/>
    </xf>
    <xf numFmtId="0" fontId="21" fillId="4" borderId="0" xfId="0" applyFont="1" applyFill="1" applyAlignment="1">
      <alignment horizontal="center" vertical="center"/>
    </xf>
    <xf numFmtId="164" fontId="6" fillId="4" borderId="3" xfId="1" applyNumberFormat="1" applyFont="1" applyFill="1" applyBorder="1" applyProtection="1">
      <protection locked="0"/>
    </xf>
    <xf numFmtId="165" fontId="6" fillId="4" borderId="3" xfId="1" applyNumberFormat="1" applyFont="1" applyFill="1" applyBorder="1" applyProtection="1">
      <protection locked="0"/>
    </xf>
    <xf numFmtId="0" fontId="27" fillId="5" borderId="3" xfId="0" applyFont="1" applyFill="1" applyBorder="1" applyAlignment="1">
      <alignment horizontal="center" vertical="top"/>
    </xf>
    <xf numFmtId="0" fontId="0" fillId="6" borderId="3" xfId="0" applyFill="1" applyBorder="1" applyAlignment="1">
      <alignment horizontal="left" vertical="top" wrapText="1" indent="1"/>
    </xf>
    <xf numFmtId="0" fontId="0" fillId="0" borderId="3" xfId="0" applyBorder="1" applyAlignment="1">
      <alignment horizontal="left" vertical="top" wrapText="1" indent="1"/>
    </xf>
    <xf numFmtId="0" fontId="0" fillId="4" borderId="3" xfId="0" applyFill="1" applyBorder="1" applyAlignment="1">
      <alignment horizontal="left" vertical="top" wrapText="1" indent="1"/>
    </xf>
    <xf numFmtId="0" fontId="27" fillId="5" borderId="3" xfId="0" applyFont="1" applyFill="1" applyBorder="1" applyAlignment="1">
      <alignment horizontal="center" vertical="center" wrapText="1"/>
    </xf>
    <xf numFmtId="0" fontId="0" fillId="4" borderId="5" xfId="0" applyFill="1" applyBorder="1" applyAlignment="1">
      <alignment horizontal="left" vertical="center" wrapText="1" indent="1"/>
    </xf>
    <xf numFmtId="0" fontId="10" fillId="6" borderId="14" xfId="0" applyFont="1" applyFill="1" applyBorder="1" applyAlignment="1">
      <alignment vertical="center" wrapText="1"/>
    </xf>
    <xf numFmtId="0" fontId="10" fillId="4" borderId="14" xfId="0" applyFont="1" applyFill="1" applyBorder="1" applyAlignment="1">
      <alignment vertical="center" wrapText="1"/>
    </xf>
    <xf numFmtId="0" fontId="0" fillId="6" borderId="5" xfId="0" applyFill="1" applyBorder="1" applyAlignment="1">
      <alignment horizontal="left" vertical="center" wrapText="1" indent="1"/>
    </xf>
    <xf numFmtId="0" fontId="0" fillId="6" borderId="15" xfId="0" applyFill="1" applyBorder="1" applyAlignment="1">
      <alignment horizontal="left" vertical="center" wrapText="1" indent="2"/>
    </xf>
    <xf numFmtId="0" fontId="0" fillId="6" borderId="5" xfId="0" applyFill="1" applyBorder="1" applyAlignment="1">
      <alignment horizontal="left" vertical="center" wrapText="1" indent="2"/>
    </xf>
    <xf numFmtId="0" fontId="0" fillId="6" borderId="15" xfId="0" applyFill="1" applyBorder="1" applyAlignment="1">
      <alignment horizontal="left" vertical="center" wrapText="1" indent="3"/>
    </xf>
    <xf numFmtId="0" fontId="0" fillId="6" borderId="4" xfId="0" applyFill="1" applyBorder="1" applyAlignment="1">
      <alignment vertical="top" wrapText="1"/>
    </xf>
    <xf numFmtId="0" fontId="0" fillId="6" borderId="7" xfId="0" applyFill="1" applyBorder="1" applyAlignment="1">
      <alignment vertical="top" wrapText="1"/>
    </xf>
    <xf numFmtId="0" fontId="11" fillId="4" borderId="0" xfId="0" applyFont="1" applyFill="1"/>
    <xf numFmtId="5" fontId="28" fillId="6" borderId="3" xfId="3" applyNumberFormat="1" applyFont="1" applyFill="1" applyBorder="1" applyProtection="1"/>
    <xf numFmtId="166" fontId="2" fillId="4" borderId="5" xfId="2" applyNumberFormat="1" applyFont="1" applyFill="1" applyBorder="1" applyProtection="1">
      <protection locked="0"/>
    </xf>
    <xf numFmtId="166" fontId="2" fillId="4" borderId="3" xfId="2" applyNumberFormat="1" applyFont="1" applyFill="1" applyBorder="1" applyProtection="1">
      <protection locked="0"/>
    </xf>
    <xf numFmtId="166" fontId="22" fillId="4" borderId="3" xfId="0" applyNumberFormat="1" applyFont="1" applyFill="1" applyBorder="1" applyProtection="1">
      <protection locked="0"/>
    </xf>
    <xf numFmtId="0" fontId="0" fillId="4" borderId="3" xfId="0" applyFill="1" applyBorder="1" applyProtection="1">
      <protection locked="0"/>
    </xf>
    <xf numFmtId="0" fontId="10" fillId="4" borderId="3" xfId="0" applyFont="1" applyFill="1" applyBorder="1" applyProtection="1">
      <protection locked="0"/>
    </xf>
    <xf numFmtId="0" fontId="0" fillId="4" borderId="7" xfId="0" applyFill="1" applyBorder="1" applyProtection="1">
      <protection locked="0"/>
    </xf>
    <xf numFmtId="0" fontId="0" fillId="4" borderId="0" xfId="0" applyFill="1" applyAlignment="1">
      <alignment wrapText="1"/>
    </xf>
    <xf numFmtId="164" fontId="6" fillId="4" borderId="0" xfId="1" applyNumberFormat="1" applyFont="1" applyFill="1" applyBorder="1" applyProtection="1"/>
    <xf numFmtId="165" fontId="6" fillId="4" borderId="0" xfId="1" applyNumberFormat="1" applyFont="1" applyFill="1" applyBorder="1" applyProtection="1"/>
    <xf numFmtId="9" fontId="6" fillId="4" borderId="0" xfId="4" applyFont="1" applyFill="1" applyBorder="1" applyProtection="1"/>
    <xf numFmtId="0" fontId="0" fillId="4" borderId="2" xfId="0" applyFill="1" applyBorder="1"/>
    <xf numFmtId="0" fontId="10" fillId="4" borderId="0" xfId="0" applyFont="1" applyFill="1" applyAlignment="1">
      <alignment wrapText="1"/>
    </xf>
    <xf numFmtId="0" fontId="24" fillId="9" borderId="3" xfId="0" applyFont="1" applyFill="1" applyBorder="1"/>
    <xf numFmtId="0" fontId="21" fillId="9" borderId="3" xfId="0" applyFont="1" applyFill="1" applyBorder="1"/>
    <xf numFmtId="0" fontId="11" fillId="10" borderId="3" xfId="0" applyFont="1" applyFill="1" applyBorder="1" applyAlignment="1">
      <alignment horizontal="left" vertical="top" wrapText="1" indent="1"/>
    </xf>
    <xf numFmtId="0" fontId="14" fillId="10" borderId="3" xfId="0" applyFont="1" applyFill="1" applyBorder="1" applyAlignment="1">
      <alignment horizontal="left" indent="3"/>
    </xf>
    <xf numFmtId="0" fontId="12" fillId="10" borderId="3" xfId="0" applyFont="1" applyFill="1" applyBorder="1"/>
    <xf numFmtId="0" fontId="13" fillId="10" borderId="3" xfId="0" applyFont="1" applyFill="1" applyBorder="1"/>
    <xf numFmtId="0" fontId="12" fillId="10" borderId="3" xfId="0" applyFont="1" applyFill="1" applyBorder="1" applyAlignment="1">
      <alignment horizontal="left" vertical="center" indent="1"/>
    </xf>
    <xf numFmtId="0" fontId="12" fillId="10" borderId="3" xfId="0" applyFont="1" applyFill="1" applyBorder="1" applyAlignment="1">
      <alignment horizontal="left" indent="1"/>
    </xf>
    <xf numFmtId="44" fontId="14" fillId="10" borderId="3" xfId="1" applyFont="1" applyFill="1" applyBorder="1"/>
    <xf numFmtId="0" fontId="10" fillId="11" borderId="3" xfId="0" applyFont="1" applyFill="1" applyBorder="1" applyAlignment="1">
      <alignment horizontal="left" vertical="top" wrapText="1"/>
    </xf>
    <xf numFmtId="0" fontId="12" fillId="11" borderId="3" xfId="0" applyFont="1" applyFill="1" applyBorder="1"/>
    <xf numFmtId="0" fontId="13" fillId="11" borderId="3" xfId="0" applyFont="1" applyFill="1" applyBorder="1"/>
    <xf numFmtId="44" fontId="14" fillId="4" borderId="3" xfId="1" applyFont="1" applyFill="1" applyBorder="1" applyProtection="1">
      <protection locked="0"/>
    </xf>
    <xf numFmtId="44" fontId="11" fillId="4" borderId="3" xfId="1" applyFont="1" applyFill="1" applyBorder="1" applyProtection="1">
      <protection locked="0"/>
    </xf>
    <xf numFmtId="0" fontId="10" fillId="11" borderId="3" xfId="0" applyFont="1" applyFill="1" applyBorder="1" applyAlignment="1">
      <alignment vertical="center" wrapText="1"/>
    </xf>
    <xf numFmtId="0" fontId="0" fillId="11" borderId="3" xfId="0" applyFill="1" applyBorder="1" applyAlignment="1">
      <alignment vertical="center"/>
    </xf>
    <xf numFmtId="0" fontId="3" fillId="12" borderId="3" xfId="0" applyFont="1" applyFill="1" applyBorder="1" applyAlignment="1">
      <alignment vertical="center" wrapText="1"/>
    </xf>
    <xf numFmtId="0" fontId="0" fillId="11" borderId="3" xfId="0" applyFill="1" applyBorder="1"/>
    <xf numFmtId="0" fontId="4" fillId="12" borderId="3" xfId="0" applyFont="1" applyFill="1" applyBorder="1" applyAlignment="1">
      <alignment vertical="center" wrapText="1"/>
    </xf>
    <xf numFmtId="166" fontId="6" fillId="11" borderId="3" xfId="1" applyNumberFormat="1" applyFont="1" applyFill="1" applyBorder="1" applyProtection="1"/>
    <xf numFmtId="0" fontId="15" fillId="11" borderId="3" xfId="0" applyFont="1" applyFill="1" applyBorder="1"/>
    <xf numFmtId="0" fontId="0" fillId="11" borderId="8" xfId="0" applyFill="1" applyBorder="1"/>
    <xf numFmtId="0" fontId="0" fillId="11" borderId="9" xfId="0" applyFill="1" applyBorder="1"/>
    <xf numFmtId="0" fontId="0" fillId="11" borderId="10" xfId="0" applyFill="1" applyBorder="1"/>
    <xf numFmtId="0" fontId="0" fillId="11" borderId="11" xfId="0" applyFill="1" applyBorder="1"/>
    <xf numFmtId="0" fontId="9" fillId="11" borderId="12" xfId="0" applyFont="1" applyFill="1" applyBorder="1"/>
    <xf numFmtId="0" fontId="9" fillId="11" borderId="13" xfId="0" applyFont="1" applyFill="1" applyBorder="1"/>
    <xf numFmtId="0" fontId="25" fillId="11" borderId="4" xfId="0" applyFont="1" applyFill="1" applyBorder="1"/>
    <xf numFmtId="0" fontId="9" fillId="11" borderId="7" xfId="0" applyFont="1" applyFill="1" applyBorder="1"/>
    <xf numFmtId="0" fontId="24" fillId="11" borderId="8" xfId="0" applyFont="1" applyFill="1" applyBorder="1"/>
    <xf numFmtId="0" fontId="12" fillId="11" borderId="9" xfId="0" applyFont="1" applyFill="1" applyBorder="1"/>
    <xf numFmtId="0" fontId="24" fillId="11" borderId="10" xfId="0" applyFont="1" applyFill="1" applyBorder="1"/>
    <xf numFmtId="0" fontId="12" fillId="11" borderId="11" xfId="0" applyFont="1" applyFill="1" applyBorder="1"/>
    <xf numFmtId="0" fontId="24" fillId="11" borderId="12" xfId="0" applyFont="1" applyFill="1" applyBorder="1"/>
    <xf numFmtId="0" fontId="12" fillId="11" borderId="13" xfId="0" applyFont="1" applyFill="1" applyBorder="1"/>
    <xf numFmtId="0" fontId="21" fillId="11" borderId="8" xfId="0" applyFont="1" applyFill="1" applyBorder="1"/>
    <xf numFmtId="0" fontId="21" fillId="11" borderId="10" xfId="0" applyFont="1" applyFill="1" applyBorder="1"/>
    <xf numFmtId="0" fontId="21" fillId="11" borderId="12" xfId="0" applyFont="1" applyFill="1" applyBorder="1"/>
    <xf numFmtId="0" fontId="0" fillId="11" borderId="13" xfId="0" applyFill="1" applyBorder="1"/>
    <xf numFmtId="0" fontId="21" fillId="11" borderId="4" xfId="0" applyFont="1" applyFill="1" applyBorder="1"/>
    <xf numFmtId="0" fontId="0" fillId="11" borderId="7" xfId="0" applyFill="1" applyBorder="1"/>
    <xf numFmtId="0" fontId="0" fillId="11" borderId="4" xfId="0" applyFill="1" applyBorder="1"/>
    <xf numFmtId="0" fontId="10" fillId="11" borderId="4" xfId="0" applyFont="1" applyFill="1" applyBorder="1" applyAlignment="1">
      <alignment horizontal="right" wrapText="1"/>
    </xf>
    <xf numFmtId="0" fontId="10" fillId="11" borderId="6" xfId="0" applyFont="1" applyFill="1" applyBorder="1" applyAlignment="1">
      <alignment wrapText="1"/>
    </xf>
    <xf numFmtId="0" fontId="10" fillId="11" borderId="7" xfId="0" applyFont="1" applyFill="1" applyBorder="1" applyAlignment="1">
      <alignment wrapText="1"/>
    </xf>
    <xf numFmtId="0" fontId="3" fillId="12" borderId="4" xfId="0" applyFont="1" applyFill="1" applyBorder="1" applyAlignment="1">
      <alignment horizontal="right" vertical="center"/>
    </xf>
    <xf numFmtId="0" fontId="3" fillId="12" borderId="6" xfId="0" applyFont="1" applyFill="1" applyBorder="1" applyAlignment="1">
      <alignment horizontal="right" vertical="center"/>
    </xf>
    <xf numFmtId="0" fontId="3" fillId="12" borderId="7" xfId="0" applyFont="1" applyFill="1" applyBorder="1" applyAlignment="1">
      <alignment horizontal="center" vertical="center" wrapText="1"/>
    </xf>
    <xf numFmtId="0" fontId="0" fillId="10" borderId="3" xfId="0" applyFill="1" applyBorder="1"/>
    <xf numFmtId="0" fontId="3" fillId="13" borderId="3" xfId="0" applyFont="1" applyFill="1" applyBorder="1" applyAlignment="1">
      <alignment horizontal="left" vertical="center" wrapText="1"/>
    </xf>
    <xf numFmtId="0" fontId="16" fillId="13" borderId="3" xfId="0" applyFont="1" applyFill="1" applyBorder="1" applyAlignment="1">
      <alignment horizontal="left" vertical="center" wrapText="1"/>
    </xf>
    <xf numFmtId="0" fontId="7" fillId="14" borderId="3" xfId="2" applyFont="1" applyFill="1" applyBorder="1" applyAlignment="1" applyProtection="1">
      <alignment horizontal="left" vertical="center" wrapText="1"/>
    </xf>
    <xf numFmtId="0" fontId="2" fillId="13" borderId="3" xfId="0" applyFont="1" applyFill="1" applyBorder="1" applyAlignment="1">
      <alignment horizontal="left" vertical="center" wrapText="1"/>
    </xf>
    <xf numFmtId="0" fontId="4" fillId="13" borderId="3" xfId="0" applyFont="1" applyFill="1" applyBorder="1" applyAlignment="1">
      <alignment vertical="center" wrapText="1"/>
    </xf>
    <xf numFmtId="0" fontId="0" fillId="10" borderId="3" xfId="0" applyFill="1" applyBorder="1" applyAlignment="1">
      <alignment horizontal="left" vertical="top" wrapText="1"/>
    </xf>
    <xf numFmtId="0" fontId="0" fillId="10" borderId="2" xfId="0" applyFill="1" applyBorder="1"/>
    <xf numFmtId="0" fontId="7" fillId="14" borderId="4" xfId="2" applyFont="1" applyFill="1" applyBorder="1" applyAlignment="1" applyProtection="1">
      <alignment horizontal="left" vertical="center" wrapText="1"/>
    </xf>
    <xf numFmtId="166" fontId="6" fillId="10" borderId="3" xfId="1" applyNumberFormat="1" applyFont="1" applyFill="1" applyBorder="1" applyProtection="1"/>
    <xf numFmtId="166" fontId="8" fillId="10" borderId="7" xfId="3" applyNumberFormat="1" applyFont="1" applyFill="1" applyBorder="1" applyProtection="1"/>
    <xf numFmtId="164" fontId="2" fillId="14" borderId="5" xfId="2" applyNumberFormat="1" applyFont="1" applyFill="1" applyBorder="1" applyAlignment="1" applyProtection="1">
      <alignment horizontal="left" vertical="center" wrapText="1"/>
    </xf>
    <xf numFmtId="166" fontId="2" fillId="10" borderId="5" xfId="2" applyNumberFormat="1" applyFont="1" applyFill="1" applyBorder="1" applyProtection="1"/>
    <xf numFmtId="164" fontId="2" fillId="13" borderId="3" xfId="0" applyNumberFormat="1" applyFont="1" applyFill="1" applyBorder="1" applyAlignment="1">
      <alignment horizontal="left" vertical="center" wrapText="1"/>
    </xf>
    <xf numFmtId="166" fontId="2" fillId="10" borderId="3" xfId="2" applyNumberFormat="1" applyFont="1" applyFill="1" applyBorder="1" applyProtection="1"/>
    <xf numFmtId="166" fontId="22" fillId="10" borderId="3" xfId="0" applyNumberFormat="1" applyFont="1" applyFill="1" applyBorder="1"/>
    <xf numFmtId="164" fontId="3" fillId="13" borderId="3" xfId="0" applyNumberFormat="1" applyFont="1" applyFill="1" applyBorder="1" applyAlignment="1">
      <alignment horizontal="left" vertical="center" wrapText="1"/>
    </xf>
    <xf numFmtId="0" fontId="0" fillId="10" borderId="3" xfId="0" applyFill="1" applyBorder="1" applyAlignment="1">
      <alignment horizontal="center" vertical="center"/>
    </xf>
    <xf numFmtId="0" fontId="12" fillId="10" borderId="5" xfId="0" applyFont="1" applyFill="1" applyBorder="1" applyAlignment="1">
      <alignment vertical="center" wrapText="1"/>
    </xf>
    <xf numFmtId="0" fontId="21" fillId="10" borderId="5" xfId="0" applyFont="1" applyFill="1" applyBorder="1" applyAlignment="1">
      <alignment horizontal="center" vertical="center"/>
    </xf>
    <xf numFmtId="0" fontId="12" fillId="10" borderId="3" xfId="0" applyFont="1" applyFill="1" applyBorder="1" applyAlignment="1">
      <alignment vertical="center" wrapText="1"/>
    </xf>
    <xf numFmtId="0" fontId="21" fillId="10" borderId="3" xfId="0" applyFont="1" applyFill="1" applyBorder="1" applyAlignment="1">
      <alignment horizontal="center" vertical="center"/>
    </xf>
    <xf numFmtId="0" fontId="0" fillId="10" borderId="3" xfId="0" applyFill="1" applyBorder="1" applyAlignment="1">
      <alignment wrapText="1"/>
    </xf>
    <xf numFmtId="0" fontId="21" fillId="10" borderId="3" xfId="0" applyFont="1" applyFill="1" applyBorder="1" applyAlignment="1">
      <alignment vertical="center"/>
    </xf>
    <xf numFmtId="0" fontId="24" fillId="10" borderId="3" xfId="0" applyFont="1" applyFill="1" applyBorder="1"/>
    <xf numFmtId="0" fontId="21" fillId="10" borderId="3" xfId="0" applyFont="1" applyFill="1" applyBorder="1"/>
    <xf numFmtId="0" fontId="25" fillId="10" borderId="3" xfId="0" applyFont="1" applyFill="1" applyBorder="1"/>
    <xf numFmtId="0" fontId="24" fillId="10" borderId="3" xfId="0" applyFont="1" applyFill="1" applyBorder="1" applyAlignment="1">
      <alignment horizontal="left"/>
    </xf>
    <xf numFmtId="0" fontId="21" fillId="10" borderId="3" xfId="0" applyFont="1" applyFill="1" applyBorder="1" applyAlignment="1">
      <alignment vertical="top" wrapText="1"/>
    </xf>
    <xf numFmtId="0" fontId="10" fillId="11" borderId="3" xfId="0" applyFont="1" applyFill="1" applyBorder="1" applyAlignment="1">
      <alignment vertical="top"/>
    </xf>
    <xf numFmtId="0" fontId="10" fillId="11" borderId="3" xfId="0" applyFont="1" applyFill="1" applyBorder="1"/>
    <xf numFmtId="166" fontId="6" fillId="10" borderId="3" xfId="1" applyNumberFormat="1" applyFont="1" applyFill="1" applyBorder="1" applyProtection="1">
      <protection locked="0"/>
    </xf>
    <xf numFmtId="0" fontId="0" fillId="4" borderId="3" xfId="0" applyFill="1" applyBorder="1" applyAlignment="1" applyProtection="1">
      <alignment horizontal="center" vertical="center" wrapText="1"/>
      <protection locked="0"/>
    </xf>
    <xf numFmtId="0" fontId="11" fillId="4" borderId="3" xfId="0" applyFont="1" applyFill="1" applyBorder="1" applyAlignment="1" applyProtection="1">
      <alignment wrapText="1"/>
      <protection locked="0"/>
    </xf>
    <xf numFmtId="0" fontId="14" fillId="4" borderId="3" xfId="0" applyFont="1" applyFill="1" applyBorder="1" applyAlignment="1" applyProtection="1">
      <alignment horizontal="left" indent="3"/>
      <protection locked="0"/>
    </xf>
    <xf numFmtId="0" fontId="0" fillId="10" borderId="3" xfId="0" applyFill="1" applyBorder="1" applyAlignment="1">
      <alignment vertical="top"/>
    </xf>
    <xf numFmtId="0" fontId="21" fillId="10" borderId="8" xfId="0" applyFont="1" applyFill="1" applyBorder="1" applyAlignment="1">
      <alignment vertical="top" wrapText="1"/>
    </xf>
    <xf numFmtId="0" fontId="0" fillId="4" borderId="9" xfId="0" applyFill="1" applyBorder="1" applyProtection="1">
      <protection locked="0"/>
    </xf>
    <xf numFmtId="0" fontId="6" fillId="4" borderId="7" xfId="1" applyNumberFormat="1" applyFont="1" applyFill="1" applyBorder="1" applyProtection="1">
      <protection locked="0"/>
    </xf>
    <xf numFmtId="0" fontId="0" fillId="11" borderId="14" xfId="0" applyFill="1" applyBorder="1" applyAlignment="1">
      <alignment vertical="center"/>
    </xf>
    <xf numFmtId="0" fontId="3" fillId="12" borderId="14" xfId="0" applyFont="1" applyFill="1" applyBorder="1" applyAlignment="1">
      <alignment vertical="center" wrapText="1"/>
    </xf>
    <xf numFmtId="0" fontId="0" fillId="11" borderId="16" xfId="0" applyFill="1" applyBorder="1" applyAlignment="1">
      <alignment vertical="center"/>
    </xf>
    <xf numFmtId="0" fontId="23" fillId="11" borderId="17" xfId="0" applyFont="1" applyFill="1" applyBorder="1" applyAlignment="1">
      <alignment vertical="center"/>
    </xf>
    <xf numFmtId="0" fontId="6" fillId="4" borderId="5" xfId="1" applyNumberFormat="1" applyFont="1" applyFill="1" applyBorder="1" applyProtection="1">
      <protection locked="0"/>
    </xf>
    <xf numFmtId="165" fontId="6" fillId="4" borderId="14" xfId="1" applyNumberFormat="1" applyFont="1" applyFill="1" applyBorder="1" applyProtection="1">
      <protection locked="0"/>
    </xf>
    <xf numFmtId="0" fontId="0" fillId="11" borderId="17" xfId="0" applyFill="1" applyBorder="1" applyAlignment="1">
      <alignment vertical="center"/>
    </xf>
    <xf numFmtId="0" fontId="0" fillId="11" borderId="19" xfId="0" applyFill="1" applyBorder="1" applyAlignment="1">
      <alignment vertical="center"/>
    </xf>
    <xf numFmtId="0" fontId="3" fillId="12" borderId="19" xfId="0" applyFont="1" applyFill="1" applyBorder="1" applyAlignment="1">
      <alignment vertical="center" wrapText="1"/>
    </xf>
    <xf numFmtId="0" fontId="3" fillId="12" borderId="17" xfId="0" applyFont="1" applyFill="1" applyBorder="1" applyAlignment="1">
      <alignment vertical="center" wrapText="1"/>
    </xf>
    <xf numFmtId="0" fontId="6" fillId="4" borderId="17" xfId="1" applyNumberFormat="1" applyFont="1" applyFill="1" applyBorder="1" applyProtection="1">
      <protection locked="0"/>
    </xf>
    <xf numFmtId="9" fontId="6" fillId="16" borderId="17" xfId="4" applyFont="1" applyFill="1" applyBorder="1" applyProtection="1">
      <protection locked="0"/>
    </xf>
    <xf numFmtId="0" fontId="0" fillId="0" borderId="18" xfId="0" applyBorder="1"/>
    <xf numFmtId="0" fontId="10" fillId="0" borderId="21" xfId="0" applyFont="1" applyBorder="1"/>
    <xf numFmtId="0" fontId="0" fillId="0" borderId="20" xfId="0" applyBorder="1" applyAlignment="1">
      <alignment horizontal="left" wrapText="1" indent="2"/>
    </xf>
    <xf numFmtId="0" fontId="10" fillId="4" borderId="14" xfId="0" applyFont="1" applyFill="1" applyBorder="1" applyAlignment="1">
      <alignment vertical="center"/>
    </xf>
    <xf numFmtId="0" fontId="0" fillId="4" borderId="15" xfId="0" applyFill="1" applyBorder="1" applyAlignment="1">
      <alignment horizontal="left" vertical="center"/>
    </xf>
    <xf numFmtId="0" fontId="0" fillId="4" borderId="15" xfId="0" applyFill="1" applyBorder="1" applyAlignment="1">
      <alignment horizontal="left" vertical="top"/>
    </xf>
    <xf numFmtId="0" fontId="0" fillId="4" borderId="5" xfId="0" applyFill="1" applyBorder="1" applyAlignment="1">
      <alignment horizontal="left" vertical="center"/>
    </xf>
    <xf numFmtId="0" fontId="10" fillId="0" borderId="14" xfId="0" applyFont="1" applyBorder="1" applyAlignment="1">
      <alignment vertical="center" wrapText="1"/>
    </xf>
    <xf numFmtId="0" fontId="0" fillId="0" borderId="5" xfId="0" applyBorder="1" applyAlignment="1">
      <alignment horizontal="left" vertical="top" wrapText="1" indent="1"/>
    </xf>
    <xf numFmtId="0" fontId="16" fillId="0" borderId="5" xfId="0" applyFont="1" applyBorder="1" applyAlignment="1">
      <alignment horizontal="left" vertical="center" wrapText="1" indent="1"/>
    </xf>
    <xf numFmtId="0" fontId="0" fillId="6" borderId="15" xfId="0" applyFill="1" applyBorder="1" applyAlignment="1">
      <alignment horizontal="left" vertical="top" wrapText="1" indent="1"/>
    </xf>
    <xf numFmtId="166" fontId="30" fillId="4" borderId="0" xfId="0" applyNumberFormat="1" applyFont="1" applyFill="1"/>
    <xf numFmtId="168" fontId="6" fillId="4" borderId="3" xfId="1" applyNumberFormat="1" applyFont="1" applyFill="1" applyBorder="1" applyProtection="1">
      <protection locked="0"/>
    </xf>
    <xf numFmtId="168" fontId="6" fillId="10" borderId="3" xfId="1" applyNumberFormat="1" applyFont="1" applyFill="1" applyBorder="1" applyProtection="1"/>
    <xf numFmtId="168" fontId="6" fillId="9" borderId="3" xfId="1" applyNumberFormat="1" applyFont="1" applyFill="1" applyBorder="1" applyProtection="1"/>
    <xf numFmtId="168" fontId="6" fillId="9" borderId="3" xfId="1" applyNumberFormat="1" applyFont="1" applyFill="1" applyBorder="1" applyProtection="1">
      <protection locked="0"/>
    </xf>
    <xf numFmtId="168" fontId="6" fillId="6" borderId="3" xfId="1" applyNumberFormat="1" applyFont="1" applyFill="1" applyBorder="1" applyProtection="1"/>
    <xf numFmtId="168" fontId="6" fillId="6" borderId="3" xfId="1" applyNumberFormat="1" applyFont="1" applyFill="1" applyBorder="1" applyProtection="1">
      <protection locked="0"/>
    </xf>
    <xf numFmtId="168" fontId="28" fillId="6" borderId="3" xfId="3" applyNumberFormat="1" applyFont="1" applyFill="1" applyBorder="1" applyProtection="1"/>
    <xf numFmtId="168" fontId="28" fillId="7" borderId="0" xfId="3" applyNumberFormat="1" applyFont="1" applyFill="1" applyBorder="1" applyProtection="1"/>
    <xf numFmtId="168" fontId="15" fillId="8" borderId="3" xfId="1" applyNumberFormat="1" applyFont="1" applyFill="1" applyBorder="1" applyProtection="1"/>
    <xf numFmtId="0" fontId="0" fillId="0" borderId="0" xfId="0" applyAlignment="1">
      <alignment horizontal="center" vertical="center"/>
    </xf>
    <xf numFmtId="0" fontId="21" fillId="15" borderId="4" xfId="0" applyFont="1" applyFill="1" applyBorder="1" applyAlignment="1">
      <alignment horizontal="center" vertical="top" wrapText="1"/>
    </xf>
    <xf numFmtId="0" fontId="21" fillId="15" borderId="7" xfId="0" applyFont="1" applyFill="1" applyBorder="1" applyAlignment="1">
      <alignment horizontal="center" vertical="top" wrapText="1"/>
    </xf>
    <xf numFmtId="0" fontId="27" fillId="5" borderId="4" xfId="0" applyFont="1" applyFill="1" applyBorder="1" applyAlignment="1">
      <alignment horizontal="center"/>
    </xf>
    <xf numFmtId="0" fontId="27" fillId="5" borderId="7" xfId="0" applyFont="1" applyFill="1" applyBorder="1" applyAlignment="1">
      <alignment horizontal="center"/>
    </xf>
  </cellXfs>
  <cellStyles count="5">
    <cellStyle name="20% - Accent5" xfId="2" builtinId="46"/>
    <cellStyle name="Controlecel" xfId="3" builtinId="23"/>
    <cellStyle name="Procent" xfId="4" builtinId="5"/>
    <cellStyle name="Standaard" xfId="0" builtinId="0"/>
    <cellStyle name="Valuta" xfId="1" builtinId="4"/>
  </cellStyles>
  <dxfs count="11">
    <dxf>
      <font>
        <b val="0"/>
        <i/>
        <strike val="0"/>
        <condense val="0"/>
        <extend val="0"/>
        <outline val="0"/>
        <shadow val="0"/>
        <u val="none"/>
        <vertAlign val="baseline"/>
        <sz val="11"/>
        <color auto="1"/>
        <name val="Calibri"/>
        <family val="2"/>
        <scheme val="minor"/>
      </font>
      <fill>
        <patternFill>
          <fgColor indexed="64"/>
          <bgColor theme="0"/>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strike val="0"/>
        <condense val="0"/>
        <extend val="0"/>
        <outline val="0"/>
        <shadow val="0"/>
        <u val="none"/>
        <vertAlign val="baseline"/>
        <sz val="11"/>
        <color auto="1"/>
        <name val="Calibri"/>
        <family val="2"/>
        <scheme val="minor"/>
      </font>
      <fill>
        <patternFill patternType="solid">
          <fgColor indexed="64"/>
          <bgColor rgb="FFFBFBFB"/>
        </patternFill>
      </fill>
      <alignment horizontal="left" vertical="bottom" textRotation="0" wrapText="0" indent="3"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auto="1"/>
        <name val="Calibri"/>
        <family val="2"/>
        <scheme val="minor"/>
      </font>
      <fill>
        <patternFill>
          <fgColor indexed="64"/>
          <bgColor theme="0"/>
        </patternFill>
      </fill>
    </dxf>
    <dxf>
      <border>
        <bottom style="thin">
          <color theme="0" tint="-0.249977111117893"/>
        </bottom>
      </border>
    </dxf>
    <dxf>
      <font>
        <strike val="0"/>
        <outline val="0"/>
        <shadow val="0"/>
        <u val="none"/>
        <vertAlign val="baseline"/>
        <sz val="11"/>
        <color auto="1"/>
        <name val="Calibri"/>
        <family val="2"/>
        <scheme val="minor"/>
      </font>
      <fill>
        <patternFill patternType="solid">
          <fgColor indexed="64"/>
          <bgColor rgb="FFECECEC"/>
        </patternFill>
      </fill>
      <border diagonalUp="0" diagonalDown="0" outline="0">
        <left style="thin">
          <color theme="0" tint="-0.249977111117893"/>
        </left>
        <right style="thin">
          <color theme="0" tint="-0.249977111117893"/>
        </right>
        <top/>
        <bottom/>
      </border>
    </dxf>
    <dxf>
      <font>
        <color rgb="FF9C0006"/>
      </font>
      <fill>
        <patternFill>
          <bgColor rgb="FFFFC7CE"/>
        </patternFill>
      </fill>
    </dxf>
    <dxf>
      <font>
        <color theme="5"/>
      </font>
      <fill>
        <patternFill>
          <fgColor rgb="FFFFC000"/>
          <bgColor theme="5" tint="0.59996337778862885"/>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EF7FB"/>
      <color rgb="FFECECEC"/>
      <color rgb="FFFBFBFB"/>
      <color rgb="FFFDFDFD"/>
      <color rgb="FFFAFAFA"/>
      <color rgb="FFFFF093"/>
      <color rgb="FFFFEF8C"/>
      <color rgb="FFFDF3A5"/>
      <color rgb="FFFDED77"/>
      <color rgb="FFFDEC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3962400</xdr:colOff>
      <xdr:row>0</xdr:row>
      <xdr:rowOff>0</xdr:rowOff>
    </xdr:from>
    <xdr:to>
      <xdr:col>1</xdr:col>
      <xdr:colOff>4434840</xdr:colOff>
      <xdr:row>0</xdr:row>
      <xdr:rowOff>1341120</xdr:rowOff>
    </xdr:to>
    <xdr:pic>
      <xdr:nvPicPr>
        <xdr:cNvPr id="2" name="Picture 15">
          <a:extLst>
            <a:ext uri="{FF2B5EF4-FFF2-40B4-BE49-F238E27FC236}">
              <a16:creationId xmlns:a16="http://schemas.microsoft.com/office/drawing/2014/main" id="{E6D79A75-9D96-F7AD-6059-BAD5C389A0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05300" y="0"/>
          <a:ext cx="472440" cy="1341120"/>
        </a:xfrm>
        <a:prstGeom prst="rect">
          <a:avLst/>
        </a:prstGeom>
        <a:noFill/>
      </xdr:spPr>
    </xdr:pic>
    <xdr:clientData/>
  </xdr:twoCellAnchor>
  <xdr:twoCellAnchor editAs="oneCell">
    <xdr:from>
      <xdr:col>1</xdr:col>
      <xdr:colOff>4438650</xdr:colOff>
      <xdr:row>0</xdr:row>
      <xdr:rowOff>0</xdr:rowOff>
    </xdr:from>
    <xdr:to>
      <xdr:col>1</xdr:col>
      <xdr:colOff>6791960</xdr:colOff>
      <xdr:row>0</xdr:row>
      <xdr:rowOff>1591310</xdr:rowOff>
    </xdr:to>
    <xdr:pic>
      <xdr:nvPicPr>
        <xdr:cNvPr id="3" name="Afbeelding 2">
          <a:extLst>
            <a:ext uri="{FF2B5EF4-FFF2-40B4-BE49-F238E27FC236}">
              <a16:creationId xmlns:a16="http://schemas.microsoft.com/office/drawing/2014/main" id="{098CC727-9199-D726-9B43-624444CDF2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81550" y="0"/>
          <a:ext cx="2353310" cy="159131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2762250</xdr:colOff>
      <xdr:row>0</xdr:row>
      <xdr:rowOff>0</xdr:rowOff>
    </xdr:from>
    <xdr:to>
      <xdr:col>5</xdr:col>
      <xdr:colOff>3234690</xdr:colOff>
      <xdr:row>0</xdr:row>
      <xdr:rowOff>1341120</xdr:rowOff>
    </xdr:to>
    <xdr:pic>
      <xdr:nvPicPr>
        <xdr:cNvPr id="2" name="Picture 15">
          <a:extLst>
            <a:ext uri="{FF2B5EF4-FFF2-40B4-BE49-F238E27FC236}">
              <a16:creationId xmlns:a16="http://schemas.microsoft.com/office/drawing/2014/main" id="{957991DA-37C6-17A8-692C-8628E64404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81167" y="0"/>
          <a:ext cx="472440" cy="1341120"/>
        </a:xfrm>
        <a:prstGeom prst="rect">
          <a:avLst/>
        </a:prstGeom>
        <a:noFill/>
      </xdr:spPr>
    </xdr:pic>
    <xdr:clientData/>
  </xdr:twoCellAnchor>
  <xdr:twoCellAnchor editAs="oneCell">
    <xdr:from>
      <xdr:col>5</xdr:col>
      <xdr:colOff>3217333</xdr:colOff>
      <xdr:row>0</xdr:row>
      <xdr:rowOff>0</xdr:rowOff>
    </xdr:from>
    <xdr:to>
      <xdr:col>5</xdr:col>
      <xdr:colOff>5570643</xdr:colOff>
      <xdr:row>0</xdr:row>
      <xdr:rowOff>1591310</xdr:rowOff>
    </xdr:to>
    <xdr:pic>
      <xdr:nvPicPr>
        <xdr:cNvPr id="3" name="Afbeelding 2">
          <a:extLst>
            <a:ext uri="{FF2B5EF4-FFF2-40B4-BE49-F238E27FC236}">
              <a16:creationId xmlns:a16="http://schemas.microsoft.com/office/drawing/2014/main" id="{BB570059-2CCD-DB95-8E1C-6C495A4CD6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36250" y="0"/>
          <a:ext cx="2353310" cy="1591310"/>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32D372-6035-41D8-81C5-100CECF60FD3}" name="Tabel1" displayName="Tabel1" ref="A7:B33" totalsRowShown="0" headerRowDxfId="4" dataDxfId="2" headerRowBorderDxfId="3">
  <autoFilter ref="A7:B33" xr:uid="{8632D372-6035-41D8-81C5-100CECF60FD3}"/>
  <tableColumns count="2">
    <tableColumn id="1" xr3:uid="{3F506B7D-B556-4AB7-9908-59B7C3EBE903}" name="Posten" dataDxfId="1"/>
    <tableColumn id="2" xr3:uid="{8D3E4D9B-79B7-476E-BEBD-B9A15815FF6F}" name="Bedrag per woning" dataDxfId="0" dataCellStyle="Valuta"/>
  </tableColumns>
  <tableStyleInfo name="TableStyleLight6"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15646-3AF5-4764-B456-C81DB7C5C800}">
  <dimension ref="B1:C16"/>
  <sheetViews>
    <sheetView showGridLines="0" zoomScaleNormal="100" workbookViewId="0">
      <selection activeCell="B2" sqref="B2"/>
    </sheetView>
  </sheetViews>
  <sheetFormatPr defaultRowHeight="15" x14ac:dyDescent="0.25"/>
  <cols>
    <col min="1" max="1" width="5.140625" customWidth="1"/>
    <col min="2" max="2" width="126.85546875" customWidth="1"/>
    <col min="3" max="3" width="10.42578125" customWidth="1"/>
  </cols>
  <sheetData>
    <row r="1" spans="2:3" ht="127.5" customHeight="1" x14ac:dyDescent="0.25"/>
    <row r="2" spans="2:3" ht="15.75" x14ac:dyDescent="0.25">
      <c r="B2" s="11" t="s">
        <v>28</v>
      </c>
      <c r="C2" s="1"/>
    </row>
    <row r="3" spans="2:3" x14ac:dyDescent="0.25">
      <c r="B3" s="116" t="s">
        <v>30</v>
      </c>
      <c r="C3" s="1"/>
    </row>
    <row r="4" spans="2:3" ht="45" x14ac:dyDescent="0.25">
      <c r="B4" s="12" t="s">
        <v>32</v>
      </c>
    </row>
    <row r="5" spans="2:3" s="2" customFormat="1" ht="30" x14ac:dyDescent="0.25">
      <c r="B5" s="13" t="s">
        <v>33</v>
      </c>
    </row>
    <row r="6" spans="2:3" s="2" customFormat="1" ht="45" x14ac:dyDescent="0.25">
      <c r="B6" s="12" t="s">
        <v>29</v>
      </c>
    </row>
    <row r="7" spans="2:3" s="2" customFormat="1" ht="121.5" customHeight="1" x14ac:dyDescent="0.25">
      <c r="B7" s="13" t="s">
        <v>124</v>
      </c>
    </row>
    <row r="8" spans="2:3" s="3" customFormat="1" ht="90.75" customHeight="1" x14ac:dyDescent="0.25">
      <c r="B8" s="12" t="s">
        <v>125</v>
      </c>
    </row>
    <row r="9" spans="2:3" s="3" customFormat="1" ht="60" x14ac:dyDescent="0.25">
      <c r="B9" s="14" t="s">
        <v>52</v>
      </c>
    </row>
    <row r="10" spans="2:3" x14ac:dyDescent="0.25">
      <c r="B10" s="117" t="s">
        <v>35</v>
      </c>
    </row>
    <row r="11" spans="2:3" ht="45" x14ac:dyDescent="0.25">
      <c r="B11" s="12" t="s">
        <v>111</v>
      </c>
    </row>
    <row r="12" spans="2:3" ht="45" x14ac:dyDescent="0.25">
      <c r="B12" s="13" t="s">
        <v>126</v>
      </c>
    </row>
    <row r="13" spans="2:3" ht="30" x14ac:dyDescent="0.25">
      <c r="B13" s="12" t="s">
        <v>127</v>
      </c>
    </row>
    <row r="14" spans="2:3" ht="18" customHeight="1" x14ac:dyDescent="0.25">
      <c r="B14" s="117" t="s">
        <v>36</v>
      </c>
    </row>
    <row r="15" spans="2:3" ht="45" x14ac:dyDescent="0.25">
      <c r="B15" s="12" t="s">
        <v>38</v>
      </c>
    </row>
    <row r="16" spans="2:3" ht="30" x14ac:dyDescent="0.25">
      <c r="B16" s="13" t="s">
        <v>34</v>
      </c>
    </row>
  </sheetData>
  <sheetProtection algorithmName="SHA-512" hashValue="Mlxp5Gw0bMYco6xg0026fpKMYpyq+tgy4ZrcAwghLfPh38YheEt/5JyYJQox4r+MIb9V80vR70oZm+eSJztW7Q==" saltValue="SZsfXOK3vsD+2FCmBGVuu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
  <sheetViews>
    <sheetView zoomScale="85" zoomScaleNormal="85" workbookViewId="0">
      <selection activeCell="B1" sqref="B1"/>
    </sheetView>
  </sheetViews>
  <sheetFormatPr defaultColWidth="8.85546875" defaultRowHeight="15" x14ac:dyDescent="0.25"/>
  <cols>
    <col min="1" max="1" width="4.85546875" style="5" customWidth="1"/>
    <col min="2" max="2" width="54" style="33" customWidth="1"/>
    <col min="3" max="4" width="24.7109375" style="5" customWidth="1"/>
    <col min="5" max="5" width="5.140625" style="5" customWidth="1"/>
    <col min="6" max="6" width="135.140625" style="5" customWidth="1"/>
    <col min="7" max="7" width="93" style="5" customWidth="1"/>
    <col min="8" max="10" width="8.85546875" style="5"/>
    <col min="11" max="11" width="13.7109375" style="6" customWidth="1"/>
    <col min="12" max="16384" width="8.85546875" style="5"/>
  </cols>
  <sheetData>
    <row r="1" spans="1:7" ht="145.5" customHeight="1" x14ac:dyDescent="0.25"/>
    <row r="2" spans="1:7" ht="15.75" x14ac:dyDescent="0.25">
      <c r="F2" s="59" t="s">
        <v>56</v>
      </c>
      <c r="G2" s="59" t="s">
        <v>50</v>
      </c>
    </row>
    <row r="3" spans="1:7" ht="30" customHeight="1" x14ac:dyDescent="0.25">
      <c r="A3" s="54" t="s">
        <v>87</v>
      </c>
      <c r="B3" s="55" t="s">
        <v>1</v>
      </c>
      <c r="C3" s="9"/>
      <c r="D3" s="34"/>
      <c r="F3" s="87"/>
      <c r="G3" s="30"/>
    </row>
    <row r="4" spans="1:7" ht="30" customHeight="1" x14ac:dyDescent="0.25">
      <c r="A4" s="54" t="s">
        <v>88</v>
      </c>
      <c r="B4" s="55" t="s">
        <v>2</v>
      </c>
      <c r="C4" s="9"/>
      <c r="D4" s="34"/>
      <c r="F4" s="87"/>
      <c r="G4" s="30"/>
    </row>
    <row r="5" spans="1:7" ht="30" customHeight="1" x14ac:dyDescent="0.25">
      <c r="A5" s="54" t="s">
        <v>89</v>
      </c>
      <c r="B5" s="55" t="s">
        <v>13</v>
      </c>
      <c r="C5" s="10">
        <f>'Begroting per woonruimte'!B5</f>
        <v>0</v>
      </c>
      <c r="D5" s="35"/>
      <c r="F5" s="87"/>
      <c r="G5" s="30"/>
    </row>
    <row r="6" spans="1:7" ht="30" customHeight="1" x14ac:dyDescent="0.25">
      <c r="A6" s="54" t="s">
        <v>90</v>
      </c>
      <c r="B6" s="55" t="s">
        <v>123</v>
      </c>
      <c r="C6" s="10"/>
      <c r="D6" s="35"/>
      <c r="F6" s="115" t="s">
        <v>129</v>
      </c>
      <c r="G6" s="30"/>
    </row>
    <row r="7" spans="1:7" ht="30" customHeight="1" x14ac:dyDescent="0.25">
      <c r="A7" s="126" t="s">
        <v>91</v>
      </c>
      <c r="B7" s="127" t="s">
        <v>117</v>
      </c>
      <c r="C7" s="131">
        <f>'Begroting per woonruimte'!B6</f>
        <v>0</v>
      </c>
      <c r="D7" s="35"/>
      <c r="F7" s="122" t="s">
        <v>120</v>
      </c>
      <c r="G7" s="30"/>
    </row>
    <row r="8" spans="1:7" ht="30" customHeight="1" x14ac:dyDescent="0.25">
      <c r="A8" s="132" t="s">
        <v>92</v>
      </c>
      <c r="B8" s="129" t="s">
        <v>61</v>
      </c>
      <c r="C8" s="137">
        <v>0.02</v>
      </c>
      <c r="D8" s="36"/>
      <c r="F8" s="115" t="s">
        <v>144</v>
      </c>
      <c r="G8" s="30"/>
    </row>
    <row r="9" spans="1:7" ht="15.75" customHeight="1" x14ac:dyDescent="0.25">
      <c r="A9" s="159"/>
      <c r="B9" s="159"/>
      <c r="C9" s="159"/>
      <c r="D9" s="36"/>
      <c r="F9" s="160"/>
      <c r="G9" s="161"/>
    </row>
    <row r="10" spans="1:7" ht="30" customHeight="1" x14ac:dyDescent="0.25">
      <c r="A10" s="132" t="s">
        <v>93</v>
      </c>
      <c r="B10" s="135" t="s">
        <v>118</v>
      </c>
      <c r="C10" s="136">
        <f>'Begroting per woonruimte'!B4*'Begroting per woonruimte'!B5</f>
        <v>0</v>
      </c>
      <c r="D10" s="36"/>
      <c r="F10" s="123"/>
      <c r="G10" s="124"/>
    </row>
    <row r="11" spans="1:7" ht="30" customHeight="1" x14ac:dyDescent="0.25">
      <c r="A11" s="133" t="s">
        <v>112</v>
      </c>
      <c r="B11" s="134" t="s">
        <v>119</v>
      </c>
      <c r="C11" s="130"/>
      <c r="D11" s="36"/>
      <c r="F11" s="123"/>
      <c r="G11" s="124"/>
    </row>
    <row r="12" spans="1:7" ht="30" customHeight="1" x14ac:dyDescent="0.25">
      <c r="A12" s="128" t="s">
        <v>142</v>
      </c>
      <c r="B12" s="129" t="s">
        <v>140</v>
      </c>
      <c r="C12" s="125"/>
      <c r="D12" s="36"/>
      <c r="F12" s="123"/>
      <c r="G12" s="124"/>
    </row>
    <row r="13" spans="1:7" ht="30" customHeight="1" x14ac:dyDescent="0.25">
      <c r="A13" s="128" t="s">
        <v>143</v>
      </c>
      <c r="B13" s="129" t="s">
        <v>141</v>
      </c>
      <c r="C13" s="125"/>
      <c r="D13" s="36"/>
      <c r="F13" s="123"/>
      <c r="G13" s="124"/>
    </row>
    <row r="14" spans="1:7" x14ac:dyDescent="0.25">
      <c r="F14" s="60"/>
      <c r="G14" s="61"/>
    </row>
    <row r="15" spans="1:7" ht="15.75" x14ac:dyDescent="0.25">
      <c r="A15" s="56"/>
      <c r="B15" s="57" t="s">
        <v>16</v>
      </c>
      <c r="C15" s="58" t="s">
        <v>58</v>
      </c>
      <c r="D15" s="58" t="s">
        <v>59</v>
      </c>
      <c r="F15" s="62"/>
      <c r="G15" s="63"/>
    </row>
    <row r="16" spans="1:7" ht="15.75" x14ac:dyDescent="0.25">
      <c r="A16" s="87"/>
      <c r="B16" s="88" t="s">
        <v>10</v>
      </c>
      <c r="C16" s="96"/>
      <c r="D16" s="96"/>
      <c r="F16" s="64"/>
      <c r="G16" s="65"/>
    </row>
    <row r="17" spans="1:7" ht="15.75" x14ac:dyDescent="0.25">
      <c r="A17" s="87" t="s">
        <v>63</v>
      </c>
      <c r="B17" s="89" t="s">
        <v>132</v>
      </c>
      <c r="C17" s="150">
        <f>'Begroting per woonruimte'!B10*'Begroting per woonruimte'!B5</f>
        <v>0</v>
      </c>
      <c r="D17" s="151">
        <f t="shared" ref="D17" si="0">C17</f>
        <v>0</v>
      </c>
      <c r="F17" s="111" t="s">
        <v>134</v>
      </c>
      <c r="G17" s="31"/>
    </row>
    <row r="18" spans="1:7" ht="15.75" x14ac:dyDescent="0.25">
      <c r="A18" s="87" t="s">
        <v>64</v>
      </c>
      <c r="B18" s="89" t="s">
        <v>48</v>
      </c>
      <c r="C18" s="150">
        <f>'Begroting per woonruimte'!B11*'Begroting per woonruimte'!B5</f>
        <v>0</v>
      </c>
      <c r="D18" s="152">
        <f>C18*(1+C$8)^(C$6/24)</f>
        <v>0</v>
      </c>
      <c r="F18" s="111" t="s">
        <v>135</v>
      </c>
      <c r="G18" s="30"/>
    </row>
    <row r="19" spans="1:7" ht="15.75" x14ac:dyDescent="0.25">
      <c r="A19" s="87" t="s">
        <v>65</v>
      </c>
      <c r="B19" s="89" t="s">
        <v>138</v>
      </c>
      <c r="C19" s="150">
        <f>'Begroting per woonruimte'!B12*'Begroting per woonruimte'!B5</f>
        <v>0</v>
      </c>
      <c r="D19" s="152">
        <f t="shared" ref="D19:D22" si="1">C19*(1+C$8)^(C$6/24)</f>
        <v>0</v>
      </c>
      <c r="F19" s="111" t="s">
        <v>136</v>
      </c>
      <c r="G19" s="30"/>
    </row>
    <row r="20" spans="1:7" ht="15.75" x14ac:dyDescent="0.25">
      <c r="A20" s="87" t="s">
        <v>66</v>
      </c>
      <c r="B20" s="89" t="s">
        <v>139</v>
      </c>
      <c r="C20" s="150">
        <f>'Begroting per woonruimte'!B13*'Begroting per woonruimte'!B5</f>
        <v>0</v>
      </c>
      <c r="D20" s="152">
        <f t="shared" si="1"/>
        <v>0</v>
      </c>
      <c r="F20" s="111" t="s">
        <v>136</v>
      </c>
      <c r="G20" s="30"/>
    </row>
    <row r="21" spans="1:7" ht="15.75" x14ac:dyDescent="0.25">
      <c r="A21" s="87" t="s">
        <v>67</v>
      </c>
      <c r="B21" s="89" t="s">
        <v>133</v>
      </c>
      <c r="C21" s="150">
        <f>'Begroting per woonruimte'!B14*'Begroting per woonruimte'!B5</f>
        <v>0</v>
      </c>
      <c r="D21" s="152">
        <f t="shared" si="1"/>
        <v>0</v>
      </c>
      <c r="F21" s="111" t="s">
        <v>136</v>
      </c>
      <c r="G21" s="30"/>
    </row>
    <row r="22" spans="1:7" ht="15.75" x14ac:dyDescent="0.25">
      <c r="A22" s="87" t="s">
        <v>68</v>
      </c>
      <c r="B22" s="89" t="s">
        <v>157</v>
      </c>
      <c r="C22" s="150">
        <f>'Begroting per woonruimte'!B15*'Begroting per woonruimte'!B5</f>
        <v>0</v>
      </c>
      <c r="D22" s="152">
        <f t="shared" si="1"/>
        <v>0</v>
      </c>
      <c r="F22" s="111"/>
      <c r="G22" s="32"/>
    </row>
    <row r="23" spans="1:7" ht="15.75" x14ac:dyDescent="0.25">
      <c r="A23" s="87" t="s">
        <v>69</v>
      </c>
      <c r="B23" s="120" t="s">
        <v>25</v>
      </c>
      <c r="C23" s="150">
        <f>'Begroting per woonruimte'!B16*'Begroting per woonruimte'!B5</f>
        <v>0</v>
      </c>
      <c r="D23" s="151">
        <f>C23*(1+C$8)^(C$6/24)</f>
        <v>0</v>
      </c>
      <c r="F23" s="114" t="s">
        <v>62</v>
      </c>
      <c r="G23" s="32"/>
    </row>
    <row r="24" spans="1:7" ht="15.75" x14ac:dyDescent="0.25">
      <c r="A24" s="87" t="s">
        <v>158</v>
      </c>
      <c r="B24" s="120" t="str">
        <f>'Begroting per woonruimte'!A17</f>
        <v>overige stichtingskosten (door u in te vullen)</v>
      </c>
      <c r="C24" s="150">
        <f>'Begroting per woonruimte'!B17*'Begroting per woonruimte'!B5</f>
        <v>0</v>
      </c>
      <c r="D24" s="151">
        <f>C24*(1+C$8)^(C$6/24)</f>
        <v>0</v>
      </c>
      <c r="F24" s="111" t="s">
        <v>62</v>
      </c>
      <c r="G24" s="32"/>
    </row>
    <row r="25" spans="1:7" ht="15.75" x14ac:dyDescent="0.25">
      <c r="A25" s="87"/>
      <c r="B25" s="88" t="s">
        <v>11</v>
      </c>
      <c r="C25" s="118"/>
      <c r="D25" s="96"/>
      <c r="F25" s="66"/>
      <c r="G25" s="67"/>
    </row>
    <row r="26" spans="1:7" ht="15.75" x14ac:dyDescent="0.25">
      <c r="A26" s="87" t="s">
        <v>70</v>
      </c>
      <c r="B26" s="89" t="s">
        <v>12</v>
      </c>
      <c r="C26" s="153">
        <f>('Begroting per woonruimte'!B20*12)*'Begroting per woonruimte'!B5*C7</f>
        <v>0</v>
      </c>
      <c r="D26" s="152">
        <f>C26*(1+C8)^(C7/2)</f>
        <v>0</v>
      </c>
      <c r="F26" s="39" t="s">
        <v>60</v>
      </c>
      <c r="G26" s="30"/>
    </row>
    <row r="27" spans="1:7" ht="15.75" x14ac:dyDescent="0.25">
      <c r="A27" s="87" t="s">
        <v>71</v>
      </c>
      <c r="B27" s="89" t="s">
        <v>14</v>
      </c>
      <c r="C27" s="153">
        <f>('Begroting per woonruimte'!B21*12)*'Begroting per woonruimte'!B5*C7</f>
        <v>0</v>
      </c>
      <c r="D27" s="152">
        <f>C27*(1+C8)^(C7/2)</f>
        <v>0</v>
      </c>
      <c r="F27" s="39" t="s">
        <v>60</v>
      </c>
      <c r="G27" s="30"/>
    </row>
    <row r="28" spans="1:7" ht="15.75" x14ac:dyDescent="0.25">
      <c r="A28" s="87" t="s">
        <v>72</v>
      </c>
      <c r="B28" s="89" t="s">
        <v>15</v>
      </c>
      <c r="C28" s="153">
        <f>('Begroting per woonruimte'!B22*12)*'Begroting per woonruimte'!B5*C7</f>
        <v>0</v>
      </c>
      <c r="D28" s="152">
        <f>C28*(1+C8)^(C7/2)</f>
        <v>0</v>
      </c>
      <c r="F28" s="39" t="s">
        <v>60</v>
      </c>
      <c r="G28" s="30"/>
    </row>
    <row r="29" spans="1:7" ht="15.75" x14ac:dyDescent="0.25">
      <c r="A29" s="87" t="s">
        <v>73</v>
      </c>
      <c r="B29" s="120" t="str">
        <f>'Begroting per woonruimte'!A23</f>
        <v>overige exploitatiekosten (door u in te vullen)</v>
      </c>
      <c r="C29" s="150">
        <f>('Begroting per woonruimte'!B23*12)*'Begroting per woonruimte'!B5*C7</f>
        <v>0</v>
      </c>
      <c r="D29" s="151">
        <f>C29*(1+C8)^(C7/2)</f>
        <v>0</v>
      </c>
      <c r="F29" s="39" t="s">
        <v>40</v>
      </c>
      <c r="G29" s="30"/>
    </row>
    <row r="30" spans="1:7" ht="15.75" x14ac:dyDescent="0.25">
      <c r="A30" s="87" t="s">
        <v>74</v>
      </c>
      <c r="B30" s="120" t="str">
        <f>'Begroting per woonruimte'!A24</f>
        <v>overige exploitatiekosten (door u in te vullen)</v>
      </c>
      <c r="C30" s="150">
        <f>('Begroting per woonruimte'!B24*12)*'Begroting per woonruimte'!B5*C7</f>
        <v>0</v>
      </c>
      <c r="D30" s="151">
        <f>C30*(1+C8)^(C7/2)</f>
        <v>0</v>
      </c>
      <c r="F30" s="39" t="s">
        <v>40</v>
      </c>
      <c r="G30" s="30"/>
    </row>
    <row r="31" spans="1:7" ht="15.75" x14ac:dyDescent="0.25">
      <c r="A31" s="87"/>
      <c r="B31" s="90" t="s">
        <v>0</v>
      </c>
      <c r="C31" s="26">
        <f>SUM(C17:C30)</f>
        <v>0</v>
      </c>
      <c r="D31" s="26">
        <f>SUM(D17:D30)</f>
        <v>0</v>
      </c>
      <c r="F31" s="68"/>
      <c r="G31" s="69"/>
    </row>
    <row r="32" spans="1:7" ht="15.75" x14ac:dyDescent="0.25">
      <c r="A32" s="87"/>
      <c r="B32" s="91"/>
      <c r="C32" s="91"/>
      <c r="D32" s="91"/>
      <c r="F32" s="70"/>
      <c r="G32" s="71"/>
    </row>
    <row r="33" spans="1:7" ht="15.75" x14ac:dyDescent="0.25">
      <c r="A33" s="87"/>
      <c r="B33" s="92" t="s">
        <v>9</v>
      </c>
      <c r="C33" s="96"/>
      <c r="D33" s="96"/>
      <c r="F33" s="72"/>
      <c r="G33" s="73"/>
    </row>
    <row r="34" spans="1:7" ht="15.75" x14ac:dyDescent="0.25">
      <c r="A34" s="87" t="s">
        <v>75</v>
      </c>
      <c r="B34" s="89" t="s">
        <v>6</v>
      </c>
      <c r="C34" s="155">
        <f>('Begroting per woonruimte'!B27*12)*'Begroting per woonruimte'!B5*C7</f>
        <v>0</v>
      </c>
      <c r="D34" s="154">
        <f>C34*(1+C8)^(C7/2)</f>
        <v>0</v>
      </c>
      <c r="F34" s="111" t="s">
        <v>122</v>
      </c>
      <c r="G34" s="30"/>
    </row>
    <row r="35" spans="1:7" ht="15.75" customHeight="1" x14ac:dyDescent="0.25">
      <c r="A35" s="87" t="s">
        <v>76</v>
      </c>
      <c r="B35" s="89" t="s">
        <v>130</v>
      </c>
      <c r="C35" s="155">
        <f>'Begroting per woonruimte'!B28*'Begroting per woonruimte'!B5</f>
        <v>0</v>
      </c>
      <c r="D35" s="154">
        <f t="shared" ref="D35:D41" si="2">C35</f>
        <v>0</v>
      </c>
      <c r="F35" s="111" t="s">
        <v>131</v>
      </c>
      <c r="G35" s="32"/>
    </row>
    <row r="36" spans="1:7" ht="15.75" x14ac:dyDescent="0.25">
      <c r="A36" s="87" t="s">
        <v>77</v>
      </c>
      <c r="B36" s="89" t="s">
        <v>159</v>
      </c>
      <c r="C36" s="155">
        <f>MAX(E36, 0)</f>
        <v>0</v>
      </c>
      <c r="D36" s="154">
        <f>C36</f>
        <v>0</v>
      </c>
      <c r="E36" s="149">
        <f>C21-((C7/30)*C21)</f>
        <v>0</v>
      </c>
      <c r="F36" s="111" t="s">
        <v>137</v>
      </c>
      <c r="G36" s="32"/>
    </row>
    <row r="37" spans="1:7" ht="15.75" customHeight="1" x14ac:dyDescent="0.25">
      <c r="A37" s="87" t="s">
        <v>78</v>
      </c>
      <c r="B37" s="89" t="s">
        <v>57</v>
      </c>
      <c r="C37" s="150">
        <f>'Begroting per woonruimte'!B29*'Begroting per woonruimte'!B5</f>
        <v>0</v>
      </c>
      <c r="D37" s="151">
        <f t="shared" si="2"/>
        <v>0</v>
      </c>
      <c r="F37" s="112" t="s">
        <v>121</v>
      </c>
      <c r="G37" s="30"/>
    </row>
    <row r="38" spans="1:7" ht="15.75" x14ac:dyDescent="0.25">
      <c r="A38" s="87" t="s">
        <v>79</v>
      </c>
      <c r="B38" s="89" t="s">
        <v>5</v>
      </c>
      <c r="C38" s="150">
        <f>'Begroting per woonruimte'!B30*'Begroting per woonruimte'!B5</f>
        <v>0</v>
      </c>
      <c r="D38" s="151">
        <f t="shared" si="2"/>
        <v>0</v>
      </c>
      <c r="F38" s="113"/>
      <c r="G38" s="30"/>
    </row>
    <row r="39" spans="1:7" ht="15.75" customHeight="1" x14ac:dyDescent="0.25">
      <c r="A39" s="87" t="s">
        <v>80</v>
      </c>
      <c r="B39" s="93" t="s">
        <v>8</v>
      </c>
      <c r="C39" s="150">
        <f>'Begroting per woonruimte'!B31*'Begroting per woonruimte'!B5</f>
        <v>0</v>
      </c>
      <c r="D39" s="151">
        <f t="shared" si="2"/>
        <v>0</v>
      </c>
      <c r="F39" s="112" t="s">
        <v>162</v>
      </c>
      <c r="G39" s="30"/>
    </row>
    <row r="40" spans="1:7" ht="15.75" x14ac:dyDescent="0.25">
      <c r="A40" s="87" t="s">
        <v>81</v>
      </c>
      <c r="B40" s="120" t="str">
        <f>'Begroting per woonruimte'!A32</f>
        <v>overige opbrengsten (door u in te vullen)</v>
      </c>
      <c r="C40" s="150">
        <f>'Begroting per woonruimte'!B32*'Begroting per woonruimte'!B5</f>
        <v>0</v>
      </c>
      <c r="D40" s="151">
        <f t="shared" si="2"/>
        <v>0</v>
      </c>
      <c r="F40" s="112"/>
      <c r="G40" s="30"/>
    </row>
    <row r="41" spans="1:7" ht="15.75" x14ac:dyDescent="0.25">
      <c r="A41" s="87" t="s">
        <v>82</v>
      </c>
      <c r="B41" s="120" t="str">
        <f>'Begroting per woonruimte'!A33</f>
        <v>overige opbrengsten (door u in te vullen)</v>
      </c>
      <c r="C41" s="150">
        <f>'Begroting per woonruimte'!B33*'Begroting per woonruimte'!B5</f>
        <v>0</v>
      </c>
      <c r="D41" s="151">
        <f t="shared" si="2"/>
        <v>0</v>
      </c>
      <c r="F41" s="112"/>
      <c r="G41" s="30"/>
    </row>
    <row r="42" spans="1:7" ht="15.75" x14ac:dyDescent="0.25">
      <c r="A42" s="87"/>
      <c r="B42" s="90" t="s">
        <v>0</v>
      </c>
      <c r="C42" s="156">
        <f>SUM(C34:C41)</f>
        <v>0</v>
      </c>
      <c r="D42" s="156">
        <f>SUM(D34:D41)</f>
        <v>0</v>
      </c>
      <c r="F42" s="74"/>
      <c r="G42" s="61"/>
    </row>
    <row r="43" spans="1:7" ht="15.75" x14ac:dyDescent="0.25">
      <c r="A43" s="94"/>
      <c r="B43" s="95" t="s">
        <v>53</v>
      </c>
      <c r="C43" s="97"/>
      <c r="D43" s="157">
        <f>-D31+D42</f>
        <v>0</v>
      </c>
      <c r="E43" s="37"/>
      <c r="F43" s="75"/>
      <c r="G43" s="63"/>
    </row>
    <row r="44" spans="1:7" ht="15.75" x14ac:dyDescent="0.25">
      <c r="A44" s="80"/>
      <c r="B44" s="84" t="s">
        <v>7</v>
      </c>
      <c r="C44" s="85"/>
      <c r="D44" s="86"/>
      <c r="F44" s="76"/>
      <c r="G44" s="77"/>
    </row>
    <row r="45" spans="1:7" ht="30" customHeight="1" x14ac:dyDescent="0.25">
      <c r="A45" s="87" t="s">
        <v>83</v>
      </c>
      <c r="B45" s="98" t="s">
        <v>3</v>
      </c>
      <c r="C45" s="99"/>
      <c r="D45" s="27"/>
      <c r="F45" s="39" t="s">
        <v>31</v>
      </c>
      <c r="G45" s="30"/>
    </row>
    <row r="46" spans="1:7" ht="47.25" x14ac:dyDescent="0.25">
      <c r="A46" s="87" t="s">
        <v>84</v>
      </c>
      <c r="B46" s="100" t="s">
        <v>49</v>
      </c>
      <c r="C46" s="101"/>
      <c r="D46" s="28"/>
      <c r="F46" s="39" t="s">
        <v>39</v>
      </c>
      <c r="G46" s="30"/>
    </row>
    <row r="47" spans="1:7" ht="47.25" x14ac:dyDescent="0.25">
      <c r="A47" s="87" t="s">
        <v>85</v>
      </c>
      <c r="B47" s="100" t="s">
        <v>116</v>
      </c>
      <c r="C47" s="102"/>
      <c r="D47" s="29"/>
      <c r="F47" s="40" t="s">
        <v>39</v>
      </c>
      <c r="G47" s="30"/>
    </row>
    <row r="48" spans="1:7" ht="32.25" customHeight="1" x14ac:dyDescent="0.25">
      <c r="A48" s="87" t="s">
        <v>86</v>
      </c>
      <c r="B48" s="103" t="s">
        <v>42</v>
      </c>
      <c r="C48" s="87"/>
      <c r="D48" s="158">
        <f>D47-D46</f>
        <v>0</v>
      </c>
      <c r="F48" s="40" t="s">
        <v>51</v>
      </c>
      <c r="G48" s="30"/>
    </row>
    <row r="49" spans="1:7" x14ac:dyDescent="0.25">
      <c r="F49" s="78"/>
      <c r="G49" s="79"/>
    </row>
    <row r="50" spans="1:7" ht="15" customHeight="1" x14ac:dyDescent="0.25">
      <c r="A50" s="80"/>
      <c r="B50" s="81" t="s">
        <v>41</v>
      </c>
      <c r="C50" s="82"/>
      <c r="D50" s="83"/>
      <c r="E50" s="38"/>
      <c r="F50" s="110" t="s">
        <v>55</v>
      </c>
      <c r="G50" s="30"/>
    </row>
    <row r="51" spans="1:7" ht="30" x14ac:dyDescent="0.25">
      <c r="A51" s="104" t="s">
        <v>43</v>
      </c>
      <c r="B51" s="105" t="s">
        <v>54</v>
      </c>
      <c r="C51" s="106" t="str">
        <f>IF(D48&gt;-D43-D45,"nee","ja")</f>
        <v>ja</v>
      </c>
      <c r="D51" s="106">
        <f>IF(C51="ja",3,-3)</f>
        <v>3</v>
      </c>
    </row>
    <row r="52" spans="1:7" ht="29.25" customHeight="1" x14ac:dyDescent="0.25">
      <c r="A52" s="104" t="s">
        <v>44</v>
      </c>
      <c r="B52" s="107" t="s">
        <v>114</v>
      </c>
      <c r="C52" s="108" t="str">
        <f>IF(D47&gt;5000000,"nee","ja")</f>
        <v>ja</v>
      </c>
      <c r="D52" s="108">
        <f>IF(C52="ja",3,-3)</f>
        <v>3</v>
      </c>
      <c r="F52" s="7"/>
    </row>
    <row r="53" spans="1:7" ht="30" x14ac:dyDescent="0.25">
      <c r="A53" s="104" t="s">
        <v>45</v>
      </c>
      <c r="B53" s="107" t="s">
        <v>115</v>
      </c>
      <c r="C53" s="108" t="e">
        <f>IF(D47/C5&gt;7800,"nee","ja")</f>
        <v>#DIV/0!</v>
      </c>
      <c r="D53" s="108" t="e">
        <f>IF(C53="ja",3,-3)</f>
        <v>#DIV/0!</v>
      </c>
      <c r="F53" s="8"/>
    </row>
    <row r="54" spans="1:7" ht="30" x14ac:dyDescent="0.25">
      <c r="A54" s="104" t="s">
        <v>46</v>
      </c>
      <c r="B54" s="109" t="s">
        <v>47</v>
      </c>
      <c r="C54" s="108" t="str">
        <f>IF(D46&gt;(D48*0.21),"nee","ja")</f>
        <v>ja</v>
      </c>
      <c r="D54" s="108">
        <f>IF(C54="ja",3,-3)</f>
        <v>3</v>
      </c>
      <c r="F54" s="7"/>
    </row>
  </sheetData>
  <sheetProtection algorithmName="SHA-512" hashValue="+SwvxQ2Ilhrn+i33nTJTq+1VFakBYBCvmQItqrVl3f5rnfjE8X5NY+9QBJwbyImJLuUvADobE7RtN2i5E818og==" saltValue="xYsW50iQKrE1+RHYHBqu9w==" spinCount="100000" sheet="1" objects="1" scenarios="1"/>
  <mergeCells count="2">
    <mergeCell ref="A9:C9"/>
    <mergeCell ref="F9:G9"/>
  </mergeCells>
  <conditionalFormatting sqref="C5">
    <cfRule type="cellIs" dxfId="10" priority="1" operator="lessThan">
      <formula>1</formula>
    </cfRule>
  </conditionalFormatting>
  <conditionalFormatting sqref="C7">
    <cfRule type="cellIs" dxfId="9" priority="9" operator="lessThan">
      <formula>10</formula>
    </cfRule>
  </conditionalFormatting>
  <conditionalFormatting sqref="C26:D28 C34:D36 C17:D22">
    <cfRule type="cellIs" dxfId="8" priority="7" operator="equal">
      <formula>0</formula>
    </cfRule>
  </conditionalFormatting>
  <conditionalFormatting sqref="C43:D43">
    <cfRule type="cellIs" dxfId="7" priority="5" operator="lessThan">
      <formula>0</formula>
    </cfRule>
    <cfRule type="cellIs" dxfId="6" priority="6" operator="greaterThan">
      <formula>0</formula>
    </cfRule>
    <cfRule type="cellIs" dxfId="5" priority="10" operator="lessThan">
      <formula>0</formula>
    </cfRule>
  </conditionalFormatting>
  <conditionalFormatting sqref="D51:D54">
    <cfRule type="iconSet" priority="4">
      <iconSet iconSet="3Symbols" showValue="0">
        <cfvo type="percent" val="0"/>
        <cfvo type="num" val="0"/>
        <cfvo type="num" val="1"/>
      </iconSet>
    </cfRule>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D904A-068D-4D58-AD1A-4542B4BB3577}">
  <dimension ref="A1:B30"/>
  <sheetViews>
    <sheetView showGridLines="0" workbookViewId="0">
      <selection activeCell="B1" sqref="B1"/>
    </sheetView>
  </sheetViews>
  <sheetFormatPr defaultRowHeight="15" x14ac:dyDescent="0.25"/>
  <cols>
    <col min="1" max="1" width="5.140625" customWidth="1"/>
    <col min="2" max="2" width="126.85546875" customWidth="1"/>
  </cols>
  <sheetData>
    <row r="1" spans="2:2" ht="15.75" x14ac:dyDescent="0.25">
      <c r="B1" s="15" t="s">
        <v>113</v>
      </c>
    </row>
    <row r="2" spans="2:2" x14ac:dyDescent="0.25">
      <c r="B2" s="53" t="s">
        <v>94</v>
      </c>
    </row>
    <row r="3" spans="2:2" ht="45" x14ac:dyDescent="0.25">
      <c r="B3" s="12" t="s">
        <v>146</v>
      </c>
    </row>
    <row r="4" spans="2:2" x14ac:dyDescent="0.25">
      <c r="B4" s="53" t="s">
        <v>110</v>
      </c>
    </row>
    <row r="5" spans="2:2" x14ac:dyDescent="0.25">
      <c r="B5" s="145" t="s">
        <v>150</v>
      </c>
    </row>
    <row r="6" spans="2:2" ht="16.5" customHeight="1" x14ac:dyDescent="0.25">
      <c r="B6" s="146" t="s">
        <v>95</v>
      </c>
    </row>
    <row r="7" spans="2:2" x14ac:dyDescent="0.25">
      <c r="B7" s="17" t="s">
        <v>151</v>
      </c>
    </row>
    <row r="8" spans="2:2" x14ac:dyDescent="0.25">
      <c r="B8" s="19" t="s">
        <v>99</v>
      </c>
    </row>
    <row r="9" spans="2:2" x14ac:dyDescent="0.25">
      <c r="B9" s="141" t="s">
        <v>152</v>
      </c>
    </row>
    <row r="10" spans="2:2" x14ac:dyDescent="0.25">
      <c r="B10" s="142" t="s">
        <v>96</v>
      </c>
    </row>
    <row r="11" spans="2:2" x14ac:dyDescent="0.25">
      <c r="B11" s="143" t="s">
        <v>97</v>
      </c>
    </row>
    <row r="12" spans="2:2" x14ac:dyDescent="0.25">
      <c r="B12" s="144" t="s">
        <v>98</v>
      </c>
    </row>
    <row r="13" spans="2:2" x14ac:dyDescent="0.25">
      <c r="B13" s="17" t="s">
        <v>153</v>
      </c>
    </row>
    <row r="14" spans="2:2" x14ac:dyDescent="0.25">
      <c r="B14" s="19" t="s">
        <v>99</v>
      </c>
    </row>
    <row r="15" spans="2:2" x14ac:dyDescent="0.25">
      <c r="B15" s="145" t="s">
        <v>100</v>
      </c>
    </row>
    <row r="16" spans="2:2" ht="105" x14ac:dyDescent="0.25">
      <c r="B16" s="147" t="s">
        <v>145</v>
      </c>
    </row>
    <row r="17" spans="1:2" x14ac:dyDescent="0.25">
      <c r="B17" s="17" t="s">
        <v>147</v>
      </c>
    </row>
    <row r="18" spans="1:2" s="4" customFormat="1" x14ac:dyDescent="0.25">
      <c r="B18" s="148" t="s">
        <v>101</v>
      </c>
    </row>
    <row r="19" spans="1:2" x14ac:dyDescent="0.25">
      <c r="B19" s="20" t="s">
        <v>102</v>
      </c>
    </row>
    <row r="20" spans="1:2" x14ac:dyDescent="0.25">
      <c r="B20" s="20" t="s">
        <v>103</v>
      </c>
    </row>
    <row r="21" spans="1:2" x14ac:dyDescent="0.25">
      <c r="B21" s="21" t="s">
        <v>104</v>
      </c>
    </row>
    <row r="22" spans="1:2" x14ac:dyDescent="0.25">
      <c r="B22" s="18" t="s">
        <v>105</v>
      </c>
    </row>
    <row r="23" spans="1:2" ht="30" x14ac:dyDescent="0.25">
      <c r="B23" s="16" t="s">
        <v>106</v>
      </c>
    </row>
    <row r="24" spans="1:2" x14ac:dyDescent="0.25">
      <c r="B24" s="17" t="s">
        <v>148</v>
      </c>
    </row>
    <row r="25" spans="1:2" ht="28.5" customHeight="1" x14ac:dyDescent="0.25">
      <c r="B25" s="20" t="s">
        <v>149</v>
      </c>
    </row>
    <row r="26" spans="1:2" x14ac:dyDescent="0.25">
      <c r="B26" s="22" t="s">
        <v>107</v>
      </c>
    </row>
    <row r="27" spans="1:2" x14ac:dyDescent="0.25">
      <c r="B27" s="22" t="s">
        <v>108</v>
      </c>
    </row>
    <row r="28" spans="1:2" x14ac:dyDescent="0.25">
      <c r="B28" s="19" t="s">
        <v>109</v>
      </c>
    </row>
    <row r="29" spans="1:2" x14ac:dyDescent="0.25">
      <c r="A29" s="138"/>
      <c r="B29" s="139" t="s">
        <v>160</v>
      </c>
    </row>
    <row r="30" spans="1:2" ht="45" x14ac:dyDescent="0.25">
      <c r="A30" s="138"/>
      <c r="B30" s="140" t="s">
        <v>161</v>
      </c>
    </row>
  </sheetData>
  <sheetProtection algorithmName="SHA-512" hashValue="+6Hb892Mv5t8EJ8RmvsbJL9ZEGw0ZH9U4SrVMBbfhLN6RLXwc0ufgBuknqGwoh0JL3gzbyCrE8Gs9eHbFHlSqQ==" saltValue="76bFfivG62JEHpF9DxKI9g=="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F0D46-915A-4AB3-8F69-F4140C490843}">
  <dimension ref="A1:B33"/>
  <sheetViews>
    <sheetView tabSelected="1" zoomScale="130" zoomScaleNormal="130" workbookViewId="0">
      <selection sqref="A1:B1"/>
    </sheetView>
  </sheetViews>
  <sheetFormatPr defaultColWidth="9.140625" defaultRowHeight="15" x14ac:dyDescent="0.25"/>
  <cols>
    <col min="1" max="1" width="83.28515625" style="5" customWidth="1"/>
    <col min="2" max="2" width="21.85546875" style="5" customWidth="1"/>
    <col min="3" max="16384" width="9.140625" style="5"/>
  </cols>
  <sheetData>
    <row r="1" spans="1:2" ht="15.75" x14ac:dyDescent="0.25">
      <c r="A1" s="162" t="s">
        <v>17</v>
      </c>
      <c r="B1" s="163"/>
    </row>
    <row r="2" spans="1:2" ht="75.75" customHeight="1" x14ac:dyDescent="0.25">
      <c r="A2" s="23" t="s">
        <v>37</v>
      </c>
      <c r="B2" s="24"/>
    </row>
    <row r="3" spans="1:2" ht="17.25" customHeight="1" x14ac:dyDescent="0.25">
      <c r="A3" s="48" t="s">
        <v>24</v>
      </c>
      <c r="B3" s="48" t="s">
        <v>23</v>
      </c>
    </row>
    <row r="4" spans="1:2" ht="24.75" customHeight="1" x14ac:dyDescent="0.25">
      <c r="A4" s="41" t="s">
        <v>156</v>
      </c>
      <c r="B4" s="119"/>
    </row>
    <row r="5" spans="1:2" ht="24.75" customHeight="1" x14ac:dyDescent="0.25">
      <c r="A5" s="41" t="s">
        <v>13</v>
      </c>
      <c r="B5" s="119"/>
    </row>
    <row r="6" spans="1:2" ht="33" customHeight="1" x14ac:dyDescent="0.25">
      <c r="A6" s="41" t="s">
        <v>128</v>
      </c>
      <c r="B6" s="119"/>
    </row>
    <row r="7" spans="1:2" x14ac:dyDescent="0.25">
      <c r="A7" s="49" t="s">
        <v>22</v>
      </c>
      <c r="B7" s="50" t="s">
        <v>21</v>
      </c>
    </row>
    <row r="8" spans="1:2" x14ac:dyDescent="0.25">
      <c r="A8" s="44" t="s">
        <v>16</v>
      </c>
      <c r="B8" s="43"/>
    </row>
    <row r="9" spans="1:2" x14ac:dyDescent="0.25">
      <c r="A9" s="45" t="s">
        <v>10</v>
      </c>
      <c r="B9" s="43"/>
    </row>
    <row r="10" spans="1:2" s="25" customFormat="1" x14ac:dyDescent="0.25">
      <c r="A10" s="42" t="s">
        <v>132</v>
      </c>
      <c r="B10" s="51">
        <v>0</v>
      </c>
    </row>
    <row r="11" spans="1:2" s="25" customFormat="1" x14ac:dyDescent="0.25">
      <c r="A11" s="42" t="s">
        <v>48</v>
      </c>
      <c r="B11" s="51">
        <v>0</v>
      </c>
    </row>
    <row r="12" spans="1:2" s="25" customFormat="1" x14ac:dyDescent="0.25">
      <c r="A12" s="42" t="s">
        <v>138</v>
      </c>
      <c r="B12" s="51">
        <v>0</v>
      </c>
    </row>
    <row r="13" spans="1:2" s="25" customFormat="1" x14ac:dyDescent="0.25">
      <c r="A13" s="42" t="s">
        <v>139</v>
      </c>
      <c r="B13" s="51">
        <v>0</v>
      </c>
    </row>
    <row r="14" spans="1:2" s="25" customFormat="1" x14ac:dyDescent="0.25">
      <c r="A14" s="42" t="s">
        <v>154</v>
      </c>
      <c r="B14" s="51">
        <v>0</v>
      </c>
    </row>
    <row r="15" spans="1:2" s="25" customFormat="1" x14ac:dyDescent="0.25">
      <c r="A15" s="42" t="s">
        <v>157</v>
      </c>
      <c r="B15" s="51">
        <v>0</v>
      </c>
    </row>
    <row r="16" spans="1:2" s="25" customFormat="1" x14ac:dyDescent="0.25">
      <c r="A16" s="121" t="s">
        <v>25</v>
      </c>
      <c r="B16" s="51">
        <v>0</v>
      </c>
    </row>
    <row r="17" spans="1:2" s="25" customFormat="1" x14ac:dyDescent="0.25">
      <c r="A17" s="121" t="s">
        <v>25</v>
      </c>
      <c r="B17" s="51">
        <v>0</v>
      </c>
    </row>
    <row r="18" spans="1:2" x14ac:dyDescent="0.25">
      <c r="A18" s="43"/>
      <c r="B18" s="43"/>
    </row>
    <row r="19" spans="1:2" x14ac:dyDescent="0.25">
      <c r="A19" s="46" t="s">
        <v>20</v>
      </c>
      <c r="B19" s="43"/>
    </row>
    <row r="20" spans="1:2" s="25" customFormat="1" x14ac:dyDescent="0.25">
      <c r="A20" s="42" t="s">
        <v>12</v>
      </c>
      <c r="B20" s="51">
        <v>0</v>
      </c>
    </row>
    <row r="21" spans="1:2" s="25" customFormat="1" x14ac:dyDescent="0.25">
      <c r="A21" s="42" t="s">
        <v>14</v>
      </c>
      <c r="B21" s="51">
        <v>0</v>
      </c>
    </row>
    <row r="22" spans="1:2" s="25" customFormat="1" x14ac:dyDescent="0.25">
      <c r="A22" s="42" t="s">
        <v>15</v>
      </c>
      <c r="B22" s="51">
        <v>0</v>
      </c>
    </row>
    <row r="23" spans="1:2" s="25" customFormat="1" x14ac:dyDescent="0.25">
      <c r="A23" s="121" t="s">
        <v>26</v>
      </c>
      <c r="B23" s="51">
        <v>0</v>
      </c>
    </row>
    <row r="24" spans="1:2" s="25" customFormat="1" x14ac:dyDescent="0.25">
      <c r="A24" s="121" t="s">
        <v>26</v>
      </c>
      <c r="B24" s="51">
        <v>0</v>
      </c>
    </row>
    <row r="25" spans="1:2" s="25" customFormat="1" x14ac:dyDescent="0.25">
      <c r="A25" s="42"/>
      <c r="B25" s="47"/>
    </row>
    <row r="26" spans="1:2" x14ac:dyDescent="0.25">
      <c r="A26" s="44" t="s">
        <v>18</v>
      </c>
      <c r="B26" s="43"/>
    </row>
    <row r="27" spans="1:2" s="25" customFormat="1" x14ac:dyDescent="0.25">
      <c r="A27" s="42" t="s">
        <v>19</v>
      </c>
      <c r="B27" s="51">
        <v>0</v>
      </c>
    </row>
    <row r="28" spans="1:2" s="25" customFormat="1" x14ac:dyDescent="0.25">
      <c r="A28" s="42" t="s">
        <v>155</v>
      </c>
      <c r="B28" s="51">
        <v>0</v>
      </c>
    </row>
    <row r="29" spans="1:2" s="25" customFormat="1" x14ac:dyDescent="0.25">
      <c r="A29" s="42" t="s">
        <v>4</v>
      </c>
      <c r="B29" s="51">
        <v>0</v>
      </c>
    </row>
    <row r="30" spans="1:2" s="25" customFormat="1" x14ac:dyDescent="0.25">
      <c r="A30" s="42" t="s">
        <v>5</v>
      </c>
      <c r="B30" s="51">
        <v>0</v>
      </c>
    </row>
    <row r="31" spans="1:2" s="25" customFormat="1" x14ac:dyDescent="0.25">
      <c r="A31" s="42" t="s">
        <v>8</v>
      </c>
      <c r="B31" s="52">
        <v>0</v>
      </c>
    </row>
    <row r="32" spans="1:2" s="25" customFormat="1" x14ac:dyDescent="0.25">
      <c r="A32" s="121" t="s">
        <v>27</v>
      </c>
      <c r="B32" s="51">
        <v>0</v>
      </c>
    </row>
    <row r="33" spans="1:2" s="25" customFormat="1" x14ac:dyDescent="0.25">
      <c r="A33" s="121" t="s">
        <v>27</v>
      </c>
      <c r="B33" s="51">
        <v>0</v>
      </c>
    </row>
  </sheetData>
  <sheetProtection sheet="1" objects="1" scenarios="1" autoFilter="0"/>
  <mergeCells count="1">
    <mergeCell ref="A1:B1"/>
  </mergeCells>
  <pageMargins left="0.7" right="0.7" top="0.75" bottom="0.75" header="0.3" footer="0.3"/>
  <pageSetup paperSize="9" orientation="portrait" r:id="rId1"/>
  <tableParts count="1">
    <tablePart r:id="rId2"/>
  </tableParts>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Aandachtspunten</vt:lpstr>
      <vt:lpstr>Projectbegroting</vt:lpstr>
      <vt:lpstr>Toelichting begrotingsposten</vt:lpstr>
      <vt:lpstr>Begroting per woonruimte</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Rijksdienst voor Ondernemend Nederland</dc:creator>
  <cp:keywords>RHA2023 format begroting</cp:keywords>
  <cp:lastModifiedBy>Nederpelt, J. (Jordy)</cp:lastModifiedBy>
  <cp:lastPrinted>2022-06-22T14:03:09Z</cp:lastPrinted>
  <dcterms:created xsi:type="dcterms:W3CDTF">2021-10-26T18:22:40Z</dcterms:created>
  <dcterms:modified xsi:type="dcterms:W3CDTF">2023-09-21T10:52:14Z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2022-09-12T12:59:42Z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d0d389bf-3570-435b-b8d2-63e691a80d09</vt:lpwstr>
  </property>
  <property fmtid="{D5CDD505-2E9C-101B-9397-08002B2CF9AE}" pid="8" name="MSIP_Label_4bde8109-f994-4a60-a1d3-5c95e2ff3620_ContentBits">
    <vt:lpwstr>0</vt:lpwstr>
  </property>
</Properties>
</file>