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DR\Contentmanagement\Opdrachten 2023\Opmaak pdf\Set\"/>
    </mc:Choice>
  </mc:AlternateContent>
  <xr:revisionPtr revIDLastSave="0" documentId="13_ncr:101_{F50A3C2A-D83E-4878-A644-4091BBD607B0}"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Clusterorganisatie"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 name="Artikel107-3c" sheetId="15" r:id="rId12"/>
    <sheet name="Subsidiepercentages SET" sheetId="14" r:id="rId13"/>
  </sheets>
  <externalReferences>
    <externalReference r:id="rId14"/>
  </externalReferences>
  <definedNames>
    <definedName name="_xlnm.Print_Area" localSheetId="11">'Artikel107-3c'!$A$1:$C$221</definedName>
    <definedName name="_xlnm.Print_Area" localSheetId="2">Clusterorganisatie!$A$1:$H$153</definedName>
    <definedName name="_xlnm.Print_Area" localSheetId="3">Deelnemer1!$A$1:$H$69</definedName>
    <definedName name="_xlnm.Print_Area" localSheetId="4">Deelnemer2!$A$1:$H$69</definedName>
    <definedName name="_xlnm.Print_Area" localSheetId="5">Deelnemer3!$A$1:$H$69</definedName>
    <definedName name="_xlnm.Print_Area" localSheetId="6">Deelnemer4!$A$1:$H$69</definedName>
    <definedName name="_xlnm.Print_Area" localSheetId="7">Deelnemer5!$A$1:$H$69</definedName>
    <definedName name="_xlnm.Print_Area" localSheetId="8">Deelnemer6!$A$1:$H$69</definedName>
    <definedName name="_xlnm.Print_Area" localSheetId="9">Deelnemer7!$A$1:$H$69</definedName>
    <definedName name="_xlnm.Print_Area" localSheetId="1">Invulwijzer!$A$1:$C$47</definedName>
    <definedName name="_xlnm.Print_Area" localSheetId="12">'Subsidiepercentages SET'!$A$1:$E$18</definedName>
    <definedName name="_xlnm.Print_Area" localSheetId="10">Totaalblad!$A$1:$M$36</definedName>
    <definedName name="_xlnm.Print_Area" localSheetId="0">Voorblad!$A$1:$H$52</definedName>
    <definedName name="Kostensystematiek">'[1]Penvoerder-aanvrager 1'!$J$9:$J$12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4" l="1"/>
  <c r="H5" i="18" l="1"/>
  <c r="G6" i="4" l="1"/>
  <c r="G5" i="4"/>
  <c r="C3" i="3" l="1"/>
  <c r="B15" i="3" l="1"/>
  <c r="B14" i="3"/>
  <c r="B13" i="3"/>
  <c r="B12" i="3"/>
  <c r="B11" i="3"/>
  <c r="B10" i="3"/>
  <c r="F48" i="22"/>
  <c r="F33" i="22"/>
  <c r="F32" i="22"/>
  <c r="F31" i="22"/>
  <c r="F30" i="22"/>
  <c r="F29" i="22"/>
  <c r="F28" i="22"/>
  <c r="F27" i="22"/>
  <c r="F26" i="22"/>
  <c r="F25" i="22"/>
  <c r="F19" i="22"/>
  <c r="F18" i="22"/>
  <c r="F17" i="22"/>
  <c r="F16" i="22"/>
  <c r="F15" i="22"/>
  <c r="F14" i="22"/>
  <c r="F13" i="22"/>
  <c r="F12" i="22"/>
  <c r="F11" i="22"/>
  <c r="G6" i="22"/>
  <c r="G5" i="22"/>
  <c r="H5" i="22" s="1"/>
  <c r="C3" i="22"/>
  <c r="F48" i="21"/>
  <c r="F33" i="21"/>
  <c r="F32" i="21"/>
  <c r="F31" i="21"/>
  <c r="F30" i="21"/>
  <c r="F29" i="21"/>
  <c r="F28" i="21"/>
  <c r="F27" i="21"/>
  <c r="F26" i="21"/>
  <c r="F25" i="21"/>
  <c r="F19" i="21"/>
  <c r="F18" i="21"/>
  <c r="F17" i="21"/>
  <c r="F16" i="21"/>
  <c r="F15" i="21"/>
  <c r="F14" i="21"/>
  <c r="F13" i="21"/>
  <c r="F12" i="21"/>
  <c r="F11" i="21"/>
  <c r="G6" i="21"/>
  <c r="G5" i="21"/>
  <c r="C3" i="21"/>
  <c r="F48" i="20"/>
  <c r="F33" i="20"/>
  <c r="F32" i="20"/>
  <c r="F31" i="20"/>
  <c r="F30" i="20"/>
  <c r="F29" i="20"/>
  <c r="F28" i="20"/>
  <c r="F27" i="20"/>
  <c r="F26" i="20"/>
  <c r="F25" i="20"/>
  <c r="F19" i="20"/>
  <c r="F18" i="20"/>
  <c r="F17" i="20"/>
  <c r="F16" i="20"/>
  <c r="F15" i="20"/>
  <c r="F14" i="20"/>
  <c r="F13" i="20"/>
  <c r="F12" i="20"/>
  <c r="F11" i="20"/>
  <c r="G6" i="20"/>
  <c r="G5" i="20"/>
  <c r="H5" i="20" s="1"/>
  <c r="C3" i="20"/>
  <c r="F48" i="19"/>
  <c r="F33" i="19"/>
  <c r="F32" i="19"/>
  <c r="F31" i="19"/>
  <c r="F30" i="19"/>
  <c r="F29" i="19"/>
  <c r="F28" i="19"/>
  <c r="F27" i="19"/>
  <c r="F26" i="19"/>
  <c r="F25" i="19"/>
  <c r="F19" i="19"/>
  <c r="F18" i="19"/>
  <c r="F17" i="19"/>
  <c r="F16" i="19"/>
  <c r="F15" i="19"/>
  <c r="F14" i="19"/>
  <c r="F13" i="19"/>
  <c r="F12" i="19"/>
  <c r="F11" i="19"/>
  <c r="G6" i="19"/>
  <c r="G5" i="19"/>
  <c r="C3" i="19"/>
  <c r="F48" i="18"/>
  <c r="F33" i="18"/>
  <c r="F32" i="18"/>
  <c r="F31" i="18"/>
  <c r="F30" i="18"/>
  <c r="F29" i="18"/>
  <c r="F28" i="18"/>
  <c r="F27" i="18"/>
  <c r="F26" i="18"/>
  <c r="F25" i="18"/>
  <c r="F19" i="18"/>
  <c r="F18" i="18"/>
  <c r="F17" i="18"/>
  <c r="F16" i="18"/>
  <c r="F15" i="18"/>
  <c r="F14" i="18"/>
  <c r="F13" i="18"/>
  <c r="F12" i="18"/>
  <c r="F11" i="18"/>
  <c r="G6" i="18"/>
  <c r="G5" i="18"/>
  <c r="C3" i="18"/>
  <c r="F34" i="22" l="1"/>
  <c r="F34" i="18"/>
  <c r="H5" i="19"/>
  <c r="F20" i="18"/>
  <c r="F20" i="20"/>
  <c r="F34" i="20"/>
  <c r="F37" i="20" s="1"/>
  <c r="F20" i="22"/>
  <c r="F20" i="19"/>
  <c r="F37" i="19" s="1"/>
  <c r="F50" i="19" s="1"/>
  <c r="F52" i="19" s="1"/>
  <c r="F34" i="19"/>
  <c r="F20" i="21"/>
  <c r="F37" i="21" s="1"/>
  <c r="F50" i="21" s="1"/>
  <c r="F52" i="21" s="1"/>
  <c r="F34" i="21"/>
  <c r="H5" i="21"/>
  <c r="F48" i="16"/>
  <c r="F33" i="16"/>
  <c r="F32" i="16"/>
  <c r="F31" i="16"/>
  <c r="F30" i="16"/>
  <c r="F29" i="16"/>
  <c r="F28" i="16"/>
  <c r="F27" i="16"/>
  <c r="F26" i="16"/>
  <c r="F25" i="16"/>
  <c r="F19" i="16"/>
  <c r="F18" i="16"/>
  <c r="F17" i="16"/>
  <c r="F16" i="16"/>
  <c r="F15" i="16"/>
  <c r="F14" i="16"/>
  <c r="F13" i="16"/>
  <c r="F12" i="16"/>
  <c r="F11" i="16"/>
  <c r="G6" i="16"/>
  <c r="G5" i="16"/>
  <c r="C3" i="16"/>
  <c r="F48" i="5"/>
  <c r="F33" i="5"/>
  <c r="F32" i="5"/>
  <c r="F31" i="5"/>
  <c r="F30" i="5"/>
  <c r="F29" i="5"/>
  <c r="F28" i="5"/>
  <c r="F27" i="5"/>
  <c r="F26" i="5"/>
  <c r="F25" i="5"/>
  <c r="F19" i="5"/>
  <c r="F18" i="5"/>
  <c r="F17" i="5"/>
  <c r="F16" i="5"/>
  <c r="F15" i="5"/>
  <c r="F14" i="5"/>
  <c r="F13" i="5"/>
  <c r="F12" i="5"/>
  <c r="F11" i="5"/>
  <c r="F34" i="16" l="1"/>
  <c r="F37" i="18"/>
  <c r="F50" i="18" s="1"/>
  <c r="F52" i="18" s="1"/>
  <c r="F54" i="18" s="1"/>
  <c r="K15" i="3" s="1"/>
  <c r="L15" i="3" s="1"/>
  <c r="F20" i="16"/>
  <c r="F37" i="16" s="1"/>
  <c r="F50" i="16" s="1"/>
  <c r="F52" i="16" s="1"/>
  <c r="F10" i="3" s="1"/>
  <c r="H5" i="16"/>
  <c r="F50" i="20"/>
  <c r="F52" i="20" s="1"/>
  <c r="F13" i="3" s="1"/>
  <c r="G13" i="3" s="1"/>
  <c r="F37" i="22"/>
  <c r="F50" i="22" s="1"/>
  <c r="F52" i="22" s="1"/>
  <c r="F54" i="19"/>
  <c r="K14" i="3" s="1"/>
  <c r="L14" i="3" s="1"/>
  <c r="F14" i="3"/>
  <c r="G14" i="3" s="1"/>
  <c r="F54" i="21"/>
  <c r="K12" i="3" s="1"/>
  <c r="L12" i="3" s="1"/>
  <c r="F12" i="3"/>
  <c r="G12" i="3" s="1"/>
  <c r="F34" i="5"/>
  <c r="F20" i="5"/>
  <c r="F72" i="4"/>
  <c r="F15" i="3" l="1"/>
  <c r="G15" i="3" s="1"/>
  <c r="F11" i="3"/>
  <c r="G11" i="3" s="1"/>
  <c r="F54" i="22"/>
  <c r="K11" i="3" s="1"/>
  <c r="L11" i="3" s="1"/>
  <c r="F54" i="20"/>
  <c r="K13" i="3" s="1"/>
  <c r="L13" i="3" s="1"/>
  <c r="F37" i="5"/>
  <c r="F50" i="5" s="1"/>
  <c r="F52" i="5" s="1"/>
  <c r="D135" i="4" s="1"/>
  <c r="E135" i="4" s="1"/>
  <c r="F54" i="16"/>
  <c r="K10" i="3" s="1"/>
  <c r="L10" i="3" s="1"/>
  <c r="G10" i="3"/>
  <c r="B8" i="3"/>
  <c r="B9" i="3"/>
  <c r="F13" i="4"/>
  <c r="F109" i="4"/>
  <c r="F108" i="4"/>
  <c r="F107" i="4"/>
  <c r="F106" i="4"/>
  <c r="F105" i="4"/>
  <c r="F104" i="4"/>
  <c r="F103" i="4"/>
  <c r="F102" i="4"/>
  <c r="F95" i="4"/>
  <c r="F94" i="4"/>
  <c r="F93" i="4"/>
  <c r="F92" i="4"/>
  <c r="F91" i="4"/>
  <c r="F90" i="4"/>
  <c r="F89" i="4"/>
  <c r="F88" i="4"/>
  <c r="F50" i="4"/>
  <c r="F49" i="4"/>
  <c r="F48" i="4"/>
  <c r="F47" i="4"/>
  <c r="F46" i="4"/>
  <c r="F45" i="4"/>
  <c r="F44" i="4"/>
  <c r="F43" i="4"/>
  <c r="F21" i="4"/>
  <c r="F20" i="4"/>
  <c r="F19" i="4"/>
  <c r="F18" i="4"/>
  <c r="F17" i="4"/>
  <c r="F16" i="4"/>
  <c r="F15" i="4"/>
  <c r="F14" i="4"/>
  <c r="F79" i="4"/>
  <c r="F78" i="4"/>
  <c r="F77" i="4"/>
  <c r="F76" i="4"/>
  <c r="F75" i="4"/>
  <c r="F74" i="4"/>
  <c r="F73" i="4"/>
  <c r="F9" i="3" l="1"/>
  <c r="F124" i="4"/>
  <c r="F87" i="4"/>
  <c r="F101" i="4"/>
  <c r="F65" i="4"/>
  <c r="F42" i="4"/>
  <c r="F35" i="4"/>
  <c r="F110" i="4" l="1"/>
  <c r="F96" i="4"/>
  <c r="F81" i="4"/>
  <c r="F51" i="4"/>
  <c r="F53" i="4" s="1"/>
  <c r="F67" i="4" s="1"/>
  <c r="D133" i="4" l="1"/>
  <c r="E132" i="4"/>
  <c r="D8" i="3" s="1"/>
  <c r="D29" i="3" s="1"/>
  <c r="D132" i="4"/>
  <c r="F113" i="4"/>
  <c r="F126" i="4" s="1"/>
  <c r="G6" i="5"/>
  <c r="G5" i="5"/>
  <c r="G7" i="4"/>
  <c r="H6" i="4" s="1"/>
  <c r="C3" i="5"/>
  <c r="E8" i="3" l="1"/>
  <c r="F132" i="4"/>
  <c r="E134" i="4"/>
  <c r="D134" i="4"/>
  <c r="H5" i="5"/>
  <c r="F54" i="5" s="1"/>
  <c r="K9" i="3" s="1"/>
  <c r="L9" i="3" l="1"/>
  <c r="F8" i="3"/>
  <c r="I132" i="4"/>
  <c r="I8" i="3"/>
  <c r="F134" i="4"/>
  <c r="G9" i="3"/>
  <c r="F22" i="4"/>
  <c r="K8" i="3" l="1"/>
  <c r="K29" i="3" s="1"/>
  <c r="I134" i="4"/>
  <c r="F24" i="4"/>
  <c r="F37" i="4" s="1"/>
  <c r="K30" i="3" l="1"/>
  <c r="F128" i="4"/>
  <c r="D131" i="4"/>
  <c r="D136" i="4" s="1"/>
  <c r="E133" i="4" s="1"/>
  <c r="B34" i="3" s="1"/>
  <c r="E131" i="4"/>
  <c r="F29" i="3"/>
  <c r="J30" i="3" l="1"/>
  <c r="J133" i="4"/>
  <c r="E136" i="4"/>
  <c r="C8" i="3"/>
  <c r="F131" i="4"/>
  <c r="H8" i="3" s="1"/>
  <c r="G8" i="3" l="1"/>
  <c r="C29" i="3"/>
  <c r="I131" i="4"/>
  <c r="F133" i="4"/>
  <c r="F136" i="4" s="1"/>
  <c r="F138" i="4" s="1"/>
  <c r="E29" i="3"/>
  <c r="G29" i="3" l="1"/>
  <c r="I133" i="4"/>
  <c r="J8" i="3"/>
  <c r="L8" i="3" s="1"/>
  <c r="H29" i="3" l="1"/>
  <c r="I29" i="3" l="1"/>
  <c r="J29" i="3"/>
  <c r="M29" i="3" l="1"/>
  <c r="L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Wong, C.H. (Chui Hfan)</author>
  </authors>
  <commentList>
    <comment ref="F5" authorId="0" shapeId="0" xr:uid="{9FA0DAD4-9260-4561-9629-188EA47CFE31}">
      <text>
        <r>
          <rPr>
            <b/>
            <sz val="9"/>
            <color indexed="81"/>
            <rFont val="Tahoma"/>
            <charset val="1"/>
          </rPr>
          <t>Zie het tabblad "Artikel 107-3c" welke gemeentes/buurten in aanmerking komen. Vul hier "Ja" in als uw organisatie gevestigd is in het steungebied.</t>
        </r>
      </text>
    </comment>
    <comment ref="F7" authorId="0" shapeId="0" xr:uid="{85CD0FEF-4340-42D3-A2CD-12D89D6D6F96}">
      <text>
        <r>
          <rPr>
            <b/>
            <sz val="9"/>
            <color indexed="81"/>
            <rFont val="Tahoma"/>
            <charset val="1"/>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1" shapeId="0" xr:uid="{C57C99F3-7F4D-4AE8-8435-0F4B617139A6}">
      <text>
        <r>
          <rPr>
            <b/>
            <sz val="9"/>
            <color indexed="81"/>
            <rFont val="Tahoma"/>
            <charset val="1"/>
          </rPr>
          <t>Indien er een wijziging is geweest in de subsidieverlening, vul het bedrag in conform de gewijzigde subsidieverlening.</t>
        </r>
      </text>
    </comment>
    <comment ref="B10" authorId="0" shapeId="0" xr:uid="{A69EAA85-0408-42CC-99D9-FABEBC6D0A69}">
      <text>
        <r>
          <rPr>
            <b/>
            <sz val="9"/>
            <color indexed="81"/>
            <rFont val="Tahoma"/>
            <family val="2"/>
          </rPr>
          <t>Projectmanagementwerkzaamheden zijn bijvoorbeeld het samenbrengen van partijen, coordinatie/aansturing van het cluster, monitoring en evaluatie, communicatie, kennisdeling, inrichten en bijhouden van de projectadministratie</t>
        </r>
        <r>
          <rPr>
            <sz val="9"/>
            <color indexed="81"/>
            <rFont val="Tahoma"/>
            <family val="2"/>
          </rPr>
          <t xml:space="preserve">
</t>
        </r>
      </text>
    </comment>
    <comment ref="B11" authorId="0" shapeId="0" xr:uid="{5C1F28D0-4771-4D62-809F-D4609B90E5F4}">
      <text>
        <r>
          <rPr>
            <b/>
            <sz val="9"/>
            <color indexed="81"/>
            <rFont val="Tahoma"/>
            <family val="2"/>
          </rPr>
          <t>Personeelskosten zijn bijvoorbeeld directe loonkosten eigen personeel of kosten inhuur personeel</t>
        </r>
        <r>
          <rPr>
            <sz val="9"/>
            <color indexed="81"/>
            <rFont val="Tahoma"/>
            <family val="2"/>
          </rPr>
          <t xml:space="preserve">
</t>
        </r>
      </text>
    </comment>
    <comment ref="D12" authorId="0" shapeId="0" xr:uid="{377162BE-73D0-4190-98FF-2CC8E0871B40}">
      <text>
        <r>
          <rPr>
            <b/>
            <sz val="9"/>
            <color indexed="81"/>
            <rFont val="Tahoma"/>
            <family val="2"/>
          </rPr>
          <t>Uurtarief is opgebouwd uit directe loonkosten inclusief sociale lasten exclusief vakantiegeld of uurtarief inhuur exclusief BTW (als de organisatie BTW plichtig is)</t>
        </r>
      </text>
    </comment>
    <comment ref="B26" authorId="0" shapeId="0" xr:uid="{92ADC4C2-F755-4220-91BA-9F188BF64A8B}">
      <text>
        <r>
          <rPr>
            <b/>
            <sz val="9"/>
            <color indexed="81"/>
            <rFont val="Tahoma"/>
            <family val="2"/>
          </rPr>
          <t>Kosten derden zijn bijvoorbeeld kosten voor de productie van communicatiemiddelen, huur van een congreslokatie, kosten inhuur administratie/accountantskantoor</t>
        </r>
        <r>
          <rPr>
            <sz val="9"/>
            <color indexed="81"/>
            <rFont val="Tahoma"/>
            <family val="2"/>
          </rPr>
          <t xml:space="preserve">
</t>
        </r>
      </text>
    </comment>
    <comment ref="F27" authorId="0" shapeId="0" xr:uid="{7848ADA1-598F-4886-BC36-19F70AAFDA83}">
      <text>
        <r>
          <rPr>
            <b/>
            <sz val="9"/>
            <color indexed="81"/>
            <rFont val="Tahoma"/>
            <family val="2"/>
          </rPr>
          <t>Indien de organisatie BTW plichtig is, dan dienen de kosten exclusief BTW te worden opgenomen</t>
        </r>
        <r>
          <rPr>
            <sz val="9"/>
            <color indexed="81"/>
            <rFont val="Tahoma"/>
            <family val="2"/>
          </rPr>
          <t xml:space="preserve">
</t>
        </r>
      </text>
    </comment>
    <comment ref="B39" authorId="0" shapeId="0" xr:uid="{7985E8DA-B85E-44C1-9675-D380FB7E576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0" authorId="0" shapeId="0" xr:uid="{C75248A3-8FD6-4346-9D84-903695AAD1B6}">
      <text>
        <r>
          <rPr>
            <b/>
            <sz val="9"/>
            <color indexed="81"/>
            <rFont val="Tahoma"/>
            <family val="2"/>
          </rPr>
          <t>Personeelskosten zijn bijvoorbeeld directe loonsten eigen personeel of kosten inhuur personeel</t>
        </r>
        <r>
          <rPr>
            <sz val="9"/>
            <color indexed="81"/>
            <rFont val="Tahoma"/>
            <family val="2"/>
          </rPr>
          <t xml:space="preserve">
</t>
        </r>
      </text>
    </comment>
    <comment ref="D41" authorId="0" shapeId="0" xr:uid="{A4D7C679-0E24-483C-A4B6-672B66F4EB8F}">
      <text>
        <r>
          <rPr>
            <b/>
            <sz val="9"/>
            <color indexed="81"/>
            <rFont val="Tahoma"/>
            <family val="2"/>
          </rPr>
          <t>Uurtarief is opgebouw uit directe loonkosten inclusief sociale lasten exclusief vakantiegeld of uurtarief inhuur (exclusief BTW als de organisatie BTW kan verrekenen)</t>
        </r>
      </text>
    </comment>
    <comment ref="B56" authorId="0" shapeId="0" xr:uid="{3C13F242-193E-4C48-848C-ED1FC92C3F84}">
      <text>
        <r>
          <rPr>
            <b/>
            <sz val="9"/>
            <color indexed="81"/>
            <rFont val="Tahoma"/>
            <family val="2"/>
          </rPr>
          <t>Kosten derden zijn bijvoorbeeld de kosten voor inhuur van een ICT adviesbureau</t>
        </r>
        <r>
          <rPr>
            <sz val="9"/>
            <color indexed="81"/>
            <rFont val="Tahoma"/>
            <family val="2"/>
          </rPr>
          <t xml:space="preserve">
</t>
        </r>
      </text>
    </comment>
    <comment ref="F57" authorId="0" shapeId="0" xr:uid="{10B02356-C44A-4793-AE2F-C1E4F88C2624}">
      <text>
        <r>
          <rPr>
            <b/>
            <sz val="9"/>
            <color indexed="81"/>
            <rFont val="Tahoma"/>
            <family val="2"/>
          </rPr>
          <t>Indien de organisatie BTW plichtig is, dan dienen de kosten exclusief BTW te worden opgenomen.</t>
        </r>
        <r>
          <rPr>
            <sz val="9"/>
            <color indexed="81"/>
            <rFont val="Tahoma"/>
            <family val="2"/>
          </rPr>
          <t xml:space="preserve">
</t>
        </r>
      </text>
    </comment>
    <comment ref="B69" authorId="0" shapeId="0" xr:uid="{78FE252A-04B0-4343-AB53-39376CCA4D53}">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E71" authorId="0" shapeId="0" xr:uid="{390D8DB3-1257-4A5A-B285-1A172B38D554}">
      <text>
        <r>
          <rPr>
            <b/>
            <sz val="9"/>
            <color indexed="81"/>
            <rFont val="Tahoma"/>
            <family val="2"/>
          </rPr>
          <t>Indien de organisatie BTW plichtig is, dan dienen de kosten exclusief BTW te worden opgenomen.</t>
        </r>
        <r>
          <rPr>
            <sz val="9"/>
            <color indexed="81"/>
            <rFont val="Tahoma"/>
            <family val="2"/>
          </rPr>
          <t xml:space="preserve">
</t>
        </r>
      </text>
    </comment>
    <comment ref="B84" authorId="0" shapeId="0" xr:uid="{30E0DAC6-7BFF-44E4-9B9A-7FB9C3C7B0F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85" authorId="0" shapeId="0" xr:uid="{284DD70E-C18F-4994-881E-7B7E66C1B122}">
      <text>
        <r>
          <rPr>
            <b/>
            <sz val="9"/>
            <color indexed="81"/>
            <rFont val="Tahoma"/>
            <family val="2"/>
          </rPr>
          <t>Personeelskosten zijn bijvoorbeeld directe loonsten eigen personeel of kosten inhuur personeel.</t>
        </r>
        <r>
          <rPr>
            <sz val="9"/>
            <color indexed="81"/>
            <rFont val="Tahoma"/>
            <family val="2"/>
          </rPr>
          <t xml:space="preserve">
</t>
        </r>
      </text>
    </comment>
    <comment ref="B115" authorId="0" shapeId="0" xr:uid="{1BBC55A2-2544-4644-841F-FFCAD7DF2B2B}">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116" authorId="0" shapeId="0" xr:uid="{0CDD5B99-5560-4844-96EA-BA260050526D}">
      <text>
        <r>
          <rPr>
            <b/>
            <sz val="9"/>
            <color indexed="81"/>
            <rFont val="Tahoma"/>
            <family val="2"/>
          </rPr>
          <t>Indien de organisatie BTW plichtig is, dan dienen de kosten exclusief BTW te worden opgenomen.</t>
        </r>
        <r>
          <rPr>
            <sz val="9"/>
            <color indexed="81"/>
            <rFont val="Tahoma"/>
            <family val="2"/>
          </rPr>
          <t xml:space="preserve">
</t>
        </r>
      </text>
    </comment>
    <comment ref="E133" authorId="0" shapeId="0" xr:uid="{B34D000C-9826-43F9-A6CD-BC7F7ECE65DA}">
      <text>
        <r>
          <rPr>
            <b/>
            <sz val="9"/>
            <color indexed="81"/>
            <rFont val="Tahoma"/>
            <charset val="1"/>
          </rPr>
          <t>Het bedrag wat hier staat kan afgetopt zijn op 20% van de totale subsidiabele kosten (van zowel de clusterorganisatie als mogelijke partners in het samenwerkingsverband).</t>
        </r>
      </text>
    </comment>
    <comment ref="F138"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Marcel Hofland</author>
  </authors>
  <commentList>
    <comment ref="C8" authorId="0" shapeId="0" xr:uid="{92F6CE40-94A4-D341-9280-E34583257906}">
      <text>
        <r>
          <rPr>
            <sz val="10"/>
            <color rgb="FF000000"/>
            <rFont val="Calibri"/>
            <family val="2"/>
            <scheme val="minor"/>
          </rPr>
          <t>Altijd 50% !!! Zie wijziging AGVV</t>
        </r>
      </text>
    </comment>
    <comment ref="D8" authorId="0" shapeId="0" xr:uid="{20D79AEE-55F2-CA45-B5CA-AD139A3D147D}">
      <text>
        <r>
          <rPr>
            <sz val="10"/>
            <color rgb="FF000000"/>
            <rFont val="Tahoma"/>
            <family val="2"/>
          </rPr>
          <t xml:space="preserve">Regulier 50%
</t>
        </r>
        <r>
          <rPr>
            <sz val="10"/>
            <color rgb="FF000000"/>
            <rFont val="Tahoma"/>
            <family val="2"/>
          </rPr>
          <t xml:space="preserve">55% investeringssteun met top up voor bepaalde regio’s (artikel 107 lid 3 onder c). </t>
        </r>
      </text>
    </comment>
    <comment ref="E8" authorId="0" shapeId="0" xr:uid="{1E09997B-7B2B-A346-9EDF-1F16EC32FAA7}">
      <text>
        <r>
          <rPr>
            <sz val="10"/>
            <color rgb="FF000000"/>
            <rFont val="Tahoma"/>
            <family val="2"/>
          </rPr>
          <t xml:space="preserve">50% opleidingsssteun basis
60% opleidingssteun indien opleiding voor gehandicapten/kwetsbare medewerkers </t>
        </r>
        <r>
          <rPr>
            <b/>
            <sz val="10"/>
            <color rgb="FF000000"/>
            <rFont val="Tahoma"/>
            <family val="2"/>
          </rPr>
          <t>OF</t>
        </r>
        <r>
          <rPr>
            <sz val="10"/>
            <color rgb="FF000000"/>
            <rFont val="Tahoma"/>
            <family val="2"/>
          </rPr>
          <t xml:space="preserve"> indien clusterorganisatie een middelgrote onderneming is
70% opleidingssteun indien de clusterorganisatie een kleine onderneming is</t>
        </r>
      </text>
    </comment>
    <comment ref="E9" authorId="0" shapeId="0" xr:uid="{9292F0AB-DA52-F64E-86AE-D4A14F1F147F}">
      <text>
        <r>
          <rPr>
            <sz val="10"/>
            <color rgb="FF000000"/>
            <rFont val="Tahoma"/>
            <family val="2"/>
          </rPr>
          <t>60% opleidingsssteun basis
70% opleidingssteun indien opleiding voor gehandicapten/kwetsbare medewerkers</t>
        </r>
      </text>
    </comment>
    <comment ref="E10" authorId="0" shapeId="0" xr:uid="{184656C6-34D1-7943-8B6E-16BC178E005D}">
      <text>
        <r>
          <rPr>
            <sz val="10"/>
            <color rgb="FF000000"/>
            <rFont val="Tahoma"/>
            <family val="2"/>
          </rPr>
          <t>70% opleidingsssteun basis (=max)</t>
        </r>
      </text>
    </comment>
    <comment ref="E11" authorId="0" shapeId="0" xr:uid="{4D58F499-0C3E-CF4C-90E1-0CA5606EDBC9}">
      <text>
        <r>
          <rPr>
            <sz val="10"/>
            <color rgb="FF000000"/>
            <rFont val="Tahoma"/>
            <family val="2"/>
          </rPr>
          <t>50% opleidingsssteun basis
60% opleidingssteun indien opleiding voor gehandicapten/kwetsbare medewerkers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F6" authorId="0" shapeId="0" xr:uid="{F30EF970-715D-4A02-9943-EC7B5DD20D16}">
      <text>
        <r>
          <rPr>
            <b/>
            <sz val="9"/>
            <color indexed="81"/>
            <rFont val="Tahoma"/>
            <charset val="1"/>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8" authorId="0" shapeId="0" xr:uid="{DD0177B0-400A-4E68-9042-249244D26436}">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54D6C0E6-B2FB-4EB7-BA31-DF3959480B31}">
      <text>
        <r>
          <rPr>
            <b/>
            <sz val="9"/>
            <color indexed="81"/>
            <rFont val="Tahoma"/>
            <family val="2"/>
          </rPr>
          <t>Personeelskosten zijn bijvoorbeeld directe loonsten eigen personeel of kosten inhuur personeel.</t>
        </r>
      </text>
    </comment>
    <comment ref="B39" authorId="0" shapeId="0" xr:uid="{23AE903F-7828-41B8-B14B-541A8A3445E2}">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40A3876D-4967-4B8A-9085-B1A5EBC25E98}">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4B265393-370B-415F-88B2-42CCCE4A2888}">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5ED5F308-E46F-4113-845C-0E21D4EE0B80}">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909407A1-0F5D-40BC-AC16-2C9170476664}">
      <text>
        <r>
          <rPr>
            <b/>
            <sz val="9"/>
            <color indexed="81"/>
            <rFont val="Tahoma"/>
            <family val="2"/>
          </rPr>
          <t>Personeelskosten zijn bijvoorbeeld directe loonsten eigen personeel of kosten inhuur personeel.</t>
        </r>
      </text>
    </comment>
    <comment ref="B39" authorId="0" shapeId="0" xr:uid="{1BE16B5D-76E8-46C3-8C6B-E421C10E5347}">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56B0EEDF-62B3-42A7-8217-61DDEF87F06B}">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20D4C376-A149-4C63-AA37-935789451277}">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D5BA770F-5E3D-4D56-B442-22257AFB7C1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E9CA65C4-2107-48CD-8666-D0E12BB919BA}">
      <text>
        <r>
          <rPr>
            <b/>
            <sz val="9"/>
            <color indexed="81"/>
            <rFont val="Tahoma"/>
            <family val="2"/>
          </rPr>
          <t>Personeelskosten zijn bijvoorbeeld directe loonsten eigen personeel of kosten inhuur personeel.</t>
        </r>
      </text>
    </comment>
    <comment ref="B39" authorId="0" shapeId="0" xr:uid="{54411DA3-0E3A-4382-A39E-15B35723D196}">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38E2311D-839F-4693-846A-471A1072884B}">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AFB25617-AE35-4649-AA8A-A29B1026D752}">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2EB93D7A-B22F-4497-BD9A-D613A3418B78}">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EB44B4A0-650F-417C-8D7B-4D1836721497}">
      <text>
        <r>
          <rPr>
            <b/>
            <sz val="9"/>
            <color indexed="81"/>
            <rFont val="Tahoma"/>
            <family val="2"/>
          </rPr>
          <t>Personeelskosten zijn bijvoorbeeld directe loonsten eigen personeel of kosten inhuur personeel.</t>
        </r>
      </text>
    </comment>
    <comment ref="B39" authorId="0" shapeId="0" xr:uid="{8122D6CF-CAD2-4FA1-9ABE-489EB9C7C999}">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1AC70B5F-B9F1-4DA2-9802-CB57AF9EE93E}">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A06C0EDA-5CB6-4803-9CFA-404DDFD500FA}">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342CA08A-BCF1-41A6-93FE-295A80AFF8D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0CFDE506-02EE-4274-9E0B-76C15F31FED7}">
      <text>
        <r>
          <rPr>
            <b/>
            <sz val="9"/>
            <color indexed="81"/>
            <rFont val="Tahoma"/>
            <family val="2"/>
          </rPr>
          <t>Personeelskosten zijn bijvoorbeeld directe loonsten eigen personeel of kosten inhuur personeel.</t>
        </r>
      </text>
    </comment>
    <comment ref="B39" authorId="0" shapeId="0" xr:uid="{06DADE73-0D45-47D6-833A-73D1D6803B56}">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6048B031-2B17-42B3-9C0F-ECA3A9B7015E}">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02515D22-9980-4401-8972-20BC25FC8426}">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2C6FD77B-C2B7-42E6-A5CF-0F0B8AC69704}">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8161CE62-9CCE-4F54-A1AE-F22C73DD6F9D}">
      <text>
        <r>
          <rPr>
            <b/>
            <sz val="9"/>
            <color indexed="81"/>
            <rFont val="Tahoma"/>
            <family val="2"/>
          </rPr>
          <t>Personeelskosten zijn bijvoorbeeld directe loonsten eigen personeel of kosten inhuur personeel.</t>
        </r>
      </text>
    </comment>
    <comment ref="B39" authorId="0" shapeId="0" xr:uid="{4FBBD725-C754-48A1-B316-A89D38B53B1A}">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89F84989-CBEC-47B5-9EA6-AB6AACE88986}">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72AA5D32-40B4-494B-8A62-D70AC98A6D7A}">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B8" authorId="0" shapeId="0" xr:uid="{C6CC9B22-5206-4918-8A00-FCA6BF3CD7C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 authorId="0" shapeId="0" xr:uid="{7FD76CBF-528E-4E24-A430-7AE8998893AE}">
      <text>
        <r>
          <rPr>
            <b/>
            <sz val="9"/>
            <color indexed="81"/>
            <rFont val="Tahoma"/>
            <family val="2"/>
          </rPr>
          <t>Personeelskosten zijn bijvoorbeeld directe loonsten eigen personeel of kosten inhuur personeel.</t>
        </r>
      </text>
    </comment>
    <comment ref="B39" authorId="0" shapeId="0" xr:uid="{4348F018-CF71-4751-A4BE-C920A2B2D961}">
      <text>
        <r>
          <rPr>
            <b/>
            <sz val="9"/>
            <color indexed="81"/>
            <rFont val="Tahoma"/>
            <family val="2"/>
          </rPr>
          <t xml:space="preserve">Dit zijn bijvoorbeeld kosten van inhuur adviesbureau, materiaalkosten en reiskosten.
Accommodatiekosten zijn WEL toegestaan, dit in tegenstelling hetgeen vermeld is in de toelichting op de gepubliceerde regeling.
</t>
        </r>
      </text>
    </comment>
    <comment ref="F40" authorId="0" shapeId="0" xr:uid="{BF2488AE-3B12-44EE-8580-7BD7060B4A43}">
      <text>
        <r>
          <rPr>
            <b/>
            <sz val="9"/>
            <color indexed="81"/>
            <rFont val="Tahoma"/>
            <family val="2"/>
          </rPr>
          <t>Indien de organisatie BTW plichtig is, dan dienen de kosten exclusief BTW te worden opgenomen</t>
        </r>
        <r>
          <rPr>
            <sz val="9"/>
            <color indexed="81"/>
            <rFont val="Tahoma"/>
            <family val="2"/>
          </rPr>
          <t>.</t>
        </r>
      </text>
    </comment>
    <comment ref="F54" authorId="0" shapeId="0" xr:uid="{0B0252AC-96E3-45C3-AEB0-484B30616813}">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L7" authorId="0" shapeId="0" xr:uid="{39674A40-D846-4A75-8AE8-1043E19D500D}">
      <text>
        <r>
          <rPr>
            <b/>
            <sz val="16"/>
            <color indexed="81"/>
            <rFont val="Tahoma"/>
            <family val="2"/>
          </rPr>
          <t>Check altijd de onderste regel van deze kolom voor de berekende subsidie. Op totaalniveau kan de subsidie zijn aangepast.</t>
        </r>
      </text>
    </comment>
    <comment ref="L29" authorId="0" shapeId="0" xr:uid="{EC58A892-318F-4B79-A19B-2F33F06560C2}">
      <text>
        <r>
          <rPr>
            <b/>
            <sz val="16"/>
            <color indexed="81"/>
            <rFont val="Tahoma"/>
            <family val="2"/>
          </rPr>
          <t>Dit is het subsidiebedrag dat u moet invullen op het SET vaststellingsformulier.</t>
        </r>
      </text>
    </comment>
  </commentList>
</comments>
</file>

<file path=xl/sharedStrings.xml><?xml version="1.0" encoding="utf-8"?>
<sst xmlns="http://schemas.openxmlformats.org/spreadsheetml/2006/main" count="642" uniqueCount="361">
  <si>
    <t>Projecttitel:</t>
  </si>
  <si>
    <t>Kleine onderneming</t>
  </si>
  <si>
    <t>[Maak een keuze]</t>
  </si>
  <si>
    <t>1.</t>
  </si>
  <si>
    <t>Medewerker</t>
  </si>
  <si>
    <t>Uurtarief</t>
  </si>
  <si>
    <t>Uren</t>
  </si>
  <si>
    <t>Uren x tarief</t>
  </si>
  <si>
    <t>Integrale kostensystematiek</t>
  </si>
  <si>
    <t>Directe loonkosten plus vaste opslag-systematiek (50%)</t>
  </si>
  <si>
    <t>Vaste uurtarief-systematiek (vast uurtarief van 60 euro)</t>
  </si>
  <si>
    <t>2.</t>
  </si>
  <si>
    <t>Omschrijving</t>
  </si>
  <si>
    <t>3.</t>
  </si>
  <si>
    <t>Kosten</t>
  </si>
  <si>
    <t>4.</t>
  </si>
  <si>
    <t>5.</t>
  </si>
  <si>
    <t>Naam Clusterorganisatie:</t>
  </si>
  <si>
    <t>Artikel 4 Subsidiabele kosten</t>
  </si>
  <si>
    <t>Bij opleidingsactiviteiten e-health gaat het om de volgende subsidiabele kosten:</t>
  </si>
  <si>
    <t>6.</t>
  </si>
  <si>
    <t>7.</t>
  </si>
  <si>
    <t>(Maximale) subsidie aan.....</t>
  </si>
  <si>
    <t>Exploitatiesteun</t>
  </si>
  <si>
    <t>Investeringssteun</t>
  </si>
  <si>
    <t>Opleidingssteun</t>
  </si>
  <si>
    <t>Clusterorganisatie</t>
  </si>
  <si>
    <t>Middelgrote onderneming</t>
  </si>
  <si>
    <t>x</t>
  </si>
  <si>
    <t>Andere typen organisaties</t>
  </si>
  <si>
    <t>&lt;&lt;Partner 8&gt;&gt;</t>
  </si>
  <si>
    <t>50 of 55%</t>
  </si>
  <si>
    <t>50 of 60%</t>
  </si>
  <si>
    <t>60 of 70%</t>
  </si>
  <si>
    <t>50 of 60 of 70%</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</si>
  <si>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</si>
  <si>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</si>
  <si>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</si>
  <si>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</si>
  <si>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</si>
  <si>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</si>
  <si>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</si>
  <si>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</si>
  <si>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</si>
  <si>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</si>
  <si>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</si>
  <si>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</si>
  <si>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Organisatievorm</t>
  </si>
  <si>
    <t>Organisatie:</t>
  </si>
  <si>
    <t>Top up:</t>
  </si>
  <si>
    <t>Is de clusterorganisatie gevestigd in een steungebied zoals bedoeld in artikel 107, lid 3 onder c van het verdrag werking Europese Unie?</t>
  </si>
  <si>
    <t>Berekende SET Subsidie</t>
  </si>
  <si>
    <t>Implementatie</t>
  </si>
  <si>
    <t>Omschrijving e-health toepassingen</t>
  </si>
  <si>
    <t>aantal</t>
  </si>
  <si>
    <t>Maak keuze</t>
  </si>
  <si>
    <t>Projectmanagement</t>
  </si>
  <si>
    <t>PERSONEELSKOSTEN</t>
  </si>
  <si>
    <t>KOSTEN DERDEN</t>
  </si>
  <si>
    <t>OPSLAG ALGEMENE KOSTEN  (FORFAITAIR 15%)</t>
  </si>
  <si>
    <t>Totaal Projectmanagement</t>
  </si>
  <si>
    <t>Subtotaal Personeelskosten:</t>
  </si>
  <si>
    <t>Subtotaal Kosten Derden:</t>
  </si>
  <si>
    <t>Opleiding</t>
  </si>
  <si>
    <t>Aantal cursisten</t>
  </si>
  <si>
    <t>Gemiddeld uurtarief</t>
  </si>
  <si>
    <t>Uren x tarief x aantal cursisten</t>
  </si>
  <si>
    <t>PERSONEELSKOSTEN CURSISTEN</t>
  </si>
  <si>
    <t>PERSONEELSKOSTEN OPLEIDERS</t>
  </si>
  <si>
    <t>Subtotaal Personeelskosten opleiders:</t>
  </si>
  <si>
    <t>Subtotaal Personeelskosten Cursisten:</t>
  </si>
  <si>
    <t>Naam opleiding</t>
  </si>
  <si>
    <t>Naam medewerker</t>
  </si>
  <si>
    <t xml:space="preserve"> Subs% </t>
  </si>
  <si>
    <t xml:space="preserve">Aanschaf of Lease e-Health </t>
  </si>
  <si>
    <t>Totaal Implementatie:</t>
  </si>
  <si>
    <t>Totaal Opleiding:</t>
  </si>
  <si>
    <t>Totaal aanschaf of Lease e-Health:</t>
  </si>
  <si>
    <t>Subsidie Projectmanagement</t>
  </si>
  <si>
    <t>Subsidie Implementatie</t>
  </si>
  <si>
    <t>Subsidie Opleiding</t>
  </si>
  <si>
    <t>Nee</t>
  </si>
  <si>
    <t>Overig</t>
  </si>
  <si>
    <t>Inkoopprijs per stuk</t>
  </si>
  <si>
    <t>Organisatie</t>
  </si>
  <si>
    <t>Steunmaatregel SA.39108 (2014/N) – Nederland Regionale-steunkaart 2014-2020</t>
  </si>
  <si>
    <t>GRONINGEN</t>
  </si>
  <si>
    <t>0003 Appingedam</t>
  </si>
  <si>
    <t>0007 Bellingwedde</t>
  </si>
  <si>
    <t>0037 Stadskanaal</t>
  </si>
  <si>
    <t>0047 Veendam</t>
  </si>
  <si>
    <t>0048 Vlagtwedde</t>
  </si>
  <si>
    <t>0765 Pekela</t>
  </si>
  <si>
    <t>1895 Oldambt</t>
  </si>
  <si>
    <t>1987 Menterwolde</t>
  </si>
  <si>
    <t>0010 Delfzijl</t>
  </si>
  <si>
    <t>0024 Loppersum</t>
  </si>
  <si>
    <t>0005 Bedum</t>
  </si>
  <si>
    <t>0009 Ten Boer</t>
  </si>
  <si>
    <t>0017 Haren</t>
  </si>
  <si>
    <t>0018 Hoogezand-Sappemeer</t>
  </si>
  <si>
    <t>0022 Leek</t>
  </si>
  <si>
    <t>0025 Marum</t>
  </si>
  <si>
    <t>0040 Slochteren</t>
  </si>
  <si>
    <t>0053 Winsum</t>
  </si>
  <si>
    <t>1651 Eemsmond</t>
  </si>
  <si>
    <t>1663 De Marne</t>
  </si>
  <si>
    <t>0014 Groningen (gedeeltelijk, alleen de volgende buurten):</t>
  </si>
  <si>
    <t>BU00140705 Peizerweg</t>
  </si>
  <si>
    <t>BU00140800 Hoogkerk-Dorp</t>
  </si>
  <si>
    <t>BU00140502 Euvelgunne</t>
  </si>
  <si>
    <t>BU00140900 Oosterhoogebrug</t>
  </si>
  <si>
    <t>BU00140902 Lewenborg-Noord</t>
  </si>
  <si>
    <t>BU00140906 Beijum-West</t>
  </si>
  <si>
    <t>BU00140802 Vierverlaten</t>
  </si>
  <si>
    <t>BU00140804 Dorkwerd</t>
  </si>
  <si>
    <t>BU00140904 Bovenstreek</t>
  </si>
  <si>
    <t>BU00140908 Ruischerbrug</t>
  </si>
  <si>
    <t>BU00140106 Hoendiep</t>
  </si>
  <si>
    <t>BU00140205 Noorderhoogebrug</t>
  </si>
  <si>
    <t>BU00140404 Damsterbuurt</t>
  </si>
  <si>
    <t>BU00140501 Industriebuurt</t>
  </si>
  <si>
    <t>BU00140505 Roodehaan</t>
  </si>
  <si>
    <t>BU00140509 Woonschepenhaven</t>
  </si>
  <si>
    <t>BU00140803 Leegkerk</t>
  </si>
  <si>
    <t>BU00140905 Beijum-Oost</t>
  </si>
  <si>
    <t>BU00140807 Zuidwending</t>
  </si>
  <si>
    <t>BU00140207 Koningslaagte</t>
  </si>
  <si>
    <t>BU00140806 De Held</t>
  </si>
  <si>
    <t>BU00140907 Ulgersmabuurt</t>
  </si>
  <si>
    <t>BU00140206 Universiteitscomplex</t>
  </si>
  <si>
    <t>BU00140503 Middelbert</t>
  </si>
  <si>
    <t>BU00140504 Engelbert</t>
  </si>
  <si>
    <t>BU00140102 Friesestraatweg</t>
  </si>
  <si>
    <t>BU00140300 West-Indische buurt</t>
  </si>
  <si>
    <t>BU00140400 Gorechtbuurt</t>
  </si>
  <si>
    <t>DRENTHE</t>
  </si>
  <si>
    <t>0106 Assen</t>
  </si>
  <si>
    <t>1699 Noordenveld</t>
  </si>
  <si>
    <t>1730 Tynaarlo</t>
  </si>
  <si>
    <t>0109 Coevorden</t>
  </si>
  <si>
    <t>0114 Emmen (gedeeltelijk, alleen de volgende buurten):</t>
  </si>
  <si>
    <t>BU01140002 Zuidbarge</t>
  </si>
  <si>
    <t>BU01140302 Foxel</t>
  </si>
  <si>
    <t>BU01140304 Hoofdkanaal</t>
  </si>
  <si>
    <t>BU01140702 Beekweg</t>
  </si>
  <si>
    <t>BU01141003 Zandpol</t>
  </si>
  <si>
    <t>BU01141107 Bargermeer industrieterrein</t>
  </si>
  <si>
    <t>BU01140100 3e Kruisdiep</t>
  </si>
  <si>
    <t>BU01140101 1e Kruisdiep</t>
  </si>
  <si>
    <t>BU01140309 Verspreide huizen Emmer-Compascuum</t>
  </si>
  <si>
    <t>BU01141100 Emmen Centrum</t>
  </si>
  <si>
    <t>BU01141109 Delftlanden</t>
  </si>
  <si>
    <t>BU01141308 Ermerveen</t>
  </si>
  <si>
    <t>BU01142100 Nieuw-Schoonebeek</t>
  </si>
  <si>
    <t>BU01143209 Verspreide huizen Weiteveen</t>
  </si>
  <si>
    <t>BU01140109 Verspreide huizen Nieuw-Weerdinge</t>
  </si>
  <si>
    <t>BU01140208 Roswinkelerstraat</t>
  </si>
  <si>
    <t>BU01140300 Emmer-Compascuum Centrum</t>
  </si>
  <si>
    <t>BU01140301 Emmer-Erfscheidenveen</t>
  </si>
  <si>
    <t>BU01140400 Barger-Compascuum-Centrum</t>
  </si>
  <si>
    <t>BU01140707 Verlengde Vaart</t>
  </si>
  <si>
    <t>BU01141002 Westerse Bos</t>
  </si>
  <si>
    <t>BU01140401 Scholtenskanaal</t>
  </si>
  <si>
    <t>BU01140608 Langs de Vaart</t>
  </si>
  <si>
    <t>BU01140803 Kloostermanswijk</t>
  </si>
  <si>
    <t>BU01140807 Tuinbouwcentrum Klazienaveen</t>
  </si>
  <si>
    <t>BU01140809 Verspreide huizen Klazienaveen</t>
  </si>
  <si>
    <t>BU01140900 Zwartemeer-Centrum</t>
  </si>
  <si>
    <t>BU01141004 Industrieterrein De Vierslagen</t>
  </si>
  <si>
    <t>BU01141200 Parc Sandur</t>
  </si>
  <si>
    <t>BU01142101 Westelijk Nieuw-Schoonebeek</t>
  </si>
  <si>
    <t>BU01142109 Verspreide huizen Nieuw-Schoonebeek</t>
  </si>
  <si>
    <t>BU01140004 Westenesch</t>
  </si>
  <si>
    <t>BU01140106 Siepelveen</t>
  </si>
  <si>
    <t>BU01140409 Verspreide huizen Barger- Compascuum</t>
  </si>
  <si>
    <t>BU01140500 Nieuw-Dordrecht</t>
  </si>
  <si>
    <t>BU01140701 Amsterdamscheveld</t>
  </si>
  <si>
    <t>BU01140708 Ericasestraat</t>
  </si>
  <si>
    <t>BU01140804 Dordse Dijk</t>
  </si>
  <si>
    <t>BU01141000 Schoonebeek</t>
  </si>
  <si>
    <t>BU01142102 Oostelijk Nieuw-Schoonebeek</t>
  </si>
  <si>
    <t>BU01140206 Oude Schuttingskanaal</t>
  </si>
  <si>
    <t>BU01140303 Oosterdiep</t>
  </si>
  <si>
    <t>BU01140502 Oranjedorp</t>
  </si>
  <si>
    <t>BU01140700 Erica-Centrum</t>
  </si>
  <si>
    <t>BU01140709 Verspreide huizen Erica</t>
  </si>
  <si>
    <t>BU01140802 Barger-Oosterveen</t>
  </si>
  <si>
    <t>BU01141001 Oosterse Bos en Middendorp</t>
  </si>
  <si>
    <t>BU01140003 Weerdinge</t>
  </si>
  <si>
    <t>BU01140103 Achterdiep</t>
  </si>
  <si>
    <t>BU01140104 Weerdingerkanaal</t>
  </si>
  <si>
    <t>BU01140402 Verlengde-Oosterdiep</t>
  </si>
  <si>
    <t>BU01140408 Limietweg</t>
  </si>
  <si>
    <t>BU01140504 Herenstreek</t>
  </si>
  <si>
    <t>BU01140600 Nieuw-Amsterdam-Centrum</t>
  </si>
  <si>
    <t>BU01140601 Barger-Erfscheidenveen</t>
  </si>
  <si>
    <t>BU01141300 Veenoord</t>
  </si>
  <si>
    <t>BU01143200 Weiteveen</t>
  </si>
  <si>
    <t>BU01140009 Verspreide huizen overig dorpsgebied Emmen</t>
  </si>
  <si>
    <t>BU01140102 Tramwijk</t>
  </si>
  <si>
    <t>BU01140200 Roswinkel-Centrum</t>
  </si>
  <si>
    <t>BU01140209 Verspreide huizen Roswinkel</t>
  </si>
  <si>
    <t>BU01140503 Vastenow</t>
  </si>
  <si>
    <t>BU01140509 Verspreide huizen Nieuw-Dordrecht</t>
  </si>
  <si>
    <t>BU01140609 Verspreide huizen Nieuw-Amsterdam</t>
  </si>
  <si>
    <t>BU01140806 Derksweg</t>
  </si>
  <si>
    <t>BU01140901 Kamerlingswijk</t>
  </si>
  <si>
    <t>BU01140909 Verspreide huizen Zwartemeer</t>
  </si>
  <si>
    <t>BU01141009 Verspreide huizen Schoonebeek</t>
  </si>
  <si>
    <t>BU01141309 Verspreide huizen Veenoord</t>
  </si>
  <si>
    <t>BU01143201 Oost- en West-Weiteveen</t>
  </si>
  <si>
    <t>BU01140000 Noordbarge</t>
  </si>
  <si>
    <t>1690 De Wolden</t>
  </si>
  <si>
    <t>0118 Hoogeveen</t>
  </si>
  <si>
    <t>0119 Meppel</t>
  </si>
  <si>
    <t>FRIESLAND</t>
  </si>
  <si>
    <t>0086 Opsterland</t>
  </si>
  <si>
    <t>0074 Heerenveen</t>
  </si>
  <si>
    <t>0090 Smallingerland</t>
  </si>
  <si>
    <t>0051 Skarsterlân</t>
  </si>
  <si>
    <t>FLEVOLAND</t>
  </si>
  <si>
    <t>0995 Lelystad</t>
  </si>
  <si>
    <t xml:space="preserve">0034 Almere: (gedeeltelijk, alleen de volgende buurten): </t>
  </si>
  <si>
    <t>BU00340108 De Wierden</t>
  </si>
  <si>
    <t>BU00340199 Verspreide Huizen Almere-Haven</t>
  </si>
  <si>
    <t>BU00340201 Centrum Almere-Stad</t>
  </si>
  <si>
    <t>BU00340276 Sallandsekant</t>
  </si>
  <si>
    <t>BU00340372 De Vaart</t>
  </si>
  <si>
    <t>BU00340699 Verspreide huizen Almere-Pampus</t>
  </si>
  <si>
    <t>BU00340171 De Steiger</t>
  </si>
  <si>
    <t>BU00340273 Hollandsekant</t>
  </si>
  <si>
    <t>BU00340173 Stichtsekant</t>
  </si>
  <si>
    <t>BU00340272 Markerkant</t>
  </si>
  <si>
    <t>BU00340405 Almeerderzand</t>
  </si>
  <si>
    <t>BU00340421 Europakwartier West</t>
  </si>
  <si>
    <t>BU00340473 Lagekant</t>
  </si>
  <si>
    <t>BU00340503 Nobelhorst</t>
  </si>
  <si>
    <t>BU00340101 Centrum Almere-Haven</t>
  </si>
  <si>
    <t>BU00340102 De Werven</t>
  </si>
  <si>
    <t>BU00340107 De Gouwen</t>
  </si>
  <si>
    <t>BU00340304 Molenbuurt</t>
  </si>
  <si>
    <t>BU00340371 Poldervlak</t>
  </si>
  <si>
    <t>BU00340472 Middenkant</t>
  </si>
  <si>
    <t>BU00340499 Verspreide huizen Almere-Poort</t>
  </si>
  <si>
    <t>BU00340103 De Hoven</t>
  </si>
  <si>
    <t>BU00340105 De Grienden</t>
  </si>
  <si>
    <t>BU00340106 De Marken</t>
  </si>
  <si>
    <t>BU00340271 Randstad</t>
  </si>
  <si>
    <t>BU00340305 Bouwmeesterbuurt</t>
  </si>
  <si>
    <t>BU00340403 Homeruskwartier</t>
  </si>
  <si>
    <t>BU00340423 Olympiakwartier West</t>
  </si>
  <si>
    <t>BU00340471 Hogekant</t>
  </si>
  <si>
    <t>BU00340109 De Velden</t>
  </si>
  <si>
    <t>BU00340215 Noorderplassen</t>
  </si>
  <si>
    <t>BU00340299 Verspreide huizen Almere-Stad</t>
  </si>
  <si>
    <t>BU00340399 Verspreide huizen Almere-Buiten</t>
  </si>
  <si>
    <t>BU00340571 Twentsekant</t>
  </si>
  <si>
    <t>BU00340599 Verspreide huizen Almere-Hout</t>
  </si>
  <si>
    <t>BU00340274 Gooisekant</t>
  </si>
  <si>
    <t>BU00340420 Europakwartier Oost</t>
  </si>
  <si>
    <t>BU00340104 De Meenten</t>
  </si>
  <si>
    <t>BU00340110 Overgooi</t>
  </si>
  <si>
    <t>BU00340275 Veluwsekant</t>
  </si>
  <si>
    <t>BU00340373 Buitenvaart</t>
  </si>
  <si>
    <t>BU00340402 Columbuskwartier</t>
  </si>
  <si>
    <t>BU00340422 Olympiakwartier Oost</t>
  </si>
  <si>
    <t>BU00340301 Centrum Almere-Buiten</t>
  </si>
  <si>
    <t>ACHTERHOEK</t>
  </si>
  <si>
    <t>0222 Doetinchem</t>
  </si>
  <si>
    <t>1586 Oost Gelre</t>
  </si>
  <si>
    <t>1509 Oude Ijsselstreek</t>
  </si>
  <si>
    <t>GROOT-RIJNMOND</t>
  </si>
  <si>
    <t>0599 Rotterdam: (gedeeltelijk, alleen de volgende buurten):</t>
  </si>
  <si>
    <t>BU05991570 Charlois Zuidrand</t>
  </si>
  <si>
    <t>BU05991571 Tarwewijk</t>
  </si>
  <si>
    <t>BU05991572 Carnisse</t>
  </si>
  <si>
    <t>BU05991573 Zuidwijk</t>
  </si>
  <si>
    <t>BU05991574 Oud-Charlois</t>
  </si>
  <si>
    <t>BU05991575 Wielewaal</t>
  </si>
  <si>
    <t>BU05991576 Zuidplein</t>
  </si>
  <si>
    <t>BU05991577 Pendrecht</t>
  </si>
  <si>
    <t>BU05991578 Zuiderpark</t>
  </si>
  <si>
    <t>BU05991593 Heijplaat</t>
  </si>
  <si>
    <t>BU05991692 Hoogvliet-Noord</t>
  </si>
  <si>
    <t>BU05991699 Hoogvliet-Zuid</t>
  </si>
  <si>
    <t>BU05992194 Waalhaven</t>
  </si>
  <si>
    <t>BU05992196 Eemhaven</t>
  </si>
  <si>
    <t>BU05992198 Waalhaven-Zuid</t>
  </si>
  <si>
    <t>BU05992295 Vondelingenplaat</t>
  </si>
  <si>
    <t>BU05992306 Botlek</t>
  </si>
  <si>
    <t>BU05992307 Europoort</t>
  </si>
  <si>
    <t>BU05992308 Maasvlakte</t>
  </si>
  <si>
    <t>BU05990327 Oud-Mathenesse</t>
  </si>
  <si>
    <t>BU05991853 Spaanse Polder</t>
  </si>
  <si>
    <t>BU05990328 Witte Dorp</t>
  </si>
  <si>
    <t>BU05991926 Nieuw-Mathenesse</t>
  </si>
  <si>
    <t>BU05991085 Katendrecht</t>
  </si>
  <si>
    <t>BU05991017 Kop van Zuid</t>
  </si>
  <si>
    <t>- Kaderwet VWS</t>
  </si>
  <si>
    <t>- Kaderregeling subsidies OCW, SZW en VWS</t>
  </si>
  <si>
    <t xml:space="preserve">- Algemene Groepsvrijstellingsgsverordening (AGVV) </t>
  </si>
  <si>
    <t>- De drie wetten waarin de zorg, ondersteuning en financiering is geregeld : Zvw, Wlz, Wmo</t>
  </si>
  <si>
    <t>Totaal Implementatie</t>
  </si>
  <si>
    <t>Totaal Aanschaf of Lease e-Health</t>
  </si>
  <si>
    <t>Totaal Opleiding Clusterorganisatie</t>
  </si>
  <si>
    <t>Totaal Opleiding Partners (diverse tabbladen)</t>
  </si>
  <si>
    <t>Hieronder staan de gemeenten en buurten die in aanmerking komen voor 5% extra investeringssteun op grond van artikel 107,</t>
  </si>
  <si>
    <t xml:space="preserve">aanmerking komt. Het betreft hier aangrenzende zones in de provincies Groningen, Drenthe, Friesland en Flevoland, en de </t>
  </si>
  <si>
    <t xml:space="preserve">regio's Achterhoek en Groot-Rijnmond. </t>
  </si>
  <si>
    <t>Deelnemer 1</t>
  </si>
  <si>
    <t>Deelnemer 2</t>
  </si>
  <si>
    <t>Deelnemer 3</t>
  </si>
  <si>
    <t>Deelnemer 4</t>
  </si>
  <si>
    <t>Deelnemer 5</t>
  </si>
  <si>
    <t>Deelnemer 6</t>
  </si>
  <si>
    <t>Deelnemer 7</t>
  </si>
  <si>
    <t>Subsidiepercentages</t>
  </si>
  <si>
    <t>De kosten die op grond van deze regeling gesubsidieerd kunnen worden, zijn gebaseerd op de kosten die beschreven worden in de AGVV. Bij activiteiten van een innovatiecluster e-health gaat het om de volgende subsidiabele kosten:</t>
  </si>
  <si>
    <t>Projecttitel</t>
  </si>
  <si>
    <t>Totale ingevulde kosten:</t>
  </si>
  <si>
    <t>Grondslag voor SET subsidie:</t>
  </si>
  <si>
    <t>Subsidie:</t>
  </si>
  <si>
    <t>e-health %</t>
  </si>
  <si>
    <t>Totalen:</t>
  </si>
  <si>
    <t>Subsidie aanschaf/lease  e-health</t>
  </si>
  <si>
    <t>Op de SET-regeling is de volgende regelgeving van toepassing:</t>
  </si>
  <si>
    <t>- Een tabblad met een overzicht van de gebieden die vallen onder de Nederland Regionale-steunkaart 2014-2020.</t>
  </si>
  <si>
    <t>In de tabbladen waar u de kosten kunt invullen zijn opmerkingen geplaatst om het invullen te vergemakkelijken.</t>
  </si>
  <si>
    <t>• Personele kosten en administratieve kosten. Hieronder wordt verstaan diverse niet structurele personeelskosten en administratieve kosten die worden gemaakt ten behoeve van het initiatief, zoals bijvoorbeeld de inzet van een procesmanager, de inzet van mensen om de e-health toepassingen te implementeren of mensuren die nodig zijn om te komen tot afspraken over structurele financiering. Daarnaast kan het bijvoorbeeld ook gaan om communicatie-activiteiten ten behoeve van samenwerking of een helpdesk voor vragen van cliënten en medewerkers die met de e-health toepassingen gaan werken (zoals personele kosten en telefoonkosten);</t>
  </si>
  <si>
    <t>• De personeelskosten van de opleiders, voor de uren dat de opleiders aan de opleiding deelnemen;</t>
  </si>
  <si>
    <t>• Rechtstreeks met het opleidingsproject verband houdende operationele kosten van opleiders en deelnemers aan de opleiding, zoals reiskosten, materiaal en benodigdheden die rechtstreeks met het project verband houden, de afschrijving van werktuigen en uitrusting voor zover deze uitsluitend voor het opleidingsproject worden gebruikt;</t>
  </si>
  <si>
    <t>• Kosten van adviesdiensten met betrekking tot het opleidingsproject;</t>
  </si>
  <si>
    <t>• De personeelskosten van de deelnemers aan de opleiding en algemene indirecte kosten (administratieve kosten, algemene vaste kosten), voor de uren dat de deelnemers de opleiding bijwonen. De subsidiabele kosten voor opleidingsactiviteiten e-health kunnen worden gemaakt door zowel de clusterorganisatie als de bij het innovatiecluster betrokken organisaties als ze dit via de clusterorganisatie als penvoerder zijnde regelen (artikel 3, eerste lid, onderdeel c, van de regeling).</t>
  </si>
  <si>
    <t>Toelichting op de SET-regeling:</t>
  </si>
  <si>
    <t>• Overige kosten, zoals de aanschaf of lease van apparatuur. Het kan gaan om apparatuur bij mensen thuis of elders. De kosten voor apparatuur bedragen maximaal 20% van de totale subsidiabele kosten. Het is namelijk niet de bedoeling dat aanvragen alleen apparatuur betreffen of dat de kosten voor apparatuur niet in verhouding staan tot de procesinnovatie die deze regeling beoogt te stimuleren. De subsidiabele kosten voor het innovatiecluster e-health kunnen alleen gemaakt worden door de clusterorganisatie. Dit zijn de eigen organisatiekosten (zoals personele kosten en kosten van externen), kosten derden genoemd.</t>
  </si>
  <si>
    <t>Totale werkelijke projectkosten</t>
  </si>
  <si>
    <t>Voorlopige indicatie vast te stellen subsidie Opleidingssteun</t>
  </si>
  <si>
    <t>[Ruimte voor toelichting op afwijkingen ten opzichte van de goedgekeurde begroting]</t>
  </si>
  <si>
    <t>Werkelijke kosten Projectmanagement</t>
  </si>
  <si>
    <t>Werkelijke kosten Implementatie</t>
  </si>
  <si>
    <t>Werkelijke kosten aanschaf/lease e-health</t>
  </si>
  <si>
    <t>Werkelijke kosten Opleiding</t>
  </si>
  <si>
    <t xml:space="preserve">Werkelijke totale SET projectkosten </t>
  </si>
  <si>
    <t>Totaalblad Subsidievaststelling Stimuleringsregeling E-health Thuis 2020</t>
  </si>
  <si>
    <t>Indien sprake is van kosten van derde partijen, stuurt u bewijzen van betaling mee.</t>
  </si>
  <si>
    <t>Indien opleidingskosten begroot werden: Werd de opleiding aan werknemers met handicap / kwetsbare werknemers gegeven?</t>
  </si>
  <si>
    <t>Werd de opleiding aan werknemers met handicap / kwetsbare werknemers gegeven?</t>
  </si>
  <si>
    <t xml:space="preserve">Het Excelbestand voor de vaststelling kent een aantal tabbladen: </t>
  </si>
  <si>
    <t>Voorlopige indicatie vast te stellen subsidie Clusterorganisatie</t>
  </si>
  <si>
    <t>Vul alleen de geel gemarkeerde vakken in. De witte vakken kunnen formules bevatten. Deze niet wijzigen aub. U kunt extra regels toevoegen als dat nodig is. Let hierbij goed op de formules voor een correcte berekening.</t>
  </si>
  <si>
    <t>Bij een vaststelling van een klein SET-innovatiecluster (subsidieaanvraag tussen €50.000 en € 125.000) is dit formulier géén verplichte bijlage. U kunt dit natuurlijk wel gebruiken als hulpmiddel om de kosten bij vaststelling te kunnen berekenen.</t>
  </si>
  <si>
    <r>
      <t>- Een tabblad voor de clusterorganisatie. Deze organisatie kan</t>
    </r>
    <r>
      <rPr>
        <b/>
        <sz val="10"/>
        <rFont val="Arial"/>
        <family val="2"/>
      </rPr>
      <t xml:space="preserve"> alle</t>
    </r>
    <r>
      <rPr>
        <sz val="10"/>
        <rFont val="Arial"/>
        <family val="2"/>
      </rPr>
      <t xml:space="preserve"> in de regeling beschreven kosten opvoeren.</t>
    </r>
  </si>
  <si>
    <t>- Een tabblad voor elke deelnemer in het samenwerkingsproject. Deelnemers kunnen alleen opleidingskosten opvoeren. Er is ruimte voor 7 deelnemers naast de clusterorganisatie.</t>
  </si>
  <si>
    <t>- Een tabblad met een totaaloverzicht van alle deelnemers plus subsidieberekening (al dan niet afgetopt).</t>
  </si>
  <si>
    <t xml:space="preserve">In het tabblad 'Totaalblad' wordt rekening gehouden met de maximale steunintensiteit en mogelijke topups zoals in de regeling is beschreven. </t>
  </si>
  <si>
    <r>
      <t xml:space="preserve">lid 3 onder c. van het Verdrag Werking Europese Unie.  In cel </t>
    </r>
    <r>
      <rPr>
        <b/>
        <sz val="11"/>
        <color theme="1"/>
        <rFont val="Calibri"/>
        <family val="2"/>
        <scheme val="minor"/>
      </rPr>
      <t>F5</t>
    </r>
    <r>
      <rPr>
        <sz val="11"/>
        <color theme="1"/>
        <rFont val="Calibri"/>
        <family val="2"/>
        <scheme val="minor"/>
      </rPr>
      <t xml:space="preserve"> van het blad "Clusterorganisatie" kunt u  aangeven of u in </t>
    </r>
  </si>
  <si>
    <t>Invulwijzer voor de financiële vaststelling grote SET-innovatieclusters Stimuleringsregeling E-healthThuis (SET)</t>
  </si>
  <si>
    <t>Vul het totale subsidiebedrag dat u heeft ontvangen bij de verlening in</t>
  </si>
  <si>
    <t>Dit formulier is een verplichte bijlage bij een vaststelling van een groot SET-innovatiecluster. Dat wil zeggen dat de totaal verleende subsidie groter is dan € 125.000 en maximaal € 750.000 en de subsidieaanvraag is ingediend vóór 1 februari 2020.</t>
  </si>
  <si>
    <t>U mag alleen die kosten opvoeren die door RVO goedgekeurd zijn. Kijk hiervoor in de begrotingsbijlage van uw beschikking. De kosten dienen daadwerkelijk gemaakt te zijn binnen de projectperiode. Een toelichting op afwijkingen ten opzichte van uw goedgekeurde begroting geeft u in het activiteitenverslag, wat een aparte bijlage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</si>
</sst>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_-;_-* #,##0\-;_-* &quot;-&quot;??_-;_-@_-"/>
    <numFmt numFmtId="165" formatCode="&quot;€&quot;\ #,##0.00_-"/>
    <numFmt numFmtId="166" formatCode="_ * #,##0_ ;_ * \-#,##0_ ;_ * &quot;-&quot;??_ ;_ @_ "/>
    <numFmt numFmtId="167" formatCode="_ &quot;€&quot;\ * #,##0_ ;_ &quot;€&quot;\ * \-#,##0_ ;_ &quot;€&quot;\ * &quot;-&quot;??_ ;_ @_ "/>
  </numFmts>
  <fonts count="42">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0"/>
      <color rgb="FFCC0000"/>
      <name val="Arial"/>
      <family val="2"/>
    </font>
    <font>
      <sz val="10"/>
      <color rgb="FF000000"/>
      <name val="Tahoma"/>
      <family val="2"/>
    </font>
    <font>
      <b/>
      <sz val="10"/>
      <color rgb="FF000000"/>
      <name val="Tahoma"/>
      <family val="2"/>
    </font>
    <font>
      <sz val="10"/>
      <color rgb="FF000000"/>
      <name val="Calibri"/>
      <family val="2"/>
      <scheme val="minor"/>
    </font>
    <font>
      <b/>
      <sz val="18"/>
      <color theme="1"/>
      <name val="Calibri"/>
      <family val="2"/>
      <scheme val="minor"/>
    </font>
    <font>
      <sz val="18"/>
      <color theme="1"/>
      <name val="Calibri"/>
      <family val="2"/>
      <scheme val="minor"/>
    </font>
    <font>
      <b/>
      <sz val="20"/>
      <color theme="1"/>
      <name val="Calibri"/>
      <family val="2"/>
      <scheme val="minor"/>
    </font>
    <font>
      <b/>
      <sz val="48"/>
      <color theme="1"/>
      <name val="Calibri"/>
      <family val="2"/>
      <scheme val="minor"/>
    </font>
    <font>
      <b/>
      <sz val="18"/>
      <color indexed="8"/>
      <name val="Calibri"/>
      <family val="2"/>
      <scheme val="minor"/>
    </font>
    <font>
      <sz val="18"/>
      <color indexed="8"/>
      <name val="Arial"/>
      <family val="2"/>
    </font>
    <font>
      <sz val="11"/>
      <name val="Calibri"/>
      <family val="2"/>
      <scheme val="minor"/>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b/>
      <sz val="18"/>
      <color theme="0"/>
      <name val="Calibri"/>
      <family val="2"/>
      <scheme val="minor"/>
    </font>
    <font>
      <b/>
      <sz val="9"/>
      <color indexed="81"/>
      <name val="Tahoma"/>
      <charset val="1"/>
    </font>
    <font>
      <sz val="10"/>
      <name val="Arial"/>
      <family val="2"/>
    </font>
    <font>
      <b/>
      <sz val="10"/>
      <name val="Arial"/>
      <family val="2"/>
    </font>
    <font>
      <sz val="10"/>
      <name val="Arial"/>
      <family val="1"/>
      <charset val="2"/>
    </font>
    <font>
      <b/>
      <sz val="12"/>
      <name val="Arial"/>
      <family val="2"/>
    </font>
    <font>
      <b/>
      <sz val="11"/>
      <color theme="1"/>
      <name val="Calibri"/>
      <family val="2"/>
      <scheme val="minor"/>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8"/>
      <color rgb="FFFF0000"/>
      <name val="Calibri"/>
      <family val="2"/>
      <scheme val="minor"/>
    </font>
    <font>
      <b/>
      <sz val="14"/>
      <color theme="1"/>
      <name val="Calibri"/>
      <family val="2"/>
      <scheme val="minor"/>
    </font>
    <font>
      <b/>
      <sz val="9"/>
      <color rgb="FFFF0000"/>
      <name val="Arial"/>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FFF99"/>
        <bgColor indexed="64"/>
      </patternFill>
    </fill>
    <fill>
      <patternFill patternType="solid">
        <fgColor theme="0" tint="-0.14999847407452621"/>
        <bgColor indexed="64"/>
      </patternFill>
    </fill>
  </fills>
  <borders count="3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232">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5" fontId="6"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0" fontId="5" fillId="2" borderId="0" xfId="0" applyFont="1" applyFill="1" applyBorder="1" applyAlignment="1" applyProtection="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horizontal="left" vertical="center"/>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3" fontId="3" fillId="2" borderId="0" xfId="1" applyNumberFormat="1" applyFont="1" applyFill="1" applyBorder="1" applyAlignment="1" applyProtection="1">
      <alignment vertical="center"/>
    </xf>
    <xf numFmtId="1" fontId="4" fillId="2" borderId="0" xfId="1" applyNumberFormat="1" applyFont="1" applyFill="1" applyBorder="1" applyAlignment="1" applyProtection="1">
      <alignment vertical="center"/>
    </xf>
    <xf numFmtId="3"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3" fontId="3"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4" borderId="7"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3" fillId="0" borderId="0"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5" fontId="3" fillId="2" borderId="0" xfId="1" applyNumberFormat="1" applyFont="1" applyFill="1" applyBorder="1" applyAlignment="1" applyProtection="1">
      <alignment horizontal="righ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3" fontId="4" fillId="4" borderId="9"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0" fontId="1" fillId="0" borderId="0" xfId="0" applyFont="1" applyFill="1"/>
    <xf numFmtId="0" fontId="16" fillId="0" borderId="0" xfId="0" applyFont="1"/>
    <xf numFmtId="9" fontId="4" fillId="2" borderId="0" xfId="2" applyFont="1" applyFill="1" applyBorder="1" applyAlignment="1" applyProtection="1">
      <alignment horizontal="center"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164" fontId="6" fillId="5" borderId="0" xfId="1" applyNumberFormat="1" applyFont="1" applyFill="1" applyBorder="1" applyAlignment="1" applyProtection="1">
      <alignment horizontal="left" vertical="center"/>
    </xf>
    <xf numFmtId="164" fontId="7" fillId="7" borderId="9" xfId="1" applyNumberFormat="1" applyFont="1" applyFill="1" applyBorder="1" applyAlignment="1" applyProtection="1">
      <alignment vertical="center"/>
    </xf>
    <xf numFmtId="166" fontId="7" fillId="7" borderId="9" xfId="1" applyNumberFormat="1" applyFont="1" applyFill="1" applyBorder="1" applyAlignment="1" applyProtection="1">
      <alignment vertical="center"/>
    </xf>
    <xf numFmtId="165" fontId="8" fillId="7" borderId="2" xfId="1" applyNumberFormat="1" applyFont="1" applyFill="1" applyBorder="1" applyAlignment="1" applyProtection="1">
      <alignment horizontal="center" vertical="center"/>
    </xf>
    <xf numFmtId="3" fontId="8" fillId="7" borderId="9" xfId="1" applyNumberFormat="1" applyFont="1" applyFill="1" applyBorder="1" applyAlignment="1" applyProtection="1">
      <alignment horizontal="right" vertical="center"/>
    </xf>
    <xf numFmtId="165"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horizontal="center" vertical="center"/>
    </xf>
    <xf numFmtId="164"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3" fontId="3" fillId="5" borderId="0" xfId="1" applyNumberFormat="1" applyFont="1" applyFill="1" applyBorder="1" applyAlignment="1" applyProtection="1">
      <alignmen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64" fontId="4" fillId="2" borderId="9" xfId="1" applyNumberFormat="1" applyFont="1" applyFill="1" applyBorder="1" applyAlignment="1" applyProtection="1">
      <alignment horizontal="right" vertical="center"/>
    </xf>
    <xf numFmtId="0" fontId="26" fillId="2" borderId="3" xfId="1" applyNumberFormat="1" applyFont="1" applyFill="1" applyBorder="1" applyAlignment="1" applyProtection="1">
      <alignment vertical="center"/>
    </xf>
    <xf numFmtId="0" fontId="27" fillId="9" borderId="10" xfId="1" applyNumberFormat="1" applyFont="1" applyFill="1" applyBorder="1" applyAlignment="1" applyProtection="1">
      <alignment vertical="center"/>
    </xf>
    <xf numFmtId="164" fontId="27" fillId="9" borderId="10" xfId="1" applyNumberFormat="1" applyFont="1" applyFill="1" applyBorder="1" applyAlignment="1" applyProtection="1">
      <alignment vertical="center"/>
    </xf>
    <xf numFmtId="164" fontId="26"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26"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3" fontId="5" fillId="5" borderId="0" xfId="1" applyNumberFormat="1" applyFont="1" applyFill="1" applyBorder="1" applyAlignment="1" applyProtection="1">
      <alignment vertical="center"/>
      <protection locked="0"/>
    </xf>
    <xf numFmtId="0" fontId="30" fillId="12" borderId="0" xfId="0" applyFont="1" applyFill="1" applyAlignment="1">
      <alignment vertical="top" wrapText="1"/>
    </xf>
    <xf numFmtId="0" fontId="0" fillId="5" borderId="0" xfId="0" applyFill="1" applyAlignment="1"/>
    <xf numFmtId="0" fontId="0" fillId="11" borderId="0" xfId="0" applyFill="1" applyAlignment="1"/>
    <xf numFmtId="0" fontId="30" fillId="5" borderId="0" xfId="0" applyFont="1" applyFill="1" applyAlignment="1">
      <alignment vertical="top" wrapText="1"/>
    </xf>
    <xf numFmtId="0" fontId="31" fillId="12" borderId="0" xfId="0" applyFont="1" applyFill="1" applyAlignment="1">
      <alignment vertical="top" wrapText="1"/>
    </xf>
    <xf numFmtId="0" fontId="30" fillId="6" borderId="0" xfId="0" applyFont="1" applyFill="1" applyAlignment="1">
      <alignment vertical="top" wrapText="1"/>
    </xf>
    <xf numFmtId="0" fontId="30" fillId="12" borderId="0" xfId="0" quotePrefix="1" applyFont="1" applyFill="1" applyAlignment="1">
      <alignment vertical="top" wrapText="1"/>
    </xf>
    <xf numFmtId="0" fontId="32" fillId="12" borderId="0" xfId="0" applyFont="1" applyFill="1" applyAlignment="1">
      <alignment vertical="top" wrapText="1"/>
    </xf>
    <xf numFmtId="164"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33"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5" fontId="6" fillId="5" borderId="4" xfId="1" applyNumberFormat="1" applyFont="1" applyFill="1" applyBorder="1" applyAlignment="1" applyProtection="1">
      <alignment vertical="center"/>
    </xf>
    <xf numFmtId="164" fontId="6" fillId="5" borderId="10" xfId="1" applyNumberFormat="1" applyFont="1" applyFill="1" applyBorder="1" applyAlignment="1" applyProtection="1">
      <alignment horizontal="right" vertical="center"/>
    </xf>
    <xf numFmtId="10" fontId="6" fillId="5" borderId="4" xfId="1" applyNumberFormat="1" applyFont="1" applyFill="1" applyBorder="1" applyAlignment="1" applyProtection="1">
      <alignment horizontal="righ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3" fontId="6" fillId="5" borderId="0" xfId="1" applyNumberFormat="1" applyFont="1" applyFill="1" applyBorder="1" applyAlignment="1" applyProtection="1">
      <alignment vertical="center"/>
    </xf>
    <xf numFmtId="3" fontId="6" fillId="5" borderId="0" xfId="1" applyNumberFormat="1" applyFont="1" applyFill="1" applyBorder="1" applyAlignment="1" applyProtection="1">
      <alignment horizontal="right" vertical="center"/>
    </xf>
    <xf numFmtId="165" fontId="6" fillId="5" borderId="5" xfId="1" applyNumberFormat="1" applyFont="1" applyFill="1" applyBorder="1" applyAlignment="1" applyProtection="1">
      <alignment horizontal="center"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horizontal="right" vertical="center"/>
    </xf>
    <xf numFmtId="165" fontId="6" fillId="5" borderId="8" xfId="1" applyNumberFormat="1" applyFont="1" applyFill="1" applyBorder="1" applyAlignment="1" applyProtection="1">
      <alignment horizontal="center" vertical="center"/>
    </xf>
    <xf numFmtId="9" fontId="5" fillId="5" borderId="8" xfId="2" applyFont="1" applyFill="1" applyBorder="1" applyAlignment="1" applyProtection="1">
      <alignment horizontal="right" vertical="center"/>
    </xf>
    <xf numFmtId="9" fontId="5" fillId="5" borderId="0" xfId="2" applyFont="1" applyFill="1" applyBorder="1" applyAlignment="1" applyProtection="1">
      <alignment horizontal="right" vertical="center"/>
    </xf>
    <xf numFmtId="164" fontId="27" fillId="7" borderId="1" xfId="1" applyNumberFormat="1" applyFont="1" applyFill="1" applyBorder="1" applyAlignment="1" applyProtection="1">
      <alignment vertical="center"/>
    </xf>
    <xf numFmtId="10" fontId="5" fillId="5" borderId="5" xfId="2" applyNumberFormat="1" applyFont="1" applyFill="1" applyBorder="1" applyAlignment="1" applyProtection="1">
      <alignment horizontal="right" vertical="center"/>
    </xf>
    <xf numFmtId="9" fontId="22" fillId="5" borderId="0" xfId="2" applyFont="1" applyFill="1" applyBorder="1" applyAlignment="1">
      <alignment vertical="center"/>
    </xf>
    <xf numFmtId="164" fontId="4" fillId="5" borderId="13" xfId="1" applyNumberFormat="1" applyFont="1" applyFill="1" applyBorder="1" applyAlignment="1" applyProtection="1">
      <alignment vertical="center"/>
    </xf>
    <xf numFmtId="164" fontId="4" fillId="5" borderId="22" xfId="1" applyNumberFormat="1" applyFont="1" applyFill="1" applyBorder="1" applyAlignment="1" applyProtection="1">
      <alignment vertical="center"/>
    </xf>
    <xf numFmtId="164" fontId="4" fillId="2" borderId="10" xfId="1" applyNumberFormat="1" applyFont="1" applyFill="1" applyBorder="1" applyAlignment="1" applyProtection="1">
      <alignment vertical="center"/>
    </xf>
    <xf numFmtId="164" fontId="3" fillId="2" borderId="4" xfId="1" applyNumberFormat="1" applyFont="1" applyFill="1" applyBorder="1" applyAlignment="1" applyProtection="1">
      <alignment vertical="center"/>
    </xf>
    <xf numFmtId="164" fontId="3" fillId="2" borderId="5" xfId="1" applyNumberFormat="1" applyFont="1" applyFill="1" applyBorder="1" applyAlignment="1" applyProtection="1">
      <alignment vertical="center"/>
    </xf>
    <xf numFmtId="164" fontId="4" fillId="2" borderId="8" xfId="1" applyNumberFormat="1" applyFont="1" applyFill="1" applyBorder="1" applyAlignment="1" applyProtection="1">
      <alignment vertical="center"/>
    </xf>
    <xf numFmtId="165" fontId="6" fillId="14" borderId="4" xfId="1" applyNumberFormat="1" applyFont="1" applyFill="1" applyBorder="1" applyAlignment="1" applyProtection="1">
      <alignment horizontal="center" vertical="center"/>
    </xf>
    <xf numFmtId="165" fontId="6" fillId="14" borderId="5" xfId="1" applyNumberFormat="1" applyFont="1" applyFill="1" applyBorder="1" applyAlignment="1" applyProtection="1">
      <alignment horizontal="center" vertical="center"/>
    </xf>
    <xf numFmtId="165" fontId="6" fillId="14" borderId="8" xfId="1" applyNumberFormat="1" applyFont="1" applyFill="1" applyBorder="1" applyAlignment="1" applyProtection="1">
      <alignment horizontal="center" vertical="center"/>
    </xf>
    <xf numFmtId="164" fontId="4" fillId="2" borderId="5" xfId="1" applyNumberFormat="1" applyFont="1" applyFill="1" applyBorder="1" applyAlignment="1" applyProtection="1">
      <alignment vertical="center"/>
    </xf>
    <xf numFmtId="0" fontId="17" fillId="5" borderId="0" xfId="0" applyFont="1" applyFill="1"/>
    <xf numFmtId="0" fontId="0" fillId="5" borderId="0" xfId="0" applyFill="1"/>
    <xf numFmtId="0" fontId="16" fillId="5" borderId="0" xfId="0" applyFont="1" applyFill="1"/>
    <xf numFmtId="0" fontId="19" fillId="5" borderId="0" xfId="0" applyFont="1" applyFill="1"/>
    <xf numFmtId="0" fontId="11" fillId="5" borderId="0" xfId="0" applyFont="1" applyFill="1"/>
    <xf numFmtId="0" fontId="12" fillId="5" borderId="14" xfId="0" applyFont="1" applyFill="1" applyBorder="1" applyAlignment="1">
      <alignment horizontal="center"/>
    </xf>
    <xf numFmtId="0" fontId="12" fillId="5" borderId="14" xfId="0" applyFont="1" applyFill="1" applyBorder="1"/>
    <xf numFmtId="9" fontId="11" fillId="5" borderId="14" xfId="0" applyNumberFormat="1" applyFont="1" applyFill="1" applyBorder="1" applyAlignment="1">
      <alignment horizontal="center"/>
    </xf>
    <xf numFmtId="0" fontId="11" fillId="5" borderId="14" xfId="0" applyFont="1" applyFill="1" applyBorder="1" applyAlignment="1">
      <alignment horizontal="center"/>
    </xf>
    <xf numFmtId="3" fontId="3" fillId="14" borderId="0" xfId="1" applyNumberFormat="1" applyFont="1" applyFill="1" applyBorder="1" applyAlignment="1" applyProtection="1">
      <alignment vertical="center"/>
      <protection locked="0"/>
    </xf>
    <xf numFmtId="2" fontId="3" fillId="14" borderId="0" xfId="1" applyNumberFormat="1" applyFont="1" applyFill="1" applyBorder="1" applyAlignment="1" applyProtection="1">
      <alignment vertical="center"/>
      <protection locked="0"/>
    </xf>
    <xf numFmtId="165" fontId="6" fillId="14" borderId="13" xfId="1" applyNumberFormat="1" applyFont="1" applyFill="1" applyBorder="1" applyAlignment="1" applyProtection="1">
      <alignment horizontal="center" vertical="center"/>
    </xf>
    <xf numFmtId="165" fontId="6" fillId="14" borderId="22" xfId="1" applyNumberFormat="1" applyFont="1" applyFill="1" applyBorder="1" applyAlignment="1" applyProtection="1">
      <alignment horizontal="center" vertical="center"/>
    </xf>
    <xf numFmtId="0" fontId="30" fillId="14" borderId="0" xfId="0" applyFont="1" applyFill="1" applyAlignment="1">
      <alignment vertical="top" wrapText="1"/>
    </xf>
    <xf numFmtId="0" fontId="38" fillId="5" borderId="0" xfId="0" applyFont="1" applyFill="1"/>
    <xf numFmtId="164" fontId="20" fillId="5" borderId="14" xfId="1" applyNumberFormat="1" applyFont="1" applyFill="1" applyBorder="1" applyAlignment="1" applyProtection="1">
      <alignment vertical="center"/>
    </xf>
    <xf numFmtId="166" fontId="18" fillId="5" borderId="14" xfId="1" applyNumberFormat="1" applyFont="1" applyFill="1" applyBorder="1"/>
    <xf numFmtId="166" fontId="18" fillId="5" borderId="16" xfId="1" applyNumberFormat="1" applyFont="1" applyFill="1" applyBorder="1"/>
    <xf numFmtId="0" fontId="36" fillId="5" borderId="0" xfId="0" applyFont="1" applyFill="1"/>
    <xf numFmtId="0" fontId="35" fillId="5" borderId="0" xfId="0" quotePrefix="1" applyFont="1" applyFill="1" applyAlignment="1">
      <alignment horizontal="right"/>
    </xf>
    <xf numFmtId="0" fontId="37" fillId="5" borderId="0" xfId="0" applyFont="1" applyFill="1" applyAlignment="1">
      <alignment horizontal="center" vertical="center"/>
    </xf>
    <xf numFmtId="167" fontId="6" fillId="14" borderId="8" xfId="1" applyNumberFormat="1" applyFont="1" applyFill="1" applyBorder="1" applyAlignment="1" applyProtection="1">
      <alignment horizontal="center" vertical="center"/>
    </xf>
    <xf numFmtId="0" fontId="16" fillId="8" borderId="17" xfId="0" applyFont="1" applyFill="1" applyBorder="1" applyAlignment="1">
      <alignment horizontal="center" wrapText="1"/>
    </xf>
    <xf numFmtId="0" fontId="16" fillId="13" borderId="17" xfId="0" applyFont="1" applyFill="1" applyBorder="1" applyAlignment="1">
      <alignment horizontal="center" wrapText="1"/>
    </xf>
    <xf numFmtId="0" fontId="17" fillId="5" borderId="0" xfId="0" applyFont="1" applyFill="1" applyBorder="1"/>
    <xf numFmtId="0" fontId="17" fillId="5" borderId="18" xfId="0" applyNumberFormat="1" applyFont="1" applyFill="1" applyBorder="1" applyAlignment="1"/>
    <xf numFmtId="166" fontId="17" fillId="5" borderId="19" xfId="1" applyNumberFormat="1" applyFont="1" applyFill="1" applyBorder="1"/>
    <xf numFmtId="0" fontId="17" fillId="5" borderId="20" xfId="0" applyNumberFormat="1" applyFont="1" applyFill="1" applyBorder="1"/>
    <xf numFmtId="166" fontId="17" fillId="5" borderId="21" xfId="1" applyNumberFormat="1" applyFont="1" applyFill="1" applyBorder="1"/>
    <xf numFmtId="0" fontId="17" fillId="5" borderId="20" xfId="0" applyFont="1" applyFill="1" applyBorder="1"/>
    <xf numFmtId="0" fontId="17" fillId="5" borderId="21" xfId="0" applyFont="1" applyFill="1" applyBorder="1"/>
    <xf numFmtId="0" fontId="17" fillId="5" borderId="0" xfId="0" applyFont="1" applyFill="1" applyBorder="1" applyAlignment="1">
      <alignment horizontal="center"/>
    </xf>
    <xf numFmtId="0" fontId="18" fillId="5" borderId="16" xfId="0" applyFont="1" applyFill="1" applyBorder="1"/>
    <xf numFmtId="166" fontId="18" fillId="5" borderId="15" xfId="1" applyNumberFormat="1" applyFont="1" applyFill="1" applyBorder="1"/>
    <xf numFmtId="0" fontId="16" fillId="8" borderId="18" xfId="0" applyFont="1" applyFill="1" applyBorder="1" applyAlignment="1">
      <alignment horizontal="center" wrapText="1"/>
    </xf>
    <xf numFmtId="166" fontId="17" fillId="5" borderId="17" xfId="1" applyNumberFormat="1" applyFont="1" applyFill="1" applyBorder="1"/>
    <xf numFmtId="166" fontId="17" fillId="15" borderId="23" xfId="1" applyNumberFormat="1" applyFont="1" applyFill="1" applyBorder="1"/>
    <xf numFmtId="166" fontId="17" fillId="5" borderId="23" xfId="1" applyNumberFormat="1" applyFont="1" applyFill="1" applyBorder="1"/>
    <xf numFmtId="166" fontId="17" fillId="5" borderId="18" xfId="1" applyNumberFormat="1" applyFont="1" applyFill="1" applyBorder="1"/>
    <xf numFmtId="166" fontId="17" fillId="15" borderId="20" xfId="1" applyNumberFormat="1" applyFont="1" applyFill="1" applyBorder="1"/>
    <xf numFmtId="166" fontId="17" fillId="5" borderId="20" xfId="1" applyNumberFormat="1" applyFont="1" applyFill="1" applyBorder="1"/>
    <xf numFmtId="0" fontId="16" fillId="13" borderId="19" xfId="0" applyFont="1" applyFill="1" applyBorder="1" applyAlignment="1">
      <alignment horizontal="center" wrapText="1"/>
    </xf>
    <xf numFmtId="0" fontId="39" fillId="5" borderId="0" xfId="0" applyFont="1" applyFill="1"/>
    <xf numFmtId="164" fontId="4" fillId="2" borderId="6" xfId="1" applyNumberFormat="1" applyFont="1" applyFill="1" applyBorder="1" applyAlignment="1" applyProtection="1">
      <alignment vertical="center" wrapText="1"/>
    </xf>
    <xf numFmtId="164" fontId="4" fillId="2" borderId="8" xfId="1" applyNumberFormat="1" applyFont="1" applyFill="1" applyBorder="1" applyAlignment="1" applyProtection="1">
      <alignment vertical="center" wrapText="1"/>
    </xf>
    <xf numFmtId="0" fontId="40" fillId="0" borderId="0" xfId="0" applyFont="1" applyAlignment="1">
      <alignment horizontal="center" wrapText="1"/>
    </xf>
    <xf numFmtId="9" fontId="41" fillId="2" borderId="0" xfId="2" applyFont="1" applyFill="1" applyBorder="1" applyAlignment="1" applyProtection="1">
      <alignment horizontal="left" vertical="center"/>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9" fontId="6" fillId="5" borderId="14" xfId="2" applyFont="1" applyFill="1" applyBorder="1" applyAlignment="1" applyProtection="1">
      <alignment vertical="center"/>
    </xf>
    <xf numFmtId="9" fontId="22" fillId="5" borderId="14" xfId="2" applyFont="1" applyFill="1" applyBorder="1" applyAlignment="1">
      <alignment vertical="center"/>
    </xf>
    <xf numFmtId="164" fontId="3" fillId="14" borderId="3" xfId="1" applyNumberFormat="1" applyFont="1" applyFill="1" applyBorder="1" applyAlignment="1" applyProtection="1">
      <alignment vertical="center"/>
    </xf>
    <xf numFmtId="0" fontId="0" fillId="14" borderId="3" xfId="0" applyFill="1" applyBorder="1" applyAlignment="1">
      <alignment vertical="center"/>
    </xf>
    <xf numFmtId="0" fontId="0" fillId="14" borderId="4" xfId="0" applyFill="1" applyBorder="1" applyAlignment="1">
      <alignment vertical="center"/>
    </xf>
    <xf numFmtId="164" fontId="3" fillId="14" borderId="6" xfId="1" applyNumberFormat="1" applyFont="1" applyFill="1" applyBorder="1" applyAlignment="1" applyProtection="1">
      <alignment vertical="center"/>
    </xf>
    <xf numFmtId="0" fontId="0" fillId="14" borderId="6" xfId="0" applyFill="1" applyBorder="1" applyAlignment="1">
      <alignment vertical="center"/>
    </xf>
    <xf numFmtId="0" fontId="0" fillId="14" borderId="8" xfId="0" applyFill="1" applyBorder="1" applyAlignment="1">
      <alignment vertical="center"/>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9" fontId="4" fillId="2" borderId="14" xfId="2" applyFont="1" applyFill="1" applyBorder="1" applyAlignment="1" applyProtection="1">
      <alignment vertical="center"/>
    </xf>
    <xf numFmtId="9" fontId="0" fillId="0" borderId="14" xfId="2" applyFont="1" applyBorder="1" applyAlignment="1">
      <alignment vertical="center"/>
    </xf>
    <xf numFmtId="164" fontId="3" fillId="5" borderId="6" xfId="1" applyNumberFormat="1" applyFont="1" applyFill="1" applyBorder="1" applyAlignment="1" applyProtection="1">
      <alignment vertical="center"/>
    </xf>
    <xf numFmtId="0" fontId="0" fillId="5" borderId="6" xfId="0" applyFill="1" applyBorder="1" applyAlignment="1">
      <alignment vertical="center"/>
    </xf>
    <xf numFmtId="0" fontId="0" fillId="5" borderId="8" xfId="0" applyFill="1" applyBorder="1" applyAlignment="1">
      <alignment vertical="center"/>
    </xf>
    <xf numFmtId="164" fontId="3" fillId="14" borderId="10" xfId="1" applyNumberFormat="1" applyFont="1" applyFill="1" applyBorder="1" applyAlignment="1" applyProtection="1">
      <alignment vertical="center"/>
    </xf>
    <xf numFmtId="164" fontId="3" fillId="5" borderId="12" xfId="1" applyNumberFormat="1" applyFont="1" applyFill="1" applyBorder="1" applyAlignment="1" applyProtection="1">
      <alignment vertical="center"/>
    </xf>
    <xf numFmtId="164" fontId="21" fillId="5" borderId="14" xfId="1" applyNumberFormat="1" applyFont="1" applyFill="1" applyBorder="1" applyAlignment="1" applyProtection="1">
      <alignment vertical="center"/>
    </xf>
    <xf numFmtId="0" fontId="17" fillId="5" borderId="14" xfId="0" applyFont="1" applyFill="1" applyBorder="1" applyAlignment="1">
      <alignment vertical="center"/>
    </xf>
    <xf numFmtId="0" fontId="17" fillId="5" borderId="0" xfId="0" applyFont="1" applyFill="1" applyAlignment="1"/>
    <xf numFmtId="0" fontId="0" fillId="5" borderId="0" xfId="0" applyFill="1" applyAlignment="1"/>
    <xf numFmtId="0" fontId="17" fillId="0" borderId="24" xfId="0" applyFont="1" applyBorder="1"/>
    <xf numFmtId="0" fontId="0" fillId="0" borderId="24" xfId="0" applyBorder="1"/>
    <xf numFmtId="0" fontId="28" fillId="10" borderId="24" xfId="0" applyFont="1" applyFill="1"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cellXfs>
  <cellStyles count="3">
    <cellStyle name="Komma" xfId="1" builtinId="3"/>
    <cellStyle name="Procent" xfId="2" builtinId="5"/>
    <cellStyle name="Standaard" xfId="0" builtinId="0"/>
  </cellStyles>
  <dxfs count="21">
    <dxf>
      <font>
        <color rgb="FF9C0006"/>
      </font>
      <fill>
        <patternFill>
          <bgColor rgb="FFFFC7CE"/>
        </patternFill>
      </fill>
    </dxf>
    <dxf>
      <font>
        <condense val="0"/>
        <extend val="0"/>
        <color indexed="8"/>
      </font>
    </dxf>
    <dxf>
      <fill>
        <patternFill>
          <bgColor indexed="13"/>
        </patternFill>
      </fill>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ont>
        <condense val="0"/>
        <extend val="0"/>
        <color indexed="8"/>
      </font>
    </dxf>
    <dxf>
      <fill>
        <patternFill>
          <bgColor indexed="13"/>
        </patternFill>
      </fill>
    </dxf>
    <dxf>
      <font>
        <condense val="0"/>
        <extend val="0"/>
        <color indexed="8"/>
      </font>
    </dxf>
    <dxf>
      <fill>
        <patternFill>
          <bgColor indexed="13"/>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19050</xdr:rowOff>
    </xdr:from>
    <xdr:to>
      <xdr:col>7</xdr:col>
      <xdr:colOff>660399</xdr:colOff>
      <xdr:row>38</xdr:row>
      <xdr:rowOff>9525</xdr:rowOff>
    </xdr:to>
    <xdr:sp macro="" textlink="">
      <xdr:nvSpPr>
        <xdr:cNvPr id="2" name="Text Box 2">
          <a:extLst>
            <a:ext uri="{FF2B5EF4-FFF2-40B4-BE49-F238E27FC236}">
              <a16:creationId xmlns:a16="http://schemas.microsoft.com/office/drawing/2014/main" id="{96EFF5BD-B13D-4BE0-82F9-42651C0680B4}"/>
            </a:ext>
          </a:extLst>
        </xdr:cNvPr>
        <xdr:cNvSpPr txBox="1">
          <a:spLocks noChangeArrowheads="1"/>
        </xdr:cNvSpPr>
      </xdr:nvSpPr>
      <xdr:spPr bwMode="auto">
        <a:xfrm>
          <a:off x="2" y="19050"/>
          <a:ext cx="5460997" cy="6143625"/>
        </a:xfrm>
        <a:prstGeom prst="rect">
          <a:avLst/>
        </a:prstGeom>
        <a:solidFill>
          <a:srgbClr val="FFFFFF"/>
        </a:solidFill>
        <a:ln w="9525">
          <a:noFill/>
          <a:miter lim="800000"/>
          <a:headEnd/>
          <a:tailEnd/>
        </a:ln>
      </xdr:spPr>
      <xdr:txBody>
        <a:bodyPr vertOverflow="clip" wrap="square" lIns="36000" tIns="72000" rIns="36000" bIns="0" anchor="t" upright="1"/>
        <a:lstStyle/>
        <a:p>
          <a:pPr marL="0" marR="0" indent="0" defTabSz="914400" eaLnBrk="1" fontAlgn="auto" latinLnBrk="0" hangingPunct="1">
            <a:lnSpc>
              <a:spcPct val="100000"/>
            </a:lnSpc>
            <a:spcBef>
              <a:spcPts val="0"/>
            </a:spcBef>
            <a:spcAft>
              <a:spcPts val="0"/>
            </a:spcAft>
            <a:buClrTx/>
            <a:buSzTx/>
            <a:buFontTx/>
            <a:buNone/>
            <a:tabLst/>
            <a:defRPr/>
          </a:pPr>
          <a:endParaRPr lang="nl-NL" sz="1200" b="0">
            <a:solidFill>
              <a:srgbClr val="FF0000"/>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nl-NL" sz="120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1200" b="1">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Arial" panose="020B0604020202020204" pitchFamily="34" charset="0"/>
              <a:ea typeface="+mn-ea"/>
              <a:cs typeface="Arial" panose="020B0604020202020204" pitchFamily="34" charset="0"/>
            </a:rPr>
            <a:t>FINANCIEEL</a:t>
          </a:r>
          <a:r>
            <a:rPr lang="nl-NL" sz="1300" b="1" baseline="0">
              <a:effectLst/>
              <a:latin typeface="Arial" panose="020B0604020202020204" pitchFamily="34" charset="0"/>
              <a:ea typeface="+mn-ea"/>
              <a:cs typeface="Arial" panose="020B0604020202020204" pitchFamily="34" charset="0"/>
            </a:rPr>
            <a:t> VERSLAG</a:t>
          </a:r>
        </a:p>
        <a:p>
          <a:pPr marL="0" marR="0" indent="0" algn="ctr" defTabSz="914400" eaLnBrk="1" fontAlgn="auto" latinLnBrk="0" hangingPunct="1">
            <a:lnSpc>
              <a:spcPct val="100000"/>
            </a:lnSpc>
            <a:spcBef>
              <a:spcPts val="0"/>
            </a:spcBef>
            <a:spcAft>
              <a:spcPts val="0"/>
            </a:spcAft>
            <a:buClrTx/>
            <a:buSzTx/>
            <a:buFontTx/>
            <a:buNone/>
            <a:tabLst/>
            <a:defRPr/>
          </a:pPr>
          <a:endParaRPr lang="nl-NL" sz="1300" b="1"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1300" b="1">
              <a:effectLst/>
              <a:latin typeface="Arial" panose="020B0604020202020204" pitchFamily="34" charset="0"/>
              <a:ea typeface="+mn-ea"/>
              <a:cs typeface="Arial" panose="020B0604020202020204" pitchFamily="34" charset="0"/>
            </a:rPr>
            <a:t>Grote SET-innovatieclusters</a:t>
          </a:r>
          <a:r>
            <a:rPr lang="nl-NL" sz="1300" b="1" baseline="0">
              <a:effectLst/>
              <a:latin typeface="Arial" panose="020B0604020202020204" pitchFamily="34" charset="0"/>
              <a:ea typeface="+mn-ea"/>
              <a:cs typeface="Arial" panose="020B0604020202020204" pitchFamily="34" charset="0"/>
            </a:rPr>
            <a:t> </a:t>
          </a:r>
        </a:p>
        <a:p>
          <a:pPr marL="0" marR="0" indent="0" algn="ctr" defTabSz="914400" eaLnBrk="1" fontAlgn="auto" latinLnBrk="0" hangingPunct="1">
            <a:lnSpc>
              <a:spcPct val="100000"/>
            </a:lnSpc>
            <a:spcBef>
              <a:spcPts val="0"/>
            </a:spcBef>
            <a:spcAft>
              <a:spcPts val="0"/>
            </a:spcAft>
            <a:buClrTx/>
            <a:buSzTx/>
            <a:buFontTx/>
            <a:buNone/>
            <a:tabLst/>
            <a:defRPr/>
          </a:pPr>
          <a:r>
            <a:rPr lang="nl-NL" sz="1300" b="1" baseline="0">
              <a:effectLst/>
              <a:latin typeface="Arial" panose="020B0604020202020204" pitchFamily="34" charset="0"/>
              <a:ea typeface="+mn-ea"/>
              <a:cs typeface="Arial" panose="020B0604020202020204" pitchFamily="34" charset="0"/>
            </a:rPr>
            <a:t>Stimuleringsregeling E-health Thuis </a:t>
          </a:r>
        </a:p>
        <a:p>
          <a:pPr marL="0" marR="0" indent="0" algn="ctr" defTabSz="914400" eaLnBrk="1" fontAlgn="auto" latinLnBrk="0" hangingPunct="1">
            <a:lnSpc>
              <a:spcPct val="100000"/>
            </a:lnSpc>
            <a:spcBef>
              <a:spcPts val="0"/>
            </a:spcBef>
            <a:spcAft>
              <a:spcPts val="0"/>
            </a:spcAft>
            <a:buClrTx/>
            <a:buSzTx/>
            <a:buFontTx/>
            <a:buNone/>
            <a:tabLst/>
            <a:defRPr/>
          </a:pPr>
          <a:r>
            <a:rPr lang="nl-NL" sz="1300" b="1" baseline="0">
              <a:effectLst/>
              <a:latin typeface="Arial" panose="020B0604020202020204" pitchFamily="34" charset="0"/>
              <a:ea typeface="+mn-ea"/>
              <a:cs typeface="Arial" panose="020B0604020202020204" pitchFamily="34" charset="0"/>
            </a:rPr>
            <a:t>2019</a:t>
          </a:r>
        </a:p>
        <a:p>
          <a:pPr marL="0" marR="0" indent="0" algn="ctr"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900" b="0" baseline="0">
              <a:effectLst/>
              <a:latin typeface="Arial" panose="020B0604020202020204" pitchFamily="34" charset="0"/>
              <a:ea typeface="+mn-ea"/>
              <a:cs typeface="Arial" panose="020B0604020202020204" pitchFamily="34" charset="0"/>
            </a:rPr>
            <a:t>Versienummer: </a:t>
          </a: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nl-NL" sz="900" b="0" baseline="0">
              <a:effectLst/>
              <a:latin typeface="Arial" panose="020B0604020202020204" pitchFamily="34" charset="0"/>
              <a:ea typeface="+mn-ea"/>
              <a:cs typeface="Arial" panose="020B0604020202020204" pitchFamily="34" charset="0"/>
            </a:rPr>
            <a:t>20230130</a:t>
          </a:r>
          <a:endParaRPr lang="nl-NL" sz="1400" b="1" baseline="0">
            <a:solidFill>
              <a:srgbClr val="FF0000"/>
            </a:solidFill>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endParaRPr lang="nl-NL" sz="9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endParaRPr lang="nl-NL" sz="1200" b="0" baseline="0">
            <a:effectLst/>
            <a:latin typeface="Arial" panose="020B0604020202020204" pitchFamily="34" charset="0"/>
            <a:ea typeface="+mn-ea"/>
            <a:cs typeface="Arial" panose="020B0604020202020204" pitchFamily="34" charset="0"/>
          </a:endParaRPr>
        </a:p>
      </xdr:txBody>
    </xdr:sp>
    <xdr:clientData/>
  </xdr:twoCellAnchor>
  <xdr:twoCellAnchor editAs="oneCell">
    <xdr:from>
      <xdr:col>3</xdr:col>
      <xdr:colOff>152402</xdr:colOff>
      <xdr:row>0</xdr:row>
      <xdr:rowOff>0</xdr:rowOff>
    </xdr:from>
    <xdr:to>
      <xdr:col>6</xdr:col>
      <xdr:colOff>676277</xdr:colOff>
      <xdr:row>7</xdr:row>
      <xdr:rowOff>104775</xdr:rowOff>
    </xdr:to>
    <xdr:pic>
      <xdr:nvPicPr>
        <xdr:cNvPr id="3" name="Afbeelding 2" descr="http://www.rvo.nl/sites/default/files/styles/agnl_subject_thumbnail/public/2015/01/RVO-logo.jpg?itok=P3Ygo2YY">
          <a:extLst>
            <a:ext uri="{FF2B5EF4-FFF2-40B4-BE49-F238E27FC236}">
              <a16:creationId xmlns:a16="http://schemas.microsoft.com/office/drawing/2014/main" id="{6070D2B5-B8CD-4996-B91E-18EACA2AA6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9802" y="0"/>
          <a:ext cx="258127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2166571</xdr:colOff>
      <xdr:row>6</xdr:row>
      <xdr:rowOff>95250</xdr:rowOff>
    </xdr:to>
    <xdr:pic>
      <xdr:nvPicPr>
        <xdr:cNvPr id="2" name="Afbeelding 1" descr="http://www.rvo.nl/sites/default/files/styles/agnl_subject_thumbnail/public/2015/01/RVO-logo.jpg?itok=P3Ygo2YY">
          <a:extLst>
            <a:ext uri="{FF2B5EF4-FFF2-40B4-BE49-F238E27FC236}">
              <a16:creationId xmlns:a16="http://schemas.microsoft.com/office/drawing/2014/main" id="{43FE47E8-80D0-4F1A-98B0-A800E1888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8127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2166571</xdr:colOff>
      <xdr:row>6</xdr:row>
      <xdr:rowOff>95250</xdr:rowOff>
    </xdr:to>
    <xdr:pic>
      <xdr:nvPicPr>
        <xdr:cNvPr id="3" name="Afbeelding 2" descr="http://www.rvo.nl/sites/default/files/styles/agnl_subject_thumbnail/public/2015/01/RVO-logo.jpg?itok=P3Ygo2YY">
          <a:extLst>
            <a:ext uri="{FF2B5EF4-FFF2-40B4-BE49-F238E27FC236}">
              <a16:creationId xmlns:a16="http://schemas.microsoft.com/office/drawing/2014/main" id="{2AE6A1CC-7D79-4795-BFF6-E6213E0CA2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00325" cy="119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2166571</xdr:colOff>
      <xdr:row>6</xdr:row>
      <xdr:rowOff>95250</xdr:rowOff>
    </xdr:to>
    <xdr:pic>
      <xdr:nvPicPr>
        <xdr:cNvPr id="4" name="Afbeelding 3" descr="http://www.rvo.nl/sites/default/files/styles/agnl_subject_thumbnail/public/2015/01/RVO-logo.jpg?itok=P3Ygo2YY">
          <a:extLst>
            <a:ext uri="{FF2B5EF4-FFF2-40B4-BE49-F238E27FC236}">
              <a16:creationId xmlns:a16="http://schemas.microsoft.com/office/drawing/2014/main" id="{263B9EBA-0DDB-4079-AE30-EDC21BCDB9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00325" cy="119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691216</xdr:colOff>
      <xdr:row>0</xdr:row>
      <xdr:rowOff>0</xdr:rowOff>
    </xdr:from>
    <xdr:to>
      <xdr:col>12</xdr:col>
      <xdr:colOff>31750</xdr:colOff>
      <xdr:row>4</xdr:row>
      <xdr:rowOff>169274</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81537" y="0"/>
          <a:ext cx="4030463" cy="188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519.cicwp.nl\8142-Userdata_P$\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
  <sheetViews>
    <sheetView showGridLines="0" tabSelected="1" zoomScaleNormal="100" workbookViewId="0">
      <selection activeCell="M12" sqref="M12"/>
    </sheetView>
  </sheetViews>
  <sheetFormatPr defaultColWidth="10.28515625" defaultRowHeight="12.75"/>
  <cols>
    <col min="1" max="16384" width="10.28515625" style="64"/>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79"/>
  <sheetViews>
    <sheetView showGridLines="0" workbookViewId="0">
      <selection activeCell="I35" sqref="I35"/>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17" t="s">
        <v>316</v>
      </c>
      <c r="D2" s="201"/>
      <c r="E2" s="202"/>
      <c r="F2" s="3"/>
      <c r="G2" s="4"/>
      <c r="H2" s="2"/>
      <c r="I2" s="5"/>
      <c r="J2" s="2"/>
      <c r="K2" s="2"/>
      <c r="L2" s="2"/>
      <c r="M2" s="2"/>
      <c r="N2" s="2"/>
      <c r="O2" s="2"/>
      <c r="P2" s="2"/>
    </row>
    <row r="3" spans="1:16" s="6" customFormat="1" ht="17.25" customHeight="1" thickBot="1">
      <c r="A3" s="1"/>
      <c r="B3" s="140" t="s">
        <v>0</v>
      </c>
      <c r="C3" s="218" t="str">
        <f>Clusterorganisatie!C3</f>
        <v>Projecttitel</v>
      </c>
      <c r="D3" s="215"/>
      <c r="E3" s="216"/>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1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1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196" t="s">
        <v>338</v>
      </c>
      <c r="C56" s="197"/>
      <c r="D56" s="197"/>
      <c r="E56" s="197"/>
      <c r="F56" s="197"/>
      <c r="G56" s="16"/>
      <c r="I56" s="5"/>
    </row>
    <row r="57" spans="1:16" s="2" customFormat="1" ht="12">
      <c r="A57" s="1"/>
      <c r="B57" s="208"/>
      <c r="C57" s="209"/>
      <c r="D57" s="209"/>
      <c r="E57" s="209"/>
      <c r="F57" s="209"/>
      <c r="G57" s="18"/>
      <c r="I57" s="5"/>
    </row>
    <row r="58" spans="1:16" s="2" customFormat="1" ht="12">
      <c r="A58" s="1"/>
      <c r="B58" s="208"/>
      <c r="C58" s="209"/>
      <c r="D58" s="209"/>
      <c r="E58" s="209"/>
      <c r="F58" s="209"/>
      <c r="G58" s="61"/>
      <c r="I58" s="5"/>
    </row>
    <row r="59" spans="1:16" s="2" customFormat="1" ht="12">
      <c r="A59" s="1"/>
      <c r="B59" s="208"/>
      <c r="C59" s="209"/>
      <c r="D59" s="209"/>
      <c r="E59" s="209"/>
      <c r="F59" s="209"/>
      <c r="G59" s="18"/>
      <c r="I59" s="5"/>
    </row>
    <row r="60" spans="1:16" s="2" customFormat="1" ht="12">
      <c r="A60" s="1"/>
      <c r="B60" s="208"/>
      <c r="C60" s="209"/>
      <c r="D60" s="209"/>
      <c r="E60" s="209"/>
      <c r="F60" s="209"/>
      <c r="G60" s="18"/>
      <c r="I60" s="5"/>
    </row>
    <row r="61" spans="1:16" s="2" customFormat="1" ht="12">
      <c r="A61" s="1"/>
      <c r="B61" s="208"/>
      <c r="C61" s="209"/>
      <c r="D61" s="209"/>
      <c r="E61" s="209"/>
      <c r="F61" s="209"/>
      <c r="G61" s="18"/>
      <c r="I61" s="5"/>
    </row>
    <row r="62" spans="1:16" s="2" customFormat="1" ht="12">
      <c r="A62" s="1"/>
      <c r="B62" s="208"/>
      <c r="C62" s="209"/>
      <c r="D62" s="209"/>
      <c r="E62" s="209"/>
      <c r="F62" s="209"/>
      <c r="G62" s="18"/>
      <c r="I62" s="5"/>
    </row>
    <row r="63" spans="1:16" s="6" customFormat="1" ht="12">
      <c r="A63" s="1"/>
      <c r="B63" s="208"/>
      <c r="C63" s="209"/>
      <c r="D63" s="209"/>
      <c r="E63" s="209"/>
      <c r="F63" s="209"/>
      <c r="G63" s="18"/>
      <c r="H63" s="2"/>
      <c r="I63" s="5"/>
      <c r="J63" s="2"/>
      <c r="K63" s="2"/>
      <c r="L63" s="2"/>
      <c r="M63" s="2"/>
      <c r="N63" s="2"/>
      <c r="O63" s="2"/>
      <c r="P63" s="2"/>
    </row>
    <row r="64" spans="1:16" s="6" customFormat="1" ht="12">
      <c r="A64" s="1"/>
      <c r="B64" s="208"/>
      <c r="C64" s="209"/>
      <c r="D64" s="209"/>
      <c r="E64" s="209"/>
      <c r="F64" s="209"/>
      <c r="G64" s="18"/>
      <c r="H64" s="2"/>
      <c r="I64" s="5"/>
      <c r="J64" s="2"/>
      <c r="K64" s="2"/>
      <c r="L64" s="2"/>
      <c r="M64" s="2"/>
      <c r="N64" s="2"/>
      <c r="O64" s="2"/>
      <c r="P64" s="2"/>
    </row>
    <row r="65" spans="1:16" s="6" customFormat="1" ht="12">
      <c r="A65" s="1"/>
      <c r="B65" s="208"/>
      <c r="C65" s="209"/>
      <c r="D65" s="209"/>
      <c r="E65" s="209"/>
      <c r="F65" s="209"/>
      <c r="G65" s="18"/>
      <c r="H65" s="2"/>
      <c r="I65" s="5"/>
      <c r="J65" s="2"/>
      <c r="K65" s="2"/>
      <c r="L65" s="2"/>
      <c r="M65" s="2"/>
      <c r="N65" s="2"/>
      <c r="O65" s="2"/>
      <c r="P65" s="2"/>
    </row>
    <row r="66" spans="1:16" s="6" customFormat="1" ht="12">
      <c r="A66" s="1"/>
      <c r="B66" s="208"/>
      <c r="C66" s="209"/>
      <c r="D66" s="209"/>
      <c r="E66" s="209"/>
      <c r="F66" s="209"/>
      <c r="G66" s="18"/>
      <c r="H66" s="2"/>
      <c r="I66" s="5"/>
      <c r="J66" s="2"/>
      <c r="K66" s="2"/>
      <c r="L66" s="2"/>
      <c r="M66" s="2"/>
      <c r="N66" s="2"/>
      <c r="O66" s="2"/>
      <c r="P66" s="2"/>
    </row>
    <row r="67" spans="1:16">
      <c r="B67" s="210"/>
      <c r="C67" s="211"/>
      <c r="D67" s="211"/>
      <c r="E67" s="211"/>
      <c r="F67" s="211"/>
      <c r="G67" s="62"/>
    </row>
    <row r="68" spans="1:16" ht="13.5" thickBot="1">
      <c r="B68" s="206"/>
      <c r="C68" s="207"/>
      <c r="D68" s="207"/>
      <c r="E68" s="207"/>
      <c r="F68" s="207"/>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58:F58"/>
    <mergeCell ref="C2:E2"/>
    <mergeCell ref="C3:E3"/>
    <mergeCell ref="H5:H6"/>
    <mergeCell ref="B56:F56"/>
    <mergeCell ref="B57:F57"/>
    <mergeCell ref="B65:F65"/>
    <mergeCell ref="B66:F66"/>
    <mergeCell ref="B67:F67"/>
    <mergeCell ref="B68:F68"/>
    <mergeCell ref="B59:F59"/>
    <mergeCell ref="B60:F60"/>
    <mergeCell ref="B61:F61"/>
    <mergeCell ref="B62:F62"/>
    <mergeCell ref="B63:F63"/>
    <mergeCell ref="B64:F64"/>
  </mergeCells>
  <conditionalFormatting sqref="B8">
    <cfRule type="cellIs" dxfId="2" priority="2" stopIfTrue="1" operator="equal">
      <formula>"Kies eerst uw systematiek voor de berekening van de subsidiabele kosten"</formula>
    </cfRule>
  </conditionalFormatting>
  <conditionalFormatting sqref="E37">
    <cfRule type="cellIs" dxfId="1" priority="1" stopIfTrue="1" operator="equal">
      <formula>"Opslag algemene kosten (50%)"</formula>
    </cfRule>
  </conditionalFormatting>
  <dataValidations count="2">
    <dataValidation type="list" allowBlank="1" showInputMessage="1" showErrorMessage="1" sqref="F5" xr:uid="{C34D454E-3A8E-48DC-8257-B8CE368306B6}">
      <formula1>"Ja,Nee,Niet van toepassing"</formula1>
    </dataValidation>
    <dataValidation type="list" allowBlank="1" showInputMessage="1" showErrorMessage="1" sqref="F6" xr:uid="{826876D8-CCE1-4956-ACE8-BBF09CB674AF}">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44"/>
  <sheetViews>
    <sheetView showGridLines="0" zoomScale="70" zoomScaleNormal="70" workbookViewId="0">
      <selection activeCell="K29" sqref="K29"/>
    </sheetView>
  </sheetViews>
  <sheetFormatPr defaultColWidth="8.85546875" defaultRowHeight="23.25"/>
  <cols>
    <col min="1" max="1" width="4.5703125" style="149" customWidth="1"/>
    <col min="2" max="2" width="40" style="149" customWidth="1"/>
    <col min="3" max="3" width="31" style="149" customWidth="1"/>
    <col min="4" max="4" width="23.85546875" style="149" bestFit="1" customWidth="1"/>
    <col min="5" max="5" width="28.5703125" style="149" bestFit="1" customWidth="1"/>
    <col min="6" max="6" width="20.42578125" style="149" customWidth="1"/>
    <col min="7" max="7" width="22.140625" style="149" bestFit="1" customWidth="1"/>
    <col min="8" max="8" width="32" style="149" bestFit="1" customWidth="1"/>
    <col min="9" max="9" width="23.7109375" style="149" customWidth="1"/>
    <col min="10" max="10" width="24.140625" style="149" customWidth="1"/>
    <col min="11" max="11" width="24" style="149" customWidth="1"/>
    <col min="12" max="12" width="22.28515625" style="149" bestFit="1" customWidth="1"/>
    <col min="13" max="13" width="23.140625" style="149" customWidth="1"/>
    <col min="14" max="14" width="15" style="149" customWidth="1"/>
    <col min="15" max="16384" width="8.85546875" style="149"/>
  </cols>
  <sheetData>
    <row r="1" spans="1:12" ht="46.5">
      <c r="A1" s="163"/>
      <c r="B1" s="163" t="s">
        <v>344</v>
      </c>
    </row>
    <row r="2" spans="1:12" ht="41.25" customHeight="1">
      <c r="A2" s="163"/>
    </row>
    <row r="3" spans="1:12">
      <c r="A3" s="151"/>
      <c r="B3" s="164" t="s">
        <v>0</v>
      </c>
      <c r="C3" s="219" t="str">
        <f>Clusterorganisatie!C3</f>
        <v>Projecttitel</v>
      </c>
      <c r="D3" s="219"/>
      <c r="E3" s="220"/>
      <c r="F3" s="220"/>
    </row>
    <row r="7" spans="1:12" ht="69.75">
      <c r="B7" s="183" t="s">
        <v>84</v>
      </c>
      <c r="C7" s="183" t="s">
        <v>339</v>
      </c>
      <c r="D7" s="171" t="s">
        <v>340</v>
      </c>
      <c r="E7" s="171" t="s">
        <v>341</v>
      </c>
      <c r="F7" s="171" t="s">
        <v>342</v>
      </c>
      <c r="G7" s="171" t="s">
        <v>343</v>
      </c>
      <c r="H7" s="172" t="s">
        <v>78</v>
      </c>
      <c r="I7" s="172" t="s">
        <v>79</v>
      </c>
      <c r="J7" s="172" t="s">
        <v>325</v>
      </c>
      <c r="K7" s="172" t="s">
        <v>80</v>
      </c>
      <c r="L7" s="190" t="s">
        <v>51</v>
      </c>
    </row>
    <row r="8" spans="1:12">
      <c r="A8" s="180"/>
      <c r="B8" s="174" t="str">
        <f>Clusterorganisatie!C2</f>
        <v>Clusterorganisatie</v>
      </c>
      <c r="C8" s="187">
        <f>Clusterorganisatie!E131</f>
        <v>0</v>
      </c>
      <c r="D8" s="184">
        <f>Clusterorganisatie!E132</f>
        <v>0</v>
      </c>
      <c r="E8" s="184">
        <f>Clusterorganisatie!D133</f>
        <v>0</v>
      </c>
      <c r="F8" s="184">
        <f>Clusterorganisatie!E134</f>
        <v>0</v>
      </c>
      <c r="G8" s="184">
        <f>C8+D8+E8+F8</f>
        <v>0</v>
      </c>
      <c r="H8" s="184">
        <f>Clusterorganisatie!F131</f>
        <v>0</v>
      </c>
      <c r="I8" s="184">
        <f>Clusterorganisatie!F132</f>
        <v>0</v>
      </c>
      <c r="J8" s="184">
        <f>Clusterorganisatie!F133</f>
        <v>0</v>
      </c>
      <c r="K8" s="184">
        <f>Clusterorganisatie!F134</f>
        <v>0</v>
      </c>
      <c r="L8" s="175">
        <f>SUM(H8:K8)</f>
        <v>0</v>
      </c>
    </row>
    <row r="9" spans="1:12">
      <c r="A9" s="180"/>
      <c r="B9" s="176" t="str">
        <f>Deelnemer1!C2</f>
        <v>Deelnemer 1</v>
      </c>
      <c r="C9" s="188"/>
      <c r="D9" s="185"/>
      <c r="E9" s="185"/>
      <c r="F9" s="186">
        <f>Deelnemer1!F52</f>
        <v>0</v>
      </c>
      <c r="G9" s="186">
        <f>F9</f>
        <v>0</v>
      </c>
      <c r="H9" s="185"/>
      <c r="I9" s="185"/>
      <c r="J9" s="185"/>
      <c r="K9" s="186">
        <f>Deelnemer1!F54</f>
        <v>0</v>
      </c>
      <c r="L9" s="177">
        <f t="shared" ref="L9:L15" si="0">K9</f>
        <v>0</v>
      </c>
    </row>
    <row r="10" spans="1:12">
      <c r="A10" s="180"/>
      <c r="B10" s="176" t="str">
        <f>Deelnemer2!C2</f>
        <v>Deelnemer 2</v>
      </c>
      <c r="C10" s="188"/>
      <c r="D10" s="185"/>
      <c r="E10" s="185"/>
      <c r="F10" s="186">
        <f>Deelnemer2!F52</f>
        <v>0</v>
      </c>
      <c r="G10" s="186">
        <f>F10</f>
        <v>0</v>
      </c>
      <c r="H10" s="185"/>
      <c r="I10" s="185"/>
      <c r="J10" s="185"/>
      <c r="K10" s="186">
        <f>Deelnemer2!F54</f>
        <v>0</v>
      </c>
      <c r="L10" s="177">
        <f t="shared" si="0"/>
        <v>0</v>
      </c>
    </row>
    <row r="11" spans="1:12">
      <c r="A11" s="180"/>
      <c r="B11" s="176" t="str">
        <f>Deelnemer3!C2</f>
        <v>Deelnemer 3</v>
      </c>
      <c r="C11" s="188"/>
      <c r="D11" s="185"/>
      <c r="E11" s="185"/>
      <c r="F11" s="186">
        <f>Deelnemer3!F52</f>
        <v>0</v>
      </c>
      <c r="G11" s="186">
        <f t="shared" ref="G11:G15" si="1">F11</f>
        <v>0</v>
      </c>
      <c r="H11" s="185"/>
      <c r="I11" s="185"/>
      <c r="J11" s="185"/>
      <c r="K11" s="186">
        <f>Deelnemer3!F54</f>
        <v>0</v>
      </c>
      <c r="L11" s="177">
        <f t="shared" si="0"/>
        <v>0</v>
      </c>
    </row>
    <row r="12" spans="1:12">
      <c r="A12" s="180"/>
      <c r="B12" s="176" t="str">
        <f>Deelnemer4!C2</f>
        <v>Deelnemer 4</v>
      </c>
      <c r="C12" s="188"/>
      <c r="D12" s="185"/>
      <c r="E12" s="185"/>
      <c r="F12" s="186">
        <f>Deelnemer4!F52</f>
        <v>0</v>
      </c>
      <c r="G12" s="186">
        <f t="shared" si="1"/>
        <v>0</v>
      </c>
      <c r="H12" s="185"/>
      <c r="I12" s="185"/>
      <c r="J12" s="185"/>
      <c r="K12" s="186">
        <f>Deelnemer4!F54</f>
        <v>0</v>
      </c>
      <c r="L12" s="177">
        <f t="shared" si="0"/>
        <v>0</v>
      </c>
    </row>
    <row r="13" spans="1:12">
      <c r="A13" s="180"/>
      <c r="B13" s="176" t="str">
        <f>Deelnemer5!C2</f>
        <v>Deelnemer 5</v>
      </c>
      <c r="C13" s="188"/>
      <c r="D13" s="185"/>
      <c r="E13" s="185"/>
      <c r="F13" s="186">
        <f>Deelnemer5!F52</f>
        <v>0</v>
      </c>
      <c r="G13" s="186">
        <f t="shared" si="1"/>
        <v>0</v>
      </c>
      <c r="H13" s="185"/>
      <c r="I13" s="185"/>
      <c r="J13" s="185"/>
      <c r="K13" s="186">
        <f>Deelnemer5!F54</f>
        <v>0</v>
      </c>
      <c r="L13" s="177">
        <f t="shared" si="0"/>
        <v>0</v>
      </c>
    </row>
    <row r="14" spans="1:12">
      <c r="A14" s="180"/>
      <c r="B14" s="176" t="str">
        <f>Deelnemer6!C2</f>
        <v>Deelnemer 6</v>
      </c>
      <c r="C14" s="188"/>
      <c r="D14" s="185"/>
      <c r="E14" s="185"/>
      <c r="F14" s="186">
        <f>Deelnemer6!F52</f>
        <v>0</v>
      </c>
      <c r="G14" s="186">
        <f t="shared" si="1"/>
        <v>0</v>
      </c>
      <c r="H14" s="185"/>
      <c r="I14" s="185"/>
      <c r="J14" s="185"/>
      <c r="K14" s="186">
        <f>Deelnemer6!F54</f>
        <v>0</v>
      </c>
      <c r="L14" s="177">
        <f t="shared" si="0"/>
        <v>0</v>
      </c>
    </row>
    <row r="15" spans="1:12">
      <c r="A15" s="180"/>
      <c r="B15" s="176" t="str">
        <f>Deelnemer7!C2</f>
        <v>Deelnemer 7</v>
      </c>
      <c r="C15" s="188"/>
      <c r="D15" s="185"/>
      <c r="E15" s="185"/>
      <c r="F15" s="186">
        <f>Deelnemer7!F52</f>
        <v>0</v>
      </c>
      <c r="G15" s="186">
        <f t="shared" si="1"/>
        <v>0</v>
      </c>
      <c r="H15" s="185"/>
      <c r="I15" s="185"/>
      <c r="J15" s="185"/>
      <c r="K15" s="186">
        <f>Deelnemer7!F54</f>
        <v>0</v>
      </c>
      <c r="L15" s="177">
        <f t="shared" si="0"/>
        <v>0</v>
      </c>
    </row>
    <row r="16" spans="1:12" hidden="1">
      <c r="A16" s="173"/>
      <c r="B16" s="178" t="s">
        <v>30</v>
      </c>
      <c r="C16" s="189"/>
      <c r="D16" s="186"/>
      <c r="E16" s="186"/>
      <c r="F16" s="186"/>
      <c r="G16" s="186"/>
      <c r="H16" s="186"/>
      <c r="I16" s="186"/>
      <c r="J16" s="186"/>
      <c r="K16" s="186"/>
      <c r="L16" s="179"/>
    </row>
    <row r="17" spans="1:13" hidden="1">
      <c r="A17" s="173"/>
      <c r="B17" s="178" t="s">
        <v>35</v>
      </c>
      <c r="C17" s="189"/>
      <c r="D17" s="186"/>
      <c r="E17" s="186"/>
      <c r="F17" s="186"/>
      <c r="G17" s="186"/>
      <c r="H17" s="186"/>
      <c r="I17" s="186"/>
      <c r="J17" s="186"/>
      <c r="K17" s="186"/>
      <c r="L17" s="179"/>
    </row>
    <row r="18" spans="1:13" hidden="1">
      <c r="A18" s="173"/>
      <c r="B18" s="178" t="s">
        <v>36</v>
      </c>
      <c r="C18" s="189"/>
      <c r="D18" s="186"/>
      <c r="E18" s="186"/>
      <c r="F18" s="186"/>
      <c r="G18" s="186"/>
      <c r="H18" s="186"/>
      <c r="I18" s="186"/>
      <c r="J18" s="186"/>
      <c r="K18" s="186"/>
      <c r="L18" s="179"/>
    </row>
    <row r="19" spans="1:13" hidden="1">
      <c r="A19" s="173"/>
      <c r="B19" s="178" t="s">
        <v>37</v>
      </c>
      <c r="C19" s="189"/>
      <c r="D19" s="186"/>
      <c r="E19" s="186"/>
      <c r="F19" s="186"/>
      <c r="G19" s="186"/>
      <c r="H19" s="186"/>
      <c r="I19" s="186"/>
      <c r="J19" s="186"/>
      <c r="K19" s="186"/>
      <c r="L19" s="179"/>
    </row>
    <row r="20" spans="1:13" hidden="1">
      <c r="A20" s="173"/>
      <c r="B20" s="178" t="s">
        <v>38</v>
      </c>
      <c r="C20" s="189"/>
      <c r="D20" s="186"/>
      <c r="E20" s="186"/>
      <c r="F20" s="186"/>
      <c r="G20" s="186"/>
      <c r="H20" s="186"/>
      <c r="I20" s="186"/>
      <c r="J20" s="186"/>
      <c r="K20" s="186"/>
      <c r="L20" s="179"/>
    </row>
    <row r="21" spans="1:13" hidden="1">
      <c r="A21" s="173"/>
      <c r="B21" s="178" t="s">
        <v>39</v>
      </c>
      <c r="C21" s="189"/>
      <c r="D21" s="186"/>
      <c r="E21" s="186"/>
      <c r="F21" s="186"/>
      <c r="G21" s="186"/>
      <c r="H21" s="186"/>
      <c r="I21" s="186"/>
      <c r="J21" s="186"/>
      <c r="K21" s="186"/>
      <c r="L21" s="179"/>
    </row>
    <row r="22" spans="1:13" hidden="1">
      <c r="A22" s="173"/>
      <c r="B22" s="178" t="s">
        <v>40</v>
      </c>
      <c r="C22" s="189"/>
      <c r="D22" s="186"/>
      <c r="E22" s="186"/>
      <c r="F22" s="186"/>
      <c r="G22" s="186"/>
      <c r="H22" s="186"/>
      <c r="I22" s="186"/>
      <c r="J22" s="186"/>
      <c r="K22" s="186"/>
      <c r="L22" s="179"/>
    </row>
    <row r="23" spans="1:13" hidden="1">
      <c r="A23" s="173"/>
      <c r="B23" s="178" t="s">
        <v>41</v>
      </c>
      <c r="C23" s="189"/>
      <c r="D23" s="186"/>
      <c r="E23" s="186"/>
      <c r="F23" s="186"/>
      <c r="G23" s="186"/>
      <c r="H23" s="186"/>
      <c r="I23" s="186"/>
      <c r="J23" s="186"/>
      <c r="K23" s="186"/>
      <c r="L23" s="179"/>
    </row>
    <row r="24" spans="1:13" hidden="1">
      <c r="A24" s="173"/>
      <c r="B24" s="178" t="s">
        <v>42</v>
      </c>
      <c r="C24" s="189"/>
      <c r="D24" s="186"/>
      <c r="E24" s="186"/>
      <c r="F24" s="186"/>
      <c r="G24" s="186"/>
      <c r="H24" s="186"/>
      <c r="I24" s="186"/>
      <c r="J24" s="186"/>
      <c r="K24" s="186"/>
      <c r="L24" s="179"/>
    </row>
    <row r="25" spans="1:13" hidden="1">
      <c r="A25" s="173"/>
      <c r="B25" s="178" t="s">
        <v>43</v>
      </c>
      <c r="C25" s="189"/>
      <c r="D25" s="186"/>
      <c r="E25" s="186"/>
      <c r="F25" s="186"/>
      <c r="G25" s="186"/>
      <c r="H25" s="186"/>
      <c r="I25" s="186"/>
      <c r="J25" s="186"/>
      <c r="K25" s="186"/>
      <c r="L25" s="179"/>
    </row>
    <row r="26" spans="1:13" hidden="1">
      <c r="A26" s="173"/>
      <c r="B26" s="178" t="s">
        <v>44</v>
      </c>
      <c r="C26" s="189"/>
      <c r="D26" s="186"/>
      <c r="E26" s="186"/>
      <c r="F26" s="186"/>
      <c r="G26" s="186"/>
      <c r="H26" s="186"/>
      <c r="I26" s="186"/>
      <c r="J26" s="186"/>
      <c r="K26" s="186"/>
      <c r="L26" s="179"/>
    </row>
    <row r="27" spans="1:13" hidden="1">
      <c r="A27" s="173"/>
      <c r="B27" s="178" t="s">
        <v>45</v>
      </c>
      <c r="C27" s="189"/>
      <c r="D27" s="186"/>
      <c r="E27" s="186"/>
      <c r="F27" s="186"/>
      <c r="G27" s="186"/>
      <c r="H27" s="186"/>
      <c r="I27" s="186"/>
      <c r="J27" s="186"/>
      <c r="K27" s="186"/>
      <c r="L27" s="179"/>
    </row>
    <row r="28" spans="1:13" hidden="1">
      <c r="A28" s="173"/>
      <c r="B28" s="178" t="s">
        <v>46</v>
      </c>
      <c r="C28" s="189"/>
      <c r="D28" s="186"/>
      <c r="E28" s="186"/>
      <c r="F28" s="186"/>
      <c r="G28" s="186"/>
      <c r="H28" s="186"/>
      <c r="I28" s="186"/>
      <c r="J28" s="186"/>
      <c r="K28" s="186"/>
      <c r="L28" s="179"/>
    </row>
    <row r="29" spans="1:13" ht="27.6" customHeight="1">
      <c r="A29" s="173"/>
      <c r="B29" s="181" t="s">
        <v>324</v>
      </c>
      <c r="C29" s="166">
        <f>SUM(C8:C28)</f>
        <v>0</v>
      </c>
      <c r="D29" s="165">
        <f>SUM(D8:D28)</f>
        <v>0</v>
      </c>
      <c r="E29" s="165">
        <f>SUM(E8:E28)</f>
        <v>0</v>
      </c>
      <c r="F29" s="165">
        <f>SUM(F8:F28)</f>
        <v>0</v>
      </c>
      <c r="G29" s="165">
        <f>SUM(C29:F29)</f>
        <v>0</v>
      </c>
      <c r="H29" s="165">
        <f>SUM(H8:H28)</f>
        <v>0</v>
      </c>
      <c r="I29" s="165">
        <f>SUM(I8:I28)</f>
        <v>0</v>
      </c>
      <c r="J29" s="165">
        <f>SUM(J8:J28)</f>
        <v>0</v>
      </c>
      <c r="K29" s="165">
        <f>IF(SUM(K7:K28)&gt;150000,150000,SUM(K7:K28))</f>
        <v>0</v>
      </c>
      <c r="L29" s="182">
        <f>IF(SUM(H29:K29)&gt;Clusterorganisatie!F8,Clusterorganisatie!F8,SUM(H29:K29))</f>
        <v>0</v>
      </c>
      <c r="M29" s="191" t="str">
        <f>IF(AND(SUM(H29:K29),Clusterorganisatie!F8=0),"De subsidieverlening moet nog ingevuld worden in tabblad 'Clusterorganisatie' cel F8",IF(SUM(H29:K29)&gt;Clusterorganisatie!F8,"Maximale subsidie op basis van de subsidieverlening",""))</f>
        <v/>
      </c>
    </row>
    <row r="30" spans="1:13">
      <c r="J30" s="151" t="str">
        <f>IF(Clusterorganisatie!D133=Clusterorganisatie!E133,"","Zie opmerking**")</f>
        <v/>
      </c>
      <c r="K30" s="194" t="str">
        <f>IF(SUM(K6:K28)&gt;150000,"AFGETOPT OP MAX","")</f>
        <v/>
      </c>
    </row>
    <row r="32" spans="1:13">
      <c r="B32" s="167"/>
    </row>
    <row r="33" spans="1:11" s="150" customFormat="1">
      <c r="A33" s="168"/>
      <c r="B33" s="221"/>
      <c r="C33" s="222"/>
      <c r="D33" s="222"/>
      <c r="E33" s="222"/>
      <c r="F33" s="222"/>
      <c r="G33" s="222"/>
      <c r="H33" s="222"/>
    </row>
    <row r="34" spans="1:11">
      <c r="A34" s="168"/>
      <c r="B34" s="221" t="str">
        <f>IF(Clusterorganisatie!D133=Clusterorganisatie!E133,"","** Let op: De subsidiegrondslag voor de post 'Kosten aanschaf/lease e-Health' is afgetopt op 20% van de totale werkelijke projectkosten.")</f>
        <v/>
      </c>
      <c r="C34" s="222"/>
      <c r="D34" s="222"/>
      <c r="E34" s="222"/>
      <c r="F34" s="222"/>
      <c r="G34" s="222"/>
      <c r="H34" s="222"/>
      <c r="I34" s="222"/>
      <c r="J34" s="222"/>
      <c r="K34" s="222"/>
    </row>
    <row r="35" spans="1:11">
      <c r="A35" s="168"/>
      <c r="B35" s="221"/>
      <c r="C35" s="222"/>
      <c r="D35" s="222"/>
      <c r="E35" s="222"/>
      <c r="F35" s="222"/>
      <c r="G35" s="222"/>
      <c r="H35" s="222"/>
      <c r="I35" s="222"/>
      <c r="J35" s="222"/>
      <c r="K35" s="222"/>
    </row>
    <row r="43" spans="1:11">
      <c r="C43" s="169"/>
    </row>
    <row r="44" spans="1:11">
      <c r="C44" s="169"/>
    </row>
  </sheetData>
  <mergeCells count="4">
    <mergeCell ref="C3:F3"/>
    <mergeCell ref="B33:H33"/>
    <mergeCell ref="B35:K35"/>
    <mergeCell ref="B34:K34"/>
  </mergeCells>
  <conditionalFormatting sqref="L29">
    <cfRule type="colorScale" priority="3">
      <colorScale>
        <cfvo type="min"/>
        <cfvo type="percentile" val="50"/>
        <cfvo type="max"/>
        <color rgb="FFF8696B"/>
        <color rgb="FFFFEB84"/>
        <color rgb="FF63BE7B"/>
      </colorScale>
    </cfRule>
  </conditionalFormatting>
  <conditionalFormatting sqref="K30">
    <cfRule type="containsText" dxfId="0" priority="1" operator="containsText" text="Afgetopt">
      <formula>NOT(ISERROR(SEARCH("Afgetopt",K30)))</formula>
    </cfRule>
  </conditionalFormatting>
  <pageMargins left="0.70866141732283472" right="0.70866141732283472" top="0.74803149606299213" bottom="0.74803149606299213" header="0.31496062992125984" footer="0.31496062992125984"/>
  <pageSetup paperSize="9" scale="41" orientation="landscape" r:id="rId1"/>
  <headerFooter>
    <oddHeader>&amp;L&amp;14&amp;F, &amp;A&amp;R&amp;14&amp;D &amp;T</oddHeader>
  </headerFooter>
  <ignoredErrors>
    <ignoredError sqref="G29" formula="1"/>
  </ignoredError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FAD3D-1518-4FDB-BBD5-A8CE96301C8F}">
  <sheetPr>
    <pageSetUpPr fitToPage="1"/>
  </sheetPr>
  <dimension ref="B1:C223"/>
  <sheetViews>
    <sheetView showGridLines="0" workbookViewId="0">
      <selection activeCell="B7" sqref="B7:C7"/>
    </sheetView>
  </sheetViews>
  <sheetFormatPr defaultColWidth="12.5703125" defaultRowHeight="15"/>
  <cols>
    <col min="1" max="1" width="2" customWidth="1"/>
    <col min="2" max="2" width="56.140625" customWidth="1"/>
    <col min="3" max="3" width="58.7109375" bestFit="1" customWidth="1"/>
  </cols>
  <sheetData>
    <row r="1" spans="2:3" ht="23.25">
      <c r="B1" s="223" t="s">
        <v>85</v>
      </c>
      <c r="C1" s="224"/>
    </row>
    <row r="2" spans="2:3">
      <c r="B2" s="228"/>
      <c r="C2" s="229"/>
    </row>
    <row r="3" spans="2:3">
      <c r="B3" s="226" t="s">
        <v>307</v>
      </c>
      <c r="C3" s="227"/>
    </row>
    <row r="4" spans="2:3">
      <c r="B4" s="226" t="s">
        <v>356</v>
      </c>
      <c r="C4" s="227"/>
    </row>
    <row r="5" spans="2:3">
      <c r="B5" s="226" t="s">
        <v>308</v>
      </c>
      <c r="C5" s="227"/>
    </row>
    <row r="6" spans="2:3">
      <c r="B6" s="226" t="s">
        <v>309</v>
      </c>
      <c r="C6" s="227"/>
    </row>
    <row r="7" spans="2:3">
      <c r="B7" s="230"/>
      <c r="C7" s="231"/>
    </row>
    <row r="8" spans="2:3" ht="23.25">
      <c r="B8" s="225" t="s">
        <v>86</v>
      </c>
      <c r="C8" s="224"/>
    </row>
    <row r="9" spans="2:3">
      <c r="B9" s="224" t="s">
        <v>87</v>
      </c>
      <c r="C9" s="224"/>
    </row>
    <row r="10" spans="2:3">
      <c r="B10" s="224" t="s">
        <v>88</v>
      </c>
      <c r="C10" s="224"/>
    </row>
    <row r="11" spans="2:3">
      <c r="B11" s="224" t="s">
        <v>89</v>
      </c>
      <c r="C11" s="224"/>
    </row>
    <row r="12" spans="2:3">
      <c r="B12" s="224" t="s">
        <v>90</v>
      </c>
      <c r="C12" s="224"/>
    </row>
    <row r="13" spans="2:3">
      <c r="B13" s="224" t="s">
        <v>91</v>
      </c>
      <c r="C13" s="224"/>
    </row>
    <row r="14" spans="2:3">
      <c r="B14" s="224" t="s">
        <v>92</v>
      </c>
      <c r="C14" s="224"/>
    </row>
    <row r="15" spans="2:3">
      <c r="B15" s="224" t="s">
        <v>93</v>
      </c>
      <c r="C15" s="224"/>
    </row>
    <row r="16" spans="2:3">
      <c r="B16" s="224" t="s">
        <v>94</v>
      </c>
      <c r="C16" s="224"/>
    </row>
    <row r="17" spans="2:3">
      <c r="B17" s="224" t="s">
        <v>95</v>
      </c>
      <c r="C17" s="224"/>
    </row>
    <row r="18" spans="2:3">
      <c r="B18" s="224" t="s">
        <v>96</v>
      </c>
      <c r="C18" s="224"/>
    </row>
    <row r="19" spans="2:3">
      <c r="B19" s="224" t="s">
        <v>97</v>
      </c>
      <c r="C19" s="224"/>
    </row>
    <row r="20" spans="2:3">
      <c r="B20" s="224" t="s">
        <v>98</v>
      </c>
      <c r="C20" s="224"/>
    </row>
    <row r="21" spans="2:3">
      <c r="B21" s="224" t="s">
        <v>99</v>
      </c>
      <c r="C21" s="224"/>
    </row>
    <row r="22" spans="2:3">
      <c r="B22" s="224" t="s">
        <v>100</v>
      </c>
      <c r="C22" s="224"/>
    </row>
    <row r="23" spans="2:3">
      <c r="B23" s="224" t="s">
        <v>101</v>
      </c>
      <c r="C23" s="224"/>
    </row>
    <row r="24" spans="2:3">
      <c r="B24" s="224" t="s">
        <v>102</v>
      </c>
      <c r="C24" s="224"/>
    </row>
    <row r="25" spans="2:3">
      <c r="B25" s="224" t="s">
        <v>103</v>
      </c>
      <c r="C25" s="224"/>
    </row>
    <row r="26" spans="2:3">
      <c r="B26" s="224" t="s">
        <v>104</v>
      </c>
      <c r="C26" s="224"/>
    </row>
    <row r="27" spans="2:3">
      <c r="B27" s="224" t="s">
        <v>105</v>
      </c>
      <c r="C27" s="224"/>
    </row>
    <row r="28" spans="2:3">
      <c r="B28" s="224" t="s">
        <v>106</v>
      </c>
      <c r="C28" s="224"/>
    </row>
    <row r="29" spans="2:3">
      <c r="B29" s="224" t="s">
        <v>107</v>
      </c>
      <c r="C29" s="224" t="s">
        <v>108</v>
      </c>
    </row>
    <row r="30" spans="2:3">
      <c r="B30" s="224"/>
      <c r="C30" s="224" t="s">
        <v>109</v>
      </c>
    </row>
    <row r="31" spans="2:3">
      <c r="B31" s="224"/>
      <c r="C31" s="224" t="s">
        <v>110</v>
      </c>
    </row>
    <row r="32" spans="2:3">
      <c r="B32" s="224"/>
      <c r="C32" s="224" t="s">
        <v>111</v>
      </c>
    </row>
    <row r="33" spans="2:3">
      <c r="B33" s="224"/>
      <c r="C33" s="224" t="s">
        <v>112</v>
      </c>
    </row>
    <row r="34" spans="2:3">
      <c r="B34" s="224"/>
      <c r="C34" s="224" t="s">
        <v>113</v>
      </c>
    </row>
    <row r="35" spans="2:3">
      <c r="B35" s="224"/>
      <c r="C35" s="224" t="s">
        <v>114</v>
      </c>
    </row>
    <row r="36" spans="2:3">
      <c r="B36" s="224"/>
      <c r="C36" s="224" t="s">
        <v>115</v>
      </c>
    </row>
    <row r="37" spans="2:3">
      <c r="B37" s="224"/>
      <c r="C37" s="224" t="s">
        <v>116</v>
      </c>
    </row>
    <row r="38" spans="2:3">
      <c r="B38" s="224"/>
      <c r="C38" s="224" t="s">
        <v>117</v>
      </c>
    </row>
    <row r="39" spans="2:3">
      <c r="B39" s="224"/>
      <c r="C39" s="224" t="s">
        <v>118</v>
      </c>
    </row>
    <row r="40" spans="2:3">
      <c r="B40" s="224"/>
      <c r="C40" s="224" t="s">
        <v>119</v>
      </c>
    </row>
    <row r="41" spans="2:3">
      <c r="B41" s="224"/>
      <c r="C41" s="224" t="s">
        <v>120</v>
      </c>
    </row>
    <row r="42" spans="2:3">
      <c r="B42" s="224"/>
      <c r="C42" s="224" t="s">
        <v>121</v>
      </c>
    </row>
    <row r="43" spans="2:3">
      <c r="B43" s="224"/>
      <c r="C43" s="224" t="s">
        <v>122</v>
      </c>
    </row>
    <row r="44" spans="2:3">
      <c r="B44" s="224"/>
      <c r="C44" s="224" t="s">
        <v>123</v>
      </c>
    </row>
    <row r="45" spans="2:3">
      <c r="B45" s="224"/>
      <c r="C45" s="224" t="s">
        <v>124</v>
      </c>
    </row>
    <row r="46" spans="2:3">
      <c r="B46" s="224"/>
      <c r="C46" s="224" t="s">
        <v>125</v>
      </c>
    </row>
    <row r="47" spans="2:3">
      <c r="B47" s="224"/>
      <c r="C47" s="224" t="s">
        <v>126</v>
      </c>
    </row>
    <row r="48" spans="2:3">
      <c r="B48" s="224"/>
      <c r="C48" s="224" t="s">
        <v>127</v>
      </c>
    </row>
    <row r="49" spans="2:3">
      <c r="B49" s="224"/>
      <c r="C49" s="224" t="s">
        <v>128</v>
      </c>
    </row>
    <row r="50" spans="2:3">
      <c r="B50" s="224"/>
      <c r="C50" s="224" t="s">
        <v>129</v>
      </c>
    </row>
    <row r="51" spans="2:3">
      <c r="B51" s="224"/>
      <c r="C51" s="224" t="s">
        <v>130</v>
      </c>
    </row>
    <row r="52" spans="2:3">
      <c r="B52" s="224"/>
      <c r="C52" s="224" t="s">
        <v>131</v>
      </c>
    </row>
    <row r="53" spans="2:3">
      <c r="B53" s="224"/>
      <c r="C53" s="224" t="s">
        <v>132</v>
      </c>
    </row>
    <row r="54" spans="2:3">
      <c r="B54" s="224"/>
      <c r="C54" s="224" t="s">
        <v>133</v>
      </c>
    </row>
    <row r="55" spans="2:3">
      <c r="B55" s="224"/>
      <c r="C55" s="224" t="s">
        <v>134</v>
      </c>
    </row>
    <row r="56" spans="2:3">
      <c r="B56" s="224"/>
      <c r="C56" s="224" t="s">
        <v>135</v>
      </c>
    </row>
    <row r="57" spans="2:3">
      <c r="B57" s="224"/>
      <c r="C57" s="224"/>
    </row>
    <row r="58" spans="2:3" ht="23.25">
      <c r="B58" s="225" t="s">
        <v>136</v>
      </c>
      <c r="C58" s="224"/>
    </row>
    <row r="59" spans="2:3">
      <c r="B59" s="224" t="s">
        <v>137</v>
      </c>
      <c r="C59" s="224"/>
    </row>
    <row r="60" spans="2:3">
      <c r="B60" s="224" t="s">
        <v>138</v>
      </c>
      <c r="C60" s="224"/>
    </row>
    <row r="61" spans="2:3">
      <c r="B61" s="224" t="s">
        <v>139</v>
      </c>
      <c r="C61" s="224"/>
    </row>
    <row r="62" spans="2:3">
      <c r="B62" s="224" t="s">
        <v>140</v>
      </c>
      <c r="C62" s="224"/>
    </row>
    <row r="63" spans="2:3">
      <c r="B63" s="224" t="s">
        <v>141</v>
      </c>
      <c r="C63" s="224" t="s">
        <v>142</v>
      </c>
    </row>
    <row r="64" spans="2:3">
      <c r="B64" s="224"/>
      <c r="C64" s="224" t="s">
        <v>143</v>
      </c>
    </row>
    <row r="65" spans="2:3">
      <c r="B65" s="224"/>
      <c r="C65" s="224" t="s">
        <v>144</v>
      </c>
    </row>
    <row r="66" spans="2:3">
      <c r="B66" s="224"/>
      <c r="C66" s="224" t="s">
        <v>145</v>
      </c>
    </row>
    <row r="67" spans="2:3">
      <c r="B67" s="224"/>
      <c r="C67" s="224" t="s">
        <v>146</v>
      </c>
    </row>
    <row r="68" spans="2:3">
      <c r="B68" s="224"/>
      <c r="C68" s="224" t="s">
        <v>147</v>
      </c>
    </row>
    <row r="69" spans="2:3">
      <c r="B69" s="224"/>
      <c r="C69" s="224" t="s">
        <v>148</v>
      </c>
    </row>
    <row r="70" spans="2:3">
      <c r="B70" s="224"/>
      <c r="C70" s="224" t="s">
        <v>149</v>
      </c>
    </row>
    <row r="71" spans="2:3">
      <c r="B71" s="224"/>
      <c r="C71" s="224" t="s">
        <v>150</v>
      </c>
    </row>
    <row r="72" spans="2:3">
      <c r="B72" s="224"/>
      <c r="C72" s="224" t="s">
        <v>151</v>
      </c>
    </row>
    <row r="73" spans="2:3">
      <c r="B73" s="224"/>
      <c r="C73" s="224" t="s">
        <v>152</v>
      </c>
    </row>
    <row r="74" spans="2:3">
      <c r="B74" s="224"/>
      <c r="C74" s="224" t="s">
        <v>153</v>
      </c>
    </row>
    <row r="75" spans="2:3">
      <c r="B75" s="224"/>
      <c r="C75" s="224" t="s">
        <v>154</v>
      </c>
    </row>
    <row r="76" spans="2:3">
      <c r="B76" s="224"/>
      <c r="C76" s="224" t="s">
        <v>155</v>
      </c>
    </row>
    <row r="77" spans="2:3">
      <c r="B77" s="224"/>
      <c r="C77" s="224" t="s">
        <v>156</v>
      </c>
    </row>
    <row r="78" spans="2:3">
      <c r="B78" s="224"/>
      <c r="C78" s="224" t="s">
        <v>157</v>
      </c>
    </row>
    <row r="79" spans="2:3">
      <c r="B79" s="224"/>
      <c r="C79" s="224" t="s">
        <v>158</v>
      </c>
    </row>
    <row r="80" spans="2:3">
      <c r="B80" s="224"/>
      <c r="C80" s="224" t="s">
        <v>159</v>
      </c>
    </row>
    <row r="81" spans="2:3">
      <c r="B81" s="224"/>
      <c r="C81" s="224" t="s">
        <v>160</v>
      </c>
    </row>
    <row r="82" spans="2:3">
      <c r="B82" s="224"/>
      <c r="C82" s="224" t="s">
        <v>161</v>
      </c>
    </row>
    <row r="83" spans="2:3">
      <c r="B83" s="224"/>
      <c r="C83" s="224" t="s">
        <v>162</v>
      </c>
    </row>
    <row r="84" spans="2:3">
      <c r="B84" s="224"/>
      <c r="C84" s="224" t="s">
        <v>163</v>
      </c>
    </row>
    <row r="85" spans="2:3">
      <c r="B85" s="224"/>
      <c r="C85" s="224" t="s">
        <v>164</v>
      </c>
    </row>
    <row r="86" spans="2:3">
      <c r="B86" s="224"/>
      <c r="C86" s="224" t="s">
        <v>165</v>
      </c>
    </row>
    <row r="87" spans="2:3">
      <c r="B87" s="224"/>
      <c r="C87" s="224" t="s">
        <v>166</v>
      </c>
    </row>
    <row r="88" spans="2:3">
      <c r="B88" s="224"/>
      <c r="C88" s="224" t="s">
        <v>167</v>
      </c>
    </row>
    <row r="89" spans="2:3">
      <c r="B89" s="224"/>
      <c r="C89" s="224" t="s">
        <v>168</v>
      </c>
    </row>
    <row r="90" spans="2:3">
      <c r="B90" s="224"/>
      <c r="C90" s="224" t="s">
        <v>169</v>
      </c>
    </row>
    <row r="91" spans="2:3">
      <c r="B91" s="224"/>
      <c r="C91" s="224" t="s">
        <v>170</v>
      </c>
    </row>
    <row r="92" spans="2:3">
      <c r="B92" s="224"/>
      <c r="C92" s="224" t="s">
        <v>171</v>
      </c>
    </row>
    <row r="93" spans="2:3">
      <c r="B93" s="224"/>
      <c r="C93" s="224" t="s">
        <v>172</v>
      </c>
    </row>
    <row r="94" spans="2:3">
      <c r="B94" s="224"/>
      <c r="C94" s="224" t="s">
        <v>173</v>
      </c>
    </row>
    <row r="95" spans="2:3">
      <c r="B95" s="224"/>
      <c r="C95" s="224" t="s">
        <v>174</v>
      </c>
    </row>
    <row r="96" spans="2:3">
      <c r="B96" s="224"/>
      <c r="C96" s="224" t="s">
        <v>175</v>
      </c>
    </row>
    <row r="97" spans="2:3">
      <c r="B97" s="224"/>
      <c r="C97" s="224" t="s">
        <v>176</v>
      </c>
    </row>
    <row r="98" spans="2:3">
      <c r="B98" s="224"/>
      <c r="C98" s="224" t="s">
        <v>177</v>
      </c>
    </row>
    <row r="99" spans="2:3">
      <c r="B99" s="224"/>
      <c r="C99" s="224" t="s">
        <v>178</v>
      </c>
    </row>
    <row r="100" spans="2:3">
      <c r="B100" s="224"/>
      <c r="C100" s="224" t="s">
        <v>179</v>
      </c>
    </row>
    <row r="101" spans="2:3">
      <c r="B101" s="224"/>
      <c r="C101" s="224" t="s">
        <v>180</v>
      </c>
    </row>
    <row r="102" spans="2:3">
      <c r="B102" s="224"/>
      <c r="C102" s="224" t="s">
        <v>181</v>
      </c>
    </row>
    <row r="103" spans="2:3">
      <c r="B103" s="224"/>
      <c r="C103" s="224" t="s">
        <v>182</v>
      </c>
    </row>
    <row r="104" spans="2:3">
      <c r="B104" s="224"/>
      <c r="C104" s="224" t="s">
        <v>183</v>
      </c>
    </row>
    <row r="105" spans="2:3">
      <c r="B105" s="224"/>
      <c r="C105" s="224" t="s">
        <v>184</v>
      </c>
    </row>
    <row r="106" spans="2:3">
      <c r="B106" s="224"/>
      <c r="C106" s="224" t="s">
        <v>185</v>
      </c>
    </row>
    <row r="107" spans="2:3">
      <c r="B107" s="224"/>
      <c r="C107" s="224" t="s">
        <v>186</v>
      </c>
    </row>
    <row r="108" spans="2:3">
      <c r="B108" s="224"/>
      <c r="C108" s="224" t="s">
        <v>187</v>
      </c>
    </row>
    <row r="109" spans="2:3">
      <c r="B109" s="224"/>
      <c r="C109" s="224" t="s">
        <v>188</v>
      </c>
    </row>
    <row r="110" spans="2:3">
      <c r="B110" s="224"/>
      <c r="C110" s="224" t="s">
        <v>189</v>
      </c>
    </row>
    <row r="111" spans="2:3">
      <c r="B111" s="224"/>
      <c r="C111" s="224" t="s">
        <v>190</v>
      </c>
    </row>
    <row r="112" spans="2:3">
      <c r="B112" s="224"/>
      <c r="C112" s="224" t="s">
        <v>191</v>
      </c>
    </row>
    <row r="113" spans="2:3">
      <c r="B113" s="224"/>
      <c r="C113" s="224" t="s">
        <v>192</v>
      </c>
    </row>
    <row r="114" spans="2:3">
      <c r="B114" s="224"/>
      <c r="C114" s="224" t="s">
        <v>193</v>
      </c>
    </row>
    <row r="115" spans="2:3">
      <c r="B115" s="224"/>
      <c r="C115" s="224" t="s">
        <v>194</v>
      </c>
    </row>
    <row r="116" spans="2:3">
      <c r="B116" s="224"/>
      <c r="C116" s="224" t="s">
        <v>195</v>
      </c>
    </row>
    <row r="117" spans="2:3">
      <c r="B117" s="224"/>
      <c r="C117" s="224" t="s">
        <v>196</v>
      </c>
    </row>
    <row r="118" spans="2:3">
      <c r="B118" s="224"/>
      <c r="C118" s="224" t="s">
        <v>197</v>
      </c>
    </row>
    <row r="119" spans="2:3">
      <c r="B119" s="224"/>
      <c r="C119" s="224" t="s">
        <v>198</v>
      </c>
    </row>
    <row r="120" spans="2:3">
      <c r="B120" s="224"/>
      <c r="C120" s="224" t="s">
        <v>199</v>
      </c>
    </row>
    <row r="121" spans="2:3">
      <c r="B121" s="224"/>
      <c r="C121" s="224" t="s">
        <v>200</v>
      </c>
    </row>
    <row r="122" spans="2:3">
      <c r="B122" s="224"/>
      <c r="C122" s="224" t="s">
        <v>201</v>
      </c>
    </row>
    <row r="123" spans="2:3">
      <c r="B123" s="224"/>
      <c r="C123" s="224" t="s">
        <v>202</v>
      </c>
    </row>
    <row r="124" spans="2:3">
      <c r="B124" s="224"/>
      <c r="C124" s="224" t="s">
        <v>203</v>
      </c>
    </row>
    <row r="125" spans="2:3">
      <c r="B125" s="224"/>
      <c r="C125" s="224" t="s">
        <v>204</v>
      </c>
    </row>
    <row r="126" spans="2:3">
      <c r="B126" s="224"/>
      <c r="C126" s="224" t="s">
        <v>205</v>
      </c>
    </row>
    <row r="127" spans="2:3">
      <c r="B127" s="224"/>
      <c r="C127" s="224" t="s">
        <v>206</v>
      </c>
    </row>
    <row r="128" spans="2:3">
      <c r="B128" s="224"/>
      <c r="C128" s="224" t="s">
        <v>207</v>
      </c>
    </row>
    <row r="129" spans="2:3">
      <c r="B129" s="224"/>
      <c r="C129" s="224" t="s">
        <v>208</v>
      </c>
    </row>
    <row r="130" spans="2:3">
      <c r="B130" s="224"/>
      <c r="C130" s="224" t="s">
        <v>209</v>
      </c>
    </row>
    <row r="131" spans="2:3">
      <c r="B131" s="224"/>
      <c r="C131" s="224" t="s">
        <v>210</v>
      </c>
    </row>
    <row r="132" spans="2:3">
      <c r="B132" s="224"/>
      <c r="C132" s="224" t="s">
        <v>211</v>
      </c>
    </row>
    <row r="133" spans="2:3">
      <c r="B133" s="224"/>
      <c r="C133" s="224" t="s">
        <v>212</v>
      </c>
    </row>
    <row r="134" spans="2:3">
      <c r="B134" s="224" t="s">
        <v>213</v>
      </c>
      <c r="C134" s="224"/>
    </row>
    <row r="135" spans="2:3">
      <c r="B135" s="224" t="s">
        <v>214</v>
      </c>
      <c r="C135" s="224"/>
    </row>
    <row r="136" spans="2:3">
      <c r="B136" s="224" t="s">
        <v>215</v>
      </c>
      <c r="C136" s="224"/>
    </row>
    <row r="137" spans="2:3">
      <c r="B137" s="224"/>
      <c r="C137" s="224"/>
    </row>
    <row r="138" spans="2:3" ht="23.25">
      <c r="B138" s="225" t="s">
        <v>216</v>
      </c>
      <c r="C138" s="224"/>
    </row>
    <row r="139" spans="2:3">
      <c r="B139" s="224" t="s">
        <v>217</v>
      </c>
      <c r="C139" s="224"/>
    </row>
    <row r="140" spans="2:3">
      <c r="B140" s="224" t="s">
        <v>218</v>
      </c>
      <c r="C140" s="224"/>
    </row>
    <row r="141" spans="2:3">
      <c r="B141" s="224" t="s">
        <v>219</v>
      </c>
      <c r="C141" s="224"/>
    </row>
    <row r="142" spans="2:3">
      <c r="B142" s="224" t="s">
        <v>220</v>
      </c>
      <c r="C142" s="224"/>
    </row>
    <row r="143" spans="2:3">
      <c r="B143" s="224"/>
      <c r="C143" s="224"/>
    </row>
    <row r="144" spans="2:3" ht="23.25">
      <c r="B144" s="225" t="s">
        <v>221</v>
      </c>
      <c r="C144" s="224"/>
    </row>
    <row r="145" spans="2:3">
      <c r="B145" s="224" t="s">
        <v>222</v>
      </c>
      <c r="C145" s="224"/>
    </row>
    <row r="146" spans="2:3">
      <c r="B146" s="224" t="s">
        <v>223</v>
      </c>
      <c r="C146" s="224" t="s">
        <v>224</v>
      </c>
    </row>
    <row r="147" spans="2:3">
      <c r="B147" s="224"/>
      <c r="C147" s="224" t="s">
        <v>225</v>
      </c>
    </row>
    <row r="148" spans="2:3">
      <c r="B148" s="224"/>
      <c r="C148" s="224" t="s">
        <v>226</v>
      </c>
    </row>
    <row r="149" spans="2:3">
      <c r="B149" s="224"/>
      <c r="C149" s="224" t="s">
        <v>227</v>
      </c>
    </row>
    <row r="150" spans="2:3">
      <c r="B150" s="224"/>
      <c r="C150" s="224" t="s">
        <v>228</v>
      </c>
    </row>
    <row r="151" spans="2:3">
      <c r="B151" s="224"/>
      <c r="C151" s="224" t="s">
        <v>229</v>
      </c>
    </row>
    <row r="152" spans="2:3">
      <c r="B152" s="224"/>
      <c r="C152" s="224" t="s">
        <v>230</v>
      </c>
    </row>
    <row r="153" spans="2:3">
      <c r="B153" s="224"/>
      <c r="C153" s="224" t="s">
        <v>231</v>
      </c>
    </row>
    <row r="154" spans="2:3">
      <c r="B154" s="224"/>
      <c r="C154" s="224" t="s">
        <v>232</v>
      </c>
    </row>
    <row r="155" spans="2:3">
      <c r="B155" s="224"/>
      <c r="C155" s="224" t="s">
        <v>233</v>
      </c>
    </row>
    <row r="156" spans="2:3">
      <c r="B156" s="224"/>
      <c r="C156" s="224" t="s">
        <v>234</v>
      </c>
    </row>
    <row r="157" spans="2:3">
      <c r="B157" s="224"/>
      <c r="C157" s="224" t="s">
        <v>235</v>
      </c>
    </row>
    <row r="158" spans="2:3">
      <c r="B158" s="224"/>
      <c r="C158" s="224" t="s">
        <v>236</v>
      </c>
    </row>
    <row r="159" spans="2:3">
      <c r="B159" s="224"/>
      <c r="C159" s="224" t="s">
        <v>237</v>
      </c>
    </row>
    <row r="160" spans="2:3">
      <c r="B160" s="224"/>
      <c r="C160" s="224" t="s">
        <v>238</v>
      </c>
    </row>
    <row r="161" spans="2:3">
      <c r="B161" s="224"/>
      <c r="C161" s="224" t="s">
        <v>239</v>
      </c>
    </row>
    <row r="162" spans="2:3">
      <c r="B162" s="224"/>
      <c r="C162" s="224" t="s">
        <v>240</v>
      </c>
    </row>
    <row r="163" spans="2:3">
      <c r="B163" s="224"/>
      <c r="C163" s="224" t="s">
        <v>241</v>
      </c>
    </row>
    <row r="164" spans="2:3">
      <c r="B164" s="224"/>
      <c r="C164" s="224" t="s">
        <v>242</v>
      </c>
    </row>
    <row r="165" spans="2:3">
      <c r="B165" s="224"/>
      <c r="C165" s="224" t="s">
        <v>243</v>
      </c>
    </row>
    <row r="166" spans="2:3">
      <c r="B166" s="224"/>
      <c r="C166" s="224" t="s">
        <v>244</v>
      </c>
    </row>
    <row r="167" spans="2:3">
      <c r="B167" s="224"/>
      <c r="C167" s="224" t="s">
        <v>245</v>
      </c>
    </row>
    <row r="168" spans="2:3">
      <c r="B168" s="224"/>
      <c r="C168" s="224" t="s">
        <v>246</v>
      </c>
    </row>
    <row r="169" spans="2:3">
      <c r="B169" s="224"/>
      <c r="C169" s="224" t="s">
        <v>247</v>
      </c>
    </row>
    <row r="170" spans="2:3">
      <c r="B170" s="224"/>
      <c r="C170" s="224" t="s">
        <v>248</v>
      </c>
    </row>
    <row r="171" spans="2:3">
      <c r="B171" s="224"/>
      <c r="C171" s="224" t="s">
        <v>249</v>
      </c>
    </row>
    <row r="172" spans="2:3">
      <c r="B172" s="224"/>
      <c r="C172" s="224" t="s">
        <v>250</v>
      </c>
    </row>
    <row r="173" spans="2:3">
      <c r="B173" s="224"/>
      <c r="C173" s="224" t="s">
        <v>251</v>
      </c>
    </row>
    <row r="174" spans="2:3">
      <c r="B174" s="224"/>
      <c r="C174" s="224" t="s">
        <v>252</v>
      </c>
    </row>
    <row r="175" spans="2:3">
      <c r="B175" s="224"/>
      <c r="C175" s="224" t="s">
        <v>253</v>
      </c>
    </row>
    <row r="176" spans="2:3">
      <c r="B176" s="224"/>
      <c r="C176" s="224" t="s">
        <v>254</v>
      </c>
    </row>
    <row r="177" spans="2:3">
      <c r="B177" s="224"/>
      <c r="C177" s="224" t="s">
        <v>255</v>
      </c>
    </row>
    <row r="178" spans="2:3">
      <c r="B178" s="224"/>
      <c r="C178" s="224" t="s">
        <v>256</v>
      </c>
    </row>
    <row r="179" spans="2:3">
      <c r="B179" s="224"/>
      <c r="C179" s="224" t="s">
        <v>257</v>
      </c>
    </row>
    <row r="180" spans="2:3">
      <c r="B180" s="224"/>
      <c r="C180" s="224" t="s">
        <v>258</v>
      </c>
    </row>
    <row r="181" spans="2:3">
      <c r="B181" s="224"/>
      <c r="C181" s="224" t="s">
        <v>259</v>
      </c>
    </row>
    <row r="182" spans="2:3">
      <c r="B182" s="224"/>
      <c r="C182" s="224" t="s">
        <v>260</v>
      </c>
    </row>
    <row r="183" spans="2:3">
      <c r="B183" s="224"/>
      <c r="C183" s="224" t="s">
        <v>261</v>
      </c>
    </row>
    <row r="184" spans="2:3">
      <c r="B184" s="224"/>
      <c r="C184" s="224" t="s">
        <v>262</v>
      </c>
    </row>
    <row r="185" spans="2:3">
      <c r="B185" s="224"/>
      <c r="C185" s="224" t="s">
        <v>263</v>
      </c>
    </row>
    <row r="186" spans="2:3">
      <c r="B186" s="224"/>
      <c r="C186" s="224" t="s">
        <v>264</v>
      </c>
    </row>
    <row r="187" spans="2:3">
      <c r="B187" s="224"/>
      <c r="C187" s="224" t="s">
        <v>265</v>
      </c>
    </row>
    <row r="188" spans="2:3">
      <c r="B188" s="224"/>
      <c r="C188" s="224" t="s">
        <v>266</v>
      </c>
    </row>
    <row r="189" spans="2:3">
      <c r="B189" s="224"/>
      <c r="C189" s="224" t="s">
        <v>267</v>
      </c>
    </row>
    <row r="190" spans="2:3">
      <c r="B190" s="224"/>
      <c r="C190" s="224"/>
    </row>
    <row r="191" spans="2:3" ht="23.25">
      <c r="B191" s="225" t="s">
        <v>268</v>
      </c>
      <c r="C191" s="224"/>
    </row>
    <row r="192" spans="2:3">
      <c r="B192" s="224" t="s">
        <v>269</v>
      </c>
      <c r="C192" s="224"/>
    </row>
    <row r="193" spans="2:3">
      <c r="B193" s="224" t="s">
        <v>270</v>
      </c>
      <c r="C193" s="224"/>
    </row>
    <row r="194" spans="2:3">
      <c r="B194" s="224" t="s">
        <v>271</v>
      </c>
      <c r="C194" s="224"/>
    </row>
    <row r="195" spans="2:3">
      <c r="B195" s="224"/>
      <c r="C195" s="224"/>
    </row>
    <row r="196" spans="2:3" ht="23.25">
      <c r="B196" s="225" t="s">
        <v>272</v>
      </c>
      <c r="C196" s="224"/>
    </row>
    <row r="197" spans="2:3">
      <c r="B197" s="224" t="s">
        <v>273</v>
      </c>
      <c r="C197" s="224" t="s">
        <v>274</v>
      </c>
    </row>
    <row r="198" spans="2:3">
      <c r="B198" s="224"/>
      <c r="C198" s="224" t="s">
        <v>275</v>
      </c>
    </row>
    <row r="199" spans="2:3">
      <c r="B199" s="224"/>
      <c r="C199" s="224" t="s">
        <v>276</v>
      </c>
    </row>
    <row r="200" spans="2:3">
      <c r="B200" s="224"/>
      <c r="C200" s="224" t="s">
        <v>277</v>
      </c>
    </row>
    <row r="201" spans="2:3">
      <c r="B201" s="224"/>
      <c r="C201" s="224" t="s">
        <v>278</v>
      </c>
    </row>
    <row r="202" spans="2:3">
      <c r="B202" s="224"/>
      <c r="C202" s="224" t="s">
        <v>279</v>
      </c>
    </row>
    <row r="203" spans="2:3">
      <c r="B203" s="224"/>
      <c r="C203" s="224" t="s">
        <v>280</v>
      </c>
    </row>
    <row r="204" spans="2:3">
      <c r="B204" s="224"/>
      <c r="C204" s="224" t="s">
        <v>281</v>
      </c>
    </row>
    <row r="205" spans="2:3">
      <c r="B205" s="224"/>
      <c r="C205" s="224" t="s">
        <v>282</v>
      </c>
    </row>
    <row r="206" spans="2:3">
      <c r="B206" s="224"/>
      <c r="C206" s="224" t="s">
        <v>283</v>
      </c>
    </row>
    <row r="207" spans="2:3">
      <c r="B207" s="224"/>
      <c r="C207" s="224" t="s">
        <v>284</v>
      </c>
    </row>
    <row r="208" spans="2:3">
      <c r="B208" s="224"/>
      <c r="C208" s="224" t="s">
        <v>285</v>
      </c>
    </row>
    <row r="209" spans="2:3">
      <c r="B209" s="224"/>
      <c r="C209" s="224" t="s">
        <v>286</v>
      </c>
    </row>
    <row r="210" spans="2:3">
      <c r="B210" s="224"/>
      <c r="C210" s="224" t="s">
        <v>287</v>
      </c>
    </row>
    <row r="211" spans="2:3">
      <c r="B211" s="224"/>
      <c r="C211" s="224" t="s">
        <v>288</v>
      </c>
    </row>
    <row r="212" spans="2:3">
      <c r="B212" s="224"/>
      <c r="C212" s="224" t="s">
        <v>289</v>
      </c>
    </row>
    <row r="213" spans="2:3">
      <c r="B213" s="224"/>
      <c r="C213" s="224" t="s">
        <v>290</v>
      </c>
    </row>
    <row r="214" spans="2:3">
      <c r="B214" s="224"/>
      <c r="C214" s="224" t="s">
        <v>291</v>
      </c>
    </row>
    <row r="215" spans="2:3">
      <c r="B215" s="224"/>
      <c r="C215" s="224" t="s">
        <v>292</v>
      </c>
    </row>
    <row r="216" spans="2:3">
      <c r="B216" s="224"/>
      <c r="C216" s="224" t="s">
        <v>293</v>
      </c>
    </row>
    <row r="217" spans="2:3">
      <c r="B217" s="224"/>
      <c r="C217" s="224" t="s">
        <v>294</v>
      </c>
    </row>
    <row r="218" spans="2:3">
      <c r="B218" s="224"/>
      <c r="C218" s="224" t="s">
        <v>295</v>
      </c>
    </row>
    <row r="219" spans="2:3">
      <c r="B219" s="224"/>
      <c r="C219" s="224" t="s">
        <v>296</v>
      </c>
    </row>
    <row r="220" spans="2:3">
      <c r="B220" s="224"/>
      <c r="C220" s="224" t="s">
        <v>297</v>
      </c>
    </row>
    <row r="221" spans="2:3">
      <c r="B221" s="224"/>
      <c r="C221" s="224" t="s">
        <v>298</v>
      </c>
    </row>
    <row r="223" spans="2:3" ht="23.25">
      <c r="C223" s="65"/>
    </row>
  </sheetData>
  <pageMargins left="0.70866141732283472" right="0.70866141732283472" top="0.74803149606299213" bottom="0.74803149606299213" header="0.31496062992125984" footer="0.31496062992125984"/>
  <pageSetup paperSize="9" scale="75" fitToHeight="4" orientation="portrait" r:id="rId1"/>
  <headerFooter>
    <oddHeader>&amp;L&amp;F, &amp;A&amp;R&amp;D &amp;T</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6627F-AEE8-EE4D-8B0C-0B9682C7A673}">
  <sheetPr>
    <pageSetUpPr fitToPage="1"/>
  </sheetPr>
  <dimension ref="A1:E11"/>
  <sheetViews>
    <sheetView showGridLines="0" zoomScale="93" workbookViewId="0"/>
  </sheetViews>
  <sheetFormatPr defaultColWidth="11.42578125" defaultRowHeight="15"/>
  <cols>
    <col min="1" max="1" width="11.42578125" style="150"/>
    <col min="2" max="2" width="35.85546875" style="150" customWidth="1"/>
    <col min="3" max="3" width="15.7109375" style="150" bestFit="1" customWidth="1"/>
    <col min="4" max="4" width="16.85546875" style="150" bestFit="1" customWidth="1"/>
    <col min="5" max="5" width="15.7109375" style="150" bestFit="1" customWidth="1"/>
    <col min="6" max="16384" width="11.42578125" style="150"/>
  </cols>
  <sheetData>
    <row r="1" spans="1:5" ht="61.5">
      <c r="A1" s="152" t="s">
        <v>317</v>
      </c>
    </row>
    <row r="7" spans="1:5">
      <c r="B7" s="153" t="s">
        <v>22</v>
      </c>
      <c r="C7" s="154" t="s">
        <v>23</v>
      </c>
      <c r="D7" s="154" t="s">
        <v>24</v>
      </c>
      <c r="E7" s="154" t="s">
        <v>25</v>
      </c>
    </row>
    <row r="8" spans="1:5">
      <c r="B8" s="155" t="s">
        <v>26</v>
      </c>
      <c r="C8" s="156">
        <v>0.5</v>
      </c>
      <c r="D8" s="157" t="s">
        <v>31</v>
      </c>
      <c r="E8" s="157" t="s">
        <v>34</v>
      </c>
    </row>
    <row r="9" spans="1:5">
      <c r="B9" s="155" t="s">
        <v>27</v>
      </c>
      <c r="C9" s="157" t="s">
        <v>28</v>
      </c>
      <c r="D9" s="157" t="s">
        <v>28</v>
      </c>
      <c r="E9" s="157" t="s">
        <v>33</v>
      </c>
    </row>
    <row r="10" spans="1:5">
      <c r="B10" s="155" t="s">
        <v>1</v>
      </c>
      <c r="C10" s="157" t="s">
        <v>28</v>
      </c>
      <c r="D10" s="157" t="s">
        <v>28</v>
      </c>
      <c r="E10" s="156">
        <v>0.7</v>
      </c>
    </row>
    <row r="11" spans="1:5">
      <c r="B11" s="155" t="s">
        <v>29</v>
      </c>
      <c r="C11" s="157" t="s">
        <v>28</v>
      </c>
      <c r="D11" s="157" t="s">
        <v>28</v>
      </c>
      <c r="E11" s="157" t="s">
        <v>32</v>
      </c>
    </row>
  </sheetData>
  <pageMargins left="0.70866141732283472" right="0.70866141732283472" top="0.74803149606299213" bottom="0.74803149606299213" header="0.31496062992125984" footer="0.31496062992125984"/>
  <pageSetup paperSize="9" orientation="landscape" r:id="rId1"/>
  <headerFooter>
    <oddHeader>&amp;L&amp;F, &amp;A&amp;R&amp;D &amp;T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sheetPr>
    <pageSetUpPr fitToPage="1"/>
  </sheetPr>
  <dimension ref="B1:I47"/>
  <sheetViews>
    <sheetView showGridLines="0" zoomScale="115" zoomScaleNormal="115" workbookViewId="0">
      <selection activeCell="B4" sqref="B4"/>
    </sheetView>
  </sheetViews>
  <sheetFormatPr defaultColWidth="8.85546875" defaultRowHeight="15"/>
  <cols>
    <col min="1" max="1" width="6.28515625" style="106" customWidth="1"/>
    <col min="2" max="2" width="89.28515625" style="106" customWidth="1"/>
    <col min="3" max="3" width="3.5703125" style="106" customWidth="1"/>
    <col min="4" max="16384" width="8.85546875" style="106"/>
  </cols>
  <sheetData>
    <row r="1" spans="2:2" s="105" customFormat="1"/>
    <row r="2" spans="2:2" s="105" customFormat="1"/>
    <row r="3" spans="2:2" s="105" customFormat="1"/>
    <row r="4" spans="2:2" s="105" customFormat="1"/>
    <row r="5" spans="2:2" s="105" customFormat="1"/>
    <row r="6" spans="2:2" s="105" customFormat="1"/>
    <row r="7" spans="2:2" s="107" customFormat="1" ht="14.25" customHeight="1"/>
    <row r="8" spans="2:2" s="104" customFormat="1" ht="25.5">
      <c r="B8" s="108" t="s">
        <v>357</v>
      </c>
    </row>
    <row r="9" spans="2:2" s="104" customFormat="1" ht="12.75"/>
    <row r="10" spans="2:2" s="104" customFormat="1" ht="38.25">
      <c r="B10" s="162" t="s">
        <v>350</v>
      </c>
    </row>
    <row r="11" spans="2:2" s="104" customFormat="1" ht="12.75"/>
    <row r="12" spans="2:2" s="104" customFormat="1" ht="47.45" customHeight="1">
      <c r="B12" s="104" t="s">
        <v>359</v>
      </c>
    </row>
    <row r="13" spans="2:2" s="104" customFormat="1" ht="48.6" customHeight="1">
      <c r="B13" s="104" t="s">
        <v>351</v>
      </c>
    </row>
    <row r="14" spans="2:2" s="104" customFormat="1" ht="57.6" customHeight="1">
      <c r="B14" s="104" t="s">
        <v>360</v>
      </c>
    </row>
    <row r="15" spans="2:2" s="104" customFormat="1" ht="43.9" customHeight="1">
      <c r="B15" s="104" t="s">
        <v>345</v>
      </c>
    </row>
    <row r="16" spans="2:2" s="104" customFormat="1" ht="12.75">
      <c r="B16" s="104" t="s">
        <v>326</v>
      </c>
    </row>
    <row r="17" spans="2:9" s="104" customFormat="1" ht="12.75"/>
    <row r="18" spans="2:9" s="104" customFormat="1" ht="12.75">
      <c r="B18" s="104" t="s">
        <v>299</v>
      </c>
    </row>
    <row r="19" spans="2:9" s="104" customFormat="1" ht="12.75">
      <c r="B19" s="110" t="s">
        <v>300</v>
      </c>
    </row>
    <row r="20" spans="2:9" s="104" customFormat="1" ht="12.75">
      <c r="B20" s="110" t="s">
        <v>301</v>
      </c>
    </row>
    <row r="21" spans="2:9" s="104" customFormat="1" ht="16.5" customHeight="1">
      <c r="B21" s="110" t="s">
        <v>302</v>
      </c>
    </row>
    <row r="22" spans="2:9" s="104" customFormat="1" ht="12.75"/>
    <row r="23" spans="2:9" s="104" customFormat="1" ht="12.75">
      <c r="B23" s="104" t="s">
        <v>348</v>
      </c>
    </row>
    <row r="24" spans="2:9" s="104" customFormat="1" ht="12.75"/>
    <row r="25" spans="2:9" s="104" customFormat="1" ht="25.5">
      <c r="B25" s="110" t="s">
        <v>352</v>
      </c>
    </row>
    <row r="26" spans="2:9" s="104" customFormat="1" ht="25.5">
      <c r="B26" s="110" t="s">
        <v>353</v>
      </c>
    </row>
    <row r="27" spans="2:9" s="104" customFormat="1" ht="25.5">
      <c r="B27" s="110" t="s">
        <v>354</v>
      </c>
    </row>
    <row r="28" spans="2:9" s="104" customFormat="1" ht="25.5">
      <c r="B28" s="110" t="s">
        <v>327</v>
      </c>
    </row>
    <row r="29" spans="2:9" s="104" customFormat="1" ht="12.75">
      <c r="B29" s="110"/>
    </row>
    <row r="30" spans="2:9" s="104" customFormat="1" ht="25.5">
      <c r="B30" s="110" t="s">
        <v>328</v>
      </c>
    </row>
    <row r="31" spans="2:9" s="104" customFormat="1" ht="12.75">
      <c r="B31" s="111"/>
      <c r="C31" s="111"/>
      <c r="D31" s="111"/>
      <c r="E31" s="111"/>
      <c r="F31" s="111"/>
      <c r="G31" s="111"/>
      <c r="H31" s="111"/>
      <c r="I31" s="111"/>
    </row>
    <row r="32" spans="2:9" s="104" customFormat="1" ht="25.5">
      <c r="B32" s="111" t="s">
        <v>355</v>
      </c>
    </row>
    <row r="33" spans="2:2" s="104" customFormat="1" ht="12.75"/>
    <row r="34" spans="2:2" s="104" customFormat="1" ht="12.75"/>
    <row r="35" spans="2:2" s="104" customFormat="1" ht="12.75">
      <c r="B35" s="104" t="s">
        <v>334</v>
      </c>
    </row>
    <row r="36" spans="2:2" s="104" customFormat="1" ht="12.75">
      <c r="B36" s="109" t="s">
        <v>18</v>
      </c>
    </row>
    <row r="37" spans="2:2" s="104" customFormat="1" ht="12.75">
      <c r="B37" s="109"/>
    </row>
    <row r="38" spans="2:2" s="104" customFormat="1" ht="38.25">
      <c r="B38" s="109" t="s">
        <v>318</v>
      </c>
    </row>
    <row r="39" spans="2:2" s="104" customFormat="1" ht="89.25">
      <c r="B39" s="109" t="s">
        <v>329</v>
      </c>
    </row>
    <row r="40" spans="2:2" s="104" customFormat="1" ht="89.25">
      <c r="B40" s="109" t="s">
        <v>335</v>
      </c>
    </row>
    <row r="41" spans="2:2" s="104" customFormat="1" ht="12.75">
      <c r="B41" s="109" t="s">
        <v>19</v>
      </c>
    </row>
    <row r="42" spans="2:2" s="104" customFormat="1" ht="12.75">
      <c r="B42" s="109" t="s">
        <v>330</v>
      </c>
    </row>
    <row r="43" spans="2:2" s="104" customFormat="1" ht="51">
      <c r="B43" s="109" t="s">
        <v>331</v>
      </c>
    </row>
    <row r="44" spans="2:2" s="104" customFormat="1" ht="12.75">
      <c r="B44" s="109" t="s">
        <v>332</v>
      </c>
    </row>
    <row r="45" spans="2:2" s="104" customFormat="1" ht="63.75">
      <c r="B45" s="109" t="s">
        <v>333</v>
      </c>
    </row>
    <row r="46" spans="2:2" s="104" customFormat="1" ht="12.75"/>
    <row r="47" spans="2:2" s="104" customFormat="1" ht="12.75"/>
  </sheetData>
  <pageMargins left="0.70866141732283472" right="0.70866141732283472" top="0.74803149606299213" bottom="0.74803149606299213" header="0.31496062992125984" footer="0.31496062992125984"/>
  <pageSetup paperSize="9" scale="90" fitToHeight="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63"/>
  <sheetViews>
    <sheetView showGridLines="0" zoomScaleNormal="100" workbookViewId="0"/>
  </sheetViews>
  <sheetFormatPr defaultColWidth="12.42578125" defaultRowHeight="12.75"/>
  <cols>
    <col min="1" max="1" width="4.140625" style="46" customWidth="1"/>
    <col min="2" max="2" width="35" style="50" customWidth="1"/>
    <col min="3" max="3" width="23.42578125" style="50" customWidth="1"/>
    <col min="4" max="4" width="18.85546875" style="52" bestFit="1" customWidth="1"/>
    <col min="5" max="5" width="39.42578125" style="50" customWidth="1"/>
    <col min="6" max="6" width="26.5703125" style="52" bestFit="1" customWidth="1"/>
    <col min="7" max="7" width="6.85546875" style="53" bestFit="1" customWidth="1"/>
    <col min="8" max="8" width="5" style="48" customWidth="1"/>
    <col min="9" max="9" width="8.42578125" style="49" customWidth="1"/>
    <col min="10" max="10" width="16.710937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17</v>
      </c>
      <c r="C2" s="200" t="s">
        <v>26</v>
      </c>
      <c r="D2" s="201"/>
      <c r="E2" s="202"/>
      <c r="F2" s="3"/>
      <c r="G2" s="4"/>
      <c r="H2" s="2"/>
      <c r="I2" s="5"/>
      <c r="J2" s="2"/>
      <c r="K2" s="2"/>
      <c r="L2" s="2"/>
      <c r="M2" s="2"/>
      <c r="N2" s="2"/>
      <c r="O2" s="2"/>
      <c r="P2" s="2"/>
    </row>
    <row r="3" spans="1:16" s="11" customFormat="1" ht="17.25" customHeight="1" thickBot="1">
      <c r="A3" s="7"/>
      <c r="B3" s="140" t="s">
        <v>0</v>
      </c>
      <c r="C3" s="203" t="s">
        <v>319</v>
      </c>
      <c r="D3" s="204"/>
      <c r="E3" s="205"/>
      <c r="F3" s="8"/>
      <c r="G3" s="4"/>
      <c r="H3" s="9"/>
      <c r="I3" s="10"/>
      <c r="J3" s="9"/>
      <c r="K3" s="9"/>
      <c r="L3" s="9"/>
      <c r="M3" s="9"/>
      <c r="N3" s="9"/>
      <c r="O3" s="9"/>
      <c r="P3" s="9"/>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50</v>
      </c>
      <c r="C5" s="15"/>
      <c r="D5" s="15"/>
      <c r="E5" s="142"/>
      <c r="F5" s="145"/>
      <c r="G5" s="66">
        <f>IF(F5="Ja",0.05,0)</f>
        <v>0</v>
      </c>
      <c r="H5" s="9"/>
      <c r="I5" s="10"/>
      <c r="J5" s="9"/>
      <c r="K5" s="9"/>
      <c r="L5" s="9"/>
      <c r="M5" s="9"/>
      <c r="N5" s="9"/>
      <c r="O5" s="9"/>
      <c r="P5" s="9"/>
    </row>
    <row r="6" spans="1:16" s="11" customFormat="1" ht="17.25" customHeight="1">
      <c r="A6" s="7"/>
      <c r="B6" s="54" t="s">
        <v>346</v>
      </c>
      <c r="C6" s="2"/>
      <c r="D6" s="2"/>
      <c r="E6" s="143"/>
      <c r="F6" s="146"/>
      <c r="G6" s="66">
        <f>IF(F6="Ja",0.1,0)</f>
        <v>0</v>
      </c>
      <c r="H6" s="198">
        <f>IF(G6+G7=0.3,0.2,G6+G7)</f>
        <v>0</v>
      </c>
      <c r="I6" s="10"/>
      <c r="J6" s="9"/>
      <c r="K6" s="9"/>
      <c r="L6" s="9"/>
      <c r="M6" s="9"/>
      <c r="N6" s="9"/>
      <c r="O6" s="9"/>
      <c r="P6" s="9"/>
    </row>
    <row r="7" spans="1:16" s="11" customFormat="1" ht="17.25" customHeight="1">
      <c r="A7" s="7"/>
      <c r="B7" s="54" t="s">
        <v>47</v>
      </c>
      <c r="C7" s="9"/>
      <c r="D7" s="9"/>
      <c r="E7" s="148"/>
      <c r="F7" s="146"/>
      <c r="G7" s="66">
        <f>IF(F7="Kleine onderneming",0.2,IF(F7="Middelgrote onderneming",0.1,0))</f>
        <v>0</v>
      </c>
      <c r="H7" s="199"/>
      <c r="I7" s="10"/>
      <c r="J7" s="9"/>
      <c r="K7" s="9"/>
      <c r="L7" s="9"/>
      <c r="M7" s="9"/>
      <c r="N7" s="9"/>
      <c r="O7" s="9"/>
      <c r="P7" s="9"/>
    </row>
    <row r="8" spans="1:16" s="11" customFormat="1" ht="15.75" thickBot="1">
      <c r="A8" s="7"/>
      <c r="B8" s="57" t="s">
        <v>358</v>
      </c>
      <c r="C8" s="34"/>
      <c r="D8" s="192"/>
      <c r="E8" s="193"/>
      <c r="F8" s="170">
        <v>0</v>
      </c>
      <c r="G8" s="195" t="str">
        <f>IF(F8=0,"",IF(F8&lt;25000,"De subsidieverlening kan niet lager zijn dan € 25.000",IF(F8&gt;750000,"De subsidieverlening kan niet hoger zijn dan € 750.000","")))</f>
        <v/>
      </c>
      <c r="H8" s="138"/>
      <c r="I8" s="10"/>
      <c r="J8" s="9"/>
      <c r="K8" s="9"/>
      <c r="L8" s="9"/>
      <c r="M8" s="9"/>
      <c r="N8" s="9"/>
      <c r="O8" s="9"/>
      <c r="P8" s="9"/>
    </row>
    <row r="9" spans="1:16" s="6" customFormat="1" thickBot="1">
      <c r="A9" s="1"/>
      <c r="B9" s="2"/>
      <c r="C9" s="2"/>
      <c r="D9" s="3"/>
      <c r="E9" s="2"/>
      <c r="F9" s="3"/>
      <c r="G9" s="4"/>
      <c r="H9" s="2"/>
      <c r="I9" s="5"/>
      <c r="J9" s="14"/>
      <c r="K9" s="2"/>
      <c r="L9" s="2"/>
      <c r="M9" s="2"/>
      <c r="N9" s="2"/>
      <c r="O9" s="2"/>
      <c r="P9" s="2"/>
    </row>
    <row r="10" spans="1:16" s="6" customFormat="1" ht="15.75">
      <c r="A10" s="100" t="s">
        <v>3</v>
      </c>
      <c r="B10" s="96" t="s">
        <v>56</v>
      </c>
      <c r="C10" s="95"/>
      <c r="D10" s="95"/>
      <c r="E10" s="95"/>
      <c r="F10" s="15"/>
      <c r="G10" s="16"/>
      <c r="H10" s="2"/>
      <c r="I10" s="5"/>
      <c r="J10" s="14"/>
      <c r="K10" s="2"/>
      <c r="L10" s="2"/>
      <c r="M10" s="2"/>
      <c r="N10" s="2"/>
      <c r="O10" s="2"/>
      <c r="P10" s="2"/>
    </row>
    <row r="11" spans="1:16" s="6" customFormat="1" ht="12">
      <c r="A11" s="7"/>
      <c r="B11" s="54" t="s">
        <v>57</v>
      </c>
      <c r="C11" s="12"/>
      <c r="D11" s="12"/>
      <c r="E11" s="2"/>
      <c r="F11" s="17"/>
      <c r="G11" s="18"/>
      <c r="H11" s="2"/>
      <c r="I11" s="5"/>
      <c r="J11" s="14"/>
      <c r="K11" s="2"/>
      <c r="L11" s="2"/>
      <c r="M11" s="2"/>
      <c r="N11" s="2"/>
      <c r="O11" s="2"/>
      <c r="P11" s="2"/>
    </row>
    <row r="12" spans="1:16" s="22" customFormat="1" ht="12">
      <c r="A12" s="7"/>
      <c r="B12" s="55" t="s">
        <v>4</v>
      </c>
      <c r="C12" s="19" t="s">
        <v>55</v>
      </c>
      <c r="D12" s="4" t="s">
        <v>5</v>
      </c>
      <c r="E12" s="19" t="s">
        <v>6</v>
      </c>
      <c r="F12" s="4" t="s">
        <v>7</v>
      </c>
      <c r="G12" s="18"/>
      <c r="H12" s="19"/>
      <c r="I12" s="20"/>
      <c r="J12" s="21" t="s">
        <v>2</v>
      </c>
      <c r="K12" s="19"/>
      <c r="L12" s="19"/>
      <c r="M12" s="19"/>
      <c r="N12" s="19"/>
      <c r="O12" s="19"/>
      <c r="P12" s="19"/>
    </row>
    <row r="13" spans="1:16" s="6" customFormat="1" ht="12">
      <c r="A13" s="1"/>
      <c r="B13" s="91"/>
      <c r="C13" s="101"/>
      <c r="D13" s="23"/>
      <c r="E13" s="24"/>
      <c r="F13" s="28">
        <f t="shared" ref="F13:F21" si="0">$D13*E13</f>
        <v>0</v>
      </c>
      <c r="G13" s="18"/>
      <c r="H13" s="2"/>
      <c r="I13" s="5"/>
      <c r="J13" s="25" t="s">
        <v>8</v>
      </c>
      <c r="K13" s="2"/>
      <c r="L13" s="2"/>
      <c r="M13" s="2"/>
      <c r="N13" s="2"/>
      <c r="O13" s="2"/>
      <c r="P13" s="2"/>
    </row>
    <row r="14" spans="1:16" s="6" customFormat="1" ht="12">
      <c r="A14" s="1"/>
      <c r="B14" s="91"/>
      <c r="C14" s="101"/>
      <c r="D14" s="23"/>
      <c r="E14" s="24"/>
      <c r="F14" s="28">
        <f t="shared" si="0"/>
        <v>0</v>
      </c>
      <c r="G14" s="18"/>
      <c r="H14" s="2"/>
      <c r="I14" s="5"/>
      <c r="J14" s="25" t="s">
        <v>9</v>
      </c>
      <c r="K14" s="2"/>
      <c r="L14" s="2"/>
      <c r="M14" s="2"/>
      <c r="N14" s="2"/>
      <c r="O14" s="2"/>
      <c r="P14" s="2"/>
    </row>
    <row r="15" spans="1:16" s="6" customFormat="1" ht="12">
      <c r="A15" s="1"/>
      <c r="B15" s="91"/>
      <c r="C15" s="101"/>
      <c r="D15" s="23"/>
      <c r="E15" s="24"/>
      <c r="F15" s="28">
        <f t="shared" si="0"/>
        <v>0</v>
      </c>
      <c r="G15" s="18"/>
      <c r="H15" s="2"/>
      <c r="I15" s="5"/>
      <c r="J15" s="25" t="s">
        <v>10</v>
      </c>
      <c r="K15" s="2"/>
      <c r="L15" s="2"/>
      <c r="M15" s="2"/>
      <c r="N15" s="2"/>
      <c r="O15" s="2"/>
      <c r="P15" s="2"/>
    </row>
    <row r="16" spans="1:16" s="6" customFormat="1" ht="12">
      <c r="A16" s="1"/>
      <c r="B16" s="91"/>
      <c r="C16" s="101"/>
      <c r="D16" s="23"/>
      <c r="E16" s="24"/>
      <c r="F16" s="28">
        <f t="shared" si="0"/>
        <v>0</v>
      </c>
      <c r="G16" s="18"/>
      <c r="H16" s="2"/>
      <c r="I16" s="5"/>
      <c r="J16" s="2"/>
      <c r="K16" s="2"/>
      <c r="L16" s="2"/>
      <c r="M16" s="2"/>
      <c r="N16" s="2"/>
      <c r="O16" s="2"/>
      <c r="P16" s="2"/>
    </row>
    <row r="17" spans="1:16" s="6" customFormat="1" ht="12">
      <c r="A17" s="1"/>
      <c r="B17" s="91"/>
      <c r="C17" s="101"/>
      <c r="D17" s="23"/>
      <c r="E17" s="24"/>
      <c r="F17" s="28">
        <f t="shared" si="0"/>
        <v>0</v>
      </c>
      <c r="G17" s="18"/>
      <c r="H17" s="2"/>
      <c r="I17" s="5"/>
      <c r="J17" s="2"/>
      <c r="K17" s="2"/>
      <c r="L17" s="2"/>
      <c r="M17" s="2"/>
      <c r="N17" s="2"/>
      <c r="O17" s="2"/>
      <c r="P17" s="2"/>
    </row>
    <row r="18" spans="1:16" s="6" customFormat="1" ht="12">
      <c r="A18" s="1"/>
      <c r="B18" s="91"/>
      <c r="C18" s="101"/>
      <c r="D18" s="23"/>
      <c r="E18" s="24"/>
      <c r="F18" s="28">
        <f t="shared" si="0"/>
        <v>0</v>
      </c>
      <c r="G18" s="18"/>
      <c r="H18" s="2"/>
      <c r="I18" s="5"/>
      <c r="J18" s="2"/>
      <c r="K18" s="2"/>
      <c r="L18" s="2"/>
      <c r="M18" s="2"/>
      <c r="N18" s="2"/>
      <c r="O18" s="2"/>
      <c r="P18" s="2"/>
    </row>
    <row r="19" spans="1:16" s="6" customFormat="1" ht="12">
      <c r="A19" s="1"/>
      <c r="B19" s="91"/>
      <c r="C19" s="101"/>
      <c r="D19" s="23"/>
      <c r="E19" s="24"/>
      <c r="F19" s="28">
        <f t="shared" si="0"/>
        <v>0</v>
      </c>
      <c r="G19" s="18"/>
      <c r="H19" s="2"/>
      <c r="I19" s="5"/>
      <c r="J19" s="2"/>
      <c r="K19" s="2"/>
      <c r="L19" s="2"/>
      <c r="M19" s="2"/>
      <c r="N19" s="2"/>
      <c r="O19" s="2"/>
      <c r="P19" s="2"/>
    </row>
    <row r="20" spans="1:16" s="6" customFormat="1" ht="12">
      <c r="A20" s="1"/>
      <c r="B20" s="91"/>
      <c r="C20" s="101"/>
      <c r="D20" s="23"/>
      <c r="E20" s="24"/>
      <c r="F20" s="28">
        <f t="shared" si="0"/>
        <v>0</v>
      </c>
      <c r="G20" s="18"/>
      <c r="H20" s="2"/>
      <c r="I20" s="5"/>
      <c r="J20" s="2"/>
      <c r="K20" s="2"/>
      <c r="L20" s="2"/>
      <c r="M20" s="2"/>
      <c r="N20" s="2"/>
      <c r="O20" s="2"/>
      <c r="P20" s="2"/>
    </row>
    <row r="21" spans="1:16" s="6" customFormat="1" ht="12">
      <c r="A21" s="1"/>
      <c r="B21" s="91"/>
      <c r="C21" s="101"/>
      <c r="D21" s="23"/>
      <c r="E21" s="24"/>
      <c r="F21" s="28">
        <f t="shared" si="0"/>
        <v>0</v>
      </c>
      <c r="G21" s="18"/>
      <c r="H21" s="2"/>
      <c r="I21" s="5"/>
      <c r="J21" s="2"/>
      <c r="K21" s="2"/>
      <c r="L21" s="2"/>
      <c r="M21" s="2"/>
      <c r="N21" s="2"/>
      <c r="O21" s="2"/>
      <c r="P21" s="2"/>
    </row>
    <row r="22" spans="1:16" s="6" customFormat="1" ht="12">
      <c r="A22" s="1"/>
      <c r="B22" s="56"/>
      <c r="C22" s="2"/>
      <c r="D22" s="26"/>
      <c r="E22" s="27" t="s">
        <v>61</v>
      </c>
      <c r="F22" s="28">
        <f>SUM(F13:F21)</f>
        <v>0</v>
      </c>
      <c r="G22" s="18"/>
      <c r="H22" s="2"/>
      <c r="I22" s="5"/>
      <c r="J22" s="2"/>
      <c r="K22" s="2"/>
      <c r="L22" s="2"/>
      <c r="M22" s="2"/>
      <c r="N22" s="2"/>
      <c r="O22" s="2"/>
      <c r="P22" s="2"/>
    </row>
    <row r="23" spans="1:16" s="11" customFormat="1" ht="12">
      <c r="A23" s="7"/>
      <c r="B23" s="54"/>
      <c r="C23" s="9"/>
      <c r="D23" s="29"/>
      <c r="E23" s="29"/>
      <c r="F23" s="30"/>
      <c r="G23" s="18"/>
      <c r="H23" s="9"/>
      <c r="I23" s="10"/>
      <c r="J23" s="9"/>
      <c r="K23" s="9"/>
      <c r="L23" s="9"/>
      <c r="M23" s="9"/>
      <c r="N23" s="9"/>
      <c r="O23" s="9"/>
      <c r="P23" s="9"/>
    </row>
    <row r="24" spans="1:16" s="6" customFormat="1" ht="12">
      <c r="A24" s="1"/>
      <c r="B24" s="54" t="s">
        <v>59</v>
      </c>
      <c r="C24" s="9"/>
      <c r="D24" s="2"/>
      <c r="E24" s="31"/>
      <c r="F24" s="32">
        <f>F22*0.15</f>
        <v>0</v>
      </c>
      <c r="G24" s="33"/>
      <c r="H24" s="2"/>
      <c r="I24" s="5"/>
      <c r="J24" s="2"/>
      <c r="K24" s="2"/>
      <c r="L24" s="2"/>
      <c r="M24" s="2"/>
      <c r="N24" s="2"/>
      <c r="O24" s="2"/>
      <c r="P24" s="2"/>
    </row>
    <row r="25" spans="1:16" s="11" customFormat="1" ht="12">
      <c r="A25" s="7"/>
      <c r="B25" s="54"/>
      <c r="C25" s="9"/>
      <c r="D25" s="13"/>
      <c r="E25" s="59"/>
      <c r="F25" s="60"/>
      <c r="G25" s="18"/>
      <c r="H25" s="9"/>
      <c r="I25" s="9"/>
      <c r="J25" s="9"/>
      <c r="K25" s="9"/>
      <c r="L25" s="9"/>
      <c r="M25" s="9"/>
      <c r="N25" s="9"/>
      <c r="O25" s="9"/>
      <c r="P25" s="9"/>
    </row>
    <row r="26" spans="1:16" s="11" customFormat="1" ht="12">
      <c r="A26" s="7"/>
      <c r="B26" s="54" t="s">
        <v>58</v>
      </c>
      <c r="C26" s="9"/>
      <c r="D26" s="13"/>
      <c r="E26" s="59"/>
      <c r="F26" s="60"/>
      <c r="G26" s="18"/>
      <c r="H26" s="9"/>
      <c r="I26" s="9"/>
      <c r="J26" s="9"/>
      <c r="K26" s="9"/>
      <c r="L26" s="9"/>
      <c r="M26" s="9"/>
      <c r="N26" s="9"/>
      <c r="O26" s="9"/>
      <c r="P26" s="9"/>
    </row>
    <row r="27" spans="1:16" s="11" customFormat="1" ht="12">
      <c r="A27" s="7"/>
      <c r="B27" s="55" t="s">
        <v>12</v>
      </c>
      <c r="C27" s="9"/>
      <c r="E27" s="59"/>
      <c r="F27" s="4" t="s">
        <v>14</v>
      </c>
      <c r="G27" s="18"/>
      <c r="H27" s="9"/>
      <c r="I27" s="9"/>
      <c r="J27" s="9"/>
      <c r="K27" s="9"/>
      <c r="L27" s="9"/>
      <c r="M27" s="9"/>
      <c r="N27" s="9"/>
      <c r="O27" s="9"/>
      <c r="P27" s="9"/>
    </row>
    <row r="28" spans="1:16" s="11" customFormat="1" ht="12">
      <c r="A28" s="7"/>
      <c r="B28" s="89"/>
      <c r="C28" s="24"/>
      <c r="D28" s="24"/>
      <c r="E28" s="24"/>
      <c r="F28" s="24">
        <v>0</v>
      </c>
      <c r="G28" s="18"/>
      <c r="H28" s="9"/>
      <c r="I28" s="9"/>
      <c r="J28" s="9"/>
      <c r="K28" s="9"/>
      <c r="L28" s="9"/>
      <c r="M28" s="9"/>
      <c r="N28" s="9"/>
      <c r="O28" s="9"/>
      <c r="P28" s="9"/>
    </row>
    <row r="29" spans="1:16" s="11" customFormat="1" ht="12">
      <c r="A29" s="7"/>
      <c r="B29" s="89"/>
      <c r="C29" s="24"/>
      <c r="D29" s="24"/>
      <c r="E29" s="24"/>
      <c r="F29" s="24">
        <v>0</v>
      </c>
      <c r="G29" s="18"/>
      <c r="H29" s="9"/>
      <c r="I29" s="9"/>
      <c r="J29" s="9"/>
      <c r="K29" s="9"/>
      <c r="L29" s="9"/>
      <c r="M29" s="9"/>
      <c r="N29" s="9"/>
      <c r="O29" s="9"/>
      <c r="P29" s="9"/>
    </row>
    <row r="30" spans="1:16" s="11" customFormat="1" ht="12">
      <c r="A30" s="7"/>
      <c r="B30" s="89"/>
      <c r="C30" s="24"/>
      <c r="D30" s="24"/>
      <c r="E30" s="24"/>
      <c r="F30" s="24">
        <v>0</v>
      </c>
      <c r="G30" s="18"/>
      <c r="H30" s="9"/>
      <c r="I30" s="9"/>
      <c r="J30" s="9"/>
      <c r="K30" s="9"/>
      <c r="L30" s="9"/>
      <c r="M30" s="9"/>
      <c r="N30" s="9"/>
      <c r="O30" s="9"/>
      <c r="P30" s="9"/>
    </row>
    <row r="31" spans="1:16" s="11" customFormat="1" ht="12">
      <c r="A31" s="7"/>
      <c r="B31" s="89"/>
      <c r="C31" s="24"/>
      <c r="D31" s="24"/>
      <c r="E31" s="24"/>
      <c r="F31" s="24">
        <v>0</v>
      </c>
      <c r="G31" s="18"/>
      <c r="H31" s="9"/>
      <c r="I31" s="9"/>
      <c r="J31" s="9"/>
      <c r="K31" s="9"/>
      <c r="L31" s="9"/>
      <c r="M31" s="9"/>
      <c r="N31" s="9"/>
      <c r="O31" s="9"/>
      <c r="P31" s="9"/>
    </row>
    <row r="32" spans="1:16" s="11" customFormat="1" ht="12">
      <c r="A32" s="7"/>
      <c r="B32" s="89"/>
      <c r="C32" s="24"/>
      <c r="D32" s="24"/>
      <c r="E32" s="24"/>
      <c r="F32" s="24">
        <v>0</v>
      </c>
      <c r="G32" s="18"/>
      <c r="H32" s="9"/>
      <c r="I32" s="9"/>
      <c r="J32" s="9"/>
      <c r="K32" s="9"/>
      <c r="L32" s="9"/>
      <c r="M32" s="9"/>
      <c r="N32" s="9"/>
      <c r="O32" s="9"/>
      <c r="P32" s="9"/>
    </row>
    <row r="33" spans="1:16" s="11" customFormat="1" ht="12">
      <c r="A33" s="7"/>
      <c r="B33" s="89"/>
      <c r="C33" s="24"/>
      <c r="D33" s="24"/>
      <c r="E33" s="24"/>
      <c r="F33" s="24">
        <v>0</v>
      </c>
      <c r="G33" s="18"/>
      <c r="H33" s="9"/>
      <c r="I33" s="9"/>
      <c r="J33" s="9"/>
      <c r="K33" s="9"/>
      <c r="L33" s="9"/>
      <c r="M33" s="9"/>
      <c r="N33" s="9"/>
      <c r="O33" s="9"/>
      <c r="P33" s="9"/>
    </row>
    <row r="34" spans="1:16" s="11" customFormat="1" ht="12">
      <c r="A34" s="7"/>
      <c r="B34" s="89"/>
      <c r="C34" s="24"/>
      <c r="D34" s="24"/>
      <c r="E34" s="24"/>
      <c r="F34" s="24">
        <v>0</v>
      </c>
      <c r="G34" s="18"/>
      <c r="H34" s="9"/>
      <c r="I34" s="9"/>
      <c r="J34" s="9"/>
      <c r="K34" s="9"/>
      <c r="L34" s="9"/>
      <c r="M34" s="9"/>
      <c r="N34" s="9"/>
      <c r="O34" s="9"/>
      <c r="P34" s="9"/>
    </row>
    <row r="35" spans="1:16" s="11" customFormat="1" ht="12">
      <c r="A35" s="7"/>
      <c r="B35" s="83"/>
      <c r="C35" s="84"/>
      <c r="D35" s="85"/>
      <c r="E35" s="86" t="s">
        <v>62</v>
      </c>
      <c r="F35" s="87">
        <f>SUM(F28:F34)</f>
        <v>0</v>
      </c>
      <c r="G35" s="18"/>
      <c r="H35" s="9"/>
      <c r="I35" s="9"/>
      <c r="J35" s="9"/>
      <c r="K35" s="9"/>
      <c r="L35" s="9"/>
      <c r="M35" s="9"/>
      <c r="N35" s="9"/>
      <c r="O35" s="9"/>
      <c r="P35" s="9"/>
    </row>
    <row r="36" spans="1:16" s="11" customFormat="1" thickBot="1">
      <c r="A36" s="7"/>
      <c r="B36" s="54"/>
      <c r="C36" s="9"/>
      <c r="D36" s="13"/>
      <c r="E36" s="59"/>
      <c r="F36" s="60"/>
      <c r="G36" s="18"/>
      <c r="H36" s="9"/>
      <c r="I36" s="9"/>
      <c r="J36" s="9"/>
      <c r="K36" s="9"/>
      <c r="L36" s="9"/>
      <c r="M36" s="9"/>
      <c r="N36" s="9"/>
      <c r="O36" s="9"/>
      <c r="P36" s="9"/>
    </row>
    <row r="37" spans="1:16" s="11" customFormat="1" thickBot="1">
      <c r="A37" s="7"/>
      <c r="B37" s="57"/>
      <c r="C37" s="34"/>
      <c r="D37" s="35"/>
      <c r="E37" s="88" t="s">
        <v>60</v>
      </c>
      <c r="F37" s="36">
        <f>F22+F24+F35</f>
        <v>0</v>
      </c>
      <c r="G37" s="99"/>
      <c r="H37" s="9"/>
      <c r="I37" s="9"/>
      <c r="J37" s="9"/>
      <c r="K37" s="9"/>
      <c r="L37" s="9"/>
      <c r="M37" s="9"/>
      <c r="N37" s="9"/>
      <c r="O37" s="9"/>
      <c r="P37" s="9"/>
    </row>
    <row r="38" spans="1:16" s="11" customFormat="1" thickBot="1">
      <c r="A38" s="7"/>
      <c r="B38" s="9"/>
      <c r="C38" s="9"/>
      <c r="D38" s="13"/>
      <c r="E38" s="59"/>
      <c r="F38" s="60"/>
      <c r="G38" s="81"/>
      <c r="H38" s="9"/>
      <c r="I38" s="9"/>
      <c r="J38" s="9"/>
      <c r="K38" s="9"/>
      <c r="L38" s="9"/>
      <c r="M38" s="9"/>
      <c r="N38" s="9"/>
      <c r="O38" s="9"/>
      <c r="P38" s="9"/>
    </row>
    <row r="39" spans="1:16" s="11" customFormat="1" ht="15.75">
      <c r="A39" s="100" t="s">
        <v>11</v>
      </c>
      <c r="B39" s="97" t="s">
        <v>52</v>
      </c>
      <c r="C39" s="90"/>
      <c r="D39" s="90"/>
      <c r="E39" s="90"/>
      <c r="F39" s="15"/>
      <c r="G39" s="16"/>
      <c r="H39" s="9"/>
      <c r="I39" s="10"/>
      <c r="J39" s="9"/>
      <c r="K39" s="9"/>
      <c r="L39" s="9"/>
      <c r="M39" s="9"/>
      <c r="N39" s="9"/>
      <c r="O39" s="9"/>
      <c r="P39" s="9"/>
    </row>
    <row r="40" spans="1:16" s="11" customFormat="1" ht="12">
      <c r="A40" s="7"/>
      <c r="B40" s="54" t="s">
        <v>57</v>
      </c>
      <c r="C40" s="12"/>
      <c r="D40" s="12"/>
      <c r="E40" s="2"/>
      <c r="F40" s="17"/>
      <c r="G40" s="18"/>
      <c r="H40" s="9"/>
      <c r="I40" s="10"/>
      <c r="J40" s="9"/>
      <c r="K40" s="9"/>
      <c r="L40" s="9"/>
      <c r="M40" s="9"/>
      <c r="N40" s="9"/>
      <c r="O40" s="9"/>
      <c r="P40" s="9"/>
    </row>
    <row r="41" spans="1:16" s="11" customFormat="1" ht="12">
      <c r="A41" s="7"/>
      <c r="B41" s="55" t="s">
        <v>4</v>
      </c>
      <c r="C41" s="19" t="s">
        <v>55</v>
      </c>
      <c r="D41" s="4" t="s">
        <v>5</v>
      </c>
      <c r="E41" s="19" t="s">
        <v>6</v>
      </c>
      <c r="F41" s="4" t="s">
        <v>7</v>
      </c>
      <c r="G41" s="18"/>
      <c r="H41" s="9"/>
      <c r="I41" s="10"/>
      <c r="J41" s="9"/>
      <c r="K41" s="9"/>
      <c r="L41" s="9"/>
      <c r="M41" s="9"/>
      <c r="N41" s="9"/>
      <c r="O41" s="9"/>
      <c r="P41" s="9"/>
    </row>
    <row r="42" spans="1:16" s="11" customFormat="1" ht="12">
      <c r="A42" s="7"/>
      <c r="B42" s="91"/>
      <c r="C42" s="101"/>
      <c r="D42" s="23"/>
      <c r="E42" s="24"/>
      <c r="F42" s="28">
        <f t="shared" ref="F42:F50" si="1">$D42*E42</f>
        <v>0</v>
      </c>
      <c r="G42" s="18"/>
      <c r="H42" s="9"/>
      <c r="I42" s="10"/>
      <c r="J42" s="9"/>
      <c r="K42" s="9"/>
      <c r="L42" s="9"/>
      <c r="M42" s="9"/>
      <c r="N42" s="9"/>
      <c r="O42" s="9"/>
      <c r="P42" s="9"/>
    </row>
    <row r="43" spans="1:16" s="11" customFormat="1" ht="12">
      <c r="A43" s="7"/>
      <c r="B43" s="91"/>
      <c r="C43" s="101"/>
      <c r="D43" s="23"/>
      <c r="E43" s="24"/>
      <c r="F43" s="28">
        <f t="shared" si="1"/>
        <v>0</v>
      </c>
      <c r="G43" s="18"/>
      <c r="H43" s="9"/>
      <c r="I43" s="10"/>
      <c r="J43" s="9"/>
      <c r="K43" s="9"/>
      <c r="L43" s="9"/>
      <c r="M43" s="9"/>
      <c r="N43" s="9"/>
      <c r="O43" s="9"/>
      <c r="P43" s="9"/>
    </row>
    <row r="44" spans="1:16" s="11" customFormat="1" ht="12">
      <c r="A44" s="7"/>
      <c r="B44" s="91"/>
      <c r="C44" s="101"/>
      <c r="D44" s="23"/>
      <c r="E44" s="24"/>
      <c r="F44" s="28">
        <f t="shared" si="1"/>
        <v>0</v>
      </c>
      <c r="G44" s="18"/>
      <c r="H44" s="9"/>
      <c r="I44" s="10"/>
      <c r="J44" s="9"/>
      <c r="K44" s="9"/>
      <c r="L44" s="9"/>
      <c r="M44" s="9"/>
      <c r="N44" s="9"/>
      <c r="O44" s="9"/>
      <c r="P44" s="9"/>
    </row>
    <row r="45" spans="1:16" s="11" customFormat="1" ht="12">
      <c r="A45" s="7"/>
      <c r="B45" s="91"/>
      <c r="C45" s="101"/>
      <c r="D45" s="23"/>
      <c r="E45" s="24"/>
      <c r="F45" s="28">
        <f t="shared" si="1"/>
        <v>0</v>
      </c>
      <c r="G45" s="18"/>
      <c r="H45" s="9"/>
      <c r="I45" s="10"/>
      <c r="J45" s="9"/>
      <c r="K45" s="9"/>
      <c r="L45" s="9"/>
      <c r="M45" s="9"/>
      <c r="N45" s="9"/>
      <c r="O45" s="9"/>
      <c r="P45" s="9"/>
    </row>
    <row r="46" spans="1:16" s="11" customFormat="1" ht="12">
      <c r="A46" s="7"/>
      <c r="B46" s="91"/>
      <c r="C46" s="101"/>
      <c r="D46" s="23"/>
      <c r="E46" s="24"/>
      <c r="F46" s="28">
        <f t="shared" si="1"/>
        <v>0</v>
      </c>
      <c r="G46" s="18"/>
      <c r="H46" s="9"/>
      <c r="I46" s="10"/>
      <c r="J46" s="9"/>
      <c r="K46" s="9"/>
      <c r="L46" s="9"/>
      <c r="M46" s="9"/>
      <c r="N46" s="9"/>
      <c r="O46" s="9"/>
      <c r="P46" s="9"/>
    </row>
    <row r="47" spans="1:16" s="11" customFormat="1" ht="12">
      <c r="A47" s="7"/>
      <c r="B47" s="91"/>
      <c r="C47" s="101"/>
      <c r="D47" s="23"/>
      <c r="E47" s="24"/>
      <c r="F47" s="28">
        <f t="shared" si="1"/>
        <v>0</v>
      </c>
      <c r="G47" s="18"/>
      <c r="H47" s="9"/>
      <c r="I47" s="10"/>
      <c r="J47" s="9"/>
      <c r="K47" s="9"/>
      <c r="L47" s="9"/>
      <c r="M47" s="9"/>
      <c r="N47" s="9"/>
      <c r="O47" s="9"/>
      <c r="P47" s="9"/>
    </row>
    <row r="48" spans="1:16" s="11" customFormat="1" ht="12">
      <c r="A48" s="7"/>
      <c r="B48" s="91"/>
      <c r="C48" s="101"/>
      <c r="D48" s="23"/>
      <c r="E48" s="24"/>
      <c r="F48" s="28">
        <f t="shared" si="1"/>
        <v>0</v>
      </c>
      <c r="G48" s="18"/>
      <c r="H48" s="9"/>
      <c r="I48" s="10"/>
      <c r="J48" s="9"/>
      <c r="K48" s="9"/>
      <c r="L48" s="9"/>
      <c r="M48" s="9"/>
      <c r="N48" s="9"/>
      <c r="O48" s="9"/>
      <c r="P48" s="9"/>
    </row>
    <row r="49" spans="1:16" s="11" customFormat="1" ht="12">
      <c r="A49" s="7"/>
      <c r="B49" s="91"/>
      <c r="C49" s="101"/>
      <c r="D49" s="23"/>
      <c r="E49" s="24"/>
      <c r="F49" s="28">
        <f t="shared" si="1"/>
        <v>0</v>
      </c>
      <c r="G49" s="18"/>
      <c r="H49" s="9"/>
      <c r="I49" s="10"/>
      <c r="J49" s="9"/>
      <c r="K49" s="9"/>
      <c r="L49" s="9"/>
      <c r="M49" s="9"/>
      <c r="N49" s="9"/>
      <c r="O49" s="9"/>
      <c r="P49" s="9"/>
    </row>
    <row r="50" spans="1:16" s="11" customFormat="1" ht="12">
      <c r="A50" s="7"/>
      <c r="B50" s="91"/>
      <c r="C50" s="101"/>
      <c r="D50" s="23"/>
      <c r="E50" s="24"/>
      <c r="F50" s="28">
        <f t="shared" si="1"/>
        <v>0</v>
      </c>
      <c r="G50" s="18"/>
      <c r="H50" s="9"/>
      <c r="I50" s="10"/>
      <c r="J50" s="9"/>
      <c r="K50" s="9"/>
      <c r="L50" s="9"/>
      <c r="M50" s="9"/>
      <c r="N50" s="9"/>
      <c r="O50" s="9"/>
      <c r="P50" s="9"/>
    </row>
    <row r="51" spans="1:16" s="11" customFormat="1" ht="12">
      <c r="A51" s="7"/>
      <c r="B51" s="56"/>
      <c r="C51" s="2"/>
      <c r="D51" s="26"/>
      <c r="E51" s="27" t="s">
        <v>61</v>
      </c>
      <c r="F51" s="28">
        <f>SUM(F42:F50)</f>
        <v>0</v>
      </c>
      <c r="G51" s="18"/>
      <c r="H51" s="9"/>
      <c r="I51" s="10"/>
      <c r="J51" s="9"/>
      <c r="K51" s="9"/>
      <c r="L51" s="9"/>
      <c r="M51" s="9"/>
      <c r="N51" s="9"/>
      <c r="O51" s="9"/>
      <c r="P51" s="9"/>
    </row>
    <row r="52" spans="1:16" s="11" customFormat="1" ht="12">
      <c r="A52" s="7"/>
      <c r="B52" s="54"/>
      <c r="C52" s="9"/>
      <c r="D52" s="29"/>
      <c r="E52" s="29"/>
      <c r="F52" s="30"/>
      <c r="G52" s="18"/>
      <c r="H52" s="9"/>
      <c r="I52" s="10"/>
      <c r="J52" s="9"/>
      <c r="K52" s="9"/>
      <c r="L52" s="9"/>
      <c r="M52" s="9"/>
      <c r="N52" s="9"/>
      <c r="O52" s="9"/>
      <c r="P52" s="9"/>
    </row>
    <row r="53" spans="1:16" s="11" customFormat="1" ht="12">
      <c r="A53" s="7"/>
      <c r="B53" s="54" t="s">
        <v>59</v>
      </c>
      <c r="C53" s="9"/>
      <c r="D53" s="2"/>
      <c r="E53" s="31"/>
      <c r="F53" s="32">
        <f>F51*0.15</f>
        <v>0</v>
      </c>
      <c r="G53" s="33"/>
      <c r="H53" s="9"/>
      <c r="I53" s="10"/>
      <c r="J53" s="9"/>
      <c r="K53" s="9"/>
      <c r="L53" s="9"/>
      <c r="M53" s="9"/>
      <c r="N53" s="9"/>
      <c r="O53" s="9"/>
      <c r="P53" s="9"/>
    </row>
    <row r="54" spans="1:16" s="11" customFormat="1" ht="12">
      <c r="A54" s="7"/>
      <c r="B54" s="54"/>
      <c r="C54" s="9"/>
      <c r="D54" s="13"/>
      <c r="E54" s="59"/>
      <c r="F54" s="60"/>
      <c r="G54" s="18"/>
      <c r="H54" s="9"/>
      <c r="I54" s="10"/>
      <c r="J54" s="9"/>
      <c r="K54" s="9"/>
      <c r="L54" s="9"/>
      <c r="M54" s="9"/>
      <c r="N54" s="9"/>
      <c r="O54" s="9"/>
      <c r="P54" s="9"/>
    </row>
    <row r="55" spans="1:16" s="11" customFormat="1" ht="12">
      <c r="A55" s="7"/>
      <c r="B55" s="54"/>
      <c r="C55" s="9"/>
      <c r="D55" s="13"/>
      <c r="E55" s="59"/>
      <c r="F55" s="60"/>
      <c r="G55" s="18"/>
      <c r="H55" s="9"/>
      <c r="I55" s="10"/>
      <c r="J55" s="9"/>
      <c r="K55" s="9"/>
      <c r="L55" s="9"/>
      <c r="M55" s="9"/>
      <c r="N55" s="9"/>
      <c r="O55" s="9"/>
      <c r="P55" s="9"/>
    </row>
    <row r="56" spans="1:16" s="11" customFormat="1" ht="12">
      <c r="A56" s="7"/>
      <c r="B56" s="54" t="s">
        <v>58</v>
      </c>
      <c r="C56" s="9"/>
      <c r="D56" s="13"/>
      <c r="E56" s="59"/>
      <c r="F56" s="60"/>
      <c r="G56" s="18"/>
      <c r="H56" s="9"/>
      <c r="I56" s="10"/>
      <c r="J56" s="9"/>
      <c r="K56" s="9"/>
      <c r="L56" s="9"/>
      <c r="M56" s="9"/>
      <c r="N56" s="9"/>
      <c r="O56" s="9"/>
      <c r="P56" s="9"/>
    </row>
    <row r="57" spans="1:16" s="11" customFormat="1" ht="12">
      <c r="A57" s="7"/>
      <c r="B57" s="55" t="s">
        <v>12</v>
      </c>
      <c r="C57" s="9"/>
      <c r="E57" s="59"/>
      <c r="F57" s="4" t="s">
        <v>14</v>
      </c>
      <c r="G57" s="18"/>
      <c r="H57" s="9"/>
      <c r="I57" s="10"/>
      <c r="J57" s="9"/>
      <c r="K57" s="9"/>
      <c r="L57" s="9"/>
      <c r="M57" s="9"/>
      <c r="N57" s="9"/>
      <c r="O57" s="9"/>
      <c r="P57" s="9"/>
    </row>
    <row r="58" spans="1:16" s="11" customFormat="1" ht="12">
      <c r="A58" s="7"/>
      <c r="B58" s="89"/>
      <c r="C58" s="24"/>
      <c r="D58" s="24"/>
      <c r="E58" s="24"/>
      <c r="F58" s="24">
        <v>0</v>
      </c>
      <c r="G58" s="18"/>
      <c r="H58" s="9"/>
      <c r="I58" s="10"/>
      <c r="J58" s="9"/>
      <c r="K58" s="9"/>
      <c r="L58" s="9"/>
      <c r="M58" s="9"/>
      <c r="N58" s="9"/>
      <c r="O58" s="9"/>
      <c r="P58" s="9"/>
    </row>
    <row r="59" spans="1:16" s="11" customFormat="1" ht="12">
      <c r="A59" s="7"/>
      <c r="B59" s="89"/>
      <c r="C59" s="24"/>
      <c r="D59" s="24"/>
      <c r="E59" s="24"/>
      <c r="F59" s="24">
        <v>0</v>
      </c>
      <c r="G59" s="18"/>
      <c r="H59" s="9"/>
      <c r="I59" s="10"/>
      <c r="J59" s="9"/>
      <c r="K59" s="9"/>
      <c r="L59" s="9"/>
      <c r="M59" s="9"/>
      <c r="N59" s="9"/>
      <c r="O59" s="9"/>
      <c r="P59" s="9"/>
    </row>
    <row r="60" spans="1:16" s="11" customFormat="1" ht="12">
      <c r="A60" s="7"/>
      <c r="B60" s="89"/>
      <c r="C60" s="24"/>
      <c r="D60" s="24"/>
      <c r="E60" s="24"/>
      <c r="F60" s="24">
        <v>0</v>
      </c>
      <c r="G60" s="18"/>
      <c r="H60" s="9"/>
      <c r="I60" s="10"/>
      <c r="J60" s="9"/>
      <c r="K60" s="9"/>
      <c r="L60" s="9"/>
      <c r="M60" s="9"/>
      <c r="N60" s="9"/>
      <c r="O60" s="9"/>
      <c r="P60" s="9"/>
    </row>
    <row r="61" spans="1:16" s="11" customFormat="1" ht="12">
      <c r="A61" s="7"/>
      <c r="B61" s="89"/>
      <c r="C61" s="24"/>
      <c r="D61" s="24"/>
      <c r="E61" s="24"/>
      <c r="F61" s="24">
        <v>0</v>
      </c>
      <c r="G61" s="18"/>
      <c r="H61" s="9"/>
      <c r="I61" s="10"/>
      <c r="J61" s="9"/>
      <c r="K61" s="9"/>
      <c r="L61" s="9"/>
      <c r="M61" s="9"/>
      <c r="N61" s="9"/>
      <c r="O61" s="9"/>
      <c r="P61" s="9"/>
    </row>
    <row r="62" spans="1:16" s="11" customFormat="1" ht="12">
      <c r="A62" s="7"/>
      <c r="B62" s="89"/>
      <c r="C62" s="24"/>
      <c r="D62" s="24"/>
      <c r="E62" s="24"/>
      <c r="F62" s="24">
        <v>0</v>
      </c>
      <c r="G62" s="18"/>
      <c r="H62" s="9"/>
      <c r="I62" s="10"/>
      <c r="J62" s="9"/>
      <c r="K62" s="9"/>
      <c r="L62" s="9"/>
      <c r="M62" s="9"/>
      <c r="N62" s="9"/>
      <c r="O62" s="9"/>
      <c r="P62" s="9"/>
    </row>
    <row r="63" spans="1:16" s="11" customFormat="1" ht="12">
      <c r="A63" s="7"/>
      <c r="B63" s="89"/>
      <c r="C63" s="24"/>
      <c r="D63" s="24"/>
      <c r="E63" s="24"/>
      <c r="F63" s="24">
        <v>0</v>
      </c>
      <c r="G63" s="18"/>
      <c r="H63" s="9"/>
      <c r="I63" s="10"/>
      <c r="J63" s="9"/>
      <c r="K63" s="9"/>
      <c r="L63" s="9"/>
      <c r="M63" s="9"/>
      <c r="N63" s="9"/>
      <c r="O63" s="9"/>
      <c r="P63" s="9"/>
    </row>
    <row r="64" spans="1:16" s="11" customFormat="1" ht="12">
      <c r="A64" s="7"/>
      <c r="B64" s="89"/>
      <c r="C64" s="24"/>
      <c r="D64" s="24"/>
      <c r="E64" s="24"/>
      <c r="F64" s="24">
        <v>0</v>
      </c>
      <c r="G64" s="18"/>
      <c r="H64" s="9"/>
      <c r="I64" s="10"/>
      <c r="J64" s="9"/>
      <c r="K64" s="9"/>
      <c r="L64" s="9"/>
      <c r="M64" s="9"/>
      <c r="N64" s="9"/>
      <c r="O64" s="9"/>
      <c r="P64" s="9"/>
    </row>
    <row r="65" spans="1:16" s="11" customFormat="1" ht="12">
      <c r="A65" s="7"/>
      <c r="B65" s="83"/>
      <c r="C65" s="84"/>
      <c r="D65" s="85"/>
      <c r="E65" s="86" t="s">
        <v>62</v>
      </c>
      <c r="F65" s="87">
        <f>SUM(F58:F64)</f>
        <v>0</v>
      </c>
      <c r="G65" s="18"/>
      <c r="H65" s="9"/>
      <c r="I65" s="10"/>
      <c r="J65" s="9"/>
      <c r="K65" s="9"/>
      <c r="L65" s="9"/>
      <c r="M65" s="9"/>
      <c r="N65" s="9"/>
      <c r="O65" s="9"/>
      <c r="P65" s="9"/>
    </row>
    <row r="66" spans="1:16" s="11" customFormat="1" thickBot="1">
      <c r="A66" s="7"/>
      <c r="B66" s="54"/>
      <c r="C66" s="9"/>
      <c r="D66" s="13"/>
      <c r="E66" s="59"/>
      <c r="F66" s="60"/>
      <c r="G66" s="18"/>
      <c r="H66" s="9"/>
      <c r="I66" s="10"/>
      <c r="J66" s="9"/>
      <c r="K66" s="9"/>
      <c r="L66" s="9"/>
      <c r="M66" s="9"/>
      <c r="N66" s="9"/>
      <c r="O66" s="9"/>
      <c r="P66" s="9"/>
    </row>
    <row r="67" spans="1:16" s="11" customFormat="1" thickBot="1">
      <c r="A67" s="7"/>
      <c r="B67" s="57"/>
      <c r="C67" s="34"/>
      <c r="D67" s="35"/>
      <c r="E67" s="88" t="s">
        <v>75</v>
      </c>
      <c r="F67" s="36">
        <f>F51+F53+F65</f>
        <v>0</v>
      </c>
      <c r="G67" s="99"/>
      <c r="H67" s="9"/>
      <c r="I67" s="10"/>
      <c r="J67" s="9"/>
      <c r="K67" s="9"/>
      <c r="L67" s="9"/>
      <c r="M67" s="9"/>
      <c r="N67" s="9"/>
      <c r="O67" s="9"/>
      <c r="P67" s="9"/>
    </row>
    <row r="68" spans="1:16" s="11" customFormat="1" thickBot="1">
      <c r="A68" s="7"/>
      <c r="B68" s="9"/>
      <c r="C68" s="9"/>
      <c r="D68" s="13"/>
      <c r="E68" s="59"/>
      <c r="F68" s="60"/>
      <c r="G68" s="41"/>
      <c r="H68" s="9"/>
      <c r="I68" s="10"/>
      <c r="J68" s="9"/>
      <c r="K68" s="9"/>
      <c r="L68" s="9"/>
      <c r="M68" s="9"/>
      <c r="N68" s="9"/>
      <c r="O68" s="9"/>
      <c r="P68" s="9"/>
    </row>
    <row r="69" spans="1:16" s="11" customFormat="1" ht="15.75">
      <c r="A69" s="100" t="s">
        <v>13</v>
      </c>
      <c r="B69" s="97" t="s">
        <v>74</v>
      </c>
      <c r="C69" s="80"/>
      <c r="D69" s="39"/>
      <c r="E69" s="15"/>
      <c r="F69" s="39"/>
      <c r="G69" s="16"/>
      <c r="H69" s="9"/>
      <c r="I69" s="10"/>
      <c r="J69" s="9"/>
      <c r="K69" s="9"/>
      <c r="L69" s="9"/>
      <c r="M69" s="9"/>
      <c r="N69" s="9"/>
      <c r="O69" s="9"/>
      <c r="P69" s="9"/>
    </row>
    <row r="70" spans="1:16" s="11" customFormat="1" ht="12">
      <c r="A70" s="7"/>
      <c r="B70" s="54"/>
      <c r="C70" s="19"/>
      <c r="D70" s="4"/>
      <c r="E70" s="19"/>
      <c r="F70" s="17"/>
      <c r="G70" s="18"/>
      <c r="H70" s="9"/>
      <c r="I70" s="10"/>
      <c r="J70" s="9"/>
      <c r="K70" s="9"/>
      <c r="L70" s="9"/>
      <c r="M70" s="9"/>
      <c r="N70" s="9"/>
      <c r="O70" s="9"/>
      <c r="P70" s="9"/>
    </row>
    <row r="71" spans="1:16" s="11" customFormat="1" ht="12">
      <c r="A71" s="7"/>
      <c r="B71" s="55" t="s">
        <v>53</v>
      </c>
      <c r="C71" s="19" t="s">
        <v>55</v>
      </c>
      <c r="D71" s="4" t="s">
        <v>54</v>
      </c>
      <c r="E71" s="19" t="s">
        <v>83</v>
      </c>
      <c r="F71" s="4" t="s">
        <v>14</v>
      </c>
      <c r="G71" s="18"/>
      <c r="H71" s="9"/>
      <c r="I71" s="10"/>
      <c r="J71" s="9"/>
      <c r="K71" s="9"/>
      <c r="L71" s="9"/>
      <c r="M71" s="9"/>
      <c r="N71" s="9"/>
      <c r="O71" s="9"/>
      <c r="P71" s="9"/>
    </row>
    <row r="72" spans="1:16" s="11" customFormat="1" ht="12">
      <c r="A72" s="7"/>
      <c r="B72" s="76"/>
      <c r="C72" s="101"/>
      <c r="D72" s="77"/>
      <c r="E72" s="92"/>
      <c r="F72" s="103">
        <f t="shared" ref="F72:F79" si="2">D72*E72</f>
        <v>0</v>
      </c>
      <c r="G72" s="38"/>
      <c r="H72" s="9"/>
      <c r="I72" s="10"/>
      <c r="J72" s="9"/>
      <c r="K72" s="9"/>
      <c r="L72" s="9"/>
      <c r="M72" s="9"/>
      <c r="N72" s="9"/>
      <c r="O72" s="9"/>
      <c r="P72" s="9"/>
    </row>
    <row r="73" spans="1:16" s="11" customFormat="1" ht="12">
      <c r="A73" s="7"/>
      <c r="B73" s="76"/>
      <c r="C73" s="101"/>
      <c r="D73" s="77"/>
      <c r="E73" s="92"/>
      <c r="F73" s="103">
        <f t="shared" si="2"/>
        <v>0</v>
      </c>
      <c r="G73" s="38"/>
      <c r="H73" s="9"/>
      <c r="I73" s="10"/>
      <c r="J73" s="9"/>
      <c r="K73" s="9"/>
      <c r="L73" s="9"/>
      <c r="M73" s="9"/>
      <c r="N73" s="9"/>
      <c r="O73" s="9"/>
      <c r="P73" s="9"/>
    </row>
    <row r="74" spans="1:16" s="11" customFormat="1" ht="12">
      <c r="A74" s="7"/>
      <c r="B74" s="76"/>
      <c r="C74" s="101"/>
      <c r="D74" s="77"/>
      <c r="E74" s="92"/>
      <c r="F74" s="103">
        <f t="shared" si="2"/>
        <v>0</v>
      </c>
      <c r="G74" s="38"/>
      <c r="H74" s="9"/>
      <c r="I74" s="10"/>
      <c r="J74" s="9"/>
      <c r="K74" s="9"/>
      <c r="L74" s="9"/>
      <c r="M74" s="9"/>
      <c r="N74" s="9"/>
      <c r="O74" s="9"/>
      <c r="P74" s="9"/>
    </row>
    <row r="75" spans="1:16" s="11" customFormat="1" ht="12">
      <c r="A75" s="7"/>
      <c r="B75" s="76"/>
      <c r="C75" s="101"/>
      <c r="D75" s="77"/>
      <c r="E75" s="92"/>
      <c r="F75" s="103">
        <f t="shared" si="2"/>
        <v>0</v>
      </c>
      <c r="G75" s="38"/>
      <c r="H75" s="9"/>
      <c r="I75" s="10"/>
      <c r="J75" s="9"/>
      <c r="K75" s="9"/>
      <c r="L75" s="9"/>
      <c r="M75" s="9"/>
      <c r="N75" s="9"/>
      <c r="O75" s="9"/>
      <c r="P75" s="9"/>
    </row>
    <row r="76" spans="1:16" s="11" customFormat="1" ht="12">
      <c r="A76" s="7"/>
      <c r="B76" s="76"/>
      <c r="C76" s="101"/>
      <c r="D76" s="77"/>
      <c r="E76" s="92"/>
      <c r="F76" s="103">
        <f t="shared" si="2"/>
        <v>0</v>
      </c>
      <c r="G76" s="38"/>
      <c r="H76" s="9"/>
      <c r="I76" s="10"/>
      <c r="J76" s="9"/>
      <c r="K76" s="9"/>
      <c r="L76" s="9"/>
      <c r="M76" s="9"/>
      <c r="N76" s="9"/>
      <c r="O76" s="9"/>
      <c r="P76" s="9"/>
    </row>
    <row r="77" spans="1:16" s="11" customFormat="1" ht="12">
      <c r="A77" s="7"/>
      <c r="B77" s="78"/>
      <c r="C77" s="102"/>
      <c r="D77" s="79"/>
      <c r="E77" s="93"/>
      <c r="F77" s="103">
        <f t="shared" si="2"/>
        <v>0</v>
      </c>
      <c r="G77" s="38"/>
      <c r="H77" s="9"/>
      <c r="I77" s="10"/>
      <c r="J77" s="9"/>
      <c r="K77" s="9"/>
      <c r="L77" s="9"/>
      <c r="M77" s="9"/>
      <c r="N77" s="9"/>
      <c r="O77" s="9"/>
      <c r="P77" s="9"/>
    </row>
    <row r="78" spans="1:16" s="11" customFormat="1" ht="12">
      <c r="A78" s="7"/>
      <c r="B78" s="78"/>
      <c r="C78" s="102"/>
      <c r="D78" s="79"/>
      <c r="E78" s="93"/>
      <c r="F78" s="103">
        <f t="shared" si="2"/>
        <v>0</v>
      </c>
      <c r="G78" s="38"/>
      <c r="H78" s="9"/>
      <c r="I78" s="10"/>
      <c r="J78" s="9"/>
      <c r="K78" s="9"/>
      <c r="L78" s="9"/>
      <c r="M78" s="9"/>
      <c r="N78" s="9"/>
      <c r="O78" s="9"/>
      <c r="P78" s="9"/>
    </row>
    <row r="79" spans="1:16" s="11" customFormat="1" ht="12">
      <c r="A79" s="1"/>
      <c r="B79" s="78"/>
      <c r="C79" s="102"/>
      <c r="D79" s="79"/>
      <c r="E79" s="93"/>
      <c r="F79" s="103">
        <f t="shared" si="2"/>
        <v>0</v>
      </c>
      <c r="G79" s="38"/>
      <c r="H79" s="9"/>
      <c r="I79" s="10"/>
      <c r="J79" s="9"/>
      <c r="K79" s="9"/>
      <c r="L79" s="9"/>
      <c r="M79" s="9"/>
      <c r="N79" s="9"/>
      <c r="O79" s="9"/>
      <c r="P79" s="9"/>
    </row>
    <row r="80" spans="1:16" s="11" customFormat="1" thickBot="1">
      <c r="A80" s="1"/>
      <c r="B80" s="56"/>
      <c r="C80" s="2"/>
      <c r="D80" s="3"/>
      <c r="E80" s="2"/>
      <c r="F80" s="40"/>
      <c r="G80" s="38"/>
      <c r="H80" s="9"/>
      <c r="I80" s="10"/>
      <c r="J80" s="9"/>
      <c r="K80" s="9"/>
      <c r="L80" s="9"/>
      <c r="M80" s="9"/>
      <c r="N80" s="9"/>
      <c r="O80" s="9"/>
      <c r="P80" s="9"/>
    </row>
    <row r="81" spans="1:16" s="11" customFormat="1" thickBot="1">
      <c r="A81" s="7"/>
      <c r="B81" s="57"/>
      <c r="C81" s="34"/>
      <c r="D81" s="35"/>
      <c r="E81" s="88" t="s">
        <v>77</v>
      </c>
      <c r="F81" s="36">
        <f>SUM(F72:F79)</f>
        <v>0</v>
      </c>
      <c r="G81" s="37"/>
      <c r="H81" s="9"/>
      <c r="I81" s="10"/>
      <c r="J81" s="9"/>
      <c r="K81" s="9"/>
      <c r="L81" s="9"/>
      <c r="M81" s="9"/>
      <c r="N81" s="9"/>
      <c r="O81" s="9"/>
      <c r="P81" s="9"/>
    </row>
    <row r="82" spans="1:16" s="11" customFormat="1" ht="12">
      <c r="A82" s="7"/>
      <c r="B82" s="9"/>
      <c r="C82" s="9"/>
      <c r="D82" s="13"/>
      <c r="E82" s="59"/>
      <c r="F82" s="60"/>
      <c r="G82" s="41"/>
      <c r="H82" s="9"/>
      <c r="I82" s="10"/>
      <c r="J82" s="9"/>
      <c r="K82" s="9"/>
      <c r="L82" s="9"/>
      <c r="M82" s="9"/>
      <c r="N82" s="9"/>
      <c r="O82" s="9"/>
      <c r="P82" s="9"/>
    </row>
    <row r="83" spans="1:16" s="11" customFormat="1" thickBot="1">
      <c r="A83" s="7"/>
      <c r="B83" s="9"/>
      <c r="C83" s="9"/>
      <c r="D83" s="13"/>
      <c r="E83" s="59"/>
      <c r="F83" s="60"/>
      <c r="G83" s="41"/>
      <c r="H83" s="9"/>
      <c r="I83" s="10"/>
      <c r="J83" s="9"/>
      <c r="K83" s="9"/>
      <c r="L83" s="9"/>
      <c r="M83" s="9"/>
      <c r="N83" s="9"/>
      <c r="O83" s="9"/>
      <c r="P83" s="9"/>
    </row>
    <row r="84" spans="1:16" s="11" customFormat="1" ht="15.75">
      <c r="A84" s="100" t="s">
        <v>15</v>
      </c>
      <c r="B84" s="97" t="s">
        <v>63</v>
      </c>
      <c r="C84" s="90"/>
      <c r="D84" s="90"/>
      <c r="E84" s="90"/>
      <c r="F84" s="15"/>
      <c r="G84" s="16"/>
      <c r="H84" s="9"/>
      <c r="I84" s="10"/>
      <c r="J84" s="9"/>
      <c r="K84" s="9"/>
      <c r="L84" s="9"/>
      <c r="M84" s="9"/>
      <c r="N84" s="9"/>
      <c r="O84" s="9"/>
      <c r="P84" s="9"/>
    </row>
    <row r="85" spans="1:16" s="11" customFormat="1" ht="12">
      <c r="A85" s="7"/>
      <c r="B85" s="54" t="s">
        <v>67</v>
      </c>
      <c r="C85" s="12"/>
      <c r="D85" s="12"/>
      <c r="E85" s="2"/>
      <c r="F85" s="17"/>
      <c r="G85" s="18"/>
      <c r="H85" s="9"/>
      <c r="I85" s="10"/>
      <c r="J85" s="9"/>
      <c r="K85" s="9"/>
      <c r="L85" s="9"/>
      <c r="M85" s="9"/>
      <c r="N85" s="9"/>
      <c r="O85" s="9"/>
      <c r="P85" s="9"/>
    </row>
    <row r="86" spans="1:16" s="11" customFormat="1" ht="12">
      <c r="A86" s="7"/>
      <c r="B86" s="55" t="s">
        <v>71</v>
      </c>
      <c r="C86" s="19" t="s">
        <v>64</v>
      </c>
      <c r="D86" s="4" t="s">
        <v>65</v>
      </c>
      <c r="E86" s="19" t="s">
        <v>6</v>
      </c>
      <c r="F86" s="4" t="s">
        <v>66</v>
      </c>
      <c r="G86" s="18"/>
      <c r="H86" s="9"/>
      <c r="I86" s="10"/>
      <c r="J86" s="9"/>
      <c r="K86" s="9"/>
      <c r="L86" s="9"/>
      <c r="M86" s="9"/>
      <c r="N86" s="9"/>
      <c r="O86" s="9"/>
      <c r="P86" s="9"/>
    </row>
    <row r="87" spans="1:16" s="11" customFormat="1" ht="12">
      <c r="A87" s="7"/>
      <c r="B87" s="91"/>
      <c r="C87" s="23"/>
      <c r="D87" s="23"/>
      <c r="E87" s="24"/>
      <c r="F87" s="28">
        <f>C87*D87*E87</f>
        <v>0</v>
      </c>
      <c r="G87" s="18"/>
      <c r="H87" s="9"/>
      <c r="I87" s="10"/>
      <c r="J87" s="9"/>
      <c r="K87" s="9"/>
      <c r="L87" s="9"/>
      <c r="M87" s="9"/>
      <c r="N87" s="9"/>
      <c r="O87" s="9"/>
      <c r="P87" s="9"/>
    </row>
    <row r="88" spans="1:16" s="11" customFormat="1" ht="12">
      <c r="A88" s="7"/>
      <c r="B88" s="91"/>
      <c r="C88" s="23"/>
      <c r="D88" s="23"/>
      <c r="E88" s="24"/>
      <c r="F88" s="28">
        <f t="shared" ref="F88:F95" si="3">C88*D88*E88</f>
        <v>0</v>
      </c>
      <c r="G88" s="18"/>
      <c r="H88" s="9"/>
      <c r="I88" s="10"/>
      <c r="J88" s="9"/>
      <c r="K88" s="9"/>
      <c r="L88" s="9"/>
      <c r="M88" s="9"/>
      <c r="N88" s="9"/>
      <c r="O88" s="9"/>
      <c r="P88" s="9"/>
    </row>
    <row r="89" spans="1:16" s="11" customFormat="1" ht="12">
      <c r="A89" s="7"/>
      <c r="B89" s="91"/>
      <c r="C89" s="23"/>
      <c r="D89" s="23"/>
      <c r="E89" s="24"/>
      <c r="F89" s="28">
        <f t="shared" si="3"/>
        <v>0</v>
      </c>
      <c r="G89" s="18"/>
      <c r="H89" s="9"/>
      <c r="I89" s="10"/>
      <c r="J89" s="9"/>
      <c r="K89" s="9"/>
      <c r="L89" s="9"/>
      <c r="M89" s="9"/>
      <c r="N89" s="9"/>
      <c r="O89" s="9"/>
      <c r="P89" s="9"/>
    </row>
    <row r="90" spans="1:16" s="11" customFormat="1" ht="12">
      <c r="A90" s="7"/>
      <c r="B90" s="91"/>
      <c r="C90" s="23"/>
      <c r="D90" s="23"/>
      <c r="E90" s="24"/>
      <c r="F90" s="28">
        <f t="shared" si="3"/>
        <v>0</v>
      </c>
      <c r="G90" s="18"/>
      <c r="H90" s="9"/>
      <c r="I90" s="10"/>
      <c r="J90" s="9"/>
      <c r="K90" s="9"/>
      <c r="L90" s="9"/>
      <c r="M90" s="9"/>
      <c r="N90" s="9"/>
      <c r="O90" s="9"/>
      <c r="P90" s="9"/>
    </row>
    <row r="91" spans="1:16" s="11" customFormat="1" ht="12">
      <c r="A91" s="7"/>
      <c r="B91" s="91"/>
      <c r="C91" s="23"/>
      <c r="D91" s="23"/>
      <c r="E91" s="24"/>
      <c r="F91" s="28">
        <f t="shared" si="3"/>
        <v>0</v>
      </c>
      <c r="G91" s="18"/>
      <c r="H91" s="9"/>
      <c r="I91" s="10"/>
      <c r="J91" s="9"/>
      <c r="K91" s="9"/>
      <c r="L91" s="9"/>
      <c r="M91" s="9"/>
      <c r="N91" s="9"/>
      <c r="O91" s="9"/>
      <c r="P91" s="9"/>
    </row>
    <row r="92" spans="1:16" s="11" customFormat="1" ht="12">
      <c r="A92" s="7"/>
      <c r="B92" s="91"/>
      <c r="C92" s="23"/>
      <c r="D92" s="23"/>
      <c r="E92" s="24"/>
      <c r="F92" s="28">
        <f t="shared" si="3"/>
        <v>0</v>
      </c>
      <c r="G92" s="18"/>
      <c r="H92" s="9"/>
      <c r="I92" s="10"/>
      <c r="J92" s="9"/>
      <c r="K92" s="9"/>
      <c r="L92" s="9"/>
      <c r="M92" s="9"/>
      <c r="N92" s="9"/>
      <c r="O92" s="9"/>
      <c r="P92" s="9"/>
    </row>
    <row r="93" spans="1:16" s="11" customFormat="1" ht="12">
      <c r="A93" s="7"/>
      <c r="B93" s="91"/>
      <c r="C93" s="23"/>
      <c r="D93" s="23"/>
      <c r="E93" s="24"/>
      <c r="F93" s="28">
        <f t="shared" si="3"/>
        <v>0</v>
      </c>
      <c r="G93" s="18"/>
      <c r="H93" s="9"/>
      <c r="I93" s="10"/>
      <c r="J93" s="9"/>
      <c r="K93" s="9"/>
      <c r="L93" s="9"/>
      <c r="M93" s="9"/>
      <c r="N93" s="9"/>
      <c r="O93" s="9"/>
      <c r="P93" s="9"/>
    </row>
    <row r="94" spans="1:16" s="11" customFormat="1" ht="12">
      <c r="A94" s="7"/>
      <c r="B94" s="91"/>
      <c r="C94" s="23"/>
      <c r="D94" s="23"/>
      <c r="E94" s="24"/>
      <c r="F94" s="28">
        <f t="shared" si="3"/>
        <v>0</v>
      </c>
      <c r="G94" s="18"/>
      <c r="H94" s="9"/>
      <c r="I94" s="10"/>
      <c r="J94" s="9"/>
      <c r="K94" s="9"/>
      <c r="L94" s="9"/>
      <c r="M94" s="9"/>
      <c r="N94" s="9"/>
      <c r="O94" s="9"/>
      <c r="P94" s="9"/>
    </row>
    <row r="95" spans="1:16" s="11" customFormat="1" ht="12">
      <c r="A95" s="7"/>
      <c r="B95" s="91"/>
      <c r="C95" s="23"/>
      <c r="D95" s="23"/>
      <c r="E95" s="24"/>
      <c r="F95" s="28">
        <f t="shared" si="3"/>
        <v>0</v>
      </c>
      <c r="G95" s="18"/>
      <c r="H95" s="9"/>
      <c r="I95" s="10"/>
      <c r="J95" s="9"/>
      <c r="K95" s="9"/>
      <c r="L95" s="9"/>
      <c r="M95" s="9"/>
      <c r="N95" s="9"/>
      <c r="O95" s="9"/>
      <c r="P95" s="9"/>
    </row>
    <row r="96" spans="1:16" s="11" customFormat="1" ht="12">
      <c r="A96" s="7"/>
      <c r="B96" s="56"/>
      <c r="C96" s="2"/>
      <c r="D96" s="26"/>
      <c r="E96" s="27" t="s">
        <v>70</v>
      </c>
      <c r="F96" s="28">
        <f>SUM(F87:F95)</f>
        <v>0</v>
      </c>
      <c r="G96" s="18"/>
      <c r="H96" s="9"/>
      <c r="I96" s="10"/>
      <c r="J96" s="9"/>
      <c r="K96" s="9"/>
      <c r="L96" s="9"/>
      <c r="M96" s="9"/>
      <c r="N96" s="9"/>
      <c r="O96" s="9"/>
      <c r="P96" s="9"/>
    </row>
    <row r="97" spans="1:16" s="11" customFormat="1" ht="12">
      <c r="A97" s="7"/>
      <c r="B97" s="54"/>
      <c r="C97" s="9"/>
      <c r="D97" s="29"/>
      <c r="E97" s="29"/>
      <c r="F97" s="30"/>
      <c r="G97" s="18"/>
      <c r="H97" s="9"/>
      <c r="I97" s="10"/>
      <c r="J97" s="9"/>
      <c r="K97" s="9"/>
      <c r="L97" s="9"/>
      <c r="M97" s="9"/>
      <c r="N97" s="9"/>
      <c r="O97" s="9"/>
      <c r="P97" s="9"/>
    </row>
    <row r="98" spans="1:16" s="11" customFormat="1" ht="12">
      <c r="A98" s="7"/>
      <c r="B98" s="54"/>
      <c r="C98" s="9"/>
      <c r="D98" s="13"/>
      <c r="E98" s="59"/>
      <c r="F98" s="60"/>
      <c r="G98" s="18"/>
      <c r="H98" s="9"/>
      <c r="I98" s="10"/>
      <c r="J98" s="9"/>
      <c r="K98" s="9"/>
      <c r="L98" s="9"/>
      <c r="M98" s="9"/>
      <c r="N98" s="9"/>
      <c r="O98" s="9"/>
      <c r="P98" s="9"/>
    </row>
    <row r="99" spans="1:16" s="11" customFormat="1" ht="12">
      <c r="A99" s="7"/>
      <c r="B99" s="54" t="s">
        <v>68</v>
      </c>
      <c r="C99" s="9"/>
      <c r="D99" s="13"/>
      <c r="E99" s="59"/>
      <c r="F99" s="60"/>
      <c r="G99" s="82"/>
      <c r="H99" s="9"/>
      <c r="I99" s="10"/>
      <c r="J99" s="9"/>
      <c r="K99" s="9"/>
      <c r="L99" s="9"/>
      <c r="M99" s="9"/>
      <c r="N99" s="9"/>
      <c r="O99" s="9"/>
      <c r="P99" s="9"/>
    </row>
    <row r="100" spans="1:16" s="11" customFormat="1" ht="12">
      <c r="A100" s="7"/>
      <c r="B100" s="55" t="s">
        <v>71</v>
      </c>
      <c r="C100" s="19" t="s">
        <v>72</v>
      </c>
      <c r="D100" s="4" t="s">
        <v>5</v>
      </c>
      <c r="E100" s="19" t="s">
        <v>6</v>
      </c>
      <c r="F100" s="4" t="s">
        <v>7</v>
      </c>
      <c r="G100" s="18"/>
      <c r="H100" s="9"/>
      <c r="I100" s="10"/>
      <c r="J100" s="9"/>
      <c r="K100" s="9"/>
      <c r="L100" s="9"/>
      <c r="M100" s="9"/>
      <c r="N100" s="9"/>
      <c r="O100" s="9"/>
      <c r="P100" s="9"/>
    </row>
    <row r="101" spans="1:16" s="11" customFormat="1" ht="12">
      <c r="A101" s="7"/>
      <c r="B101" s="91"/>
      <c r="C101" s="23"/>
      <c r="D101" s="23"/>
      <c r="E101" s="24"/>
      <c r="F101" s="28">
        <f t="shared" ref="F101:F109" si="4">$D101*E101</f>
        <v>0</v>
      </c>
      <c r="G101" s="18"/>
      <c r="H101" s="9"/>
      <c r="I101" s="10"/>
      <c r="J101" s="9"/>
      <c r="K101" s="9"/>
      <c r="L101" s="9"/>
      <c r="M101" s="9"/>
      <c r="N101" s="9"/>
      <c r="O101" s="9"/>
      <c r="P101" s="9"/>
    </row>
    <row r="102" spans="1:16" s="11" customFormat="1" ht="12">
      <c r="A102" s="7"/>
      <c r="B102" s="91"/>
      <c r="C102" s="23"/>
      <c r="D102" s="23"/>
      <c r="E102" s="24"/>
      <c r="F102" s="28">
        <f t="shared" si="4"/>
        <v>0</v>
      </c>
      <c r="G102" s="18"/>
      <c r="H102" s="9"/>
      <c r="I102" s="10"/>
      <c r="J102" s="9"/>
      <c r="K102" s="9"/>
      <c r="L102" s="9"/>
      <c r="M102" s="9"/>
      <c r="N102" s="9"/>
      <c r="O102" s="9"/>
      <c r="P102" s="9"/>
    </row>
    <row r="103" spans="1:16" s="11" customFormat="1" ht="12">
      <c r="A103" s="7"/>
      <c r="B103" s="91"/>
      <c r="C103" s="23"/>
      <c r="D103" s="23"/>
      <c r="E103" s="24"/>
      <c r="F103" s="28">
        <f t="shared" si="4"/>
        <v>0</v>
      </c>
      <c r="G103" s="18"/>
      <c r="H103" s="9"/>
      <c r="I103" s="10"/>
      <c r="J103" s="9"/>
      <c r="K103" s="9"/>
      <c r="L103" s="9"/>
      <c r="M103" s="9"/>
      <c r="N103" s="9"/>
      <c r="O103" s="9"/>
      <c r="P103" s="9"/>
    </row>
    <row r="104" spans="1:16" s="11" customFormat="1" ht="12">
      <c r="A104" s="7"/>
      <c r="B104" s="91"/>
      <c r="C104" s="23"/>
      <c r="D104" s="23"/>
      <c r="E104" s="24"/>
      <c r="F104" s="28">
        <f t="shared" si="4"/>
        <v>0</v>
      </c>
      <c r="G104" s="18"/>
      <c r="H104" s="9"/>
      <c r="I104" s="10"/>
      <c r="J104" s="9"/>
      <c r="K104" s="9"/>
      <c r="L104" s="9"/>
      <c r="M104" s="9"/>
      <c r="N104" s="9"/>
      <c r="O104" s="9"/>
      <c r="P104" s="9"/>
    </row>
    <row r="105" spans="1:16" s="11" customFormat="1" ht="12">
      <c r="A105" s="7"/>
      <c r="B105" s="91"/>
      <c r="C105" s="23"/>
      <c r="D105" s="23"/>
      <c r="E105" s="24"/>
      <c r="F105" s="28">
        <f t="shared" si="4"/>
        <v>0</v>
      </c>
      <c r="G105" s="18"/>
      <c r="H105" s="9"/>
      <c r="I105" s="10"/>
      <c r="J105" s="9"/>
      <c r="K105" s="9"/>
      <c r="L105" s="9"/>
      <c r="M105" s="9"/>
      <c r="N105" s="9"/>
      <c r="O105" s="9"/>
      <c r="P105" s="9"/>
    </row>
    <row r="106" spans="1:16" s="11" customFormat="1" ht="12">
      <c r="A106" s="7"/>
      <c r="B106" s="91"/>
      <c r="C106" s="23"/>
      <c r="D106" s="23"/>
      <c r="E106" s="24"/>
      <c r="F106" s="28">
        <f t="shared" si="4"/>
        <v>0</v>
      </c>
      <c r="G106" s="18"/>
      <c r="H106" s="9"/>
      <c r="I106" s="10"/>
      <c r="J106" s="9"/>
      <c r="K106" s="9"/>
      <c r="L106" s="9"/>
      <c r="M106" s="9"/>
      <c r="N106" s="9"/>
      <c r="O106" s="9"/>
      <c r="P106" s="9"/>
    </row>
    <row r="107" spans="1:16" s="11" customFormat="1" ht="12">
      <c r="A107" s="7"/>
      <c r="B107" s="91"/>
      <c r="C107" s="23"/>
      <c r="D107" s="23"/>
      <c r="E107" s="24"/>
      <c r="F107" s="28">
        <f t="shared" si="4"/>
        <v>0</v>
      </c>
      <c r="G107" s="18"/>
      <c r="H107" s="9"/>
      <c r="I107" s="10"/>
      <c r="J107" s="9"/>
      <c r="K107" s="9"/>
      <c r="L107" s="9"/>
      <c r="M107" s="9"/>
      <c r="N107" s="9"/>
      <c r="O107" s="9"/>
      <c r="P107" s="9"/>
    </row>
    <row r="108" spans="1:16" s="11" customFormat="1" ht="12">
      <c r="A108" s="7"/>
      <c r="B108" s="91"/>
      <c r="C108" s="23"/>
      <c r="D108" s="23"/>
      <c r="E108" s="24"/>
      <c r="F108" s="28">
        <f t="shared" si="4"/>
        <v>0</v>
      </c>
      <c r="G108" s="18"/>
      <c r="H108" s="9"/>
      <c r="I108" s="10"/>
      <c r="J108" s="9"/>
      <c r="K108" s="9"/>
      <c r="L108" s="9"/>
      <c r="M108" s="9"/>
      <c r="N108" s="9"/>
      <c r="O108" s="9"/>
      <c r="P108" s="9"/>
    </row>
    <row r="109" spans="1:16" s="11" customFormat="1" ht="12">
      <c r="A109" s="7"/>
      <c r="B109" s="91"/>
      <c r="C109" s="23"/>
      <c r="D109" s="23"/>
      <c r="E109" s="24"/>
      <c r="F109" s="28">
        <f t="shared" si="4"/>
        <v>0</v>
      </c>
      <c r="G109" s="18"/>
      <c r="H109" s="9"/>
      <c r="I109" s="10"/>
      <c r="J109" s="9"/>
      <c r="K109" s="9"/>
      <c r="L109" s="9"/>
      <c r="M109" s="9"/>
      <c r="N109" s="9"/>
      <c r="O109" s="9"/>
      <c r="P109" s="9"/>
    </row>
    <row r="110" spans="1:16" s="11" customFormat="1" ht="12">
      <c r="A110" s="7"/>
      <c r="B110" s="56"/>
      <c r="C110" s="2"/>
      <c r="D110" s="26"/>
      <c r="E110" s="27" t="s">
        <v>69</v>
      </c>
      <c r="F110" s="28">
        <f>SUM(F101:F109)</f>
        <v>0</v>
      </c>
      <c r="G110" s="18"/>
      <c r="H110" s="9"/>
      <c r="I110" s="10"/>
      <c r="J110" s="9"/>
      <c r="K110" s="9"/>
      <c r="L110" s="9"/>
      <c r="M110" s="9"/>
      <c r="N110" s="9"/>
      <c r="O110" s="9"/>
      <c r="P110" s="9"/>
    </row>
    <row r="111" spans="1:16" s="11" customFormat="1" ht="12">
      <c r="A111" s="7"/>
      <c r="B111" s="54"/>
      <c r="C111" s="9"/>
      <c r="D111" s="13"/>
      <c r="E111" s="59"/>
      <c r="F111" s="60"/>
      <c r="G111" s="18"/>
      <c r="H111" s="9"/>
      <c r="I111" s="10"/>
      <c r="J111" s="9"/>
      <c r="K111" s="9"/>
      <c r="L111" s="9"/>
      <c r="M111" s="9"/>
      <c r="N111" s="9"/>
      <c r="O111" s="9"/>
      <c r="P111" s="9"/>
    </row>
    <row r="112" spans="1:16" s="11" customFormat="1" ht="12">
      <c r="A112" s="7"/>
      <c r="B112" s="54"/>
      <c r="C112" s="9"/>
      <c r="D112" s="13"/>
      <c r="E112" s="59"/>
      <c r="F112" s="60"/>
      <c r="G112" s="18"/>
      <c r="H112" s="9"/>
      <c r="I112" s="10"/>
      <c r="J112" s="9"/>
      <c r="K112" s="9"/>
      <c r="L112" s="9"/>
      <c r="M112" s="9"/>
      <c r="N112" s="9"/>
      <c r="O112" s="9"/>
      <c r="P112" s="9"/>
    </row>
    <row r="113" spans="1:16" s="11" customFormat="1" ht="12">
      <c r="A113" s="7"/>
      <c r="B113" s="54" t="s">
        <v>59</v>
      </c>
      <c r="C113" s="9"/>
      <c r="D113" s="2"/>
      <c r="E113" s="31"/>
      <c r="F113" s="32">
        <f>(F96+F110)*0.15</f>
        <v>0</v>
      </c>
      <c r="G113" s="33"/>
      <c r="H113" s="9"/>
      <c r="I113" s="10"/>
      <c r="J113" s="9"/>
      <c r="K113" s="9"/>
      <c r="L113" s="9"/>
      <c r="M113" s="9"/>
      <c r="N113" s="9"/>
      <c r="O113" s="9"/>
      <c r="P113" s="9"/>
    </row>
    <row r="114" spans="1:16" s="11" customFormat="1" ht="12">
      <c r="A114" s="7"/>
      <c r="B114" s="54"/>
      <c r="C114" s="9"/>
      <c r="D114" s="13"/>
      <c r="E114" s="59"/>
      <c r="F114" s="60"/>
      <c r="G114" s="82"/>
      <c r="H114" s="9"/>
      <c r="I114" s="10"/>
      <c r="J114" s="9"/>
      <c r="K114" s="9"/>
      <c r="L114" s="9"/>
      <c r="M114" s="9"/>
      <c r="N114" s="9"/>
      <c r="O114" s="9"/>
      <c r="P114" s="9"/>
    </row>
    <row r="115" spans="1:16" s="11" customFormat="1" ht="12">
      <c r="A115" s="7"/>
      <c r="B115" s="54" t="s">
        <v>58</v>
      </c>
      <c r="C115" s="9"/>
      <c r="D115" s="13"/>
      <c r="E115" s="59"/>
      <c r="F115" s="60"/>
      <c r="G115" s="18"/>
      <c r="H115" s="9"/>
      <c r="I115" s="10"/>
      <c r="J115" s="9"/>
      <c r="K115" s="9"/>
      <c r="L115" s="9"/>
      <c r="M115" s="9"/>
      <c r="N115" s="9"/>
      <c r="O115" s="9"/>
      <c r="P115" s="9"/>
    </row>
    <row r="116" spans="1:16" s="11" customFormat="1" ht="12">
      <c r="A116" s="7"/>
      <c r="B116" s="55" t="s">
        <v>12</v>
      </c>
      <c r="C116" s="9"/>
      <c r="E116" s="59"/>
      <c r="F116" s="4" t="s">
        <v>14</v>
      </c>
      <c r="G116" s="18"/>
      <c r="H116" s="9"/>
      <c r="I116" s="10"/>
      <c r="J116" s="9"/>
      <c r="K116" s="9"/>
      <c r="L116" s="9"/>
      <c r="M116" s="9"/>
      <c r="N116" s="9"/>
      <c r="O116" s="9"/>
      <c r="P116" s="9"/>
    </row>
    <row r="117" spans="1:16" s="11" customFormat="1" ht="12">
      <c r="A117" s="7"/>
      <c r="B117" s="89"/>
      <c r="C117" s="24"/>
      <c r="D117" s="24"/>
      <c r="E117" s="24"/>
      <c r="F117" s="24">
        <v>0</v>
      </c>
      <c r="G117" s="18"/>
      <c r="H117" s="9"/>
      <c r="I117" s="10"/>
      <c r="J117" s="9"/>
      <c r="K117" s="9"/>
      <c r="L117" s="9"/>
      <c r="M117" s="9"/>
      <c r="N117" s="9"/>
      <c r="O117" s="9"/>
      <c r="P117" s="9"/>
    </row>
    <row r="118" spans="1:16" s="11" customFormat="1" ht="12">
      <c r="A118" s="7"/>
      <c r="B118" s="89"/>
      <c r="C118" s="24"/>
      <c r="D118" s="24"/>
      <c r="E118" s="24"/>
      <c r="F118" s="24">
        <v>0</v>
      </c>
      <c r="G118" s="18"/>
      <c r="H118" s="9"/>
      <c r="I118" s="10"/>
      <c r="J118" s="9"/>
      <c r="K118" s="9"/>
      <c r="L118" s="9"/>
      <c r="M118" s="9"/>
      <c r="N118" s="9"/>
      <c r="O118" s="9"/>
      <c r="P118" s="9"/>
    </row>
    <row r="119" spans="1:16" s="11" customFormat="1" ht="12">
      <c r="A119" s="7"/>
      <c r="B119" s="89"/>
      <c r="C119" s="24"/>
      <c r="D119" s="24"/>
      <c r="E119" s="24"/>
      <c r="F119" s="24">
        <v>0</v>
      </c>
      <c r="G119" s="18"/>
      <c r="H119" s="9"/>
      <c r="I119" s="10"/>
      <c r="J119" s="9"/>
      <c r="K119" s="9"/>
      <c r="L119" s="9"/>
      <c r="M119" s="9"/>
      <c r="N119" s="9"/>
      <c r="O119" s="9"/>
      <c r="P119" s="9"/>
    </row>
    <row r="120" spans="1:16" s="11" customFormat="1" ht="12">
      <c r="A120" s="7"/>
      <c r="B120" s="89"/>
      <c r="C120" s="24"/>
      <c r="D120" s="24"/>
      <c r="E120" s="24"/>
      <c r="F120" s="24">
        <v>0</v>
      </c>
      <c r="G120" s="18"/>
      <c r="H120" s="9"/>
      <c r="I120" s="10"/>
      <c r="J120" s="9"/>
      <c r="K120" s="9"/>
      <c r="L120" s="9"/>
      <c r="M120" s="9"/>
      <c r="N120" s="9"/>
      <c r="O120" s="9"/>
      <c r="P120" s="9"/>
    </row>
    <row r="121" spans="1:16" s="11" customFormat="1" ht="12">
      <c r="A121" s="7"/>
      <c r="B121" s="89"/>
      <c r="C121" s="24"/>
      <c r="D121" s="24"/>
      <c r="E121" s="24"/>
      <c r="F121" s="24">
        <v>0</v>
      </c>
      <c r="G121" s="18"/>
      <c r="H121" s="9"/>
      <c r="I121" s="10"/>
      <c r="J121" s="9"/>
      <c r="K121" s="9"/>
      <c r="L121" s="9"/>
      <c r="M121" s="9"/>
      <c r="N121" s="9"/>
      <c r="O121" s="9"/>
      <c r="P121" s="9"/>
    </row>
    <row r="122" spans="1:16" s="11" customFormat="1" ht="12">
      <c r="A122" s="7"/>
      <c r="B122" s="89"/>
      <c r="C122" s="24"/>
      <c r="D122" s="24"/>
      <c r="E122" s="24"/>
      <c r="F122" s="24">
        <v>0</v>
      </c>
      <c r="G122" s="18"/>
      <c r="H122" s="9"/>
      <c r="I122" s="10"/>
      <c r="J122" s="9"/>
      <c r="K122" s="9"/>
      <c r="L122" s="9"/>
      <c r="M122" s="9"/>
      <c r="N122" s="9"/>
      <c r="O122" s="9"/>
      <c r="P122" s="9"/>
    </row>
    <row r="123" spans="1:16" s="11" customFormat="1" ht="12">
      <c r="A123" s="7"/>
      <c r="B123" s="89"/>
      <c r="C123" s="24"/>
      <c r="D123" s="24"/>
      <c r="E123" s="24"/>
      <c r="F123" s="24">
        <v>0</v>
      </c>
      <c r="G123" s="18"/>
      <c r="H123" s="9"/>
      <c r="I123" s="10"/>
      <c r="J123" s="9"/>
      <c r="K123" s="9"/>
      <c r="L123" s="9"/>
      <c r="M123" s="9"/>
      <c r="N123" s="9"/>
      <c r="O123" s="9"/>
      <c r="P123" s="9"/>
    </row>
    <row r="124" spans="1:16" s="11" customFormat="1" ht="12">
      <c r="A124" s="7"/>
      <c r="B124" s="83"/>
      <c r="C124" s="84"/>
      <c r="D124" s="85"/>
      <c r="E124" s="86" t="s">
        <v>62</v>
      </c>
      <c r="F124" s="87">
        <f>SUM(F117:F123)</f>
        <v>0</v>
      </c>
      <c r="G124" s="18"/>
      <c r="H124" s="9"/>
      <c r="I124" s="10"/>
      <c r="J124" s="9"/>
      <c r="K124" s="9"/>
      <c r="L124" s="9"/>
      <c r="M124" s="9"/>
      <c r="N124" s="9"/>
      <c r="O124" s="9"/>
      <c r="P124" s="9"/>
    </row>
    <row r="125" spans="1:16" s="11" customFormat="1" thickBot="1">
      <c r="A125" s="7"/>
      <c r="B125" s="54"/>
      <c r="C125" s="9"/>
      <c r="D125" s="13"/>
      <c r="E125" s="59"/>
      <c r="F125" s="60"/>
      <c r="G125" s="18"/>
      <c r="H125" s="9"/>
      <c r="I125" s="10"/>
      <c r="J125" s="9"/>
      <c r="K125" s="9"/>
      <c r="L125" s="9"/>
      <c r="M125" s="9"/>
      <c r="N125" s="9"/>
      <c r="O125" s="9"/>
      <c r="P125" s="9"/>
    </row>
    <row r="126" spans="1:16" s="11" customFormat="1" thickBot="1">
      <c r="A126" s="7"/>
      <c r="B126" s="57"/>
      <c r="C126" s="34"/>
      <c r="D126" s="35"/>
      <c r="E126" s="88" t="s">
        <v>76</v>
      </c>
      <c r="F126" s="36">
        <f>F96+F110+F113+F124</f>
        <v>0</v>
      </c>
      <c r="G126" s="99"/>
      <c r="H126" s="9"/>
      <c r="I126" s="10"/>
      <c r="J126" s="9"/>
      <c r="K126" s="9"/>
      <c r="L126" s="9"/>
      <c r="M126" s="9"/>
      <c r="N126" s="9"/>
      <c r="O126" s="9"/>
      <c r="P126" s="9"/>
    </row>
    <row r="127" spans="1:16" s="11" customFormat="1" thickBot="1">
      <c r="A127" s="7"/>
      <c r="B127" s="9"/>
      <c r="C127" s="9"/>
      <c r="D127" s="13"/>
      <c r="E127" s="59"/>
      <c r="F127" s="60"/>
      <c r="G127" s="41"/>
      <c r="H127" s="9"/>
      <c r="I127" s="10"/>
      <c r="J127" s="9"/>
      <c r="K127" s="9"/>
      <c r="L127" s="9"/>
      <c r="M127" s="9"/>
      <c r="N127" s="9"/>
      <c r="O127" s="9"/>
      <c r="P127" s="9"/>
    </row>
    <row r="128" spans="1:16" s="11" customFormat="1" ht="16.5" thickBot="1">
      <c r="A128" s="100" t="s">
        <v>16</v>
      </c>
      <c r="B128" s="98" t="s">
        <v>336</v>
      </c>
      <c r="C128" s="42"/>
      <c r="D128" s="43"/>
      <c r="E128" s="94"/>
      <c r="F128" s="58">
        <f>F37+F67+F81+F126</f>
        <v>0</v>
      </c>
      <c r="G128" s="44"/>
      <c r="H128" s="9"/>
      <c r="I128" s="10"/>
      <c r="J128" s="9"/>
      <c r="K128" s="9"/>
      <c r="L128" s="9"/>
      <c r="M128" s="9"/>
      <c r="N128" s="9"/>
      <c r="O128" s="9"/>
      <c r="P128" s="9"/>
    </row>
    <row r="129" spans="1:10" s="2" customFormat="1" ht="11.25" hidden="1" customHeight="1" thickBot="1">
      <c r="A129" s="1"/>
      <c r="D129" s="3"/>
      <c r="F129" s="45"/>
      <c r="G129" s="4"/>
      <c r="I129" s="5"/>
    </row>
    <row r="130" spans="1:10" s="2" customFormat="1" ht="15.75" hidden="1">
      <c r="A130" s="114"/>
      <c r="B130" s="115"/>
      <c r="C130" s="116"/>
      <c r="D130" s="117" t="s">
        <v>320</v>
      </c>
      <c r="E130" s="118" t="s">
        <v>321</v>
      </c>
      <c r="F130" s="117" t="s">
        <v>322</v>
      </c>
      <c r="G130" s="119"/>
      <c r="H130" s="74"/>
      <c r="I130" s="120" t="s">
        <v>73</v>
      </c>
      <c r="J130" s="121" t="s">
        <v>323</v>
      </c>
    </row>
    <row r="131" spans="1:10" s="2" customFormat="1" ht="12" hidden="1">
      <c r="A131" s="69"/>
      <c r="B131" s="122" t="s">
        <v>60</v>
      </c>
      <c r="C131" s="123"/>
      <c r="D131" s="124">
        <f>F37</f>
        <v>0</v>
      </c>
      <c r="E131" s="124">
        <f>F37</f>
        <v>0</v>
      </c>
      <c r="F131" s="125">
        <f>(E131)*0.5</f>
        <v>0</v>
      </c>
      <c r="G131" s="126"/>
      <c r="H131" s="75"/>
      <c r="I131" s="127">
        <f>IF(F131=0,0,F131/E131)</f>
        <v>0</v>
      </c>
      <c r="J131" s="128"/>
    </row>
    <row r="132" spans="1:10" s="2" customFormat="1" ht="12" hidden="1">
      <c r="A132" s="69"/>
      <c r="B132" s="122" t="s">
        <v>303</v>
      </c>
      <c r="C132" s="123"/>
      <c r="D132" s="124">
        <f>F67</f>
        <v>0</v>
      </c>
      <c r="E132" s="124">
        <f>F67</f>
        <v>0</v>
      </c>
      <c r="F132" s="125">
        <f>(E132)*0.5</f>
        <v>0</v>
      </c>
      <c r="G132" s="126"/>
      <c r="H132" s="75"/>
      <c r="I132" s="127">
        <f>IF(F132=0,0,F132/E132)</f>
        <v>0</v>
      </c>
      <c r="J132" s="128"/>
    </row>
    <row r="133" spans="1:10" s="2" customFormat="1" ht="12" hidden="1">
      <c r="A133" s="69"/>
      <c r="B133" s="122" t="s">
        <v>304</v>
      </c>
      <c r="C133" s="123"/>
      <c r="D133" s="124">
        <f>F81</f>
        <v>0</v>
      </c>
      <c r="E133" s="124">
        <f>IF(F81=0,0,IF((F81/D136&gt;0.2),(0.2*D136),F81))</f>
        <v>0</v>
      </c>
      <c r="F133" s="125">
        <f>E133*(G5+0.5)</f>
        <v>0</v>
      </c>
      <c r="G133" s="126"/>
      <c r="H133" s="75"/>
      <c r="I133" s="127">
        <f>IF(F133=0,0,F133/E133)</f>
        <v>0</v>
      </c>
      <c r="J133" s="137" t="str">
        <f>IF(E133=0,"0%",E133/$D$136)</f>
        <v>0%</v>
      </c>
    </row>
    <row r="134" spans="1:10" s="2" customFormat="1" ht="12" hidden="1">
      <c r="A134" s="69"/>
      <c r="B134" s="122" t="s">
        <v>305</v>
      </c>
      <c r="C134" s="123"/>
      <c r="D134" s="124">
        <f>F126</f>
        <v>0</v>
      </c>
      <c r="E134" s="124">
        <f>F126</f>
        <v>0</v>
      </c>
      <c r="F134" s="125">
        <f>E134*(H6+0.5)</f>
        <v>0</v>
      </c>
      <c r="G134" s="126"/>
      <c r="H134" s="75"/>
      <c r="I134" s="127">
        <f>IF(F134=0,0,F134/E134)</f>
        <v>0</v>
      </c>
      <c r="J134" s="128"/>
    </row>
    <row r="135" spans="1:10" s="2" customFormat="1" ht="12" hidden="1">
      <c r="A135" s="69"/>
      <c r="B135" s="122" t="s">
        <v>306</v>
      </c>
      <c r="C135" s="123"/>
      <c r="D135" s="124">
        <f>Deelnemer1!F52+Deelnemer2!F52+Deelnemer3!F52+Deelnemer4!F52+Deelnemer5!F52+Deelnemer6!F52+Deelnemer7!F52</f>
        <v>0</v>
      </c>
      <c r="E135" s="124">
        <f>D135</f>
        <v>0</v>
      </c>
      <c r="F135" s="125" t="s">
        <v>28</v>
      </c>
      <c r="G135" s="126"/>
      <c r="H135" s="75"/>
      <c r="I135" s="127"/>
      <c r="J135" s="128"/>
    </row>
    <row r="136" spans="1:10" s="2" customFormat="1" hidden="1" thickBot="1">
      <c r="A136" s="69"/>
      <c r="B136" s="129"/>
      <c r="C136" s="130"/>
      <c r="D136" s="131">
        <f>SUM(D131:D135)</f>
        <v>0</v>
      </c>
      <c r="E136" s="131">
        <f>SUM(E131:E135)</f>
        <v>0</v>
      </c>
      <c r="F136" s="132">
        <f>SUM(F131:F135)</f>
        <v>0</v>
      </c>
      <c r="G136" s="133"/>
      <c r="H136" s="75"/>
      <c r="I136" s="129"/>
      <c r="J136" s="134"/>
    </row>
    <row r="137" spans="1:10" s="2" customFormat="1" thickBot="1">
      <c r="A137" s="69"/>
      <c r="B137" s="123"/>
      <c r="C137" s="123"/>
      <c r="D137" s="124"/>
      <c r="E137" s="124"/>
      <c r="F137" s="125"/>
      <c r="G137" s="75"/>
      <c r="H137" s="75"/>
      <c r="I137" s="123"/>
      <c r="J137" s="135"/>
    </row>
    <row r="138" spans="1:10" s="2" customFormat="1" ht="16.5" thickBot="1">
      <c r="A138" s="114" t="s">
        <v>20</v>
      </c>
      <c r="B138" s="136" t="s">
        <v>349</v>
      </c>
      <c r="C138" s="70"/>
      <c r="D138" s="71"/>
      <c r="E138" s="70"/>
      <c r="F138" s="73">
        <f>F136</f>
        <v>0</v>
      </c>
      <c r="G138" s="72"/>
      <c r="H138" s="75"/>
      <c r="I138" s="123"/>
      <c r="J138" s="135"/>
    </row>
    <row r="139" spans="1:10" s="2" customFormat="1" thickBot="1">
      <c r="A139" s="1"/>
      <c r="D139" s="3"/>
      <c r="F139" s="45"/>
      <c r="G139" s="4"/>
      <c r="I139" s="5"/>
    </row>
    <row r="140" spans="1:10" s="2" customFormat="1" ht="15.75">
      <c r="A140" s="100" t="s">
        <v>21</v>
      </c>
      <c r="B140" s="196" t="s">
        <v>338</v>
      </c>
      <c r="C140" s="197"/>
      <c r="D140" s="197"/>
      <c r="E140" s="197"/>
      <c r="F140" s="197"/>
      <c r="G140" s="16"/>
      <c r="I140" s="5"/>
    </row>
    <row r="141" spans="1:10" s="2" customFormat="1" ht="12">
      <c r="A141" s="1"/>
      <c r="B141" s="208"/>
      <c r="C141" s="209"/>
      <c r="D141" s="209"/>
      <c r="E141" s="209"/>
      <c r="F141" s="209"/>
      <c r="G141" s="18"/>
      <c r="I141" s="5"/>
    </row>
    <row r="142" spans="1:10" s="2" customFormat="1" ht="12">
      <c r="A142" s="1"/>
      <c r="B142" s="208"/>
      <c r="C142" s="209"/>
      <c r="D142" s="209"/>
      <c r="E142" s="209"/>
      <c r="F142" s="209"/>
      <c r="G142" s="61"/>
      <c r="I142" s="5"/>
    </row>
    <row r="143" spans="1:10" s="2" customFormat="1" ht="12">
      <c r="A143" s="1"/>
      <c r="B143" s="208"/>
      <c r="C143" s="209"/>
      <c r="D143" s="209"/>
      <c r="E143" s="209"/>
      <c r="F143" s="209"/>
      <c r="G143" s="18"/>
      <c r="I143" s="5"/>
    </row>
    <row r="144" spans="1:10" s="2" customFormat="1" ht="12">
      <c r="A144" s="1"/>
      <c r="B144" s="208"/>
      <c r="C144" s="209"/>
      <c r="D144" s="209"/>
      <c r="E144" s="209"/>
      <c r="F144" s="209"/>
      <c r="G144" s="18"/>
      <c r="I144" s="5"/>
    </row>
    <row r="145" spans="1:16" s="2" customFormat="1" ht="12">
      <c r="A145" s="1"/>
      <c r="B145" s="208"/>
      <c r="C145" s="209"/>
      <c r="D145" s="209"/>
      <c r="E145" s="209"/>
      <c r="F145" s="209"/>
      <c r="G145" s="18"/>
      <c r="I145" s="5"/>
    </row>
    <row r="146" spans="1:16" s="2" customFormat="1" ht="12">
      <c r="A146" s="1"/>
      <c r="B146" s="208"/>
      <c r="C146" s="209"/>
      <c r="D146" s="209"/>
      <c r="E146" s="209"/>
      <c r="F146" s="209"/>
      <c r="G146" s="18"/>
      <c r="I146" s="5"/>
    </row>
    <row r="147" spans="1:16" s="6" customFormat="1" ht="12">
      <c r="A147" s="1"/>
      <c r="B147" s="208"/>
      <c r="C147" s="209"/>
      <c r="D147" s="209"/>
      <c r="E147" s="209"/>
      <c r="F147" s="209"/>
      <c r="G147" s="18"/>
      <c r="H147" s="2"/>
      <c r="I147" s="5"/>
      <c r="J147" s="2"/>
      <c r="K147" s="2"/>
      <c r="L147" s="2"/>
      <c r="M147" s="2"/>
      <c r="N147" s="2"/>
      <c r="O147" s="2"/>
      <c r="P147" s="2"/>
    </row>
    <row r="148" spans="1:16" s="6" customFormat="1" ht="12">
      <c r="A148" s="1"/>
      <c r="B148" s="208"/>
      <c r="C148" s="209"/>
      <c r="D148" s="209"/>
      <c r="E148" s="209"/>
      <c r="F148" s="209"/>
      <c r="G148" s="18"/>
      <c r="H148" s="2"/>
      <c r="I148" s="5"/>
      <c r="J148" s="2"/>
      <c r="K148" s="2"/>
      <c r="L148" s="2"/>
      <c r="M148" s="2"/>
      <c r="N148" s="2"/>
      <c r="O148" s="2"/>
      <c r="P148" s="2"/>
    </row>
    <row r="149" spans="1:16" s="6" customFormat="1" ht="12">
      <c r="A149" s="1"/>
      <c r="B149" s="208"/>
      <c r="C149" s="209"/>
      <c r="D149" s="209"/>
      <c r="E149" s="209"/>
      <c r="F149" s="209"/>
      <c r="G149" s="18"/>
      <c r="H149" s="2"/>
      <c r="I149" s="5"/>
      <c r="J149" s="2"/>
      <c r="K149" s="2"/>
      <c r="L149" s="2"/>
      <c r="M149" s="2"/>
      <c r="N149" s="2"/>
      <c r="O149" s="2"/>
      <c r="P149" s="2"/>
    </row>
    <row r="150" spans="1:16" s="6" customFormat="1" ht="12">
      <c r="A150" s="1"/>
      <c r="B150" s="208"/>
      <c r="C150" s="209"/>
      <c r="D150" s="209"/>
      <c r="E150" s="209"/>
      <c r="F150" s="209"/>
      <c r="G150" s="18"/>
      <c r="H150" s="2"/>
      <c r="I150" s="5"/>
      <c r="J150" s="2"/>
      <c r="K150" s="2"/>
      <c r="L150" s="2"/>
      <c r="M150" s="2"/>
      <c r="N150" s="2"/>
      <c r="O150" s="2"/>
      <c r="P150" s="2"/>
    </row>
    <row r="151" spans="1:16">
      <c r="B151" s="210"/>
      <c r="C151" s="211"/>
      <c r="D151" s="211"/>
      <c r="E151" s="211"/>
      <c r="F151" s="211"/>
      <c r="G151" s="62"/>
    </row>
    <row r="152" spans="1:16" ht="13.5" thickBot="1">
      <c r="B152" s="206"/>
      <c r="C152" s="207"/>
      <c r="D152" s="207"/>
      <c r="E152" s="207"/>
      <c r="F152" s="207"/>
      <c r="G152" s="63"/>
    </row>
    <row r="153" spans="1:16">
      <c r="B153" s="48"/>
      <c r="C153" s="48"/>
      <c r="D153" s="51"/>
      <c r="E153" s="48"/>
      <c r="F153" s="51"/>
      <c r="G153" s="47"/>
    </row>
    <row r="154" spans="1:16">
      <c r="B154" s="48"/>
      <c r="C154" s="48"/>
      <c r="D154" s="51"/>
      <c r="E154" s="48"/>
      <c r="F154" s="51"/>
      <c r="G154" s="47"/>
    </row>
    <row r="155" spans="1:16">
      <c r="B155" s="48"/>
      <c r="C155" s="48"/>
      <c r="D155" s="51"/>
      <c r="E155" s="48"/>
      <c r="F155" s="51"/>
      <c r="G155" s="47"/>
    </row>
    <row r="156" spans="1:16">
      <c r="B156" s="48"/>
      <c r="C156" s="48"/>
      <c r="D156" s="51"/>
      <c r="E156" s="48"/>
      <c r="F156" s="51"/>
      <c r="G156" s="47"/>
    </row>
    <row r="157" spans="1:16">
      <c r="B157" s="48"/>
      <c r="C157" s="48"/>
      <c r="D157" s="51"/>
      <c r="E157" s="48"/>
      <c r="F157" s="51"/>
      <c r="G157" s="47"/>
    </row>
    <row r="158" spans="1:16">
      <c r="B158" s="48"/>
      <c r="C158" s="48"/>
      <c r="D158" s="51"/>
      <c r="E158" s="48"/>
      <c r="F158" s="51"/>
      <c r="G158" s="47"/>
    </row>
    <row r="159" spans="1:16">
      <c r="B159" s="48"/>
      <c r="C159" s="48"/>
      <c r="D159" s="51"/>
      <c r="E159" s="48"/>
      <c r="F159" s="51"/>
      <c r="G159" s="47"/>
    </row>
    <row r="160" spans="1:16">
      <c r="B160" s="48"/>
      <c r="C160" s="48"/>
      <c r="D160" s="51"/>
      <c r="E160" s="48"/>
      <c r="F160" s="51"/>
      <c r="G160" s="47"/>
    </row>
    <row r="161" spans="2:7">
      <c r="B161" s="48"/>
      <c r="C161" s="48"/>
      <c r="D161" s="51"/>
      <c r="E161" s="48"/>
      <c r="F161" s="51"/>
      <c r="G161" s="47"/>
    </row>
    <row r="162" spans="2:7">
      <c r="B162" s="48"/>
      <c r="C162" s="48"/>
      <c r="D162" s="51"/>
      <c r="E162" s="48"/>
      <c r="F162" s="51"/>
      <c r="G162" s="47"/>
    </row>
    <row r="163" spans="2:7">
      <c r="B163" s="48"/>
      <c r="C163" s="48"/>
      <c r="D163" s="51"/>
      <c r="E163" s="48"/>
      <c r="F163" s="51"/>
      <c r="G163" s="47"/>
    </row>
  </sheetData>
  <mergeCells count="16">
    <mergeCell ref="B140:F140"/>
    <mergeCell ref="H6:H7"/>
    <mergeCell ref="C2:E2"/>
    <mergeCell ref="C3:E3"/>
    <mergeCell ref="B152:F152"/>
    <mergeCell ref="B141:F141"/>
    <mergeCell ref="B142:F142"/>
    <mergeCell ref="B143:F143"/>
    <mergeCell ref="B144:F144"/>
    <mergeCell ref="B145:F145"/>
    <mergeCell ref="B146:F146"/>
    <mergeCell ref="B147:F147"/>
    <mergeCell ref="B148:F148"/>
    <mergeCell ref="B149:F149"/>
    <mergeCell ref="B150:F150"/>
    <mergeCell ref="B151:F151"/>
  </mergeCells>
  <conditionalFormatting sqref="B10">
    <cfRule type="cellIs" dxfId="20" priority="11" stopIfTrue="1" operator="equal">
      <formula>"Kies eerst uw systematiek voor de berekening van de subsidiabele kosten"</formula>
    </cfRule>
  </conditionalFormatting>
  <conditionalFormatting sqref="E24">
    <cfRule type="cellIs" dxfId="19" priority="12" stopIfTrue="1" operator="equal">
      <formula>"Opslag algemene kosten (50%)"</formula>
    </cfRule>
  </conditionalFormatting>
  <conditionalFormatting sqref="B39">
    <cfRule type="cellIs" dxfId="18" priority="5" stopIfTrue="1" operator="equal">
      <formula>"Kies eerst uw systematiek voor de berekening van de subsidiabele kosten"</formula>
    </cfRule>
  </conditionalFormatting>
  <conditionalFormatting sqref="E53">
    <cfRule type="cellIs" dxfId="17" priority="6" stopIfTrue="1" operator="equal">
      <formula>"Opslag algemene kosten (50%)"</formula>
    </cfRule>
  </conditionalFormatting>
  <conditionalFormatting sqref="E113">
    <cfRule type="cellIs" dxfId="16" priority="2" stopIfTrue="1" operator="equal">
      <formula>"Opslag algemene kosten (50%)"</formula>
    </cfRule>
  </conditionalFormatting>
  <conditionalFormatting sqref="B84">
    <cfRule type="cellIs" dxfId="15" priority="1" stopIfTrue="1" operator="equal">
      <formula>"Kies eerst uw systematiek voor de berekening van de subsidiabele kosten"</formula>
    </cfRule>
  </conditionalFormatting>
  <dataValidations count="5">
    <dataValidation type="list" allowBlank="1" showInputMessage="1" showErrorMessage="1" sqref="F5" xr:uid="{7687D3A1-EC05-4A56-B1A9-7E1668A19C76}">
      <formula1>"Ja,Nee"</formula1>
    </dataValidation>
    <dataValidation type="list" allowBlank="1" showInputMessage="1" showErrorMessage="1" sqref="F6" xr:uid="{DA242758-02B3-4BFC-A5D4-BC7FA4C768C9}">
      <formula1>"Ja,Nee,Niet van toepassing"</formula1>
    </dataValidation>
    <dataValidation type="list" allowBlank="1" showInputMessage="1" showErrorMessage="1" sqref="F7" xr:uid="{F03134C9-8FAA-4BF1-A896-BEF374DE7F8B}">
      <formula1>"Kleine onderneming,Middelgrote onderneming,Overig"</formula1>
    </dataValidation>
    <dataValidation type="list" allowBlank="1" showInputMessage="1" showErrorMessage="1" sqref="C72:C79" xr:uid="{2959456D-9641-467E-82D5-0F6D82815588}">
      <formula1>"Aankoop,Lease"</formula1>
    </dataValidation>
    <dataValidation type="list" allowBlank="1" showInputMessage="1" showErrorMessage="1" sqref="C13:C21 C42:C50" xr:uid="{B7FBBBF1-EBD5-4099-AAEC-6A2D07CAA0DD}">
      <formula1>"Loondienst,Inhuur"</formula1>
    </dataValidation>
  </dataValidations>
  <pageMargins left="0.70866141732283472" right="0.70866141732283472" top="0.74803149606299213" bottom="0.74803149606299213" header="0.31496062992125984" footer="0.31496062992125984"/>
  <pageSetup paperSize="9" scale="57" fitToHeight="2" orientation="portrait" r:id="rId1"/>
  <headerFooter>
    <oddHeader>&amp;L&amp;F, &amp;A&amp;R&amp;D &amp;T</oddHeader>
  </headerFooter>
  <ignoredErrors>
    <ignoredError sqref="F73:F79"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79"/>
  <sheetViews>
    <sheetView showGridLines="0" workbookViewId="0">
      <selection activeCell="I35" sqref="I35"/>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00" t="s">
        <v>310</v>
      </c>
      <c r="D2" s="201"/>
      <c r="E2" s="202"/>
      <c r="F2" s="3"/>
      <c r="G2" s="4"/>
      <c r="H2" s="2"/>
      <c r="I2" s="5"/>
      <c r="J2" s="2"/>
      <c r="K2" s="2"/>
      <c r="L2" s="2"/>
      <c r="M2" s="2"/>
      <c r="N2" s="2"/>
      <c r="O2" s="2"/>
      <c r="P2" s="2"/>
    </row>
    <row r="3" spans="1:16" s="6" customFormat="1" ht="17.25" customHeight="1" thickBot="1">
      <c r="A3" s="1"/>
      <c r="B3" s="140" t="s">
        <v>0</v>
      </c>
      <c r="C3" s="214" t="str">
        <f>Clusterorganisatie!C3</f>
        <v>Projecttitel</v>
      </c>
      <c r="D3" s="215"/>
      <c r="E3" s="216"/>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45" t="s">
        <v>81</v>
      </c>
      <c r="G5" s="66">
        <f>IF(F5="Ja",0.1,0)</f>
        <v>0</v>
      </c>
      <c r="H5" s="212">
        <f>IF(G5+G6=0.3,0.2,G5+G6)</f>
        <v>0</v>
      </c>
      <c r="I5" s="10"/>
      <c r="J5" s="9"/>
      <c r="K5" s="9"/>
      <c r="L5" s="9"/>
      <c r="M5" s="9"/>
      <c r="N5" s="9"/>
      <c r="O5" s="9"/>
      <c r="P5" s="9"/>
    </row>
    <row r="6" spans="1:16" s="11" customFormat="1" ht="17.25" customHeight="1" thickBot="1">
      <c r="A6" s="7"/>
      <c r="B6" s="57" t="s">
        <v>47</v>
      </c>
      <c r="C6" s="34"/>
      <c r="D6" s="34"/>
      <c r="E6" s="144"/>
      <c r="F6" s="147" t="s">
        <v>82</v>
      </c>
      <c r="G6" s="66">
        <f>IF(F6="Kleine onderneming",0.2,IF(F6="Middelgrote onderneming",0.1,0))</f>
        <v>0</v>
      </c>
      <c r="H6" s="21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158"/>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159"/>
      <c r="E13" s="24"/>
      <c r="F13" s="28">
        <f t="shared" si="0"/>
        <v>0</v>
      </c>
      <c r="G13" s="18"/>
      <c r="H13" s="2"/>
      <c r="I13" s="5"/>
      <c r="J13" s="14"/>
      <c r="K13" s="2"/>
      <c r="L13" s="2"/>
      <c r="M13" s="2"/>
      <c r="N13" s="2"/>
      <c r="O13" s="2"/>
      <c r="P13" s="2"/>
    </row>
    <row r="14" spans="1:16" s="6" customFormat="1" ht="14.25" customHeight="1">
      <c r="A14" s="7"/>
      <c r="B14" s="112"/>
      <c r="C14" s="159"/>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196" t="s">
        <v>338</v>
      </c>
      <c r="C56" s="197"/>
      <c r="D56" s="197"/>
      <c r="E56" s="197"/>
      <c r="F56" s="197"/>
      <c r="G56" s="16"/>
      <c r="I56" s="5"/>
    </row>
    <row r="57" spans="1:16" s="2" customFormat="1" ht="12">
      <c r="A57" s="1"/>
      <c r="B57" s="208"/>
      <c r="C57" s="209"/>
      <c r="D57" s="209"/>
      <c r="E57" s="209"/>
      <c r="F57" s="209"/>
      <c r="G57" s="18"/>
      <c r="I57" s="5"/>
    </row>
    <row r="58" spans="1:16" s="2" customFormat="1" ht="12">
      <c r="A58" s="1"/>
      <c r="B58" s="208"/>
      <c r="C58" s="209"/>
      <c r="D58" s="209"/>
      <c r="E58" s="209"/>
      <c r="F58" s="209"/>
      <c r="G58" s="61"/>
      <c r="I58" s="5"/>
    </row>
    <row r="59" spans="1:16" s="2" customFormat="1" ht="12">
      <c r="A59" s="1"/>
      <c r="B59" s="208"/>
      <c r="C59" s="209"/>
      <c r="D59" s="209"/>
      <c r="E59" s="209"/>
      <c r="F59" s="209"/>
      <c r="G59" s="18"/>
      <c r="I59" s="5"/>
    </row>
    <row r="60" spans="1:16" s="2" customFormat="1" ht="12">
      <c r="A60" s="1"/>
      <c r="B60" s="208"/>
      <c r="C60" s="209"/>
      <c r="D60" s="209"/>
      <c r="E60" s="209"/>
      <c r="F60" s="209"/>
      <c r="G60" s="18"/>
      <c r="I60" s="5"/>
    </row>
    <row r="61" spans="1:16" s="2" customFormat="1" ht="12">
      <c r="A61" s="1"/>
      <c r="B61" s="208"/>
      <c r="C61" s="209"/>
      <c r="D61" s="209"/>
      <c r="E61" s="209"/>
      <c r="F61" s="209"/>
      <c r="G61" s="18"/>
      <c r="I61" s="5"/>
    </row>
    <row r="62" spans="1:16" s="2" customFormat="1" ht="12">
      <c r="A62" s="1"/>
      <c r="B62" s="208"/>
      <c r="C62" s="209"/>
      <c r="D62" s="209"/>
      <c r="E62" s="209"/>
      <c r="F62" s="209"/>
      <c r="G62" s="18"/>
      <c r="I62" s="5"/>
    </row>
    <row r="63" spans="1:16" s="6" customFormat="1" ht="12">
      <c r="A63" s="1"/>
      <c r="B63" s="208"/>
      <c r="C63" s="209"/>
      <c r="D63" s="209"/>
      <c r="E63" s="209"/>
      <c r="F63" s="209"/>
      <c r="G63" s="18"/>
      <c r="H63" s="2"/>
      <c r="I63" s="5"/>
      <c r="J63" s="2"/>
      <c r="K63" s="2"/>
      <c r="L63" s="2"/>
      <c r="M63" s="2"/>
      <c r="N63" s="2"/>
      <c r="O63" s="2"/>
      <c r="P63" s="2"/>
    </row>
    <row r="64" spans="1:16" s="6" customFormat="1" ht="12">
      <c r="A64" s="1"/>
      <c r="B64" s="208"/>
      <c r="C64" s="209"/>
      <c r="D64" s="209"/>
      <c r="E64" s="209"/>
      <c r="F64" s="209"/>
      <c r="G64" s="18"/>
      <c r="H64" s="2"/>
      <c r="I64" s="5"/>
      <c r="J64" s="2"/>
      <c r="K64" s="2"/>
      <c r="L64" s="2"/>
      <c r="M64" s="2"/>
      <c r="N64" s="2"/>
      <c r="O64" s="2"/>
      <c r="P64" s="2"/>
    </row>
    <row r="65" spans="1:16" s="6" customFormat="1" ht="12">
      <c r="A65" s="1"/>
      <c r="B65" s="208"/>
      <c r="C65" s="209"/>
      <c r="D65" s="209"/>
      <c r="E65" s="209"/>
      <c r="F65" s="209"/>
      <c r="G65" s="18"/>
      <c r="H65" s="2"/>
      <c r="I65" s="5"/>
      <c r="J65" s="2"/>
      <c r="K65" s="2"/>
      <c r="L65" s="2"/>
      <c r="M65" s="2"/>
      <c r="N65" s="2"/>
      <c r="O65" s="2"/>
      <c r="P65" s="2"/>
    </row>
    <row r="66" spans="1:16" s="6" customFormat="1" ht="12">
      <c r="A66" s="1"/>
      <c r="B66" s="208"/>
      <c r="C66" s="209"/>
      <c r="D66" s="209"/>
      <c r="E66" s="209"/>
      <c r="F66" s="209"/>
      <c r="G66" s="18"/>
      <c r="H66" s="2"/>
      <c r="I66" s="5"/>
      <c r="J66" s="2"/>
      <c r="K66" s="2"/>
      <c r="L66" s="2"/>
      <c r="M66" s="2"/>
      <c r="N66" s="2"/>
      <c r="O66" s="2"/>
      <c r="P66" s="2"/>
    </row>
    <row r="67" spans="1:16">
      <c r="B67" s="210"/>
      <c r="C67" s="211"/>
      <c r="D67" s="211"/>
      <c r="E67" s="211"/>
      <c r="F67" s="211"/>
      <c r="G67" s="62"/>
    </row>
    <row r="68" spans="1:16" ht="13.5" thickBot="1">
      <c r="B68" s="206"/>
      <c r="C68" s="207"/>
      <c r="D68" s="207"/>
      <c r="E68" s="207"/>
      <c r="F68" s="207"/>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C2:E2"/>
    <mergeCell ref="C3:E3"/>
    <mergeCell ref="B66:F66"/>
    <mergeCell ref="B67:F67"/>
    <mergeCell ref="B68:F68"/>
    <mergeCell ref="B57:F57"/>
    <mergeCell ref="B58:F58"/>
    <mergeCell ref="B59:F59"/>
    <mergeCell ref="B60:F60"/>
    <mergeCell ref="B61:F61"/>
    <mergeCell ref="B62:F62"/>
    <mergeCell ref="H5:H6"/>
    <mergeCell ref="B63:F63"/>
    <mergeCell ref="B64:F64"/>
    <mergeCell ref="B65:F65"/>
    <mergeCell ref="B56:F56"/>
  </mergeCells>
  <conditionalFormatting sqref="E37">
    <cfRule type="cellIs" dxfId="14" priority="2" stopIfTrue="1" operator="equal">
      <formula>"Opslag algemene kosten (50%)"</formula>
    </cfRule>
  </conditionalFormatting>
  <conditionalFormatting sqref="B8">
    <cfRule type="cellIs" dxfId="13" priority="1" stopIfTrue="1" operator="equal">
      <formula>"Kies eerst uw systematiek voor de berekening van de subsidiabele kosten"</formula>
    </cfRule>
  </conditionalFormatting>
  <dataValidations count="2">
    <dataValidation type="list" allowBlank="1" showInputMessage="1" showErrorMessage="1" sqref="F6" xr:uid="{16906E50-F3B9-4B93-BAEE-9DEB09F1AE2F}">
      <formula1>"Kleine onderneming,Middelgrote onderneming,Overig"</formula1>
    </dataValidation>
    <dataValidation type="list" allowBlank="1" showInputMessage="1" showErrorMessage="1" sqref="F5" xr:uid="{0C0EADB6-0481-4905-92A6-50E281594448}">
      <formula1>"Ja,Nee,Niet van toepassing"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79"/>
  <sheetViews>
    <sheetView showGridLines="0" workbookViewId="0">
      <selection activeCell="I35" sqref="I35"/>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00" t="s">
        <v>311</v>
      </c>
      <c r="D2" s="201"/>
      <c r="E2" s="202"/>
      <c r="F2" s="3"/>
      <c r="G2" s="4"/>
      <c r="H2" s="2"/>
      <c r="I2" s="5"/>
      <c r="J2" s="2"/>
      <c r="K2" s="2"/>
      <c r="L2" s="2"/>
      <c r="M2" s="2"/>
      <c r="N2" s="2"/>
      <c r="O2" s="2"/>
      <c r="P2" s="2"/>
    </row>
    <row r="3" spans="1:16" s="6" customFormat="1" ht="17.25" customHeight="1" thickBot="1">
      <c r="A3" s="1"/>
      <c r="B3" s="140" t="s">
        <v>0</v>
      </c>
      <c r="C3" s="214" t="str">
        <f>Clusterorganisatie!C3</f>
        <v>Projecttitel</v>
      </c>
      <c r="D3" s="215"/>
      <c r="E3" s="216"/>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45" t="s">
        <v>81</v>
      </c>
      <c r="G5" s="66">
        <f>IF(F5="Ja",0.1,0)</f>
        <v>0</v>
      </c>
      <c r="H5" s="212">
        <f>IF(G5+G6=0.3,0.2,G5+G6)</f>
        <v>0</v>
      </c>
      <c r="I5" s="10"/>
      <c r="J5" s="9"/>
      <c r="K5" s="9"/>
      <c r="L5" s="9"/>
      <c r="M5" s="9"/>
      <c r="N5" s="9"/>
      <c r="O5" s="9"/>
      <c r="P5" s="9"/>
    </row>
    <row r="6" spans="1:16" s="11" customFormat="1" ht="17.25" customHeight="1" thickBot="1">
      <c r="A6" s="7"/>
      <c r="B6" s="57" t="s">
        <v>47</v>
      </c>
      <c r="C6" s="34"/>
      <c r="D6" s="34"/>
      <c r="E6" s="144"/>
      <c r="F6" s="147" t="s">
        <v>82</v>
      </c>
      <c r="G6" s="66">
        <f>IF(F6="Kleine onderneming",0.2,IF(F6="Middelgrote onderneming",0.1,0))</f>
        <v>0</v>
      </c>
      <c r="H6" s="21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196" t="s">
        <v>338</v>
      </c>
      <c r="C56" s="197"/>
      <c r="D56" s="197"/>
      <c r="E56" s="197"/>
      <c r="F56" s="197"/>
      <c r="G56" s="16"/>
      <c r="I56" s="5"/>
    </row>
    <row r="57" spans="1:16" s="2" customFormat="1" ht="12">
      <c r="A57" s="1"/>
      <c r="B57" s="208"/>
      <c r="C57" s="209"/>
      <c r="D57" s="209"/>
      <c r="E57" s="209"/>
      <c r="F57" s="209"/>
      <c r="G57" s="18"/>
      <c r="I57" s="5"/>
    </row>
    <row r="58" spans="1:16" s="2" customFormat="1" ht="12">
      <c r="A58" s="1"/>
      <c r="B58" s="208"/>
      <c r="C58" s="209"/>
      <c r="D58" s="209"/>
      <c r="E58" s="209"/>
      <c r="F58" s="209"/>
      <c r="G58" s="61"/>
      <c r="I58" s="5"/>
    </row>
    <row r="59" spans="1:16" s="2" customFormat="1" ht="12">
      <c r="A59" s="1"/>
      <c r="B59" s="208"/>
      <c r="C59" s="209"/>
      <c r="D59" s="209"/>
      <c r="E59" s="209"/>
      <c r="F59" s="209"/>
      <c r="G59" s="18"/>
      <c r="I59" s="5"/>
    </row>
    <row r="60" spans="1:16" s="2" customFormat="1" ht="12">
      <c r="A60" s="1"/>
      <c r="B60" s="208"/>
      <c r="C60" s="209"/>
      <c r="D60" s="209"/>
      <c r="E60" s="209"/>
      <c r="F60" s="209"/>
      <c r="G60" s="18"/>
      <c r="I60" s="5"/>
    </row>
    <row r="61" spans="1:16" s="2" customFormat="1" ht="12">
      <c r="A61" s="1"/>
      <c r="B61" s="208"/>
      <c r="C61" s="209"/>
      <c r="D61" s="209"/>
      <c r="E61" s="209"/>
      <c r="F61" s="209"/>
      <c r="G61" s="18"/>
      <c r="I61" s="5"/>
    </row>
    <row r="62" spans="1:16" s="2" customFormat="1" ht="12">
      <c r="A62" s="1"/>
      <c r="B62" s="208"/>
      <c r="C62" s="209"/>
      <c r="D62" s="209"/>
      <c r="E62" s="209"/>
      <c r="F62" s="209"/>
      <c r="G62" s="18"/>
      <c r="I62" s="5"/>
    </row>
    <row r="63" spans="1:16" s="6" customFormat="1" ht="12">
      <c r="A63" s="1"/>
      <c r="B63" s="208"/>
      <c r="C63" s="209"/>
      <c r="D63" s="209"/>
      <c r="E63" s="209"/>
      <c r="F63" s="209"/>
      <c r="G63" s="18"/>
      <c r="H63" s="2"/>
      <c r="I63" s="5"/>
      <c r="J63" s="2"/>
      <c r="K63" s="2"/>
      <c r="L63" s="2"/>
      <c r="M63" s="2"/>
      <c r="N63" s="2"/>
      <c r="O63" s="2"/>
      <c r="P63" s="2"/>
    </row>
    <row r="64" spans="1:16" s="6" customFormat="1" ht="12">
      <c r="A64" s="1"/>
      <c r="B64" s="208"/>
      <c r="C64" s="209"/>
      <c r="D64" s="209"/>
      <c r="E64" s="209"/>
      <c r="F64" s="209"/>
      <c r="G64" s="18"/>
      <c r="H64" s="2"/>
      <c r="I64" s="5"/>
      <c r="J64" s="2"/>
      <c r="K64" s="2"/>
      <c r="L64" s="2"/>
      <c r="M64" s="2"/>
      <c r="N64" s="2"/>
      <c r="O64" s="2"/>
      <c r="P64" s="2"/>
    </row>
    <row r="65" spans="1:16" s="6" customFormat="1" ht="12">
      <c r="A65" s="1"/>
      <c r="B65" s="208"/>
      <c r="C65" s="209"/>
      <c r="D65" s="209"/>
      <c r="E65" s="209"/>
      <c r="F65" s="209"/>
      <c r="G65" s="18"/>
      <c r="H65" s="2"/>
      <c r="I65" s="5"/>
      <c r="J65" s="2"/>
      <c r="K65" s="2"/>
      <c r="L65" s="2"/>
      <c r="M65" s="2"/>
      <c r="N65" s="2"/>
      <c r="O65" s="2"/>
      <c r="P65" s="2"/>
    </row>
    <row r="66" spans="1:16" s="6" customFormat="1" ht="12">
      <c r="A66" s="1"/>
      <c r="B66" s="208"/>
      <c r="C66" s="209"/>
      <c r="D66" s="209"/>
      <c r="E66" s="209"/>
      <c r="F66" s="209"/>
      <c r="G66" s="18"/>
      <c r="H66" s="2"/>
      <c r="I66" s="5"/>
      <c r="J66" s="2"/>
      <c r="K66" s="2"/>
      <c r="L66" s="2"/>
      <c r="M66" s="2"/>
      <c r="N66" s="2"/>
      <c r="O66" s="2"/>
      <c r="P66" s="2"/>
    </row>
    <row r="67" spans="1:16">
      <c r="B67" s="210"/>
      <c r="C67" s="211"/>
      <c r="D67" s="211"/>
      <c r="E67" s="211"/>
      <c r="F67" s="211"/>
      <c r="G67" s="62"/>
    </row>
    <row r="68" spans="1:16" ht="13.5" thickBot="1">
      <c r="B68" s="206"/>
      <c r="C68" s="207"/>
      <c r="D68" s="207"/>
      <c r="E68" s="207"/>
      <c r="F68" s="207"/>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65:F65"/>
    <mergeCell ref="B66:F66"/>
    <mergeCell ref="B67:F67"/>
    <mergeCell ref="B68:F68"/>
    <mergeCell ref="B59:F59"/>
    <mergeCell ref="B60:F60"/>
    <mergeCell ref="B61:F61"/>
    <mergeCell ref="B62:F62"/>
    <mergeCell ref="B63:F63"/>
    <mergeCell ref="B64:F64"/>
    <mergeCell ref="B58:F58"/>
    <mergeCell ref="C2:E2"/>
    <mergeCell ref="C3:E3"/>
    <mergeCell ref="H5:H6"/>
    <mergeCell ref="B56:F56"/>
    <mergeCell ref="B57:F57"/>
  </mergeCells>
  <conditionalFormatting sqref="E37">
    <cfRule type="cellIs" dxfId="12" priority="2" stopIfTrue="1" operator="equal">
      <formula>"Opslag algemene kosten (50%)"</formula>
    </cfRule>
  </conditionalFormatting>
  <conditionalFormatting sqref="B8">
    <cfRule type="cellIs" dxfId="11" priority="1" stopIfTrue="1" operator="equal">
      <formula>"Kies eerst uw systematiek voor de berekening van de subsidiabele kosten"</formula>
    </cfRule>
  </conditionalFormatting>
  <dataValidations count="2">
    <dataValidation type="list" allowBlank="1" showInputMessage="1" showErrorMessage="1" sqref="F5" xr:uid="{0B489B3D-272F-4136-BF4D-99BCBA0B9684}">
      <formula1>"Ja,Nee,Niet van toepassing"</formula1>
    </dataValidation>
    <dataValidation type="list" allowBlank="1" showInputMessage="1" showErrorMessage="1" sqref="F6" xr:uid="{7161C20D-592D-42DF-B063-300CF0C4256D}">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79"/>
  <sheetViews>
    <sheetView showGridLines="0" workbookViewId="0">
      <selection activeCell="I35" sqref="I35"/>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customHeight="1" thickBot="1">
      <c r="B1" s="10"/>
      <c r="C1" s="9"/>
      <c r="D1" s="9"/>
      <c r="E1" s="10"/>
      <c r="F1" s="14" t="s">
        <v>1</v>
      </c>
      <c r="G1" s="9"/>
    </row>
    <row r="2" spans="1:16" s="6" customFormat="1" ht="17.25" customHeight="1">
      <c r="A2" s="1"/>
      <c r="B2" s="139" t="s">
        <v>48</v>
      </c>
      <c r="C2" s="217" t="s">
        <v>312</v>
      </c>
      <c r="D2" s="201"/>
      <c r="E2" s="202"/>
      <c r="F2" s="3"/>
      <c r="G2" s="4"/>
      <c r="H2" s="2"/>
      <c r="I2" s="5"/>
      <c r="J2" s="2"/>
      <c r="K2" s="2"/>
      <c r="L2" s="2"/>
      <c r="M2" s="2"/>
      <c r="N2" s="2"/>
      <c r="O2" s="2"/>
      <c r="P2" s="2"/>
    </row>
    <row r="3" spans="1:16" s="6" customFormat="1" ht="17.25" customHeight="1" thickBot="1">
      <c r="A3" s="1"/>
      <c r="B3" s="140" t="s">
        <v>0</v>
      </c>
      <c r="C3" s="218" t="str">
        <f>Clusterorganisatie!C3</f>
        <v>Projecttitel</v>
      </c>
      <c r="D3" s="215"/>
      <c r="E3" s="216"/>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1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1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196" t="s">
        <v>338</v>
      </c>
      <c r="C56" s="197"/>
      <c r="D56" s="197"/>
      <c r="E56" s="197"/>
      <c r="F56" s="197"/>
      <c r="G56" s="16"/>
      <c r="I56" s="5"/>
    </row>
    <row r="57" spans="1:16" s="2" customFormat="1" ht="12">
      <c r="A57" s="1"/>
      <c r="B57" s="208"/>
      <c r="C57" s="209"/>
      <c r="D57" s="209"/>
      <c r="E57" s="209"/>
      <c r="F57" s="209"/>
      <c r="G57" s="18"/>
      <c r="I57" s="5"/>
    </row>
    <row r="58" spans="1:16" s="2" customFormat="1" ht="12">
      <c r="A58" s="1"/>
      <c r="B58" s="208"/>
      <c r="C58" s="209"/>
      <c r="D58" s="209"/>
      <c r="E58" s="209"/>
      <c r="F58" s="209"/>
      <c r="G58" s="61"/>
      <c r="I58" s="5"/>
    </row>
    <row r="59" spans="1:16" s="2" customFormat="1" ht="12">
      <c r="A59" s="1"/>
      <c r="B59" s="208"/>
      <c r="C59" s="209"/>
      <c r="D59" s="209"/>
      <c r="E59" s="209"/>
      <c r="F59" s="209"/>
      <c r="G59" s="18"/>
      <c r="I59" s="5"/>
    </row>
    <row r="60" spans="1:16" s="2" customFormat="1" ht="12">
      <c r="A60" s="1"/>
      <c r="B60" s="208"/>
      <c r="C60" s="209"/>
      <c r="D60" s="209"/>
      <c r="E60" s="209"/>
      <c r="F60" s="209"/>
      <c r="G60" s="18"/>
      <c r="I60" s="5"/>
    </row>
    <row r="61" spans="1:16" s="2" customFormat="1" ht="12">
      <c r="A61" s="1"/>
      <c r="B61" s="208"/>
      <c r="C61" s="209"/>
      <c r="D61" s="209"/>
      <c r="E61" s="209"/>
      <c r="F61" s="209"/>
      <c r="G61" s="18"/>
      <c r="I61" s="5"/>
    </row>
    <row r="62" spans="1:16" s="2" customFormat="1" ht="12">
      <c r="A62" s="1"/>
      <c r="B62" s="208"/>
      <c r="C62" s="209"/>
      <c r="D62" s="209"/>
      <c r="E62" s="209"/>
      <c r="F62" s="209"/>
      <c r="G62" s="18"/>
      <c r="I62" s="5"/>
    </row>
    <row r="63" spans="1:16" s="6" customFormat="1" ht="12">
      <c r="A63" s="1"/>
      <c r="B63" s="208"/>
      <c r="C63" s="209"/>
      <c r="D63" s="209"/>
      <c r="E63" s="209"/>
      <c r="F63" s="209"/>
      <c r="G63" s="18"/>
      <c r="H63" s="2"/>
      <c r="I63" s="5"/>
      <c r="J63" s="2"/>
      <c r="K63" s="2"/>
      <c r="L63" s="2"/>
      <c r="M63" s="2"/>
      <c r="N63" s="2"/>
      <c r="O63" s="2"/>
      <c r="P63" s="2"/>
    </row>
    <row r="64" spans="1:16" s="6" customFormat="1" ht="12">
      <c r="A64" s="1"/>
      <c r="B64" s="208"/>
      <c r="C64" s="209"/>
      <c r="D64" s="209"/>
      <c r="E64" s="209"/>
      <c r="F64" s="209"/>
      <c r="G64" s="18"/>
      <c r="H64" s="2"/>
      <c r="I64" s="5"/>
      <c r="J64" s="2"/>
      <c r="K64" s="2"/>
      <c r="L64" s="2"/>
      <c r="M64" s="2"/>
      <c r="N64" s="2"/>
      <c r="O64" s="2"/>
      <c r="P64" s="2"/>
    </row>
    <row r="65" spans="1:16" s="6" customFormat="1" ht="12">
      <c r="A65" s="1"/>
      <c r="B65" s="208"/>
      <c r="C65" s="209"/>
      <c r="D65" s="209"/>
      <c r="E65" s="209"/>
      <c r="F65" s="209"/>
      <c r="G65" s="18"/>
      <c r="H65" s="2"/>
      <c r="I65" s="5"/>
      <c r="J65" s="2"/>
      <c r="K65" s="2"/>
      <c r="L65" s="2"/>
      <c r="M65" s="2"/>
      <c r="N65" s="2"/>
      <c r="O65" s="2"/>
      <c r="P65" s="2"/>
    </row>
    <row r="66" spans="1:16" s="6" customFormat="1" ht="12">
      <c r="A66" s="1"/>
      <c r="B66" s="208"/>
      <c r="C66" s="209"/>
      <c r="D66" s="209"/>
      <c r="E66" s="209"/>
      <c r="F66" s="209"/>
      <c r="G66" s="18"/>
      <c r="H66" s="2"/>
      <c r="I66" s="5"/>
      <c r="J66" s="2"/>
      <c r="K66" s="2"/>
      <c r="L66" s="2"/>
      <c r="M66" s="2"/>
      <c r="N66" s="2"/>
      <c r="O66" s="2"/>
      <c r="P66" s="2"/>
    </row>
    <row r="67" spans="1:16">
      <c r="B67" s="210"/>
      <c r="C67" s="211"/>
      <c r="D67" s="211"/>
      <c r="E67" s="211"/>
      <c r="F67" s="211"/>
      <c r="G67" s="62"/>
    </row>
    <row r="68" spans="1:16" ht="13.5" thickBot="1">
      <c r="B68" s="206"/>
      <c r="C68" s="207"/>
      <c r="D68" s="207"/>
      <c r="E68" s="207"/>
      <c r="F68" s="207"/>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58:F58"/>
    <mergeCell ref="C2:E2"/>
    <mergeCell ref="C3:E3"/>
    <mergeCell ref="H5:H6"/>
    <mergeCell ref="B56:F56"/>
    <mergeCell ref="B57:F57"/>
    <mergeCell ref="B65:F65"/>
    <mergeCell ref="B66:F66"/>
    <mergeCell ref="B67:F67"/>
    <mergeCell ref="B68:F68"/>
    <mergeCell ref="B59:F59"/>
    <mergeCell ref="B60:F60"/>
    <mergeCell ref="B61:F61"/>
    <mergeCell ref="B62:F62"/>
    <mergeCell ref="B63:F63"/>
    <mergeCell ref="B64:F64"/>
  </mergeCells>
  <conditionalFormatting sqref="E37">
    <cfRule type="cellIs" dxfId="10" priority="2" stopIfTrue="1" operator="equal">
      <formula>"Opslag algemene kosten (50%)"</formula>
    </cfRule>
  </conditionalFormatting>
  <conditionalFormatting sqref="B8">
    <cfRule type="cellIs" dxfId="9" priority="1" stopIfTrue="1" operator="equal">
      <formula>"Kies eerst uw systematiek voor de berekening van de subsidiabele kosten"</formula>
    </cfRule>
  </conditionalFormatting>
  <dataValidations count="2">
    <dataValidation type="list" allowBlank="1" showInputMessage="1" showErrorMessage="1" sqref="F5" xr:uid="{08CC17C3-A4CE-4FEB-BCD6-FBA4402E4358}">
      <formula1>"Ja,Nee,Niet van toepassing"</formula1>
    </dataValidation>
    <dataValidation type="list" allowBlank="1" showInputMessage="1" showErrorMessage="1" sqref="F6" xr:uid="{AEBFA514-8BF3-42E6-9745-12BE7ADD58FB}">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79"/>
  <sheetViews>
    <sheetView showGridLines="0" workbookViewId="0">
      <selection activeCell="I35" sqref="I35"/>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17" t="s">
        <v>313</v>
      </c>
      <c r="D2" s="201"/>
      <c r="E2" s="202"/>
      <c r="F2" s="3"/>
      <c r="G2" s="4"/>
      <c r="H2" s="2"/>
      <c r="I2" s="5"/>
      <c r="J2" s="2"/>
      <c r="K2" s="2"/>
      <c r="L2" s="2"/>
      <c r="M2" s="2"/>
      <c r="N2" s="2"/>
      <c r="O2" s="2"/>
      <c r="P2" s="2"/>
    </row>
    <row r="3" spans="1:16" s="6" customFormat="1" ht="17.25" customHeight="1" thickBot="1">
      <c r="A3" s="1"/>
      <c r="B3" s="140" t="s">
        <v>0</v>
      </c>
      <c r="C3" s="218" t="str">
        <f>Clusterorganisatie!C3</f>
        <v>Projecttitel</v>
      </c>
      <c r="D3" s="215"/>
      <c r="E3" s="216"/>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1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1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196" t="s">
        <v>338</v>
      </c>
      <c r="C56" s="197"/>
      <c r="D56" s="197"/>
      <c r="E56" s="197"/>
      <c r="F56" s="197"/>
      <c r="G56" s="16"/>
      <c r="I56" s="5"/>
    </row>
    <row r="57" spans="1:16" s="2" customFormat="1" ht="12">
      <c r="A57" s="1"/>
      <c r="B57" s="208"/>
      <c r="C57" s="209"/>
      <c r="D57" s="209"/>
      <c r="E57" s="209"/>
      <c r="F57" s="209"/>
      <c r="G57" s="18"/>
      <c r="I57" s="5"/>
    </row>
    <row r="58" spans="1:16" s="2" customFormat="1" ht="12">
      <c r="A58" s="1"/>
      <c r="B58" s="208"/>
      <c r="C58" s="209"/>
      <c r="D58" s="209"/>
      <c r="E58" s="209"/>
      <c r="F58" s="209"/>
      <c r="G58" s="61"/>
      <c r="I58" s="5"/>
    </row>
    <row r="59" spans="1:16" s="2" customFormat="1" ht="12">
      <c r="A59" s="1"/>
      <c r="B59" s="208"/>
      <c r="C59" s="209"/>
      <c r="D59" s="209"/>
      <c r="E59" s="209"/>
      <c r="F59" s="209"/>
      <c r="G59" s="18"/>
      <c r="I59" s="5"/>
    </row>
    <row r="60" spans="1:16" s="2" customFormat="1" ht="12">
      <c r="A60" s="1"/>
      <c r="B60" s="208"/>
      <c r="C60" s="209"/>
      <c r="D60" s="209"/>
      <c r="E60" s="209"/>
      <c r="F60" s="209"/>
      <c r="G60" s="18"/>
      <c r="I60" s="5"/>
    </row>
    <row r="61" spans="1:16" s="2" customFormat="1" ht="12">
      <c r="A61" s="1"/>
      <c r="B61" s="208"/>
      <c r="C61" s="209"/>
      <c r="D61" s="209"/>
      <c r="E61" s="209"/>
      <c r="F61" s="209"/>
      <c r="G61" s="18"/>
      <c r="I61" s="5"/>
    </row>
    <row r="62" spans="1:16" s="2" customFormat="1" ht="12">
      <c r="A62" s="1"/>
      <c r="B62" s="208"/>
      <c r="C62" s="209"/>
      <c r="D62" s="209"/>
      <c r="E62" s="209"/>
      <c r="F62" s="209"/>
      <c r="G62" s="18"/>
      <c r="I62" s="5"/>
    </row>
    <row r="63" spans="1:16" s="6" customFormat="1" ht="12">
      <c r="A63" s="1"/>
      <c r="B63" s="208"/>
      <c r="C63" s="209"/>
      <c r="D63" s="209"/>
      <c r="E63" s="209"/>
      <c r="F63" s="209"/>
      <c r="G63" s="18"/>
      <c r="H63" s="2"/>
      <c r="I63" s="5"/>
      <c r="J63" s="2"/>
      <c r="K63" s="2"/>
      <c r="L63" s="2"/>
      <c r="M63" s="2"/>
      <c r="N63" s="2"/>
      <c r="O63" s="2"/>
      <c r="P63" s="2"/>
    </row>
    <row r="64" spans="1:16" s="6" customFormat="1" ht="12">
      <c r="A64" s="1"/>
      <c r="B64" s="208"/>
      <c r="C64" s="209"/>
      <c r="D64" s="209"/>
      <c r="E64" s="209"/>
      <c r="F64" s="209"/>
      <c r="G64" s="18"/>
      <c r="H64" s="2"/>
      <c r="I64" s="5"/>
      <c r="J64" s="2"/>
      <c r="K64" s="2"/>
      <c r="L64" s="2"/>
      <c r="M64" s="2"/>
      <c r="N64" s="2"/>
      <c r="O64" s="2"/>
      <c r="P64" s="2"/>
    </row>
    <row r="65" spans="1:16" s="6" customFormat="1" ht="12">
      <c r="A65" s="1"/>
      <c r="B65" s="208"/>
      <c r="C65" s="209"/>
      <c r="D65" s="209"/>
      <c r="E65" s="209"/>
      <c r="F65" s="209"/>
      <c r="G65" s="18"/>
      <c r="H65" s="2"/>
      <c r="I65" s="5"/>
      <c r="J65" s="2"/>
      <c r="K65" s="2"/>
      <c r="L65" s="2"/>
      <c r="M65" s="2"/>
      <c r="N65" s="2"/>
      <c r="O65" s="2"/>
      <c r="P65" s="2"/>
    </row>
    <row r="66" spans="1:16" s="6" customFormat="1" ht="12">
      <c r="A66" s="1"/>
      <c r="B66" s="208"/>
      <c r="C66" s="209"/>
      <c r="D66" s="209"/>
      <c r="E66" s="209"/>
      <c r="F66" s="209"/>
      <c r="G66" s="18"/>
      <c r="H66" s="2"/>
      <c r="I66" s="5"/>
      <c r="J66" s="2"/>
      <c r="K66" s="2"/>
      <c r="L66" s="2"/>
      <c r="M66" s="2"/>
      <c r="N66" s="2"/>
      <c r="O66" s="2"/>
      <c r="P66" s="2"/>
    </row>
    <row r="67" spans="1:16">
      <c r="B67" s="210"/>
      <c r="C67" s="211"/>
      <c r="D67" s="211"/>
      <c r="E67" s="211"/>
      <c r="F67" s="211"/>
      <c r="G67" s="62"/>
    </row>
    <row r="68" spans="1:16" ht="13.5" thickBot="1">
      <c r="B68" s="206"/>
      <c r="C68" s="207"/>
      <c r="D68" s="207"/>
      <c r="E68" s="207"/>
      <c r="F68" s="207"/>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58:F58"/>
    <mergeCell ref="C2:E2"/>
    <mergeCell ref="C3:E3"/>
    <mergeCell ref="H5:H6"/>
    <mergeCell ref="B56:F56"/>
    <mergeCell ref="B57:F57"/>
    <mergeCell ref="B65:F65"/>
    <mergeCell ref="B66:F66"/>
    <mergeCell ref="B67:F67"/>
    <mergeCell ref="B68:F68"/>
    <mergeCell ref="B59:F59"/>
    <mergeCell ref="B60:F60"/>
    <mergeCell ref="B61:F61"/>
    <mergeCell ref="B62:F62"/>
    <mergeCell ref="B63:F63"/>
    <mergeCell ref="B64:F64"/>
  </mergeCells>
  <conditionalFormatting sqref="E37">
    <cfRule type="cellIs" dxfId="8" priority="2" stopIfTrue="1" operator="equal">
      <formula>"Opslag algemene kosten (50%)"</formula>
    </cfRule>
  </conditionalFormatting>
  <conditionalFormatting sqref="B8">
    <cfRule type="cellIs" dxfId="7" priority="1" stopIfTrue="1" operator="equal">
      <formula>"Kies eerst uw systematiek voor de berekening van de subsidiabele kosten"</formula>
    </cfRule>
  </conditionalFormatting>
  <dataValidations count="2">
    <dataValidation type="list" allowBlank="1" showInputMessage="1" showErrorMessage="1" sqref="F5" xr:uid="{2D069D09-10F8-4CBD-936B-37668B57B7CF}">
      <formula1>"Ja,Nee,Niet van toepassing"</formula1>
    </dataValidation>
    <dataValidation type="list" allowBlank="1" showInputMessage="1" showErrorMessage="1" sqref="F6" xr:uid="{B1509726-D126-42D3-8804-A052DE772443}">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79"/>
  <sheetViews>
    <sheetView showGridLines="0" workbookViewId="0">
      <selection activeCell="I35" sqref="I35"/>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17" t="s">
        <v>314</v>
      </c>
      <c r="D2" s="201"/>
      <c r="E2" s="202"/>
      <c r="F2" s="3"/>
      <c r="G2" s="4"/>
      <c r="H2" s="2"/>
      <c r="I2" s="5"/>
      <c r="J2" s="2"/>
      <c r="K2" s="2"/>
      <c r="L2" s="2"/>
      <c r="M2" s="2"/>
      <c r="N2" s="2"/>
      <c r="O2" s="2"/>
      <c r="P2" s="2"/>
    </row>
    <row r="3" spans="1:16" s="6" customFormat="1" ht="17.25" customHeight="1" thickBot="1">
      <c r="A3" s="1"/>
      <c r="B3" s="140" t="s">
        <v>0</v>
      </c>
      <c r="C3" s="218" t="str">
        <f>Clusterorganisatie!C3</f>
        <v>Projecttitel</v>
      </c>
      <c r="D3" s="215"/>
      <c r="E3" s="216"/>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1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1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196" t="s">
        <v>338</v>
      </c>
      <c r="C56" s="197"/>
      <c r="D56" s="197"/>
      <c r="E56" s="197"/>
      <c r="F56" s="197"/>
      <c r="G56" s="16"/>
      <c r="I56" s="5"/>
    </row>
    <row r="57" spans="1:16" s="2" customFormat="1" ht="12">
      <c r="A57" s="1"/>
      <c r="B57" s="208"/>
      <c r="C57" s="209"/>
      <c r="D57" s="209"/>
      <c r="E57" s="209"/>
      <c r="F57" s="209"/>
      <c r="G57" s="18"/>
      <c r="I57" s="5"/>
    </row>
    <row r="58" spans="1:16" s="2" customFormat="1" ht="12">
      <c r="A58" s="1"/>
      <c r="B58" s="208"/>
      <c r="C58" s="209"/>
      <c r="D58" s="209"/>
      <c r="E58" s="209"/>
      <c r="F58" s="209"/>
      <c r="G58" s="61"/>
      <c r="I58" s="5"/>
    </row>
    <row r="59" spans="1:16" s="2" customFormat="1" ht="12">
      <c r="A59" s="1"/>
      <c r="B59" s="208"/>
      <c r="C59" s="209"/>
      <c r="D59" s="209"/>
      <c r="E59" s="209"/>
      <c r="F59" s="209"/>
      <c r="G59" s="18"/>
      <c r="I59" s="5"/>
    </row>
    <row r="60" spans="1:16" s="2" customFormat="1" ht="12">
      <c r="A60" s="1"/>
      <c r="B60" s="208"/>
      <c r="C60" s="209"/>
      <c r="D60" s="209"/>
      <c r="E60" s="209"/>
      <c r="F60" s="209"/>
      <c r="G60" s="18"/>
      <c r="I60" s="5"/>
    </row>
    <row r="61" spans="1:16" s="2" customFormat="1" ht="12">
      <c r="A61" s="1"/>
      <c r="B61" s="208"/>
      <c r="C61" s="209"/>
      <c r="D61" s="209"/>
      <c r="E61" s="209"/>
      <c r="F61" s="209"/>
      <c r="G61" s="18"/>
      <c r="I61" s="5"/>
    </row>
    <row r="62" spans="1:16" s="2" customFormat="1" ht="12">
      <c r="A62" s="1"/>
      <c r="B62" s="208"/>
      <c r="C62" s="209"/>
      <c r="D62" s="209"/>
      <c r="E62" s="209"/>
      <c r="F62" s="209"/>
      <c r="G62" s="18"/>
      <c r="I62" s="5"/>
    </row>
    <row r="63" spans="1:16" s="6" customFormat="1" ht="12">
      <c r="A63" s="1"/>
      <c r="B63" s="208"/>
      <c r="C63" s="209"/>
      <c r="D63" s="209"/>
      <c r="E63" s="209"/>
      <c r="F63" s="209"/>
      <c r="G63" s="18"/>
      <c r="H63" s="2"/>
      <c r="I63" s="5"/>
      <c r="J63" s="2"/>
      <c r="K63" s="2"/>
      <c r="L63" s="2"/>
      <c r="M63" s="2"/>
      <c r="N63" s="2"/>
      <c r="O63" s="2"/>
      <c r="P63" s="2"/>
    </row>
    <row r="64" spans="1:16" s="6" customFormat="1" ht="12">
      <c r="A64" s="1"/>
      <c r="B64" s="208"/>
      <c r="C64" s="209"/>
      <c r="D64" s="209"/>
      <c r="E64" s="209"/>
      <c r="F64" s="209"/>
      <c r="G64" s="18"/>
      <c r="H64" s="2"/>
      <c r="I64" s="5"/>
      <c r="J64" s="2"/>
      <c r="K64" s="2"/>
      <c r="L64" s="2"/>
      <c r="M64" s="2"/>
      <c r="N64" s="2"/>
      <c r="O64" s="2"/>
      <c r="P64" s="2"/>
    </row>
    <row r="65" spans="1:16" s="6" customFormat="1" ht="12">
      <c r="A65" s="1"/>
      <c r="B65" s="208"/>
      <c r="C65" s="209"/>
      <c r="D65" s="209"/>
      <c r="E65" s="209"/>
      <c r="F65" s="209"/>
      <c r="G65" s="18"/>
      <c r="H65" s="2"/>
      <c r="I65" s="5"/>
      <c r="J65" s="2"/>
      <c r="K65" s="2"/>
      <c r="L65" s="2"/>
      <c r="M65" s="2"/>
      <c r="N65" s="2"/>
      <c r="O65" s="2"/>
      <c r="P65" s="2"/>
    </row>
    <row r="66" spans="1:16" s="6" customFormat="1" ht="12">
      <c r="A66" s="1"/>
      <c r="B66" s="208"/>
      <c r="C66" s="209"/>
      <c r="D66" s="209"/>
      <c r="E66" s="209"/>
      <c r="F66" s="209"/>
      <c r="G66" s="18"/>
      <c r="H66" s="2"/>
      <c r="I66" s="5"/>
      <c r="J66" s="2"/>
      <c r="K66" s="2"/>
      <c r="L66" s="2"/>
      <c r="M66" s="2"/>
      <c r="N66" s="2"/>
      <c r="O66" s="2"/>
      <c r="P66" s="2"/>
    </row>
    <row r="67" spans="1:16">
      <c r="B67" s="210"/>
      <c r="C67" s="211"/>
      <c r="D67" s="211"/>
      <c r="E67" s="211"/>
      <c r="F67" s="211"/>
      <c r="G67" s="62"/>
    </row>
    <row r="68" spans="1:16" ht="13.5" thickBot="1">
      <c r="B68" s="206"/>
      <c r="C68" s="207"/>
      <c r="D68" s="207"/>
      <c r="E68" s="207"/>
      <c r="F68" s="207"/>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58:F58"/>
    <mergeCell ref="C2:E2"/>
    <mergeCell ref="C3:E3"/>
    <mergeCell ref="H5:H6"/>
    <mergeCell ref="B56:F56"/>
    <mergeCell ref="B57:F57"/>
    <mergeCell ref="B65:F65"/>
    <mergeCell ref="B66:F66"/>
    <mergeCell ref="B67:F67"/>
    <mergeCell ref="B68:F68"/>
    <mergeCell ref="B59:F59"/>
    <mergeCell ref="B60:F60"/>
    <mergeCell ref="B61:F61"/>
    <mergeCell ref="B62:F62"/>
    <mergeCell ref="B63:F63"/>
    <mergeCell ref="B64:F64"/>
  </mergeCells>
  <conditionalFormatting sqref="E37">
    <cfRule type="cellIs" dxfId="6" priority="2" stopIfTrue="1" operator="equal">
      <formula>"Opslag algemene kosten (50%)"</formula>
    </cfRule>
  </conditionalFormatting>
  <conditionalFormatting sqref="B8">
    <cfRule type="cellIs" dxfId="5" priority="1" stopIfTrue="1" operator="equal">
      <formula>"Kies eerst uw systematiek voor de berekening van de subsidiabele kosten"</formula>
    </cfRule>
  </conditionalFormatting>
  <dataValidations count="2">
    <dataValidation type="list" allowBlank="1" showInputMessage="1" showErrorMessage="1" sqref="F5" xr:uid="{8D8E41C1-128B-4055-B7C6-896DF096DDEB}">
      <formula1>"Ja,Nee,Niet van toepassing"</formula1>
    </dataValidation>
    <dataValidation type="list" allowBlank="1" showInputMessage="1" showErrorMessage="1" sqref="F6" xr:uid="{02E3CE64-4EAC-4C5C-A548-A448203DCCAD}">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79"/>
  <sheetViews>
    <sheetView showGridLines="0" workbookViewId="0">
      <selection activeCell="I35" sqref="I35"/>
    </sheetView>
  </sheetViews>
  <sheetFormatPr defaultColWidth="12.42578125" defaultRowHeight="12.75"/>
  <cols>
    <col min="1" max="1" width="4.140625" style="46" customWidth="1"/>
    <col min="2" max="2" width="35" style="50" customWidth="1"/>
    <col min="3" max="3" width="23.42578125" style="50" customWidth="1"/>
    <col min="4" max="4" width="16.7109375" style="52" bestFit="1" customWidth="1"/>
    <col min="5" max="5" width="29.42578125" style="50" bestFit="1" customWidth="1"/>
    <col min="6" max="6" width="35" style="52" customWidth="1"/>
    <col min="7" max="7" width="6.85546875" style="53" customWidth="1"/>
    <col min="8" max="8" width="4.140625" style="48" customWidth="1"/>
    <col min="9" max="9" width="35" style="49" customWidth="1"/>
    <col min="10" max="10" width="4.140625" style="48" customWidth="1"/>
    <col min="11" max="16" width="49.140625" style="48" customWidth="1"/>
    <col min="17" max="16384" width="12.42578125" style="50"/>
  </cols>
  <sheetData>
    <row r="1" spans="1:16" ht="13.5" thickBot="1">
      <c r="B1" s="10"/>
      <c r="C1" s="9"/>
      <c r="D1" s="9"/>
      <c r="E1" s="10"/>
      <c r="F1" s="14" t="s">
        <v>1</v>
      </c>
      <c r="G1" s="9"/>
    </row>
    <row r="2" spans="1:16" s="6" customFormat="1" ht="17.25" customHeight="1">
      <c r="A2" s="1"/>
      <c r="B2" s="139" t="s">
        <v>48</v>
      </c>
      <c r="C2" s="217" t="s">
        <v>315</v>
      </c>
      <c r="D2" s="201"/>
      <c r="E2" s="202"/>
      <c r="F2" s="3"/>
      <c r="G2" s="4"/>
      <c r="H2" s="2"/>
      <c r="I2" s="5"/>
      <c r="J2" s="2"/>
      <c r="K2" s="2"/>
      <c r="L2" s="2"/>
      <c r="M2" s="2"/>
      <c r="N2" s="2"/>
      <c r="O2" s="2"/>
      <c r="P2" s="2"/>
    </row>
    <row r="3" spans="1:16" s="6" customFormat="1" ht="17.25" customHeight="1" thickBot="1">
      <c r="A3" s="1"/>
      <c r="B3" s="140" t="s">
        <v>0</v>
      </c>
      <c r="C3" s="218" t="str">
        <f>Clusterorganisatie!C3</f>
        <v>Projecttitel</v>
      </c>
      <c r="D3" s="215"/>
      <c r="E3" s="216"/>
      <c r="F3" s="3"/>
      <c r="G3" s="4"/>
      <c r="H3" s="2"/>
      <c r="I3" s="5"/>
      <c r="J3" s="2"/>
      <c r="K3" s="2"/>
      <c r="L3" s="2"/>
      <c r="M3" s="2"/>
      <c r="N3" s="2"/>
      <c r="O3" s="2"/>
      <c r="P3" s="2"/>
    </row>
    <row r="4" spans="1:16" s="11" customFormat="1" ht="17.25" customHeight="1" thickBot="1">
      <c r="A4" s="7"/>
      <c r="C4" s="2"/>
      <c r="D4" s="2"/>
      <c r="E4" s="2"/>
      <c r="F4" s="8"/>
      <c r="G4" s="4" t="s">
        <v>49</v>
      </c>
      <c r="H4" s="9"/>
      <c r="I4" s="10"/>
      <c r="J4" s="9"/>
      <c r="K4" s="9"/>
      <c r="L4" s="9"/>
      <c r="M4" s="9"/>
      <c r="N4" s="9"/>
      <c r="O4" s="9"/>
      <c r="P4" s="9"/>
    </row>
    <row r="5" spans="1:16" s="11" customFormat="1" ht="17.25" customHeight="1">
      <c r="A5" s="7"/>
      <c r="B5" s="141" t="s">
        <v>347</v>
      </c>
      <c r="C5" s="15"/>
      <c r="D5" s="15"/>
      <c r="E5" s="142"/>
      <c r="F5" s="160" t="s">
        <v>81</v>
      </c>
      <c r="G5" s="66">
        <f>IF(F5="Ja",0.1,0)</f>
        <v>0</v>
      </c>
      <c r="H5" s="212">
        <f>IF(G5+G6=0.3,0.2,G5+G6)</f>
        <v>0</v>
      </c>
      <c r="I5" s="10"/>
      <c r="J5" s="9"/>
      <c r="K5" s="9"/>
      <c r="L5" s="9"/>
      <c r="M5" s="9"/>
      <c r="N5" s="9"/>
      <c r="O5" s="9"/>
      <c r="P5" s="9"/>
    </row>
    <row r="6" spans="1:16" s="11" customFormat="1" ht="17.25" customHeight="1" thickBot="1">
      <c r="A6" s="7"/>
      <c r="B6" s="57" t="s">
        <v>47</v>
      </c>
      <c r="C6" s="34"/>
      <c r="D6" s="34"/>
      <c r="E6" s="144"/>
      <c r="F6" s="161" t="s">
        <v>82</v>
      </c>
      <c r="G6" s="66">
        <f>IF(F6="Kleine onderneming",0.2,IF(F6="Middelgrote onderneming",0.1,0))</f>
        <v>0</v>
      </c>
      <c r="H6" s="213"/>
      <c r="I6" s="10"/>
      <c r="J6" s="9"/>
      <c r="K6" s="9"/>
      <c r="L6" s="9"/>
      <c r="M6" s="9"/>
      <c r="N6" s="9"/>
      <c r="O6" s="9"/>
      <c r="P6" s="9"/>
    </row>
    <row r="7" spans="1:16" s="6" customFormat="1" ht="14.25" customHeight="1" thickBot="1">
      <c r="A7" s="1"/>
      <c r="B7" s="2"/>
      <c r="C7" s="2"/>
      <c r="D7" s="3"/>
      <c r="E7" s="2"/>
      <c r="F7" s="3"/>
      <c r="G7" s="4"/>
      <c r="H7" s="2"/>
      <c r="I7" s="5"/>
      <c r="J7" s="14"/>
      <c r="K7" s="2"/>
      <c r="L7" s="2"/>
      <c r="M7" s="2"/>
      <c r="N7" s="2"/>
      <c r="O7" s="2"/>
      <c r="P7" s="2"/>
    </row>
    <row r="8" spans="1:16" s="6" customFormat="1" ht="14.25" customHeight="1">
      <c r="A8" s="100" t="s">
        <v>3</v>
      </c>
      <c r="B8" s="97" t="s">
        <v>63</v>
      </c>
      <c r="C8" s="113"/>
      <c r="D8" s="113"/>
      <c r="E8" s="113"/>
      <c r="F8" s="15"/>
      <c r="G8" s="16"/>
      <c r="H8" s="2"/>
      <c r="I8" s="5"/>
      <c r="J8" s="14"/>
      <c r="K8" s="2"/>
      <c r="L8" s="2"/>
      <c r="M8" s="2"/>
      <c r="N8" s="2"/>
      <c r="O8" s="2"/>
      <c r="P8" s="2"/>
    </row>
    <row r="9" spans="1:16" s="6" customFormat="1" ht="14.25" customHeight="1">
      <c r="A9" s="7"/>
      <c r="B9" s="54" t="s">
        <v>67</v>
      </c>
      <c r="C9" s="12"/>
      <c r="D9" s="12"/>
      <c r="E9" s="2"/>
      <c r="F9" s="17"/>
      <c r="G9" s="18"/>
      <c r="H9" s="2"/>
      <c r="I9" s="5"/>
      <c r="J9" s="14"/>
      <c r="K9" s="2"/>
      <c r="L9" s="2"/>
      <c r="M9" s="2"/>
      <c r="N9" s="2"/>
      <c r="O9" s="2"/>
      <c r="P9" s="2"/>
    </row>
    <row r="10" spans="1:16" s="6" customFormat="1" ht="14.25" customHeight="1">
      <c r="A10" s="7"/>
      <c r="B10" s="55" t="s">
        <v>71</v>
      </c>
      <c r="C10" s="19" t="s">
        <v>64</v>
      </c>
      <c r="D10" s="4" t="s">
        <v>65</v>
      </c>
      <c r="E10" s="19" t="s">
        <v>6</v>
      </c>
      <c r="F10" s="4" t="s">
        <v>66</v>
      </c>
      <c r="G10" s="18"/>
      <c r="H10" s="2"/>
      <c r="I10" s="5"/>
      <c r="J10" s="14"/>
      <c r="K10" s="2"/>
      <c r="L10" s="2"/>
      <c r="M10" s="2"/>
      <c r="N10" s="2"/>
      <c r="O10" s="2"/>
      <c r="P10" s="2"/>
    </row>
    <row r="11" spans="1:16" s="6" customFormat="1" ht="14.25" customHeight="1">
      <c r="A11" s="7"/>
      <c r="B11" s="112"/>
      <c r="C11" s="23"/>
      <c r="D11" s="23"/>
      <c r="E11" s="24"/>
      <c r="F11" s="28">
        <f>C11*D11*E11</f>
        <v>0</v>
      </c>
      <c r="G11" s="18"/>
      <c r="H11" s="2"/>
      <c r="I11" s="5"/>
      <c r="J11" s="14"/>
      <c r="K11" s="2"/>
      <c r="L11" s="2"/>
      <c r="M11" s="2"/>
      <c r="N11" s="2"/>
      <c r="O11" s="2"/>
      <c r="P11" s="2"/>
    </row>
    <row r="12" spans="1:16" s="6" customFormat="1" ht="14.25" customHeight="1">
      <c r="A12" s="7"/>
      <c r="B12" s="112"/>
      <c r="C12" s="23"/>
      <c r="D12" s="23"/>
      <c r="E12" s="24"/>
      <c r="F12" s="28">
        <f t="shared" ref="F12:F19" si="0">C12*D12*E12</f>
        <v>0</v>
      </c>
      <c r="G12" s="18"/>
      <c r="H12" s="2"/>
      <c r="I12" s="5"/>
      <c r="J12" s="14"/>
      <c r="K12" s="2"/>
      <c r="L12" s="2"/>
      <c r="M12" s="2"/>
      <c r="N12" s="2"/>
      <c r="O12" s="2"/>
      <c r="P12" s="2"/>
    </row>
    <row r="13" spans="1:16" s="6" customFormat="1" ht="14.25" customHeight="1">
      <c r="A13" s="7"/>
      <c r="B13" s="112"/>
      <c r="C13" s="23"/>
      <c r="D13" s="23"/>
      <c r="E13" s="24"/>
      <c r="F13" s="28">
        <f t="shared" si="0"/>
        <v>0</v>
      </c>
      <c r="G13" s="18"/>
      <c r="H13" s="2"/>
      <c r="I13" s="5"/>
      <c r="J13" s="14"/>
      <c r="K13" s="2"/>
      <c r="L13" s="2"/>
      <c r="M13" s="2"/>
      <c r="N13" s="2"/>
      <c r="O13" s="2"/>
      <c r="P13" s="2"/>
    </row>
    <row r="14" spans="1:16" s="6" customFormat="1" ht="14.25" customHeight="1">
      <c r="A14" s="7"/>
      <c r="B14" s="112"/>
      <c r="C14" s="23"/>
      <c r="D14" s="23"/>
      <c r="E14" s="24"/>
      <c r="F14" s="28">
        <f t="shared" si="0"/>
        <v>0</v>
      </c>
      <c r="G14" s="18"/>
      <c r="H14" s="2"/>
      <c r="I14" s="5"/>
      <c r="J14" s="14"/>
      <c r="K14" s="2"/>
      <c r="L14" s="2"/>
      <c r="M14" s="2"/>
      <c r="N14" s="2"/>
      <c r="O14" s="2"/>
      <c r="P14" s="2"/>
    </row>
    <row r="15" spans="1:16" s="6" customFormat="1" ht="14.25" customHeight="1">
      <c r="A15" s="7"/>
      <c r="B15" s="112"/>
      <c r="C15" s="23"/>
      <c r="D15" s="23"/>
      <c r="E15" s="24"/>
      <c r="F15" s="28">
        <f t="shared" si="0"/>
        <v>0</v>
      </c>
      <c r="G15" s="18"/>
      <c r="H15" s="2"/>
      <c r="I15" s="5"/>
      <c r="J15" s="14"/>
      <c r="K15" s="2"/>
      <c r="L15" s="2"/>
      <c r="M15" s="2"/>
      <c r="N15" s="2"/>
      <c r="O15" s="2"/>
      <c r="P15" s="2"/>
    </row>
    <row r="16" spans="1:16" s="6" customFormat="1" ht="14.25" customHeight="1">
      <c r="A16" s="7"/>
      <c r="B16" s="112"/>
      <c r="C16" s="23"/>
      <c r="D16" s="23"/>
      <c r="E16" s="24"/>
      <c r="F16" s="28">
        <f t="shared" si="0"/>
        <v>0</v>
      </c>
      <c r="G16" s="18"/>
      <c r="H16" s="2"/>
      <c r="I16" s="5"/>
      <c r="J16" s="14"/>
      <c r="K16" s="2"/>
      <c r="L16" s="2"/>
      <c r="M16" s="2"/>
      <c r="N16" s="2"/>
      <c r="O16" s="2"/>
      <c r="P16" s="2"/>
    </row>
    <row r="17" spans="1:16" s="6" customFormat="1" ht="14.25" customHeight="1">
      <c r="A17" s="7"/>
      <c r="B17" s="112"/>
      <c r="C17" s="23"/>
      <c r="D17" s="23"/>
      <c r="E17" s="24"/>
      <c r="F17" s="28">
        <f t="shared" si="0"/>
        <v>0</v>
      </c>
      <c r="G17" s="18"/>
      <c r="H17" s="2"/>
      <c r="I17" s="5"/>
      <c r="J17" s="14"/>
      <c r="K17" s="2"/>
      <c r="L17" s="2"/>
      <c r="M17" s="2"/>
      <c r="N17" s="2"/>
      <c r="O17" s="2"/>
      <c r="P17" s="2"/>
    </row>
    <row r="18" spans="1:16" s="6" customFormat="1" ht="14.25" customHeight="1">
      <c r="A18" s="7"/>
      <c r="B18" s="112"/>
      <c r="C18" s="23"/>
      <c r="D18" s="23"/>
      <c r="E18" s="24"/>
      <c r="F18" s="28">
        <f t="shared" si="0"/>
        <v>0</v>
      </c>
      <c r="G18" s="18"/>
      <c r="H18" s="2"/>
      <c r="I18" s="5"/>
      <c r="J18" s="14"/>
      <c r="K18" s="2"/>
      <c r="L18" s="2"/>
      <c r="M18" s="2"/>
      <c r="N18" s="2"/>
      <c r="O18" s="2"/>
      <c r="P18" s="2"/>
    </row>
    <row r="19" spans="1:16" s="6" customFormat="1" ht="14.25" customHeight="1">
      <c r="A19" s="7"/>
      <c r="B19" s="112"/>
      <c r="C19" s="23"/>
      <c r="D19" s="23"/>
      <c r="E19" s="24"/>
      <c r="F19" s="28">
        <f t="shared" si="0"/>
        <v>0</v>
      </c>
      <c r="G19" s="18"/>
      <c r="H19" s="2"/>
      <c r="I19" s="5"/>
      <c r="J19" s="14"/>
      <c r="K19" s="2"/>
      <c r="L19" s="2"/>
      <c r="M19" s="2"/>
      <c r="N19" s="2"/>
      <c r="O19" s="2"/>
      <c r="P19" s="2"/>
    </row>
    <row r="20" spans="1:16" s="6" customFormat="1" ht="14.25" customHeight="1">
      <c r="A20" s="7"/>
      <c r="B20" s="56"/>
      <c r="C20" s="2"/>
      <c r="D20" s="26"/>
      <c r="E20" s="27" t="s">
        <v>70</v>
      </c>
      <c r="F20" s="28">
        <f>SUM(F11:F19)</f>
        <v>0</v>
      </c>
      <c r="G20" s="18"/>
      <c r="H20" s="2"/>
      <c r="I20" s="5"/>
      <c r="J20" s="14"/>
      <c r="K20" s="2"/>
      <c r="L20" s="2"/>
      <c r="M20" s="2"/>
      <c r="N20" s="2"/>
      <c r="O20" s="2"/>
      <c r="P20" s="2"/>
    </row>
    <row r="21" spans="1:16" s="6" customFormat="1" ht="14.25" customHeight="1">
      <c r="A21" s="7"/>
      <c r="B21" s="54"/>
      <c r="C21" s="9"/>
      <c r="D21" s="29"/>
      <c r="E21" s="29"/>
      <c r="F21" s="30"/>
      <c r="G21" s="18"/>
      <c r="H21" s="2"/>
      <c r="I21" s="5"/>
      <c r="J21" s="14"/>
      <c r="K21" s="2"/>
      <c r="L21" s="2"/>
      <c r="M21" s="2"/>
      <c r="N21" s="2"/>
      <c r="O21" s="2"/>
      <c r="P21" s="2"/>
    </row>
    <row r="22" spans="1:16" s="6" customFormat="1" ht="14.25" customHeight="1">
      <c r="A22" s="7"/>
      <c r="B22" s="54"/>
      <c r="C22" s="9"/>
      <c r="D22" s="13"/>
      <c r="E22" s="59"/>
      <c r="F22" s="60"/>
      <c r="G22" s="18"/>
      <c r="H22" s="2"/>
      <c r="I22" s="5"/>
      <c r="J22" s="14"/>
      <c r="K22" s="2"/>
      <c r="L22" s="2"/>
      <c r="M22" s="2"/>
      <c r="N22" s="2"/>
      <c r="O22" s="2"/>
      <c r="P22" s="2"/>
    </row>
    <row r="23" spans="1:16" s="6" customFormat="1" ht="14.25" customHeight="1">
      <c r="A23" s="7"/>
      <c r="B23" s="54" t="s">
        <v>68</v>
      </c>
      <c r="C23" s="9"/>
      <c r="D23" s="13"/>
      <c r="E23" s="59"/>
      <c r="F23" s="60"/>
      <c r="G23" s="82"/>
      <c r="H23" s="2"/>
      <c r="I23" s="5"/>
      <c r="J23" s="14"/>
      <c r="K23" s="2"/>
      <c r="L23" s="2"/>
      <c r="M23" s="2"/>
      <c r="N23" s="2"/>
      <c r="O23" s="2"/>
      <c r="P23" s="2"/>
    </row>
    <row r="24" spans="1:16" s="6" customFormat="1" ht="14.25" customHeight="1">
      <c r="A24" s="7"/>
      <c r="B24" s="55" t="s">
        <v>71</v>
      </c>
      <c r="C24" s="19" t="s">
        <v>72</v>
      </c>
      <c r="D24" s="4" t="s">
        <v>5</v>
      </c>
      <c r="E24" s="19" t="s">
        <v>6</v>
      </c>
      <c r="F24" s="4" t="s">
        <v>7</v>
      </c>
      <c r="G24" s="18"/>
      <c r="H24" s="2"/>
      <c r="I24" s="5"/>
      <c r="J24" s="14"/>
      <c r="K24" s="2"/>
      <c r="L24" s="2"/>
      <c r="M24" s="2"/>
      <c r="N24" s="2"/>
      <c r="O24" s="2"/>
      <c r="P24" s="2"/>
    </row>
    <row r="25" spans="1:16" s="6" customFormat="1" ht="14.25" customHeight="1">
      <c r="A25" s="7"/>
      <c r="B25" s="112"/>
      <c r="C25" s="23"/>
      <c r="D25" s="23"/>
      <c r="E25" s="24"/>
      <c r="F25" s="28">
        <f t="shared" ref="F25:F33" si="1">$D25*E25</f>
        <v>0</v>
      </c>
      <c r="G25" s="18"/>
      <c r="H25" s="2"/>
      <c r="I25" s="5"/>
      <c r="J25" s="14"/>
      <c r="K25" s="2"/>
      <c r="L25" s="2"/>
      <c r="M25" s="2"/>
      <c r="N25" s="2"/>
      <c r="O25" s="2"/>
      <c r="P25" s="2"/>
    </row>
    <row r="26" spans="1:16" s="6" customFormat="1" ht="14.25" customHeight="1">
      <c r="A26" s="7"/>
      <c r="B26" s="112"/>
      <c r="C26" s="23"/>
      <c r="D26" s="23"/>
      <c r="E26" s="24"/>
      <c r="F26" s="28">
        <f t="shared" si="1"/>
        <v>0</v>
      </c>
      <c r="G26" s="18"/>
      <c r="H26" s="2"/>
      <c r="I26" s="5"/>
      <c r="J26" s="14"/>
      <c r="K26" s="2"/>
      <c r="L26" s="2"/>
      <c r="M26" s="2"/>
      <c r="N26" s="2"/>
      <c r="O26" s="2"/>
      <c r="P26" s="2"/>
    </row>
    <row r="27" spans="1:16" s="6" customFormat="1" ht="14.25" customHeight="1">
      <c r="A27" s="7"/>
      <c r="B27" s="112"/>
      <c r="C27" s="23"/>
      <c r="D27" s="23"/>
      <c r="E27" s="24"/>
      <c r="F27" s="28">
        <f t="shared" si="1"/>
        <v>0</v>
      </c>
      <c r="G27" s="18"/>
      <c r="H27" s="2"/>
      <c r="I27" s="5"/>
      <c r="J27" s="14"/>
      <c r="K27" s="2"/>
      <c r="L27" s="2"/>
      <c r="M27" s="2"/>
      <c r="N27" s="2"/>
      <c r="O27" s="2"/>
      <c r="P27" s="2"/>
    </row>
    <row r="28" spans="1:16" s="6" customFormat="1" ht="14.25" customHeight="1">
      <c r="A28" s="7"/>
      <c r="B28" s="112"/>
      <c r="C28" s="23"/>
      <c r="D28" s="23"/>
      <c r="E28" s="24"/>
      <c r="F28" s="28">
        <f t="shared" si="1"/>
        <v>0</v>
      </c>
      <c r="G28" s="18"/>
      <c r="H28" s="2"/>
      <c r="I28" s="5"/>
      <c r="J28" s="14"/>
      <c r="K28" s="2"/>
      <c r="L28" s="2"/>
      <c r="M28" s="2"/>
      <c r="N28" s="2"/>
      <c r="O28" s="2"/>
      <c r="P28" s="2"/>
    </row>
    <row r="29" spans="1:16" s="6" customFormat="1" ht="14.25" customHeight="1">
      <c r="A29" s="7"/>
      <c r="B29" s="112"/>
      <c r="C29" s="23"/>
      <c r="D29" s="23"/>
      <c r="E29" s="24"/>
      <c r="F29" s="28">
        <f t="shared" si="1"/>
        <v>0</v>
      </c>
      <c r="G29" s="18"/>
      <c r="H29" s="2"/>
      <c r="I29" s="5"/>
      <c r="J29" s="14"/>
      <c r="K29" s="2"/>
      <c r="L29" s="2"/>
      <c r="M29" s="2"/>
      <c r="N29" s="2"/>
      <c r="O29" s="2"/>
      <c r="P29" s="2"/>
    </row>
    <row r="30" spans="1:16" s="6" customFormat="1" ht="14.25" customHeight="1">
      <c r="A30" s="7"/>
      <c r="B30" s="112"/>
      <c r="C30" s="23"/>
      <c r="D30" s="23"/>
      <c r="E30" s="24"/>
      <c r="F30" s="28">
        <f t="shared" si="1"/>
        <v>0</v>
      </c>
      <c r="G30" s="18"/>
      <c r="H30" s="2"/>
      <c r="I30" s="5"/>
      <c r="J30" s="14"/>
      <c r="K30" s="2"/>
      <c r="L30" s="2"/>
      <c r="M30" s="2"/>
      <c r="N30" s="2"/>
      <c r="O30" s="2"/>
      <c r="P30" s="2"/>
    </row>
    <row r="31" spans="1:16" s="6" customFormat="1" ht="14.25" customHeight="1">
      <c r="A31" s="7"/>
      <c r="B31" s="112"/>
      <c r="C31" s="23"/>
      <c r="D31" s="23"/>
      <c r="E31" s="24"/>
      <c r="F31" s="28">
        <f t="shared" si="1"/>
        <v>0</v>
      </c>
      <c r="G31" s="18"/>
      <c r="H31" s="2"/>
      <c r="I31" s="5"/>
      <c r="J31" s="14"/>
      <c r="K31" s="2"/>
      <c r="L31" s="2"/>
      <c r="M31" s="2"/>
      <c r="N31" s="2"/>
      <c r="O31" s="2"/>
      <c r="P31" s="2"/>
    </row>
    <row r="32" spans="1:16" s="6" customFormat="1" ht="14.25" customHeight="1">
      <c r="A32" s="7"/>
      <c r="B32" s="112"/>
      <c r="C32" s="23"/>
      <c r="D32" s="23"/>
      <c r="E32" s="24"/>
      <c r="F32" s="28">
        <f t="shared" si="1"/>
        <v>0</v>
      </c>
      <c r="G32" s="18"/>
      <c r="H32" s="2"/>
      <c r="I32" s="5"/>
      <c r="J32" s="14"/>
      <c r="K32" s="2"/>
      <c r="L32" s="2"/>
      <c r="M32" s="2"/>
      <c r="N32" s="2"/>
      <c r="O32" s="2"/>
      <c r="P32" s="2"/>
    </row>
    <row r="33" spans="1:16" s="6" customFormat="1" ht="14.25" customHeight="1">
      <c r="A33" s="7"/>
      <c r="B33" s="112"/>
      <c r="C33" s="23"/>
      <c r="D33" s="23"/>
      <c r="E33" s="24"/>
      <c r="F33" s="28">
        <f t="shared" si="1"/>
        <v>0</v>
      </c>
      <c r="G33" s="18"/>
      <c r="H33" s="2"/>
      <c r="I33" s="5"/>
      <c r="J33" s="14"/>
      <c r="K33" s="2"/>
      <c r="L33" s="2"/>
      <c r="M33" s="2"/>
      <c r="N33" s="2"/>
      <c r="O33" s="2"/>
      <c r="P33" s="2"/>
    </row>
    <row r="34" spans="1:16" s="6" customFormat="1" ht="14.25" customHeight="1">
      <c r="A34" s="7"/>
      <c r="B34" s="56"/>
      <c r="C34" s="2"/>
      <c r="D34" s="26"/>
      <c r="E34" s="27" t="s">
        <v>69</v>
      </c>
      <c r="F34" s="28">
        <f>SUM(F25:F33)</f>
        <v>0</v>
      </c>
      <c r="G34" s="18"/>
      <c r="H34" s="2"/>
      <c r="I34" s="5"/>
      <c r="J34" s="14"/>
      <c r="K34" s="2"/>
      <c r="L34" s="2"/>
      <c r="M34" s="2"/>
      <c r="N34" s="2"/>
      <c r="O34" s="2"/>
      <c r="P34" s="2"/>
    </row>
    <row r="35" spans="1:16" s="6" customFormat="1" ht="14.25" customHeight="1">
      <c r="A35" s="7"/>
      <c r="B35" s="54"/>
      <c r="C35" s="9"/>
      <c r="D35" s="13"/>
      <c r="E35" s="59"/>
      <c r="F35" s="60"/>
      <c r="G35" s="18"/>
      <c r="H35" s="2"/>
      <c r="I35" s="5"/>
      <c r="J35" s="14"/>
      <c r="K35" s="2"/>
      <c r="L35" s="2"/>
      <c r="M35" s="2"/>
      <c r="N35" s="2"/>
      <c r="O35" s="2"/>
      <c r="P35" s="2"/>
    </row>
    <row r="36" spans="1:16" s="6" customFormat="1" ht="14.25" customHeight="1">
      <c r="A36" s="7"/>
      <c r="B36" s="54"/>
      <c r="C36" s="9"/>
      <c r="D36" s="13"/>
      <c r="E36" s="59"/>
      <c r="F36" s="60"/>
      <c r="G36" s="18"/>
      <c r="H36" s="2"/>
      <c r="I36" s="5"/>
      <c r="J36" s="14"/>
      <c r="K36" s="2"/>
      <c r="L36" s="2"/>
      <c r="M36" s="2"/>
      <c r="N36" s="2"/>
      <c r="O36" s="2"/>
      <c r="P36" s="2"/>
    </row>
    <row r="37" spans="1:16" s="6" customFormat="1" ht="14.25" customHeight="1">
      <c r="A37" s="7"/>
      <c r="B37" s="54" t="s">
        <v>59</v>
      </c>
      <c r="C37" s="9"/>
      <c r="D37" s="2"/>
      <c r="E37" s="31"/>
      <c r="F37" s="32">
        <f>(F20+F34)*0.15</f>
        <v>0</v>
      </c>
      <c r="G37" s="33"/>
      <c r="H37" s="2"/>
      <c r="I37" s="5"/>
      <c r="J37" s="14"/>
      <c r="K37" s="2"/>
      <c r="L37" s="2"/>
      <c r="M37" s="2"/>
      <c r="N37" s="2"/>
      <c r="O37" s="2"/>
      <c r="P37" s="2"/>
    </row>
    <row r="38" spans="1:16" s="6" customFormat="1" ht="14.25" customHeight="1">
      <c r="A38" s="7"/>
      <c r="B38" s="54"/>
      <c r="C38" s="9"/>
      <c r="D38" s="13"/>
      <c r="E38" s="59"/>
      <c r="F38" s="60"/>
      <c r="G38" s="82"/>
      <c r="H38" s="2"/>
      <c r="I38" s="5"/>
      <c r="J38" s="14"/>
      <c r="K38" s="2"/>
      <c r="L38" s="2"/>
      <c r="M38" s="2"/>
      <c r="N38" s="2"/>
      <c r="O38" s="2"/>
      <c r="P38" s="2"/>
    </row>
    <row r="39" spans="1:16" s="6" customFormat="1" ht="14.25" customHeight="1">
      <c r="A39" s="7"/>
      <c r="B39" s="54" t="s">
        <v>58</v>
      </c>
      <c r="C39" s="9"/>
      <c r="D39" s="13"/>
      <c r="E39" s="59"/>
      <c r="F39" s="60"/>
      <c r="G39" s="18"/>
      <c r="H39" s="2"/>
      <c r="I39" s="5"/>
      <c r="J39" s="14"/>
      <c r="K39" s="2"/>
      <c r="L39" s="2"/>
      <c r="M39" s="2"/>
      <c r="N39" s="2"/>
      <c r="O39" s="2"/>
      <c r="P39" s="2"/>
    </row>
    <row r="40" spans="1:16" s="6" customFormat="1" ht="14.25" customHeight="1">
      <c r="A40" s="7"/>
      <c r="B40" s="55" t="s">
        <v>12</v>
      </c>
      <c r="C40" s="9"/>
      <c r="D40" s="11"/>
      <c r="E40" s="59"/>
      <c r="F40" s="4" t="s">
        <v>14</v>
      </c>
      <c r="G40" s="18"/>
      <c r="H40" s="2"/>
      <c r="I40" s="5"/>
      <c r="J40" s="14"/>
      <c r="K40" s="2"/>
      <c r="L40" s="2"/>
      <c r="M40" s="2"/>
      <c r="N40" s="2"/>
      <c r="O40" s="2"/>
      <c r="P40" s="2"/>
    </row>
    <row r="41" spans="1:16" s="6" customFormat="1" ht="14.25" customHeight="1">
      <c r="A41" s="7"/>
      <c r="B41" s="89"/>
      <c r="C41" s="24"/>
      <c r="D41" s="24"/>
      <c r="E41" s="24"/>
      <c r="F41" s="24">
        <v>0</v>
      </c>
      <c r="G41" s="18"/>
      <c r="H41" s="2"/>
      <c r="I41" s="5"/>
      <c r="J41" s="14"/>
      <c r="K41" s="2"/>
      <c r="L41" s="2"/>
      <c r="M41" s="2"/>
      <c r="N41" s="2"/>
      <c r="O41" s="2"/>
      <c r="P41" s="2"/>
    </row>
    <row r="42" spans="1:16" s="6" customFormat="1" ht="14.25" customHeight="1">
      <c r="A42" s="7"/>
      <c r="B42" s="89"/>
      <c r="C42" s="24"/>
      <c r="D42" s="24"/>
      <c r="E42" s="24"/>
      <c r="F42" s="24">
        <v>0</v>
      </c>
      <c r="G42" s="18"/>
      <c r="H42" s="2"/>
      <c r="I42" s="5"/>
      <c r="J42" s="14"/>
      <c r="K42" s="2"/>
      <c r="L42" s="2"/>
      <c r="M42" s="2"/>
      <c r="N42" s="2"/>
      <c r="O42" s="2"/>
      <c r="P42" s="2"/>
    </row>
    <row r="43" spans="1:16" s="6" customFormat="1" ht="14.25" customHeight="1">
      <c r="A43" s="7"/>
      <c r="B43" s="89"/>
      <c r="C43" s="24"/>
      <c r="D43" s="24"/>
      <c r="E43" s="24"/>
      <c r="F43" s="24">
        <v>0</v>
      </c>
      <c r="G43" s="18"/>
      <c r="H43" s="2"/>
      <c r="I43" s="5"/>
      <c r="J43" s="14"/>
      <c r="K43" s="2"/>
      <c r="L43" s="2"/>
      <c r="M43" s="2"/>
      <c r="N43" s="2"/>
      <c r="O43" s="2"/>
      <c r="P43" s="2"/>
    </row>
    <row r="44" spans="1:16" s="6" customFormat="1" ht="14.25" customHeight="1">
      <c r="A44" s="7"/>
      <c r="B44" s="89"/>
      <c r="C44" s="24"/>
      <c r="D44" s="24"/>
      <c r="E44" s="24"/>
      <c r="F44" s="24">
        <v>0</v>
      </c>
      <c r="G44" s="18"/>
      <c r="H44" s="2"/>
      <c r="I44" s="5"/>
      <c r="J44" s="14"/>
      <c r="K44" s="2"/>
      <c r="L44" s="2"/>
      <c r="M44" s="2"/>
      <c r="N44" s="2"/>
      <c r="O44" s="2"/>
      <c r="P44" s="2"/>
    </row>
    <row r="45" spans="1:16" s="6" customFormat="1" ht="14.25" customHeight="1">
      <c r="A45" s="7"/>
      <c r="B45" s="89"/>
      <c r="C45" s="24"/>
      <c r="D45" s="24"/>
      <c r="E45" s="24"/>
      <c r="F45" s="24">
        <v>0</v>
      </c>
      <c r="G45" s="18"/>
      <c r="H45" s="2"/>
      <c r="I45" s="5"/>
      <c r="J45" s="14"/>
      <c r="K45" s="2"/>
      <c r="L45" s="2"/>
      <c r="M45" s="2"/>
      <c r="N45" s="2"/>
      <c r="O45" s="2"/>
      <c r="P45" s="2"/>
    </row>
    <row r="46" spans="1:16" s="6" customFormat="1" ht="14.25" customHeight="1">
      <c r="A46" s="7"/>
      <c r="B46" s="89"/>
      <c r="C46" s="24"/>
      <c r="D46" s="24"/>
      <c r="E46" s="24"/>
      <c r="F46" s="24">
        <v>0</v>
      </c>
      <c r="G46" s="18"/>
      <c r="H46" s="2"/>
      <c r="I46" s="5"/>
      <c r="J46" s="14"/>
      <c r="K46" s="2"/>
      <c r="L46" s="2"/>
      <c r="M46" s="2"/>
      <c r="N46" s="2"/>
      <c r="O46" s="2"/>
      <c r="P46" s="2"/>
    </row>
    <row r="47" spans="1:16" s="6" customFormat="1" ht="14.25" customHeight="1">
      <c r="A47" s="7"/>
      <c r="B47" s="89"/>
      <c r="C47" s="24"/>
      <c r="D47" s="24"/>
      <c r="E47" s="24"/>
      <c r="F47" s="24">
        <v>0</v>
      </c>
      <c r="G47" s="18"/>
      <c r="H47" s="2"/>
      <c r="I47" s="5"/>
      <c r="J47" s="14"/>
      <c r="K47" s="2"/>
      <c r="L47" s="2"/>
      <c r="M47" s="2"/>
      <c r="N47" s="2"/>
      <c r="O47" s="2"/>
      <c r="P47" s="2"/>
    </row>
    <row r="48" spans="1:16" s="6" customFormat="1" ht="14.25" customHeight="1">
      <c r="A48" s="7"/>
      <c r="B48" s="83"/>
      <c r="C48" s="84"/>
      <c r="D48" s="85"/>
      <c r="E48" s="86" t="s">
        <v>62</v>
      </c>
      <c r="F48" s="87">
        <f>SUM(F41:F47)</f>
        <v>0</v>
      </c>
      <c r="G48" s="18"/>
      <c r="H48" s="2"/>
      <c r="I48" s="5"/>
      <c r="J48" s="14"/>
      <c r="K48" s="2"/>
      <c r="L48" s="2"/>
      <c r="M48" s="2"/>
      <c r="N48" s="2"/>
      <c r="O48" s="2"/>
      <c r="P48" s="2"/>
    </row>
    <row r="49" spans="1:16" s="6" customFormat="1" ht="14.25" customHeight="1" thickBot="1">
      <c r="A49" s="7"/>
      <c r="B49" s="54"/>
      <c r="C49" s="9"/>
      <c r="D49" s="13"/>
      <c r="E49" s="59"/>
      <c r="F49" s="60"/>
      <c r="G49" s="18"/>
      <c r="H49" s="2"/>
      <c r="I49" s="5"/>
      <c r="J49" s="14"/>
      <c r="K49" s="2"/>
      <c r="L49" s="2"/>
      <c r="M49" s="2"/>
      <c r="N49" s="2"/>
      <c r="O49" s="2"/>
      <c r="P49" s="2"/>
    </row>
    <row r="50" spans="1:16" s="6" customFormat="1" ht="14.25" customHeight="1" thickBot="1">
      <c r="A50" s="7"/>
      <c r="B50" s="57"/>
      <c r="C50" s="34"/>
      <c r="D50" s="35"/>
      <c r="E50" s="88" t="s">
        <v>76</v>
      </c>
      <c r="F50" s="36">
        <f>F20+F34+F37+F48</f>
        <v>0</v>
      </c>
      <c r="G50" s="99"/>
      <c r="H50" s="2"/>
      <c r="I50" s="5"/>
      <c r="J50" s="14"/>
      <c r="K50" s="2"/>
      <c r="L50" s="2"/>
      <c r="M50" s="2"/>
      <c r="N50" s="2"/>
      <c r="O50" s="2"/>
      <c r="P50" s="2"/>
    </row>
    <row r="51" spans="1:16" s="6" customFormat="1" ht="14.25" customHeight="1" thickBot="1">
      <c r="A51" s="1"/>
      <c r="B51" s="2"/>
      <c r="C51" s="2"/>
      <c r="D51" s="3"/>
      <c r="E51" s="2"/>
      <c r="F51" s="3"/>
      <c r="G51" s="4"/>
      <c r="H51" s="2"/>
      <c r="I51" s="5"/>
      <c r="J51" s="14"/>
      <c r="K51" s="2"/>
      <c r="L51" s="2"/>
      <c r="M51" s="2"/>
      <c r="N51" s="2"/>
      <c r="O51" s="2"/>
      <c r="P51" s="2"/>
    </row>
    <row r="52" spans="1:16" s="6" customFormat="1" ht="14.25" customHeight="1" thickBot="1">
      <c r="A52" s="100" t="s">
        <v>11</v>
      </c>
      <c r="B52" s="98" t="s">
        <v>336</v>
      </c>
      <c r="C52" s="42"/>
      <c r="D52" s="43"/>
      <c r="E52" s="94"/>
      <c r="F52" s="58">
        <f>F50</f>
        <v>0</v>
      </c>
      <c r="G52" s="44"/>
      <c r="H52" s="2"/>
      <c r="I52" s="5"/>
      <c r="J52" s="14"/>
      <c r="K52" s="2"/>
      <c r="L52" s="2"/>
      <c r="M52" s="2"/>
      <c r="N52" s="2"/>
      <c r="O52" s="2"/>
      <c r="P52" s="2"/>
    </row>
    <row r="53" spans="1:16" s="6" customFormat="1" ht="14.25" customHeight="1" thickBot="1">
      <c r="A53" s="1"/>
      <c r="B53" s="2"/>
      <c r="C53" s="2"/>
      <c r="D53" s="3"/>
      <c r="E53" s="2"/>
      <c r="F53" s="3"/>
      <c r="G53" s="4"/>
      <c r="H53" s="2"/>
      <c r="I53" s="5"/>
      <c r="J53" s="14"/>
      <c r="K53" s="2"/>
      <c r="L53" s="2"/>
      <c r="M53" s="2"/>
      <c r="N53" s="2"/>
      <c r="O53" s="2"/>
      <c r="P53" s="2"/>
    </row>
    <row r="54" spans="1:16" s="2" customFormat="1" ht="16.5" thickBot="1">
      <c r="A54" s="114" t="s">
        <v>13</v>
      </c>
      <c r="B54" s="136" t="s">
        <v>337</v>
      </c>
      <c r="C54" s="70"/>
      <c r="D54" s="71"/>
      <c r="E54" s="70"/>
      <c r="F54" s="73">
        <f>F52*(0.5+H5)</f>
        <v>0</v>
      </c>
      <c r="G54" s="72"/>
      <c r="H54" s="68"/>
      <c r="I54" s="67"/>
    </row>
    <row r="55" spans="1:16" s="2" customFormat="1" thickBot="1">
      <c r="A55" s="1"/>
      <c r="D55" s="3"/>
      <c r="F55" s="45"/>
      <c r="G55" s="4"/>
      <c r="I55" s="5"/>
    </row>
    <row r="56" spans="1:16" s="2" customFormat="1" ht="15.75">
      <c r="A56" s="100" t="s">
        <v>15</v>
      </c>
      <c r="B56" s="196" t="s">
        <v>338</v>
      </c>
      <c r="C56" s="197"/>
      <c r="D56" s="197"/>
      <c r="E56" s="197"/>
      <c r="F56" s="197"/>
      <c r="G56" s="16"/>
      <c r="I56" s="5"/>
    </row>
    <row r="57" spans="1:16" s="2" customFormat="1" ht="12">
      <c r="A57" s="1"/>
      <c r="B57" s="208"/>
      <c r="C57" s="209"/>
      <c r="D57" s="209"/>
      <c r="E57" s="209"/>
      <c r="F57" s="209"/>
      <c r="G57" s="18"/>
      <c r="I57" s="5"/>
    </row>
    <row r="58" spans="1:16" s="2" customFormat="1" ht="12">
      <c r="A58" s="1"/>
      <c r="B58" s="208"/>
      <c r="C58" s="209"/>
      <c r="D58" s="209"/>
      <c r="E58" s="209"/>
      <c r="F58" s="209"/>
      <c r="G58" s="61"/>
      <c r="I58" s="5"/>
    </row>
    <row r="59" spans="1:16" s="2" customFormat="1" ht="12">
      <c r="A59" s="1"/>
      <c r="B59" s="208"/>
      <c r="C59" s="209"/>
      <c r="D59" s="209"/>
      <c r="E59" s="209"/>
      <c r="F59" s="209"/>
      <c r="G59" s="18"/>
      <c r="I59" s="5"/>
    </row>
    <row r="60" spans="1:16" s="2" customFormat="1" ht="12">
      <c r="A60" s="1"/>
      <c r="B60" s="208"/>
      <c r="C60" s="209"/>
      <c r="D60" s="209"/>
      <c r="E60" s="209"/>
      <c r="F60" s="209"/>
      <c r="G60" s="18"/>
      <c r="I60" s="5"/>
    </row>
    <row r="61" spans="1:16" s="2" customFormat="1" ht="12">
      <c r="A61" s="1"/>
      <c r="B61" s="208"/>
      <c r="C61" s="209"/>
      <c r="D61" s="209"/>
      <c r="E61" s="209"/>
      <c r="F61" s="209"/>
      <c r="G61" s="18"/>
      <c r="I61" s="5"/>
    </row>
    <row r="62" spans="1:16" s="2" customFormat="1" ht="12">
      <c r="A62" s="1"/>
      <c r="B62" s="208"/>
      <c r="C62" s="209"/>
      <c r="D62" s="209"/>
      <c r="E62" s="209"/>
      <c r="F62" s="209"/>
      <c r="G62" s="18"/>
      <c r="I62" s="5"/>
    </row>
    <row r="63" spans="1:16" s="6" customFormat="1" ht="12">
      <c r="A63" s="1"/>
      <c r="B63" s="208"/>
      <c r="C63" s="209"/>
      <c r="D63" s="209"/>
      <c r="E63" s="209"/>
      <c r="F63" s="209"/>
      <c r="G63" s="18"/>
      <c r="H63" s="2"/>
      <c r="I63" s="5"/>
      <c r="J63" s="2"/>
      <c r="K63" s="2"/>
      <c r="L63" s="2"/>
      <c r="M63" s="2"/>
      <c r="N63" s="2"/>
      <c r="O63" s="2"/>
      <c r="P63" s="2"/>
    </row>
    <row r="64" spans="1:16" s="6" customFormat="1" ht="12">
      <c r="A64" s="1"/>
      <c r="B64" s="208"/>
      <c r="C64" s="209"/>
      <c r="D64" s="209"/>
      <c r="E64" s="209"/>
      <c r="F64" s="209"/>
      <c r="G64" s="18"/>
      <c r="H64" s="2"/>
      <c r="I64" s="5"/>
      <c r="J64" s="2"/>
      <c r="K64" s="2"/>
      <c r="L64" s="2"/>
      <c r="M64" s="2"/>
      <c r="N64" s="2"/>
      <c r="O64" s="2"/>
      <c r="P64" s="2"/>
    </row>
    <row r="65" spans="1:16" s="6" customFormat="1" ht="12">
      <c r="A65" s="1"/>
      <c r="B65" s="208"/>
      <c r="C65" s="209"/>
      <c r="D65" s="209"/>
      <c r="E65" s="209"/>
      <c r="F65" s="209"/>
      <c r="G65" s="18"/>
      <c r="H65" s="2"/>
      <c r="I65" s="5"/>
      <c r="J65" s="2"/>
      <c r="K65" s="2"/>
      <c r="L65" s="2"/>
      <c r="M65" s="2"/>
      <c r="N65" s="2"/>
      <c r="O65" s="2"/>
      <c r="P65" s="2"/>
    </row>
    <row r="66" spans="1:16" s="6" customFormat="1" ht="12">
      <c r="A66" s="1"/>
      <c r="B66" s="208"/>
      <c r="C66" s="209"/>
      <c r="D66" s="209"/>
      <c r="E66" s="209"/>
      <c r="F66" s="209"/>
      <c r="G66" s="18"/>
      <c r="H66" s="2"/>
      <c r="I66" s="5"/>
      <c r="J66" s="2"/>
      <c r="K66" s="2"/>
      <c r="L66" s="2"/>
      <c r="M66" s="2"/>
      <c r="N66" s="2"/>
      <c r="O66" s="2"/>
      <c r="P66" s="2"/>
    </row>
    <row r="67" spans="1:16">
      <c r="B67" s="210"/>
      <c r="C67" s="211"/>
      <c r="D67" s="211"/>
      <c r="E67" s="211"/>
      <c r="F67" s="211"/>
      <c r="G67" s="62"/>
    </row>
    <row r="68" spans="1:16" ht="13.5" thickBot="1">
      <c r="B68" s="206"/>
      <c r="C68" s="207"/>
      <c r="D68" s="207"/>
      <c r="E68" s="207"/>
      <c r="F68" s="207"/>
      <c r="G68" s="63"/>
    </row>
    <row r="69" spans="1:16">
      <c r="B69" s="48"/>
      <c r="C69" s="48"/>
      <c r="D69" s="51"/>
      <c r="E69" s="48"/>
      <c r="F69" s="51"/>
      <c r="G69" s="47"/>
    </row>
    <row r="70" spans="1:16">
      <c r="B70" s="48"/>
      <c r="C70" s="48"/>
      <c r="D70" s="51"/>
      <c r="E70" s="48"/>
      <c r="F70" s="51"/>
      <c r="G70" s="47"/>
    </row>
    <row r="71" spans="1:16">
      <c r="B71" s="48"/>
      <c r="C71" s="48"/>
      <c r="D71" s="51"/>
      <c r="E71" s="48"/>
      <c r="F71" s="51"/>
      <c r="G71" s="47"/>
    </row>
    <row r="72" spans="1:16">
      <c r="B72" s="48"/>
      <c r="C72" s="48"/>
      <c r="D72" s="51"/>
      <c r="E72" s="48"/>
      <c r="F72" s="51"/>
      <c r="G72" s="47"/>
    </row>
    <row r="73" spans="1:16">
      <c r="B73" s="48"/>
      <c r="C73" s="48"/>
      <c r="D73" s="51"/>
      <c r="E73" s="48"/>
      <c r="F73" s="51"/>
      <c r="G73" s="47"/>
    </row>
    <row r="74" spans="1:16">
      <c r="B74" s="48"/>
      <c r="C74" s="48"/>
      <c r="D74" s="51"/>
      <c r="E74" s="48"/>
      <c r="F74" s="51"/>
      <c r="G74" s="47"/>
    </row>
    <row r="75" spans="1:16">
      <c r="B75" s="48"/>
      <c r="C75" s="48"/>
      <c r="D75" s="51"/>
      <c r="E75" s="48"/>
      <c r="F75" s="51"/>
      <c r="G75" s="47"/>
    </row>
    <row r="76" spans="1:16">
      <c r="B76" s="48"/>
      <c r="C76" s="48"/>
      <c r="D76" s="51"/>
      <c r="E76" s="48"/>
      <c r="F76" s="51"/>
      <c r="G76" s="47"/>
    </row>
    <row r="77" spans="1:16">
      <c r="B77" s="48"/>
      <c r="C77" s="48"/>
      <c r="D77" s="51"/>
      <c r="E77" s="48"/>
      <c r="F77" s="51"/>
      <c r="G77" s="47"/>
    </row>
    <row r="78" spans="1:16">
      <c r="B78" s="48"/>
      <c r="C78" s="48"/>
      <c r="D78" s="51"/>
      <c r="E78" s="48"/>
      <c r="F78" s="51"/>
      <c r="G78" s="47"/>
    </row>
    <row r="79" spans="1:16">
      <c r="B79" s="48"/>
      <c r="C79" s="48"/>
      <c r="D79" s="51"/>
      <c r="E79" s="48"/>
      <c r="F79" s="51"/>
      <c r="G79" s="47"/>
    </row>
  </sheetData>
  <mergeCells count="16">
    <mergeCell ref="B58:F58"/>
    <mergeCell ref="C2:E2"/>
    <mergeCell ref="C3:E3"/>
    <mergeCell ref="H5:H6"/>
    <mergeCell ref="B56:F56"/>
    <mergeCell ref="B57:F57"/>
    <mergeCell ref="B65:F65"/>
    <mergeCell ref="B66:F66"/>
    <mergeCell ref="B67:F67"/>
    <mergeCell ref="B68:F68"/>
    <mergeCell ref="B59:F59"/>
    <mergeCell ref="B60:F60"/>
    <mergeCell ref="B61:F61"/>
    <mergeCell ref="B62:F62"/>
    <mergeCell ref="B63:F63"/>
    <mergeCell ref="B64:F64"/>
  </mergeCells>
  <conditionalFormatting sqref="E37">
    <cfRule type="cellIs" dxfId="4" priority="2" stopIfTrue="1" operator="equal">
      <formula>"Opslag algemene kosten (50%)"</formula>
    </cfRule>
  </conditionalFormatting>
  <conditionalFormatting sqref="B8">
    <cfRule type="cellIs" dxfId="3" priority="1" stopIfTrue="1" operator="equal">
      <formula>"Kies eerst uw systematiek voor de berekening van de subsidiabele kosten"</formula>
    </cfRule>
  </conditionalFormatting>
  <dataValidations count="2">
    <dataValidation type="list" allowBlank="1" showInputMessage="1" showErrorMessage="1" sqref="F5" xr:uid="{B6B2BF93-47E9-45B8-8A16-C4D9068E4F8D}">
      <formula1>"Ja,Nee,Niet van toepassing"</formula1>
    </dataValidation>
    <dataValidation type="list" allowBlank="1" showInputMessage="1" showErrorMessage="1" sqref="F6" xr:uid="{754C19AF-5C8A-47CE-A847-E011EB85A50F}">
      <formula1>"Kleine onderneming,Middelgrote onderneming,Overig"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13</vt:i4>
      </vt:variant>
    </vt:vector>
  </HeadingPairs>
  <TitlesOfParts>
    <vt:vector size="26" baseType="lpstr">
      <vt:lpstr>Voorblad</vt:lpstr>
      <vt:lpstr>Invulwijzer</vt:lpstr>
      <vt:lpstr>Clusterorganisatie</vt:lpstr>
      <vt:lpstr>Deelnemer1</vt:lpstr>
      <vt:lpstr>Deelnemer2</vt:lpstr>
      <vt:lpstr>Deelnemer3</vt:lpstr>
      <vt:lpstr>Deelnemer4</vt:lpstr>
      <vt:lpstr>Deelnemer5</vt:lpstr>
      <vt:lpstr>Deelnemer6</vt:lpstr>
      <vt:lpstr>Deelnemer7</vt:lpstr>
      <vt:lpstr>Totaalblad</vt:lpstr>
      <vt:lpstr>Artikel107-3c</vt:lpstr>
      <vt:lpstr>Subsidiepercentages SET</vt:lpstr>
      <vt:lpstr>'Artikel107-3c'!Afdrukbereik</vt:lpstr>
      <vt:lpstr>Clusterorganisatie!Afdrukbereik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'Subsidiepercentages SET'!Afdrukbereik</vt:lpstr>
      <vt:lpstr>Totaalblad!Afdrukbereik</vt:lpstr>
      <vt:lpstr>Voorblad!Afdrukbereik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Financieel verslag - SET (aanvragen na 01-02-2020)</dc:title>
  <dc:creator>Rijksdienst voor Ondernemend Nederland</dc:creator>
  <cp:lastModifiedBy>Rijksdienst voor Ondernemend Nederland</cp:lastModifiedBy>
  <cp:lastPrinted>2023-11-03T08:32:37Z</cp:lastPrinted>
  <dcterms:created xsi:type="dcterms:W3CDTF">2019-01-31T08:05:06Z</dcterms:created>
  <dcterms:modified xsi:type="dcterms:W3CDTF">2023-11-03T08:34:01Z</dcterms:modified>
</cp:coreProperties>
</file>