
<file path=[Content_Types].xml><?xml version="1.0" encoding="utf-8"?>
<Types xmlns="http://schemas.openxmlformats.org/package/2006/content-types">
  <Default Extension="bin" ContentType="application/vnd.openxmlformats-officedocument.spreadsheetml.printerSettings"/>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alcChain.xml" ContentType="application/vnd.openxmlformats-officedocument.spreadsheetml.calcChain+xml"/>
  <Override PartName="/docMetadata/LabelInfo.xml" ContentType="application/vnd.ms-office.classificationlabels+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package/2006/relationships/metadata/core-properties" Target="docProps/core.xml"/><Relationship Id="rId2" Type="http://schemas.microsoft.com/office/2020/02/relationships/classificationlabels" Target="docMetadata/LabelInfo.xml"/><Relationship Id="rId1" Type="http://schemas.openxmlformats.org/officeDocument/2006/relationships/officeDocument" Target="xl/workbook.xml"/><Relationship Id="rId4" Type="http://schemas.openxmlformats.org/officeDocument/2006/relationships/extended-properties" Target="docProps/app.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6130"/>
  <workbookPr defaultThemeVersion="166925"/>
  <mc:AlternateContent xmlns:mc="http://schemas.openxmlformats.org/markup-compatibility/2006">
    <mc:Choice Requires="x15">
      <x15ac:absPath xmlns:x15ac="http://schemas.microsoft.com/office/spreadsheetml/2010/11/ac" url="\\Lnv.intern\grp\rvo\Energiemaatregelen\Energieplafond\12. Voorbereiding vaststelling incl. accountantsproduct en BMT\EG\bijlages bij definitief protocol\"/>
    </mc:Choice>
  </mc:AlternateContent>
  <xr:revisionPtr revIDLastSave="0" documentId="8_{51F5A79E-D416-4E79-95A0-5CED77BE67CD}" xr6:coauthVersionLast="47" xr6:coauthVersionMax="47" xr10:uidLastSave="{00000000-0000-0000-0000-000000000000}"/>
  <bookViews>
    <workbookView xWindow="5295" yWindow="1740" windowWidth="21600" windowHeight="11385" activeTab="1" xr2:uid="{AE99521C-055C-47CD-A18C-02A1C17B7AD6}"/>
  </bookViews>
  <sheets>
    <sheet name="BEOORDELING ELK" sheetId="6" r:id="rId1"/>
    <sheet name="BEOORDELING GAS" sheetId="5" r:id="rId2"/>
    <sheet name="Waardes" sheetId="3" state="hidden" r:id="rId3"/>
  </sheets>
  <definedNames>
    <definedName name="_xlnm.Print_Area" localSheetId="0">'BEOORDELING ELK'!$A$1:$H$34</definedName>
    <definedName name="_xlnm.Print_Area" localSheetId="1">'BEOORDELING GAS'!$A$1:$H$33</definedName>
    <definedName name="_xlnm.Print_Titles" localSheetId="0">'BEOORDELING ELK'!$1:$2</definedName>
    <definedName name="_xlnm.Print_Titles" localSheetId="1">'BEOORDELING GAS'!$1:$2</definedName>
    <definedName name="d17e7878" localSheetId="2">Waardes!$A$371</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feature name="microsoft.com:ARRAYTEXT_WF"/>
      </xcalcf:calcFeatures>
    </ext>
  </extLst>
</workbook>
</file>

<file path=xl/calcChain.xml><?xml version="1.0" encoding="utf-8"?>
<calcChain xmlns="http://schemas.openxmlformats.org/spreadsheetml/2006/main">
  <c r="E9" i="6" l="1"/>
  <c r="E10" i="6"/>
  <c r="E11" i="6"/>
  <c r="E12" i="6"/>
  <c r="F25" i="6"/>
  <c r="F26" i="6" s="1"/>
  <c r="E25" i="6"/>
  <c r="E26" i="6" s="1"/>
  <c r="F23" i="6"/>
  <c r="D23" i="6"/>
  <c r="E22" i="6"/>
  <c r="E21" i="6"/>
  <c r="E20" i="6"/>
  <c r="E19" i="6"/>
  <c r="E18" i="6"/>
  <c r="E17" i="6"/>
  <c r="E16" i="6"/>
  <c r="E15" i="6"/>
  <c r="E14" i="6"/>
  <c r="E13" i="6"/>
  <c r="E23" i="6"/>
  <c r="D24" i="6" s="1"/>
  <c r="D29" i="6" s="1"/>
  <c r="E9" i="5"/>
  <c r="E10" i="5"/>
  <c r="E11" i="5"/>
  <c r="D26" i="6" l="1"/>
  <c r="D28" i="6" s="1"/>
  <c r="E30" i="6" s="1"/>
  <c r="E32" i="6" s="1"/>
  <c r="F32" i="6" s="1"/>
  <c r="F25" i="5"/>
  <c r="F26" i="5" s="1"/>
  <c r="E25" i="5"/>
  <c r="E26" i="5" s="1"/>
  <c r="F23" i="5"/>
  <c r="D23" i="5"/>
  <c r="E22" i="5"/>
  <c r="E21" i="5"/>
  <c r="E20" i="5"/>
  <c r="E19" i="5"/>
  <c r="E18" i="5"/>
  <c r="E17" i="5"/>
  <c r="E16" i="5"/>
  <c r="E15" i="5"/>
  <c r="E14" i="5"/>
  <c r="E13" i="5"/>
  <c r="E12" i="5"/>
  <c r="E23" i="5"/>
  <c r="D24" i="5" s="1"/>
  <c r="D29" i="5" s="1"/>
  <c r="D26" i="5" l="1"/>
  <c r="D28" i="5" s="1"/>
  <c r="E30" i="5" s="1"/>
  <c r="E32" i="5" s="1"/>
  <c r="F32" i="5" s="1"/>
  <c r="E3" i="3"/>
  <c r="E4" i="3" s="1"/>
  <c r="E5" i="3" s="1"/>
  <c r="E6" i="3" s="1"/>
  <c r="E7" i="3" s="1"/>
  <c r="E8" i="3" s="1"/>
  <c r="E9" i="3" s="1"/>
  <c r="E10" i="3" s="1"/>
  <c r="E11" i="3" s="1"/>
  <c r="E12" i="3" s="1"/>
  <c r="E13" i="3" s="1"/>
  <c r="E14" i="3" s="1"/>
  <c r="E15" i="3" s="1"/>
  <c r="E16" i="3" s="1"/>
  <c r="E17" i="3" s="1"/>
  <c r="E18" i="3" s="1"/>
  <c r="E19" i="3" s="1"/>
  <c r="E20" i="3" s="1"/>
  <c r="E21" i="3" s="1"/>
  <c r="E22" i="3" s="1"/>
  <c r="E23" i="3" s="1"/>
  <c r="E24" i="3" s="1"/>
  <c r="E25" i="3" s="1"/>
  <c r="E26" i="3" s="1"/>
  <c r="E27" i="3" s="1"/>
  <c r="E28" i="3" s="1"/>
  <c r="E29" i="3" s="1"/>
  <c r="E30" i="3" s="1"/>
  <c r="E31" i="3" s="1"/>
  <c r="E32" i="3" s="1"/>
  <c r="E33" i="3" s="1"/>
  <c r="E34" i="3" s="1"/>
  <c r="E35" i="3" s="1"/>
  <c r="E36" i="3" s="1"/>
  <c r="E37" i="3" s="1"/>
  <c r="E38" i="3" s="1"/>
  <c r="E39" i="3" s="1"/>
  <c r="E40" i="3" s="1"/>
  <c r="E41" i="3" s="1"/>
  <c r="E42" i="3" s="1"/>
  <c r="E43" i="3" s="1"/>
  <c r="E44" i="3" s="1"/>
  <c r="E45" i="3" s="1"/>
  <c r="E46" i="3" s="1"/>
  <c r="E47" i="3" s="1"/>
  <c r="E48" i="3" s="1"/>
  <c r="E49" i="3" s="1"/>
  <c r="E50" i="3" s="1"/>
  <c r="E51" i="3" s="1"/>
  <c r="E52" i="3" s="1"/>
  <c r="E53" i="3" s="1"/>
  <c r="E54" i="3" s="1"/>
  <c r="E55" i="3" s="1"/>
  <c r="E56" i="3" s="1"/>
  <c r="E57" i="3" s="1"/>
  <c r="E58" i="3" s="1"/>
  <c r="E59" i="3" s="1"/>
  <c r="E60" i="3" s="1"/>
  <c r="E61" i="3" s="1"/>
  <c r="E62" i="3" s="1"/>
  <c r="E63" i="3" s="1"/>
  <c r="E64" i="3" s="1"/>
  <c r="E65" i="3" s="1"/>
  <c r="E66" i="3" s="1"/>
  <c r="E67" i="3" s="1"/>
  <c r="E68" i="3" s="1"/>
  <c r="E69" i="3" s="1"/>
  <c r="E70" i="3" s="1"/>
  <c r="E71" i="3" s="1"/>
  <c r="E72" i="3" s="1"/>
  <c r="E73" i="3" s="1"/>
  <c r="E74" i="3" s="1"/>
  <c r="E75" i="3" s="1"/>
  <c r="E76" i="3" s="1"/>
  <c r="E77" i="3" s="1"/>
  <c r="E78" i="3" s="1"/>
  <c r="E79" i="3" s="1"/>
  <c r="E80" i="3" s="1"/>
  <c r="E81" i="3" s="1"/>
  <c r="E82" i="3" s="1"/>
  <c r="E83" i="3" s="1"/>
  <c r="E84" i="3" s="1"/>
  <c r="E85" i="3" s="1"/>
  <c r="E86" i="3" s="1"/>
  <c r="E87" i="3" s="1"/>
  <c r="E88" i="3" s="1"/>
  <c r="E89" i="3" s="1"/>
  <c r="E90" i="3" s="1"/>
  <c r="E91" i="3" s="1"/>
  <c r="E92" i="3" s="1"/>
  <c r="E93" i="3" s="1"/>
  <c r="E94" i="3" s="1"/>
  <c r="E95" i="3" s="1"/>
  <c r="E96" i="3" s="1"/>
  <c r="E97" i="3" s="1"/>
  <c r="E98" i="3" s="1"/>
  <c r="E99" i="3" s="1"/>
  <c r="E100" i="3" s="1"/>
  <c r="E101" i="3" s="1"/>
  <c r="E102" i="3" s="1"/>
  <c r="E103" i="3" s="1"/>
  <c r="E104" i="3" s="1"/>
  <c r="E105" i="3" s="1"/>
  <c r="E106" i="3" s="1"/>
  <c r="E107" i="3" s="1"/>
  <c r="E108" i="3" s="1"/>
  <c r="E109" i="3" s="1"/>
  <c r="E110" i="3" s="1"/>
  <c r="E111" i="3" s="1"/>
  <c r="E112" i="3" s="1"/>
  <c r="E113" i="3" s="1"/>
  <c r="E114" i="3" s="1"/>
  <c r="E115" i="3" s="1"/>
  <c r="E116" i="3" s="1"/>
  <c r="E117" i="3" s="1"/>
  <c r="E118" i="3" s="1"/>
  <c r="E119" i="3" s="1"/>
  <c r="E120" i="3" s="1"/>
  <c r="E121" i="3" s="1"/>
  <c r="E122" i="3" s="1"/>
  <c r="E123" i="3" s="1"/>
  <c r="E124" i="3" s="1"/>
  <c r="E125" i="3" s="1"/>
  <c r="E126" i="3" s="1"/>
  <c r="E127" i="3" s="1"/>
  <c r="E128" i="3" s="1"/>
  <c r="E129" i="3" s="1"/>
  <c r="E130" i="3" s="1"/>
  <c r="E131" i="3" s="1"/>
  <c r="E132" i="3" s="1"/>
  <c r="E133" i="3" s="1"/>
  <c r="E134" i="3" s="1"/>
  <c r="E135" i="3" s="1"/>
  <c r="E136" i="3" s="1"/>
  <c r="E137" i="3" s="1"/>
  <c r="E138" i="3" s="1"/>
  <c r="E139" i="3" s="1"/>
  <c r="E140" i="3" s="1"/>
  <c r="E141" i="3" s="1"/>
  <c r="E142" i="3" s="1"/>
  <c r="E143" i="3" s="1"/>
  <c r="E144" i="3" s="1"/>
  <c r="E145" i="3" s="1"/>
  <c r="E146" i="3" s="1"/>
  <c r="E147" i="3" s="1"/>
  <c r="E148" i="3" s="1"/>
  <c r="E149" i="3" s="1"/>
  <c r="E150" i="3" s="1"/>
  <c r="E151" i="3" s="1"/>
  <c r="E152" i="3" s="1"/>
  <c r="E153" i="3" s="1"/>
  <c r="E154" i="3" s="1"/>
  <c r="E155" i="3" s="1"/>
  <c r="E156" i="3" s="1"/>
  <c r="E157" i="3" s="1"/>
  <c r="E158" i="3" s="1"/>
  <c r="E159" i="3" s="1"/>
  <c r="E160" i="3" s="1"/>
  <c r="E161" i="3" s="1"/>
  <c r="E162" i="3" s="1"/>
  <c r="E163" i="3" s="1"/>
  <c r="E164" i="3" s="1"/>
  <c r="E165" i="3" s="1"/>
  <c r="E166" i="3" s="1"/>
  <c r="E167" i="3" s="1"/>
  <c r="E168" i="3" s="1"/>
  <c r="E169" i="3" s="1"/>
  <c r="E170" i="3" s="1"/>
  <c r="E171" i="3" s="1"/>
  <c r="E172" i="3" s="1"/>
  <c r="E173" i="3" s="1"/>
  <c r="E174" i="3" s="1"/>
  <c r="E175" i="3" s="1"/>
  <c r="E176" i="3" s="1"/>
  <c r="E177" i="3" s="1"/>
  <c r="E178" i="3" s="1"/>
  <c r="E179" i="3" s="1"/>
  <c r="E180" i="3" s="1"/>
  <c r="E181" i="3" s="1"/>
  <c r="E182" i="3" s="1"/>
  <c r="E183" i="3" s="1"/>
  <c r="E184" i="3" s="1"/>
  <c r="E185" i="3" s="1"/>
  <c r="E186" i="3" s="1"/>
  <c r="E187" i="3" s="1"/>
  <c r="E188" i="3" s="1"/>
  <c r="E189" i="3" s="1"/>
  <c r="E190" i="3" s="1"/>
  <c r="E191" i="3" s="1"/>
  <c r="E192" i="3" s="1"/>
  <c r="E193" i="3" s="1"/>
  <c r="E194" i="3" s="1"/>
  <c r="E195" i="3" s="1"/>
  <c r="E196" i="3" s="1"/>
  <c r="E197" i="3" s="1"/>
  <c r="E198" i="3" s="1"/>
  <c r="E199" i="3" s="1"/>
  <c r="E200" i="3" s="1"/>
  <c r="E201" i="3" s="1"/>
  <c r="E202" i="3" s="1"/>
  <c r="E203" i="3" s="1"/>
  <c r="E204" i="3" s="1"/>
  <c r="E205" i="3" s="1"/>
  <c r="E206" i="3" s="1"/>
  <c r="E207" i="3" s="1"/>
  <c r="C3" i="3"/>
  <c r="C4" i="3" s="1"/>
  <c r="C5" i="3" s="1"/>
  <c r="C6" i="3" s="1"/>
  <c r="C7" i="3" s="1"/>
  <c r="C8" i="3" s="1"/>
  <c r="C9" i="3" s="1"/>
  <c r="C10" i="3" s="1"/>
  <c r="C11" i="3" s="1"/>
  <c r="C12" i="3" s="1"/>
  <c r="C13" i="3" s="1"/>
  <c r="C14" i="3" s="1"/>
  <c r="C15" i="3" s="1"/>
  <c r="C16" i="3" s="1"/>
  <c r="C17" i="3" s="1"/>
  <c r="C18" i="3" s="1"/>
  <c r="C19" i="3" s="1"/>
  <c r="C20" i="3" s="1"/>
  <c r="C21" i="3" s="1"/>
  <c r="C22" i="3" s="1"/>
  <c r="C23" i="3" s="1"/>
  <c r="C24" i="3" s="1"/>
  <c r="C25" i="3" s="1"/>
  <c r="C26" i="3" s="1"/>
  <c r="C27" i="3" s="1"/>
  <c r="C28" i="3" s="1"/>
  <c r="C29" i="3" s="1"/>
  <c r="C30" i="3" s="1"/>
  <c r="C31" i="3" s="1"/>
  <c r="C32" i="3" s="1"/>
  <c r="C33" i="3" s="1"/>
  <c r="C34" i="3" s="1"/>
  <c r="C35" i="3" s="1"/>
  <c r="C36" i="3" s="1"/>
  <c r="C37" i="3" s="1"/>
  <c r="C38" i="3" s="1"/>
  <c r="C39" i="3" s="1"/>
  <c r="C40" i="3" s="1"/>
  <c r="C41" i="3" s="1"/>
  <c r="C42" i="3" s="1"/>
  <c r="C43" i="3" s="1"/>
  <c r="C44" i="3" s="1"/>
  <c r="C45" i="3" s="1"/>
  <c r="C46" i="3" s="1"/>
  <c r="C47" i="3" s="1"/>
  <c r="C48" i="3" s="1"/>
  <c r="C49" i="3" s="1"/>
  <c r="C50" i="3" s="1"/>
  <c r="C51" i="3" s="1"/>
  <c r="C52" i="3" s="1"/>
  <c r="C53" i="3" s="1"/>
  <c r="C54" i="3" s="1"/>
  <c r="C55" i="3" s="1"/>
  <c r="C56" i="3" s="1"/>
  <c r="C57" i="3" s="1"/>
  <c r="C58" i="3" s="1"/>
  <c r="C59" i="3" s="1"/>
  <c r="C60" i="3" s="1"/>
  <c r="C61" i="3" s="1"/>
  <c r="C62" i="3" s="1"/>
  <c r="C63" i="3" s="1"/>
  <c r="C64" i="3" s="1"/>
  <c r="C65" i="3" s="1"/>
  <c r="C66" i="3" s="1"/>
  <c r="C67" i="3" s="1"/>
  <c r="C68" i="3" s="1"/>
  <c r="C69" i="3" s="1"/>
  <c r="C70" i="3" s="1"/>
  <c r="C71" i="3" s="1"/>
  <c r="C72" i="3" s="1"/>
  <c r="C73" i="3" s="1"/>
  <c r="C74" i="3" s="1"/>
  <c r="C75" i="3" s="1"/>
  <c r="C76" i="3" s="1"/>
  <c r="C77" i="3" s="1"/>
  <c r="C78" i="3" s="1"/>
  <c r="C79" i="3" s="1"/>
  <c r="C80" i="3" s="1"/>
  <c r="C81" i="3" s="1"/>
  <c r="C82" i="3" s="1"/>
  <c r="C83" i="3" s="1"/>
  <c r="C84" i="3" s="1"/>
  <c r="C85" i="3" s="1"/>
  <c r="C86" i="3" s="1"/>
  <c r="C87" i="3" s="1"/>
  <c r="C88" i="3" s="1"/>
  <c r="C89" i="3" s="1"/>
  <c r="C90" i="3" s="1"/>
  <c r="C91" i="3" s="1"/>
  <c r="C92" i="3" s="1"/>
  <c r="C93" i="3" s="1"/>
  <c r="C94" i="3" s="1"/>
  <c r="C95" i="3" s="1"/>
  <c r="C96" i="3" s="1"/>
  <c r="C97" i="3" s="1"/>
  <c r="C98" i="3" s="1"/>
  <c r="C99" i="3" s="1"/>
  <c r="C100" i="3" s="1"/>
  <c r="C101" i="3" s="1"/>
  <c r="C102" i="3" s="1"/>
  <c r="C103" i="3" s="1"/>
  <c r="C104" i="3" s="1"/>
  <c r="C105" i="3" s="1"/>
  <c r="C106" i="3" s="1"/>
  <c r="C107" i="3" s="1"/>
  <c r="C108" i="3" s="1"/>
  <c r="C109" i="3" s="1"/>
  <c r="C110" i="3" s="1"/>
  <c r="C111" i="3" s="1"/>
  <c r="C112" i="3" s="1"/>
  <c r="C113" i="3" s="1"/>
  <c r="C114" i="3" s="1"/>
  <c r="C115" i="3" s="1"/>
  <c r="C116" i="3" s="1"/>
  <c r="C117" i="3" s="1"/>
  <c r="C118" i="3" s="1"/>
  <c r="C119" i="3" s="1"/>
  <c r="C120" i="3" s="1"/>
  <c r="C121" i="3" s="1"/>
  <c r="C122" i="3" s="1"/>
  <c r="C123" i="3" s="1"/>
  <c r="C124" i="3" s="1"/>
  <c r="C125" i="3" s="1"/>
  <c r="C126" i="3" s="1"/>
  <c r="C127" i="3" s="1"/>
  <c r="C128" i="3" s="1"/>
  <c r="C129" i="3" s="1"/>
  <c r="C130" i="3" s="1"/>
  <c r="C131" i="3" s="1"/>
  <c r="C132" i="3" s="1"/>
  <c r="C133" i="3" s="1"/>
  <c r="C134" i="3" s="1"/>
  <c r="C135" i="3" s="1"/>
  <c r="C136" i="3" s="1"/>
  <c r="C137" i="3" s="1"/>
  <c r="C138" i="3" s="1"/>
  <c r="C139" i="3" s="1"/>
  <c r="C140" i="3" s="1"/>
  <c r="C141" i="3" s="1"/>
  <c r="C142" i="3" s="1"/>
  <c r="C143" i="3" s="1"/>
  <c r="C144" i="3" s="1"/>
  <c r="C145" i="3" s="1"/>
  <c r="C146" i="3" s="1"/>
  <c r="C147" i="3" s="1"/>
  <c r="C148" i="3" s="1"/>
  <c r="C149" i="3" s="1"/>
  <c r="C150" i="3" s="1"/>
  <c r="C151" i="3" s="1"/>
  <c r="C152" i="3" s="1"/>
  <c r="C153" i="3" s="1"/>
  <c r="C154" i="3" s="1"/>
  <c r="C155" i="3" s="1"/>
  <c r="C156" i="3" s="1"/>
  <c r="C157" i="3" s="1"/>
  <c r="C158" i="3" s="1"/>
  <c r="C159" i="3" s="1"/>
  <c r="C160" i="3" s="1"/>
  <c r="C161" i="3" s="1"/>
  <c r="C162" i="3" s="1"/>
  <c r="C163" i="3" s="1"/>
  <c r="C164" i="3" s="1"/>
  <c r="C165" i="3" s="1"/>
  <c r="C166" i="3" s="1"/>
  <c r="C167" i="3" s="1"/>
  <c r="C168" i="3" s="1"/>
  <c r="C169" i="3" s="1"/>
  <c r="C170" i="3" s="1"/>
  <c r="C171" i="3" s="1"/>
  <c r="C172" i="3" s="1"/>
  <c r="C173" i="3" s="1"/>
  <c r="C174" i="3" s="1"/>
  <c r="C175" i="3" s="1"/>
  <c r="C176" i="3" s="1"/>
  <c r="C177" i="3" s="1"/>
  <c r="C178" i="3" s="1"/>
  <c r="C179" i="3" s="1"/>
  <c r="C180" i="3" s="1"/>
  <c r="C181" i="3" s="1"/>
  <c r="C182" i="3" s="1"/>
  <c r="C183" i="3" s="1"/>
  <c r="C184" i="3" s="1"/>
  <c r="C185" i="3" s="1"/>
  <c r="C186" i="3" s="1"/>
  <c r="C187" i="3" s="1"/>
  <c r="C188" i="3" s="1"/>
  <c r="C189" i="3" s="1"/>
  <c r="C190" i="3" s="1"/>
  <c r="C191" i="3" s="1"/>
  <c r="C192" i="3" s="1"/>
  <c r="C193" i="3" s="1"/>
  <c r="C194" i="3" s="1"/>
  <c r="C195" i="3" s="1"/>
  <c r="C196" i="3" s="1"/>
  <c r="C197" i="3" s="1"/>
  <c r="C198" i="3" s="1"/>
  <c r="C199" i="3" s="1"/>
  <c r="C200" i="3" s="1"/>
  <c r="C201" i="3" s="1"/>
  <c r="C202" i="3" s="1"/>
  <c r="C203" i="3" s="1"/>
  <c r="C204" i="3" s="1"/>
  <c r="C205" i="3" s="1"/>
  <c r="C206" i="3" s="1"/>
  <c r="C207" i="3" s="1"/>
  <c r="C208" i="3" s="1"/>
  <c r="C209" i="3" s="1"/>
  <c r="C210" i="3" s="1"/>
  <c r="C211" i="3" s="1"/>
  <c r="C212" i="3" s="1"/>
  <c r="C213" i="3" s="1"/>
  <c r="C214" i="3" s="1"/>
  <c r="C215" i="3" s="1"/>
  <c r="C216" i="3" s="1"/>
  <c r="C217" i="3" s="1"/>
  <c r="C218" i="3" s="1"/>
  <c r="C219" i="3" s="1"/>
  <c r="C220" i="3" s="1"/>
  <c r="C221" i="3" s="1"/>
  <c r="C222" i="3" s="1"/>
  <c r="C223" i="3" s="1"/>
  <c r="C224" i="3" s="1"/>
  <c r="C225" i="3" s="1"/>
  <c r="C226" i="3" s="1"/>
  <c r="C227" i="3" s="1"/>
  <c r="C228" i="3" s="1"/>
  <c r="C229" i="3" s="1"/>
  <c r="C230" i="3" s="1"/>
  <c r="C231" i="3" s="1"/>
  <c r="C232" i="3" s="1"/>
  <c r="C233" i="3" s="1"/>
  <c r="C234" i="3" s="1"/>
  <c r="C235" i="3" s="1"/>
  <c r="C236" i="3" s="1"/>
  <c r="C237" i="3" s="1"/>
  <c r="C238" i="3" s="1"/>
  <c r="C239" i="3" s="1"/>
  <c r="C240" i="3" s="1"/>
  <c r="C241" i="3" s="1"/>
  <c r="C242" i="3" s="1"/>
  <c r="C243" i="3" s="1"/>
  <c r="C244" i="3" s="1"/>
  <c r="C245" i="3" s="1"/>
  <c r="C246" i="3" s="1"/>
  <c r="C247" i="3" s="1"/>
  <c r="C248" i="3" s="1"/>
  <c r="C249" i="3" s="1"/>
  <c r="C250" i="3" s="1"/>
  <c r="C251" i="3" s="1"/>
  <c r="C252" i="3" s="1"/>
  <c r="C253" i="3" s="1"/>
  <c r="C254" i="3" s="1"/>
  <c r="C255" i="3" s="1"/>
  <c r="C256" i="3" s="1"/>
  <c r="C257" i="3" s="1"/>
  <c r="C258" i="3" s="1"/>
  <c r="C259" i="3" s="1"/>
  <c r="C260" i="3" s="1"/>
  <c r="C261" i="3" s="1"/>
  <c r="C262" i="3" s="1"/>
  <c r="C263" i="3" s="1"/>
  <c r="C264" i="3" s="1"/>
  <c r="C265" i="3" s="1"/>
  <c r="C266" i="3" s="1"/>
  <c r="C267" i="3" s="1"/>
  <c r="C268" i="3" s="1"/>
  <c r="C269" i="3" s="1"/>
  <c r="C270" i="3" s="1"/>
  <c r="C271" i="3" s="1"/>
  <c r="C272" i="3" s="1"/>
  <c r="C273" i="3" s="1"/>
  <c r="C274" i="3" s="1"/>
  <c r="C275" i="3" s="1"/>
  <c r="C276" i="3" s="1"/>
  <c r="C277" i="3" s="1"/>
  <c r="C278" i="3" s="1"/>
  <c r="C279" i="3" s="1"/>
  <c r="C280" i="3" s="1"/>
  <c r="C281" i="3" s="1"/>
  <c r="C282" i="3" s="1"/>
  <c r="C283" i="3" s="1"/>
  <c r="C284" i="3" s="1"/>
  <c r="C285" i="3" s="1"/>
  <c r="C286" i="3" s="1"/>
  <c r="C287" i="3" s="1"/>
  <c r="C288" i="3" s="1"/>
  <c r="C289" i="3" s="1"/>
  <c r="C290" i="3" s="1"/>
  <c r="C291" i="3" s="1"/>
  <c r="C292" i="3" s="1"/>
  <c r="C293" i="3" s="1"/>
  <c r="C294" i="3" s="1"/>
  <c r="C295" i="3" s="1"/>
  <c r="C296" i="3" s="1"/>
  <c r="C297" i="3" s="1"/>
  <c r="C298" i="3" s="1"/>
  <c r="C299" i="3" s="1"/>
  <c r="C300" i="3" s="1"/>
  <c r="C301" i="3" s="1"/>
  <c r="C302" i="3" s="1"/>
  <c r="C303" i="3" s="1"/>
  <c r="C304" i="3" s="1"/>
  <c r="C305" i="3" s="1"/>
  <c r="C306" i="3" s="1"/>
  <c r="C307" i="3" s="1"/>
  <c r="C308" i="3" s="1"/>
  <c r="C309" i="3" s="1"/>
  <c r="C310" i="3" s="1"/>
  <c r="C311" i="3" s="1"/>
  <c r="C312" i="3" s="1"/>
  <c r="C313" i="3" s="1"/>
  <c r="C314" i="3" s="1"/>
  <c r="C315" i="3" s="1"/>
  <c r="C316" i="3" s="1"/>
  <c r="C317" i="3" s="1"/>
  <c r="C318" i="3" s="1"/>
  <c r="C319" i="3" s="1"/>
  <c r="C320" i="3" s="1"/>
  <c r="C321" i="3" s="1"/>
  <c r="C322" i="3" s="1"/>
  <c r="C323" i="3" s="1"/>
  <c r="C324" i="3" s="1"/>
  <c r="C325" i="3" s="1"/>
  <c r="C326" i="3" s="1"/>
  <c r="C327" i="3" s="1"/>
  <c r="C328" i="3" s="1"/>
  <c r="C329" i="3" s="1"/>
  <c r="C330" i="3" s="1"/>
  <c r="C331" i="3" s="1"/>
  <c r="C332" i="3" s="1"/>
  <c r="C333" i="3" s="1"/>
  <c r="C334" i="3" s="1"/>
  <c r="C335" i="3" s="1"/>
  <c r="C336" i="3" s="1"/>
  <c r="C337" i="3" s="1"/>
  <c r="C338" i="3" s="1"/>
  <c r="C339" i="3" s="1"/>
  <c r="C340" i="3" s="1"/>
  <c r="C341" i="3" s="1"/>
  <c r="C342" i="3" s="1"/>
  <c r="C343" i="3" s="1"/>
  <c r="C344" i="3" s="1"/>
  <c r="C345" i="3" s="1"/>
  <c r="C346" i="3" s="1"/>
  <c r="C347" i="3" s="1"/>
  <c r="C348" i="3" s="1"/>
  <c r="C349" i="3" s="1"/>
  <c r="C350" i="3" s="1"/>
  <c r="C351" i="3" s="1"/>
  <c r="C352" i="3" s="1"/>
  <c r="C353" i="3" s="1"/>
  <c r="C354" i="3" s="1"/>
  <c r="C355" i="3" s="1"/>
  <c r="C356" i="3" s="1"/>
  <c r="C357" i="3" s="1"/>
  <c r="C358" i="3" s="1"/>
  <c r="C359" i="3" s="1"/>
  <c r="C360" i="3" s="1"/>
  <c r="C361" i="3" s="1"/>
  <c r="C362" i="3" s="1"/>
  <c r="C363" i="3" s="1"/>
  <c r="C364" i="3" s="1"/>
  <c r="C365" i="3" s="1"/>
  <c r="C366" i="3" s="1"/>
  <c r="C367" i="3" s="1"/>
  <c r="E208" i="3" l="1"/>
  <c r="E209" i="3" s="1"/>
  <c r="E210" i="3" s="1"/>
  <c r="E211" i="3" s="1"/>
  <c r="E212" i="3" s="1"/>
  <c r="E213" i="3" s="1"/>
  <c r="E214" i="3" s="1"/>
  <c r="E215" i="3" s="1"/>
  <c r="E216" i="3" s="1"/>
  <c r="E217" i="3" s="1"/>
  <c r="E218" i="3" s="1"/>
  <c r="E219" i="3" s="1"/>
  <c r="E220" i="3" s="1"/>
  <c r="E221" i="3" s="1"/>
  <c r="E222" i="3" s="1"/>
  <c r="E223" i="3" s="1"/>
  <c r="E224" i="3" s="1"/>
  <c r="E225" i="3" s="1"/>
  <c r="E226" i="3" s="1"/>
  <c r="E227" i="3" s="1"/>
  <c r="E228" i="3" s="1"/>
  <c r="E229" i="3" s="1"/>
  <c r="E230" i="3" s="1"/>
  <c r="E231" i="3" s="1"/>
  <c r="E232" i="3" s="1"/>
  <c r="E233" i="3" s="1"/>
  <c r="E234" i="3" s="1"/>
  <c r="E235" i="3" s="1"/>
  <c r="E236" i="3" s="1"/>
  <c r="E237" i="3" s="1"/>
  <c r="E238" i="3" s="1"/>
  <c r="E239" i="3" s="1"/>
  <c r="E240" i="3" s="1"/>
  <c r="E241" i="3" s="1"/>
  <c r="E242" i="3" s="1"/>
  <c r="E243" i="3" s="1"/>
  <c r="E244" i="3" s="1"/>
  <c r="E245" i="3" s="1"/>
  <c r="E246" i="3" s="1"/>
  <c r="E247" i="3" s="1"/>
  <c r="E248" i="3" s="1"/>
  <c r="E249" i="3" s="1"/>
  <c r="E250" i="3" s="1"/>
  <c r="E251" i="3" s="1"/>
  <c r="E252" i="3" s="1"/>
  <c r="E253" i="3" s="1"/>
  <c r="E254" i="3" s="1"/>
  <c r="E255" i="3" s="1"/>
  <c r="E256" i="3" s="1"/>
  <c r="E257" i="3" s="1"/>
  <c r="E258" i="3" s="1"/>
  <c r="E259" i="3" s="1"/>
  <c r="E260" i="3" s="1"/>
  <c r="E261" i="3" s="1"/>
  <c r="E262" i="3" s="1"/>
  <c r="E263" i="3" s="1"/>
  <c r="E264" i="3" s="1"/>
  <c r="E265" i="3" s="1"/>
  <c r="E266" i="3" s="1"/>
  <c r="E267" i="3" s="1"/>
  <c r="E268" i="3" s="1"/>
  <c r="E269" i="3" s="1"/>
  <c r="E270" i="3" s="1"/>
  <c r="E271" i="3" s="1"/>
  <c r="E272" i="3" s="1"/>
  <c r="E273" i="3" s="1"/>
  <c r="E274" i="3" s="1"/>
  <c r="E275" i="3" s="1"/>
  <c r="E276" i="3" s="1"/>
  <c r="E277" i="3" s="1"/>
  <c r="E278" i="3" s="1"/>
  <c r="E279" i="3" s="1"/>
  <c r="E280" i="3" s="1"/>
  <c r="E281" i="3" s="1"/>
  <c r="E282" i="3" s="1"/>
  <c r="E283" i="3" s="1"/>
  <c r="E284" i="3" s="1"/>
  <c r="E285" i="3" s="1"/>
  <c r="E286" i="3" s="1"/>
  <c r="E287" i="3" s="1"/>
  <c r="E288" i="3" s="1"/>
  <c r="E289" i="3" s="1"/>
  <c r="E290" i="3" s="1"/>
  <c r="E291" i="3" s="1"/>
  <c r="E292" i="3" s="1"/>
  <c r="E293" i="3" s="1"/>
  <c r="E294" i="3" s="1"/>
  <c r="E295" i="3" s="1"/>
  <c r="E296" i="3" s="1"/>
  <c r="E297" i="3" s="1"/>
  <c r="E298" i="3" s="1"/>
  <c r="E299" i="3" s="1"/>
  <c r="E300" i="3" s="1"/>
  <c r="E301" i="3" s="1"/>
  <c r="E302" i="3" s="1"/>
  <c r="E303" i="3" s="1"/>
  <c r="E304" i="3" s="1"/>
  <c r="E305" i="3" s="1"/>
  <c r="E306" i="3" s="1"/>
  <c r="E307" i="3" s="1"/>
  <c r="E308" i="3" s="1"/>
  <c r="E309" i="3" s="1"/>
  <c r="E310" i="3" s="1"/>
  <c r="E311" i="3" s="1"/>
  <c r="E312" i="3" s="1"/>
  <c r="E313" i="3" s="1"/>
  <c r="E314" i="3" s="1"/>
  <c r="E315" i="3" s="1"/>
  <c r="E316" i="3" s="1"/>
  <c r="E317" i="3" s="1"/>
  <c r="E318" i="3" s="1"/>
  <c r="E319" i="3" s="1"/>
  <c r="E320" i="3" s="1"/>
  <c r="E321" i="3" s="1"/>
  <c r="E322" i="3" s="1"/>
  <c r="E323" i="3" s="1"/>
  <c r="E324" i="3" s="1"/>
  <c r="E325" i="3" s="1"/>
  <c r="E326" i="3" s="1"/>
  <c r="E327" i="3" s="1"/>
  <c r="E328" i="3" s="1"/>
  <c r="E329" i="3" s="1"/>
  <c r="E330" i="3" s="1"/>
  <c r="E331" i="3" s="1"/>
  <c r="E332" i="3" s="1"/>
  <c r="E333" i="3" s="1"/>
  <c r="E334" i="3" s="1"/>
  <c r="E335" i="3" s="1"/>
  <c r="E336" i="3" s="1"/>
  <c r="E337" i="3" s="1"/>
  <c r="E338" i="3" s="1"/>
  <c r="E339" i="3" s="1"/>
  <c r="E340" i="3" s="1"/>
  <c r="E341" i="3" s="1"/>
  <c r="E342" i="3" s="1"/>
  <c r="E343" i="3" s="1"/>
  <c r="E344" i="3" s="1"/>
  <c r="E345" i="3" s="1"/>
  <c r="E346" i="3" s="1"/>
  <c r="E347" i="3" s="1"/>
  <c r="E348" i="3" s="1"/>
  <c r="E349" i="3" s="1"/>
  <c r="E350" i="3" s="1"/>
  <c r="E351" i="3" s="1"/>
  <c r="E352" i="3" s="1"/>
  <c r="E353" i="3" s="1"/>
  <c r="E354" i="3" s="1"/>
  <c r="E355" i="3" s="1"/>
  <c r="E356" i="3" s="1"/>
  <c r="E357" i="3" s="1"/>
  <c r="E358" i="3" s="1"/>
  <c r="E359" i="3" s="1"/>
  <c r="E360" i="3" s="1"/>
  <c r="E361" i="3" s="1"/>
  <c r="E362" i="3" s="1"/>
  <c r="E363" i="3" s="1"/>
  <c r="E364" i="3" s="1"/>
  <c r="E365" i="3" s="1"/>
  <c r="E366" i="3" s="1"/>
  <c r="E367" i="3" s="1"/>
</calcChain>
</file>

<file path=xl/sharedStrings.xml><?xml version="1.0" encoding="utf-8"?>
<sst xmlns="http://schemas.openxmlformats.org/spreadsheetml/2006/main" count="43" uniqueCount="27">
  <si>
    <t>Periode start</t>
  </si>
  <si>
    <t>Periode eind</t>
  </si>
  <si>
    <t>Totaal</t>
  </si>
  <si>
    <t>Plafondprijs</t>
  </si>
  <si>
    <t>Datum</t>
  </si>
  <si>
    <t>Standaardvolumefracties elektriciteit in kWh per dag</t>
  </si>
  <si>
    <t>Standaardvolumefracties gas in m3(n) per dag</t>
  </si>
  <si>
    <t>ELK</t>
  </si>
  <si>
    <t>PRIJSPLAFONDKORTING</t>
  </si>
  <si>
    <t>PRIJSPLAFONDKORTING OP FACTUUR</t>
  </si>
  <si>
    <t>Opmerkingen</t>
  </si>
  <si>
    <t>VERSCHIL</t>
  </si>
  <si>
    <t>Volume in kWh</t>
  </si>
  <si>
    <t>GAS</t>
  </si>
  <si>
    <t>ELEKTRICITEIT</t>
  </si>
  <si>
    <t>Totaal ex. btw</t>
  </si>
  <si>
    <t>Totaal incl. btw</t>
  </si>
  <si>
    <t>Volumegewogen leveringstarief</t>
  </si>
  <si>
    <t>Subsidie per kWh</t>
  </si>
  <si>
    <t>Volume met prijsplafondsubsidie</t>
  </si>
  <si>
    <t>Subsidie per m3(n)</t>
  </si>
  <si>
    <t>Volume in m3(n)</t>
  </si>
  <si>
    <t>Volumeplafond periode</t>
  </si>
  <si>
    <t>Volumeplafond volume</t>
  </si>
  <si>
    <t>Vul voor de aansluitende periodes op de factuur de volumes in en het totale leveringstarief exclusief energiebelasting en ODE. Gesaldeerd volume kan op een aparte regel negatief worden opgegeven. Zijn de bedragen incl. btw aangegeven? Vul dan alleen per regel het totaalbedrag inclusief btw in in kolom E. Zijn de bedragen op de factuur excl. btw aangegeven? Vul dan per regel het totaalbedrag exclusief btw in in kolom F. Geef kortingen en opslagen die per kWh of in % worden gegeven die aparte factuurregels vormen apart weer in het formulier. Bij de volumeberekening worden de start- en einddatum meegenomen (vul dus de data van en tot en met de verbruiksperiode in).</t>
  </si>
  <si>
    <t>Vul voor de aansluitende periodes op de factuur de volumes in en het totale leveringstarief exclusief energiebelasting en ODE. Zijn de bedragen incl. btw aangegeven? Vul dan alleen per regel het totaalbedrag inclusief btw in in kolom E. Zijn de bedragen op de factuur excl. btw aangegeven? Vul dan per regel het totaalbedrag exclusief btw in in kolom F. Geef kortingen en opslagen die per m3(n) of in % worden gegeven die aparte factuurregels vormen apart weer in het formulier. Bij de volumeberekening worden de start- en einddatum meegenomen (vul dus de data van en tot en met de verbruiksperiode in).</t>
  </si>
  <si>
    <r>
      <t>Introductie bestand (versie 1.1: 9 november 2023)</t>
    </r>
    <r>
      <rPr>
        <sz val="10"/>
        <color theme="1"/>
        <rFont val="Calibri"/>
        <family val="2"/>
        <scheme val="minor"/>
      </rPr>
      <t xml:space="preserve">
Dit format is de handreiking voor het toetsen van de juiste toepassing van het prijsplafond op eindfacturen.</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</si>
</sst>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4">
    <numFmt numFmtId="44" formatCode="_ &quot;€&quot;\ * #,##0.00_ ;_ &quot;€&quot;\ * \-#,##0.00_ ;_ &quot;€&quot;\ * &quot;-&quot;??_ ;_ @_ "/>
    <numFmt numFmtId="43" formatCode="_ * #,##0.00_ ;_ * \-#,##0.00_ ;_ * &quot;-&quot;??_ ;_ @_ "/>
    <numFmt numFmtId="164" formatCode="_ * #,##0.00000_ ;_ * \-#,##0.00000_ ;_ * &quot;-&quot;??_ ;_ @_ "/>
    <numFmt numFmtId="165" formatCode="_ &quot;€&quot;\ * #,##0.00000_ ;_ &quot;€&quot;\ * \-#,##0.00000_ ;_ &quot;€&quot;\ * &quot;-&quot;??_ ;_ @_ "/>
  </numFmts>
  <fonts count="7" x14ac:knownFonts="1">
    <font>
      <sz val="11"/>
      <color theme="1"/>
      <name val="Calibri"/>
      <family val="2"/>
      <scheme val="minor"/>
    </font>
    <font>
      <sz val="11"/>
      <color theme="1"/>
      <name val="Calibri"/>
      <family val="2"/>
      <scheme val="minor"/>
    </font>
    <font>
      <sz val="9"/>
      <color theme="1"/>
      <name val="Calibri"/>
      <family val="2"/>
      <scheme val="minor"/>
    </font>
    <font>
      <b/>
      <sz val="9"/>
      <color theme="1"/>
      <name val="Calibri"/>
      <family val="2"/>
      <scheme val="minor"/>
    </font>
    <font>
      <i/>
      <sz val="9"/>
      <color theme="1"/>
      <name val="Calibri"/>
      <family val="2"/>
      <scheme val="minor"/>
    </font>
    <font>
      <b/>
      <sz val="10"/>
      <color theme="1"/>
      <name val="Calibri"/>
      <family val="2"/>
      <scheme val="minor"/>
    </font>
    <font>
      <sz val="10"/>
      <color theme="1"/>
      <name val="Calibri"/>
      <family val="2"/>
      <scheme val="minor"/>
    </font>
  </fonts>
  <fills count="9">
    <fill>
      <patternFill patternType="none"/>
    </fill>
    <fill>
      <patternFill patternType="gray125"/>
    </fill>
    <fill>
      <patternFill patternType="solid">
        <fgColor theme="4" tint="0.79998168889431442"/>
        <bgColor indexed="64"/>
      </patternFill>
    </fill>
    <fill>
      <patternFill patternType="solid">
        <fgColor theme="4" tint="0.59999389629810485"/>
        <bgColor indexed="64"/>
      </patternFill>
    </fill>
    <fill>
      <patternFill patternType="solid">
        <fgColor theme="5" tint="0.79998168889431442"/>
        <bgColor indexed="64"/>
      </patternFill>
    </fill>
    <fill>
      <patternFill patternType="solid">
        <fgColor theme="5" tint="0.59999389629810485"/>
        <bgColor indexed="64"/>
      </patternFill>
    </fill>
    <fill>
      <patternFill patternType="solid">
        <fgColor rgb="FFFFFF00"/>
        <bgColor indexed="64"/>
      </patternFill>
    </fill>
    <fill>
      <patternFill patternType="solid">
        <fgColor theme="0" tint="-4.9989318521683403E-2"/>
        <bgColor indexed="64"/>
      </patternFill>
    </fill>
    <fill>
      <patternFill patternType="solid">
        <fgColor theme="9" tint="0.59999389629810485"/>
        <bgColor indexed="64"/>
      </patternFill>
    </fill>
  </fills>
  <borders count="28">
    <border>
      <left/>
      <right/>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style="medium">
        <color rgb="FF7030A0"/>
      </left>
      <right style="medium">
        <color rgb="FF7030A0"/>
      </right>
      <top style="medium">
        <color rgb="FF7030A0"/>
      </top>
      <bottom style="medium">
        <color rgb="FF7030A0"/>
      </bottom>
      <diagonal/>
    </border>
    <border>
      <left style="medium">
        <color rgb="FF7030A0"/>
      </left>
      <right/>
      <top style="medium">
        <color rgb="FF7030A0"/>
      </top>
      <bottom style="medium">
        <color rgb="FF7030A0"/>
      </bottom>
      <diagonal/>
    </border>
    <border>
      <left/>
      <right/>
      <top style="medium">
        <color rgb="FF7030A0"/>
      </top>
      <bottom style="medium">
        <color rgb="FF7030A0"/>
      </bottom>
      <diagonal/>
    </border>
    <border>
      <left/>
      <right style="medium">
        <color rgb="FF7030A0"/>
      </right>
      <top style="medium">
        <color rgb="FF7030A0"/>
      </top>
      <bottom style="medium">
        <color rgb="FF7030A0"/>
      </bottom>
      <diagonal/>
    </border>
    <border>
      <left style="medium">
        <color rgb="FF7030A0"/>
      </left>
      <right/>
      <top style="medium">
        <color rgb="FF7030A0"/>
      </top>
      <bottom/>
      <diagonal/>
    </border>
    <border>
      <left/>
      <right/>
      <top style="medium">
        <color rgb="FF7030A0"/>
      </top>
      <bottom/>
      <diagonal/>
    </border>
    <border>
      <left/>
      <right style="medium">
        <color rgb="FF7030A0"/>
      </right>
      <top style="medium">
        <color rgb="FF7030A0"/>
      </top>
      <bottom/>
      <diagonal/>
    </border>
    <border>
      <left style="medium">
        <color rgb="FF7030A0"/>
      </left>
      <right/>
      <top/>
      <bottom style="medium">
        <color rgb="FF7030A0"/>
      </bottom>
      <diagonal/>
    </border>
    <border>
      <left/>
      <right/>
      <top/>
      <bottom style="medium">
        <color rgb="FF7030A0"/>
      </bottom>
      <diagonal/>
    </border>
    <border>
      <left/>
      <right style="medium">
        <color rgb="FF7030A0"/>
      </right>
      <top/>
      <bottom style="medium">
        <color rgb="FF7030A0"/>
      </bottom>
      <diagonal/>
    </border>
    <border>
      <left style="medium">
        <color rgb="FF7030A0"/>
      </left>
      <right/>
      <top/>
      <bottom/>
      <diagonal/>
    </border>
    <border>
      <left/>
      <right style="medium">
        <color rgb="FF7030A0"/>
      </right>
      <top/>
      <bottom/>
      <diagonal/>
    </border>
    <border>
      <left style="medium">
        <color indexed="64"/>
      </left>
      <right/>
      <top style="medium">
        <color rgb="FF7030A0"/>
      </top>
      <bottom style="medium">
        <color rgb="FF7030A0"/>
      </bottom>
      <diagonal/>
    </border>
    <border>
      <left style="medium">
        <color rgb="FF7030A0"/>
      </left>
      <right/>
      <top style="medium">
        <color rgb="FF7030A0"/>
      </top>
      <bottom style="thin">
        <color rgb="FF7030A0"/>
      </bottom>
      <diagonal/>
    </border>
    <border>
      <left/>
      <right/>
      <top style="medium">
        <color rgb="FF7030A0"/>
      </top>
      <bottom style="thin">
        <color rgb="FF7030A0"/>
      </bottom>
      <diagonal/>
    </border>
    <border>
      <left/>
      <right style="medium">
        <color rgb="FF7030A0"/>
      </right>
      <top style="medium">
        <color rgb="FF7030A0"/>
      </top>
      <bottom style="thin">
        <color rgb="FF7030A0"/>
      </bottom>
      <diagonal/>
    </border>
    <border>
      <left style="medium">
        <color rgb="FF7030A0"/>
      </left>
      <right/>
      <top style="thin">
        <color rgb="FF7030A0"/>
      </top>
      <bottom style="thin">
        <color rgb="FF7030A0"/>
      </bottom>
      <diagonal/>
    </border>
    <border>
      <left/>
      <right/>
      <top style="thin">
        <color rgb="FF7030A0"/>
      </top>
      <bottom style="thin">
        <color rgb="FF7030A0"/>
      </bottom>
      <diagonal/>
    </border>
    <border>
      <left/>
      <right style="medium">
        <color rgb="FF7030A0"/>
      </right>
      <top style="thin">
        <color rgb="FF7030A0"/>
      </top>
      <bottom style="thin">
        <color rgb="FF7030A0"/>
      </bottom>
      <diagonal/>
    </border>
    <border>
      <left style="medium">
        <color rgb="FF7030A0"/>
      </left>
      <right/>
      <top/>
      <bottom style="thin">
        <color rgb="FF7030A0"/>
      </bottom>
      <diagonal/>
    </border>
    <border>
      <left/>
      <right/>
      <top/>
      <bottom style="thin">
        <color rgb="FF7030A0"/>
      </bottom>
      <diagonal/>
    </border>
    <border>
      <left/>
      <right style="medium">
        <color rgb="FF7030A0"/>
      </right>
      <top/>
      <bottom style="thin">
        <color rgb="FF7030A0"/>
      </bottom>
      <diagonal/>
    </border>
    <border>
      <left style="medium">
        <color rgb="FF7030A0"/>
      </left>
      <right/>
      <top style="medium">
        <color indexed="64"/>
      </top>
      <bottom style="medium">
        <color rgb="FF7030A0"/>
      </bottom>
      <diagonal/>
    </border>
    <border>
      <left style="medium">
        <color rgb="FF7030A0"/>
      </left>
      <right/>
      <top style="medium">
        <color rgb="FF7030A0"/>
      </top>
      <bottom style="medium">
        <color indexed="64"/>
      </bottom>
      <diagonal/>
    </border>
  </borders>
  <cellStyleXfs count="4">
    <xf numFmtId="0" fontId="0" fillId="0" borderId="0"/>
    <xf numFmtId="43" fontId="1" fillId="0" borderId="0" applyFont="0" applyFill="0" applyBorder="0" applyAlignment="0" applyProtection="0"/>
    <xf numFmtId="9" fontId="1" fillId="0" borderId="0" applyFont="0" applyFill="0" applyBorder="0" applyAlignment="0" applyProtection="0"/>
    <xf numFmtId="44" fontId="1" fillId="0" borderId="0" applyFont="0" applyFill="0" applyBorder="0" applyAlignment="0" applyProtection="0"/>
  </cellStyleXfs>
  <cellXfs count="141">
    <xf numFmtId="0" fontId="0" fillId="0" borderId="0" xfId="0"/>
    <xf numFmtId="0" fontId="0" fillId="0" borderId="0" xfId="0" applyAlignment="1">
      <alignment horizontal="left"/>
    </xf>
    <xf numFmtId="164" fontId="0" fillId="0" borderId="0" xfId="1" applyNumberFormat="1" applyFont="1" applyAlignment="1">
      <alignment horizontal="left"/>
    </xf>
    <xf numFmtId="14" fontId="0" fillId="0" borderId="0" xfId="0" applyNumberFormat="1"/>
    <xf numFmtId="165" fontId="0" fillId="0" borderId="0" xfId="1" applyNumberFormat="1" applyFont="1" applyAlignment="1">
      <alignment horizontal="left"/>
    </xf>
    <xf numFmtId="0" fontId="0" fillId="7" borderId="0" xfId="0" applyFill="1"/>
    <xf numFmtId="0" fontId="0" fillId="7" borderId="0" xfId="0" applyFill="1" applyAlignment="1">
      <alignment horizontal="left"/>
    </xf>
    <xf numFmtId="164" fontId="0" fillId="7" borderId="0" xfId="1" applyNumberFormat="1" applyFont="1" applyFill="1" applyAlignment="1">
      <alignment horizontal="left"/>
    </xf>
    <xf numFmtId="165" fontId="0" fillId="7" borderId="0" xfId="1" applyNumberFormat="1" applyFont="1" applyFill="1" applyAlignment="1">
      <alignment horizontal="left"/>
    </xf>
    <xf numFmtId="0" fontId="2" fillId="7" borderId="0" xfId="0" applyFont="1" applyFill="1"/>
    <xf numFmtId="0" fontId="2" fillId="7" borderId="0" xfId="0" applyFont="1" applyFill="1" applyAlignment="1">
      <alignment horizontal="left"/>
    </xf>
    <xf numFmtId="164" fontId="2" fillId="7" borderId="0" xfId="1" applyNumberFormat="1" applyFont="1" applyFill="1" applyAlignment="1">
      <alignment horizontal="left"/>
    </xf>
    <xf numFmtId="165" fontId="2" fillId="7" borderId="0" xfId="1" applyNumberFormat="1" applyFont="1" applyFill="1" applyAlignment="1">
      <alignment horizontal="left"/>
    </xf>
    <xf numFmtId="14" fontId="2" fillId="0" borderId="0" xfId="0" applyNumberFormat="1" applyFont="1" applyBorder="1" applyAlignment="1" applyProtection="1">
      <alignment horizontal="left"/>
      <protection locked="0"/>
    </xf>
    <xf numFmtId="164" fontId="2" fillId="0" borderId="0" xfId="1" applyNumberFormat="1" applyFont="1" applyBorder="1" applyAlignment="1" applyProtection="1">
      <alignment horizontal="left"/>
      <protection locked="0"/>
    </xf>
    <xf numFmtId="165" fontId="2" fillId="0" borderId="0" xfId="1" applyNumberFormat="1" applyFont="1" applyBorder="1" applyAlignment="1" applyProtection="1">
      <alignment horizontal="left"/>
      <protection locked="0"/>
    </xf>
    <xf numFmtId="0" fontId="2" fillId="0" borderId="0" xfId="0" applyFont="1" applyBorder="1" applyAlignment="1" applyProtection="1">
      <alignment horizontal="left"/>
      <protection locked="0"/>
    </xf>
    <xf numFmtId="164" fontId="2" fillId="4" borderId="0" xfId="1" applyNumberFormat="1" applyFont="1" applyFill="1" applyBorder="1" applyAlignment="1">
      <alignment horizontal="left"/>
    </xf>
    <xf numFmtId="0" fontId="2" fillId="5" borderId="0" xfId="0" applyFont="1" applyFill="1" applyBorder="1" applyAlignment="1">
      <alignment horizontal="left"/>
    </xf>
    <xf numFmtId="165" fontId="3" fillId="5" borderId="0" xfId="1" applyNumberFormat="1" applyFont="1" applyFill="1" applyBorder="1" applyAlignment="1">
      <alignment horizontal="left"/>
    </xf>
    <xf numFmtId="164" fontId="2" fillId="4" borderId="2" xfId="1" applyNumberFormat="1" applyFont="1" applyFill="1" applyBorder="1" applyAlignment="1">
      <alignment horizontal="left"/>
    </xf>
    <xf numFmtId="164" fontId="2" fillId="4" borderId="1" xfId="1" applyNumberFormat="1" applyFont="1" applyFill="1" applyBorder="1" applyAlignment="1">
      <alignment horizontal="right"/>
    </xf>
    <xf numFmtId="164" fontId="2" fillId="4" borderId="3" xfId="1" applyNumberFormat="1" applyFont="1" applyFill="1" applyBorder="1" applyAlignment="1">
      <alignment horizontal="right"/>
    </xf>
    <xf numFmtId="165" fontId="2" fillId="5" borderId="2" xfId="3" applyNumberFormat="1" applyFont="1" applyFill="1" applyBorder="1" applyAlignment="1">
      <alignment horizontal="left"/>
    </xf>
    <xf numFmtId="164" fontId="2" fillId="4" borderId="0" xfId="1" applyNumberFormat="1" applyFont="1" applyFill="1" applyBorder="1" applyAlignment="1" applyProtection="1">
      <alignment horizontal="left"/>
    </xf>
    <xf numFmtId="164" fontId="2" fillId="4" borderId="2" xfId="1" applyNumberFormat="1" applyFont="1" applyFill="1" applyBorder="1" applyAlignment="1" applyProtection="1">
      <alignment horizontal="left"/>
    </xf>
    <xf numFmtId="164" fontId="2" fillId="4" borderId="1" xfId="1" applyNumberFormat="1" applyFont="1" applyFill="1" applyBorder="1" applyAlignment="1" applyProtection="1">
      <alignment horizontal="right"/>
    </xf>
    <xf numFmtId="164" fontId="2" fillId="4" borderId="3" xfId="1" applyNumberFormat="1" applyFont="1" applyFill="1" applyBorder="1" applyAlignment="1" applyProtection="1">
      <alignment horizontal="right"/>
    </xf>
    <xf numFmtId="0" fontId="2" fillId="5" borderId="0" xfId="0" applyFont="1" applyFill="1" applyBorder="1" applyAlignment="1" applyProtection="1">
      <alignment horizontal="left"/>
    </xf>
    <xf numFmtId="165" fontId="2" fillId="5" borderId="2" xfId="3" applyNumberFormat="1" applyFont="1" applyFill="1" applyBorder="1" applyAlignment="1" applyProtection="1">
      <alignment horizontal="left"/>
    </xf>
    <xf numFmtId="165" fontId="3" fillId="5" borderId="0" xfId="1" applyNumberFormat="1" applyFont="1" applyFill="1" applyBorder="1" applyAlignment="1" applyProtection="1">
      <alignment horizontal="left"/>
    </xf>
    <xf numFmtId="44" fontId="3" fillId="5" borderId="0" xfId="3" applyNumberFormat="1" applyFont="1" applyFill="1" applyBorder="1" applyAlignment="1" applyProtection="1">
      <alignment horizontal="left"/>
    </xf>
    <xf numFmtId="0" fontId="3" fillId="8" borderId="5" xfId="0" applyFont="1" applyFill="1" applyBorder="1" applyAlignment="1"/>
    <xf numFmtId="0" fontId="3" fillId="8" borderId="6" xfId="0" applyFont="1" applyFill="1" applyBorder="1" applyAlignment="1"/>
    <xf numFmtId="0" fontId="3" fillId="8" borderId="7" xfId="0" applyFont="1" applyFill="1" applyBorder="1" applyAlignment="1"/>
    <xf numFmtId="0" fontId="3" fillId="0" borderId="5" xfId="0" applyFont="1" applyBorder="1" applyAlignment="1">
      <alignment horizontal="left"/>
    </xf>
    <xf numFmtId="0" fontId="3" fillId="0" borderId="6" xfId="0" applyFont="1" applyBorder="1" applyAlignment="1">
      <alignment horizontal="left"/>
    </xf>
    <xf numFmtId="164" fontId="3" fillId="0" borderId="6" xfId="1" applyNumberFormat="1" applyFont="1" applyBorder="1" applyAlignment="1">
      <alignment horizontal="left"/>
    </xf>
    <xf numFmtId="165" fontId="3" fillId="0" borderId="6" xfId="1" applyNumberFormat="1" applyFont="1" applyBorder="1" applyAlignment="1">
      <alignment horizontal="left"/>
    </xf>
    <xf numFmtId="0" fontId="3" fillId="0" borderId="7" xfId="0" applyFont="1" applyBorder="1"/>
    <xf numFmtId="14" fontId="2" fillId="0" borderId="8" xfId="0" applyNumberFormat="1" applyFont="1" applyBorder="1" applyAlignment="1" applyProtection="1">
      <alignment horizontal="left"/>
      <protection locked="0"/>
    </xf>
    <xf numFmtId="14" fontId="2" fillId="0" borderId="9" xfId="0" applyNumberFormat="1" applyFont="1" applyBorder="1" applyAlignment="1" applyProtection="1">
      <alignment horizontal="left"/>
      <protection locked="0"/>
    </xf>
    <xf numFmtId="164" fontId="2" fillId="0" borderId="9" xfId="1" applyNumberFormat="1" applyFont="1" applyBorder="1" applyAlignment="1" applyProtection="1">
      <alignment horizontal="left"/>
      <protection locked="0"/>
    </xf>
    <xf numFmtId="165" fontId="2" fillId="0" borderId="9" xfId="1" applyNumberFormat="1" applyFont="1" applyBorder="1" applyAlignment="1" applyProtection="1">
      <alignment horizontal="left"/>
      <protection locked="0"/>
    </xf>
    <xf numFmtId="0" fontId="2" fillId="0" borderId="10" xfId="0" applyFont="1" applyBorder="1" applyProtection="1">
      <protection locked="0"/>
    </xf>
    <xf numFmtId="14" fontId="2" fillId="0" borderId="14" xfId="0" applyNumberFormat="1" applyFont="1" applyBorder="1" applyAlignment="1" applyProtection="1">
      <alignment horizontal="left"/>
      <protection locked="0"/>
    </xf>
    <xf numFmtId="0" fontId="2" fillId="0" borderId="15" xfId="0" applyFont="1" applyBorder="1" applyProtection="1">
      <protection locked="0"/>
    </xf>
    <xf numFmtId="0" fontId="2" fillId="0" borderId="14" xfId="0" applyFont="1" applyBorder="1" applyAlignment="1" applyProtection="1">
      <alignment horizontal="left"/>
      <protection locked="0"/>
    </xf>
    <xf numFmtId="0" fontId="2" fillId="0" borderId="11" xfId="0" applyFont="1" applyBorder="1" applyAlignment="1" applyProtection="1">
      <alignment horizontal="left"/>
      <protection locked="0"/>
    </xf>
    <xf numFmtId="0" fontId="2" fillId="0" borderId="12" xfId="0" applyFont="1" applyBorder="1" applyAlignment="1" applyProtection="1">
      <alignment horizontal="left"/>
      <protection locked="0"/>
    </xf>
    <xf numFmtId="164" fontId="2" fillId="0" borderId="12" xfId="1" applyNumberFormat="1" applyFont="1" applyBorder="1" applyAlignment="1" applyProtection="1">
      <alignment horizontal="left"/>
      <protection locked="0"/>
    </xf>
    <xf numFmtId="165" fontId="2" fillId="0" borderId="12" xfId="1" applyNumberFormat="1" applyFont="1" applyBorder="1" applyAlignment="1" applyProtection="1">
      <alignment horizontal="left"/>
      <protection locked="0"/>
    </xf>
    <xf numFmtId="0" fontId="2" fillId="0" borderId="13" xfId="0" applyFont="1" applyBorder="1" applyProtection="1">
      <protection locked="0"/>
    </xf>
    <xf numFmtId="0" fontId="2" fillId="8" borderId="5" xfId="0" applyFont="1" applyFill="1" applyBorder="1" applyAlignment="1">
      <alignment horizontal="left"/>
    </xf>
    <xf numFmtId="0" fontId="2" fillId="8" borderId="6" xfId="0" applyFont="1" applyFill="1" applyBorder="1" applyAlignment="1">
      <alignment horizontal="left"/>
    </xf>
    <xf numFmtId="164" fontId="2" fillId="8" borderId="6" xfId="1" applyNumberFormat="1" applyFont="1" applyFill="1" applyBorder="1" applyAlignment="1">
      <alignment horizontal="left"/>
    </xf>
    <xf numFmtId="44" fontId="2" fillId="0" borderId="16" xfId="1" applyNumberFormat="1" applyFont="1" applyBorder="1" applyAlignment="1">
      <alignment horizontal="left"/>
    </xf>
    <xf numFmtId="10" fontId="2" fillId="0" borderId="16" xfId="2" applyNumberFormat="1" applyFont="1" applyBorder="1" applyAlignment="1">
      <alignment horizontal="right"/>
    </xf>
    <xf numFmtId="0" fontId="3" fillId="0" borderId="7" xfId="0" applyFont="1" applyBorder="1" applyAlignment="1">
      <alignment vertical="center"/>
    </xf>
    <xf numFmtId="0" fontId="2" fillId="6" borderId="5" xfId="0" applyFont="1" applyFill="1" applyBorder="1"/>
    <xf numFmtId="0" fontId="2" fillId="6" borderId="6" xfId="0" applyFont="1" applyFill="1" applyBorder="1" applyAlignment="1">
      <alignment horizontal="left"/>
    </xf>
    <xf numFmtId="164" fontId="2" fillId="6" borderId="6" xfId="1" applyNumberFormat="1" applyFont="1" applyFill="1" applyBorder="1" applyAlignment="1">
      <alignment horizontal="left"/>
    </xf>
    <xf numFmtId="165" fontId="3" fillId="6" borderId="7" xfId="1" applyNumberFormat="1" applyFont="1" applyFill="1" applyBorder="1" applyAlignment="1" applyProtection="1">
      <protection locked="0"/>
    </xf>
    <xf numFmtId="165" fontId="3" fillId="6" borderId="6" xfId="1" applyNumberFormat="1" applyFont="1" applyFill="1" applyBorder="1" applyAlignment="1" applyProtection="1">
      <protection locked="0"/>
    </xf>
    <xf numFmtId="44" fontId="3" fillId="0" borderId="4" xfId="1" applyNumberFormat="1" applyFont="1" applyFill="1" applyBorder="1" applyAlignment="1" applyProtection="1">
      <alignment horizontal="left"/>
      <protection locked="0"/>
    </xf>
    <xf numFmtId="0" fontId="3" fillId="4" borderId="14" xfId="0" applyFont="1" applyFill="1" applyBorder="1" applyAlignment="1">
      <alignment horizontal="left"/>
    </xf>
    <xf numFmtId="0" fontId="2" fillId="4" borderId="15" xfId="0" applyFont="1" applyFill="1" applyBorder="1"/>
    <xf numFmtId="0" fontId="3" fillId="5" borderId="14" xfId="0" applyFont="1" applyFill="1" applyBorder="1"/>
    <xf numFmtId="0" fontId="2" fillId="5" borderId="15" xfId="0" applyFont="1" applyFill="1" applyBorder="1"/>
    <xf numFmtId="0" fontId="3" fillId="5" borderId="11" xfId="0" applyFont="1" applyFill="1" applyBorder="1"/>
    <xf numFmtId="0" fontId="2" fillId="5" borderId="12" xfId="0" applyFont="1" applyFill="1" applyBorder="1" applyAlignment="1">
      <alignment horizontal="left"/>
    </xf>
    <xf numFmtId="165" fontId="3" fillId="5" borderId="12" xfId="1" applyNumberFormat="1" applyFont="1" applyFill="1" applyBorder="1" applyAlignment="1">
      <alignment horizontal="left"/>
    </xf>
    <xf numFmtId="44" fontId="3" fillId="5" borderId="12" xfId="3" applyNumberFormat="1" applyFont="1" applyFill="1" applyBorder="1" applyAlignment="1">
      <alignment horizontal="left"/>
    </xf>
    <xf numFmtId="0" fontId="2" fillId="5" borderId="13" xfId="0" applyFont="1" applyFill="1" applyBorder="1"/>
    <xf numFmtId="0" fontId="3" fillId="2" borderId="17" xfId="0" applyFont="1" applyFill="1" applyBorder="1" applyAlignment="1">
      <alignment horizontal="left"/>
    </xf>
    <xf numFmtId="0" fontId="2" fillId="2" borderId="18" xfId="0" applyFont="1" applyFill="1" applyBorder="1" applyAlignment="1">
      <alignment horizontal="left"/>
    </xf>
    <xf numFmtId="164" fontId="3" fillId="2" borderId="18" xfId="1" applyNumberFormat="1" applyFont="1" applyFill="1" applyBorder="1" applyAlignment="1">
      <alignment horizontal="left"/>
    </xf>
    <xf numFmtId="165" fontId="3" fillId="2" borderId="18" xfId="1" applyNumberFormat="1" applyFont="1" applyFill="1" applyBorder="1" applyAlignment="1">
      <alignment horizontal="left"/>
    </xf>
    <xf numFmtId="0" fontId="2" fillId="2" borderId="19" xfId="0" applyFont="1" applyFill="1" applyBorder="1"/>
    <xf numFmtId="14" fontId="3" fillId="4" borderId="0" xfId="0" applyNumberFormat="1" applyFont="1" applyFill="1" applyBorder="1" applyAlignment="1">
      <alignment horizontal="right"/>
    </xf>
    <xf numFmtId="0" fontId="3" fillId="3" borderId="20" xfId="0" applyFont="1" applyFill="1" applyBorder="1" applyAlignment="1">
      <alignment horizontal="left"/>
    </xf>
    <xf numFmtId="0" fontId="2" fillId="3" borderId="21" xfId="0" applyFont="1" applyFill="1" applyBorder="1" applyAlignment="1">
      <alignment horizontal="left"/>
    </xf>
    <xf numFmtId="165" fontId="2" fillId="3" borderId="21" xfId="3" applyNumberFormat="1" applyFont="1" applyFill="1" applyBorder="1" applyAlignment="1">
      <alignment horizontal="left"/>
    </xf>
    <xf numFmtId="165" fontId="2" fillId="3" borderId="21" xfId="1" applyNumberFormat="1" applyFont="1" applyFill="1" applyBorder="1" applyAlignment="1">
      <alignment horizontal="left"/>
    </xf>
    <xf numFmtId="0" fontId="3" fillId="3" borderId="22" xfId="0" applyFont="1" applyFill="1" applyBorder="1" applyAlignment="1">
      <alignment horizontal="left"/>
    </xf>
    <xf numFmtId="164" fontId="2" fillId="5" borderId="0" xfId="1" applyNumberFormat="1" applyFont="1" applyFill="1" applyBorder="1" applyAlignment="1">
      <alignment horizontal="left"/>
    </xf>
    <xf numFmtId="0" fontId="3" fillId="4" borderId="23" xfId="0" applyFont="1" applyFill="1" applyBorder="1" applyAlignment="1">
      <alignment horizontal="left"/>
    </xf>
    <xf numFmtId="0" fontId="2" fillId="4" borderId="24" xfId="0" applyFont="1" applyFill="1" applyBorder="1" applyAlignment="1">
      <alignment horizontal="left"/>
    </xf>
    <xf numFmtId="165" fontId="2" fillId="4" borderId="24" xfId="3" applyNumberFormat="1" applyFont="1" applyFill="1" applyBorder="1" applyAlignment="1">
      <alignment horizontal="left"/>
    </xf>
    <xf numFmtId="165" fontId="2" fillId="4" borderId="24" xfId="1" applyNumberFormat="1" applyFont="1" applyFill="1" applyBorder="1" applyAlignment="1">
      <alignment horizontal="left"/>
    </xf>
    <xf numFmtId="0" fontId="2" fillId="4" borderId="25" xfId="0" applyFont="1" applyFill="1" applyBorder="1"/>
    <xf numFmtId="164" fontId="2" fillId="8" borderId="6" xfId="1" applyNumberFormat="1" applyFont="1" applyFill="1" applyBorder="1" applyAlignment="1" applyProtection="1">
      <alignment horizontal="left"/>
    </xf>
    <xf numFmtId="0" fontId="3" fillId="0" borderId="7" xfId="0" applyFont="1" applyBorder="1" applyAlignment="1" applyProtection="1">
      <alignment vertical="center"/>
    </xf>
    <xf numFmtId="10" fontId="2" fillId="0" borderId="6" xfId="2" applyNumberFormat="1" applyFont="1" applyBorder="1" applyAlignment="1" applyProtection="1">
      <alignment horizontal="right"/>
    </xf>
    <xf numFmtId="44" fontId="2" fillId="0" borderId="4" xfId="1" applyNumberFormat="1" applyFont="1" applyBorder="1" applyAlignment="1" applyProtection="1">
      <alignment horizontal="left"/>
    </xf>
    <xf numFmtId="0" fontId="3" fillId="0" borderId="5" xfId="0" applyFont="1" applyBorder="1" applyAlignment="1" applyProtection="1">
      <alignment horizontal="left"/>
    </xf>
    <xf numFmtId="0" fontId="3" fillId="0" borderId="6" xfId="0" applyFont="1" applyBorder="1" applyAlignment="1" applyProtection="1">
      <alignment horizontal="left"/>
    </xf>
    <xf numFmtId="164" fontId="3" fillId="0" borderId="6" xfId="1" applyNumberFormat="1" applyFont="1" applyBorder="1" applyAlignment="1" applyProtection="1">
      <alignment horizontal="left"/>
    </xf>
    <xf numFmtId="165" fontId="3" fillId="0" borderId="6" xfId="1" applyNumberFormat="1" applyFont="1" applyBorder="1" applyAlignment="1" applyProtection="1">
      <alignment horizontal="left"/>
    </xf>
    <xf numFmtId="0" fontId="3" fillId="0" borderId="7" xfId="0" applyFont="1" applyBorder="1" applyProtection="1"/>
    <xf numFmtId="0" fontId="2" fillId="8" borderId="6" xfId="0" applyFont="1" applyFill="1" applyBorder="1" applyAlignment="1" applyProtection="1">
      <alignment horizontal="left"/>
    </xf>
    <xf numFmtId="0" fontId="3" fillId="4" borderId="14" xfId="0" applyFont="1" applyFill="1" applyBorder="1" applyAlignment="1" applyProtection="1">
      <alignment horizontal="left"/>
    </xf>
    <xf numFmtId="0" fontId="4" fillId="4" borderId="15" xfId="0" applyFont="1" applyFill="1" applyBorder="1" applyProtection="1"/>
    <xf numFmtId="0" fontId="3" fillId="5" borderId="14" xfId="0" applyFont="1" applyFill="1" applyBorder="1" applyProtection="1"/>
    <xf numFmtId="0" fontId="2" fillId="5" borderId="15" xfId="0" applyFont="1" applyFill="1" applyBorder="1" applyProtection="1"/>
    <xf numFmtId="0" fontId="2" fillId="8" borderId="26" xfId="0" applyFont="1" applyFill="1" applyBorder="1" applyAlignment="1" applyProtection="1">
      <alignment horizontal="left"/>
    </xf>
    <xf numFmtId="0" fontId="2" fillId="6" borderId="27" xfId="0" applyFont="1" applyFill="1" applyBorder="1" applyProtection="1"/>
    <xf numFmtId="0" fontId="2" fillId="6" borderId="9" xfId="0" applyFont="1" applyFill="1" applyBorder="1" applyAlignment="1" applyProtection="1">
      <alignment horizontal="left"/>
    </xf>
    <xf numFmtId="164" fontId="2" fillId="6" borderId="9" xfId="1" applyNumberFormat="1" applyFont="1" applyFill="1" applyBorder="1" applyAlignment="1" applyProtection="1">
      <alignment horizontal="left"/>
    </xf>
    <xf numFmtId="165" fontId="3" fillId="6" borderId="10" xfId="1" applyNumberFormat="1" applyFont="1" applyFill="1" applyBorder="1" applyAlignment="1" applyProtection="1"/>
    <xf numFmtId="165" fontId="3" fillId="6" borderId="9" xfId="1" applyNumberFormat="1" applyFont="1" applyFill="1" applyBorder="1" applyAlignment="1" applyProtection="1"/>
    <xf numFmtId="0" fontId="3" fillId="2" borderId="17" xfId="0" applyFont="1" applyFill="1" applyBorder="1" applyAlignment="1" applyProtection="1">
      <alignment horizontal="left"/>
    </xf>
    <xf numFmtId="0" fontId="2" fillId="2" borderId="18" xfId="0" applyFont="1" applyFill="1" applyBorder="1" applyAlignment="1" applyProtection="1">
      <alignment horizontal="left"/>
    </xf>
    <xf numFmtId="164" fontId="3" fillId="2" borderId="18" xfId="1" applyNumberFormat="1" applyFont="1" applyFill="1" applyBorder="1" applyAlignment="1" applyProtection="1">
      <alignment horizontal="left"/>
    </xf>
    <xf numFmtId="165" fontId="3" fillId="2" borderId="18" xfId="1" applyNumberFormat="1" applyFont="1" applyFill="1" applyBorder="1" applyAlignment="1" applyProtection="1">
      <alignment horizontal="left"/>
    </xf>
    <xf numFmtId="0" fontId="2" fillId="2" borderId="19" xfId="0" applyFont="1" applyFill="1" applyBorder="1" applyProtection="1"/>
    <xf numFmtId="14" fontId="3" fillId="4" borderId="0" xfId="0" applyNumberFormat="1" applyFont="1" applyFill="1" applyBorder="1" applyAlignment="1" applyProtection="1">
      <alignment horizontal="right"/>
    </xf>
    <xf numFmtId="0" fontId="2" fillId="4" borderId="15" xfId="0" applyFont="1" applyFill="1" applyBorder="1" applyProtection="1"/>
    <xf numFmtId="0" fontId="3" fillId="3" borderId="20" xfId="0" applyFont="1" applyFill="1" applyBorder="1" applyAlignment="1" applyProtection="1">
      <alignment horizontal="left"/>
    </xf>
    <xf numFmtId="0" fontId="2" fillId="3" borderId="21" xfId="0" applyFont="1" applyFill="1" applyBorder="1" applyAlignment="1" applyProtection="1">
      <alignment horizontal="left"/>
    </xf>
    <xf numFmtId="165" fontId="2" fillId="3" borderId="21" xfId="3" applyNumberFormat="1" applyFont="1" applyFill="1" applyBorder="1" applyAlignment="1" applyProtection="1">
      <alignment horizontal="left"/>
    </xf>
    <xf numFmtId="165" fontId="2" fillId="3" borderId="21" xfId="1" applyNumberFormat="1" applyFont="1" applyFill="1" applyBorder="1" applyAlignment="1" applyProtection="1">
      <alignment horizontal="left"/>
    </xf>
    <xf numFmtId="0" fontId="3" fillId="3" borderId="22" xfId="0" applyFont="1" applyFill="1" applyBorder="1" applyAlignment="1" applyProtection="1">
      <alignment horizontal="left"/>
    </xf>
    <xf numFmtId="164" fontId="2" fillId="5" borderId="0" xfId="1" applyNumberFormat="1" applyFont="1" applyFill="1" applyBorder="1" applyAlignment="1" applyProtection="1">
      <alignment horizontal="left"/>
    </xf>
    <xf numFmtId="0" fontId="3" fillId="4" borderId="23" xfId="0" applyFont="1" applyFill="1" applyBorder="1" applyAlignment="1" applyProtection="1">
      <alignment horizontal="left"/>
    </xf>
    <xf numFmtId="0" fontId="2" fillId="4" borderId="24" xfId="0" applyFont="1" applyFill="1" applyBorder="1" applyAlignment="1" applyProtection="1">
      <alignment horizontal="left"/>
    </xf>
    <xf numFmtId="165" fontId="2" fillId="4" borderId="24" xfId="3" applyNumberFormat="1" applyFont="1" applyFill="1" applyBorder="1" applyAlignment="1" applyProtection="1">
      <alignment horizontal="left"/>
    </xf>
    <xf numFmtId="165" fontId="2" fillId="4" borderId="24" xfId="1" applyNumberFormat="1" applyFont="1" applyFill="1" applyBorder="1" applyAlignment="1" applyProtection="1">
      <alignment horizontal="left"/>
    </xf>
    <xf numFmtId="0" fontId="2" fillId="4" borderId="25" xfId="0" applyFont="1" applyFill="1" applyBorder="1" applyProtection="1"/>
    <xf numFmtId="0" fontId="3" fillId="8" borderId="8" xfId="0" applyFont="1" applyFill="1" applyBorder="1" applyAlignment="1" applyProtection="1"/>
    <xf numFmtId="0" fontId="3" fillId="8" borderId="9" xfId="0" applyFont="1" applyFill="1" applyBorder="1" applyAlignment="1" applyProtection="1"/>
    <xf numFmtId="0" fontId="3" fillId="8" borderId="10" xfId="0" applyFont="1" applyFill="1" applyBorder="1" applyAlignment="1" applyProtection="1"/>
    <xf numFmtId="0" fontId="5" fillId="0" borderId="5" xfId="0" applyFont="1" applyBorder="1" applyAlignment="1">
      <alignment horizontal="left" vertical="center" wrapText="1"/>
    </xf>
    <xf numFmtId="0" fontId="5" fillId="0" borderId="6" xfId="0" applyFont="1" applyBorder="1" applyAlignment="1">
      <alignment horizontal="left" vertical="center" wrapText="1"/>
    </xf>
    <xf numFmtId="0" fontId="5" fillId="0" borderId="7" xfId="0" applyFont="1" applyBorder="1" applyAlignment="1">
      <alignment horizontal="left" vertical="center" wrapText="1"/>
    </xf>
    <xf numFmtId="0" fontId="2" fillId="0" borderId="8" xfId="1" applyNumberFormat="1" applyFont="1" applyFill="1" applyBorder="1" applyAlignment="1">
      <alignment horizontal="left" vertical="top" wrapText="1"/>
    </xf>
    <xf numFmtId="0" fontId="2" fillId="0" borderId="9" xfId="1" applyNumberFormat="1" applyFont="1" applyFill="1" applyBorder="1" applyAlignment="1">
      <alignment horizontal="left" vertical="top" wrapText="1"/>
    </xf>
    <xf numFmtId="0" fontId="2" fillId="0" borderId="10" xfId="1" applyNumberFormat="1" applyFont="1" applyFill="1" applyBorder="1" applyAlignment="1">
      <alignment horizontal="left" vertical="top" wrapText="1"/>
    </xf>
    <xf numFmtId="0" fontId="2" fillId="0" borderId="11" xfId="1" applyNumberFormat="1" applyFont="1" applyFill="1" applyBorder="1" applyAlignment="1">
      <alignment horizontal="left" vertical="top" wrapText="1"/>
    </xf>
    <xf numFmtId="0" fontId="2" fillId="0" borderId="12" xfId="1" applyNumberFormat="1" applyFont="1" applyFill="1" applyBorder="1" applyAlignment="1">
      <alignment horizontal="left" vertical="top" wrapText="1"/>
    </xf>
    <xf numFmtId="0" fontId="2" fillId="0" borderId="13" xfId="1" applyNumberFormat="1" applyFont="1" applyFill="1" applyBorder="1" applyAlignment="1">
      <alignment horizontal="left" vertical="top" wrapText="1"/>
    </xf>
  </cellXfs>
  <cellStyles count="4">
    <cellStyle name="Komma" xfId="1" builtinId="3"/>
    <cellStyle name="Procent" xfId="2" builtinId="5"/>
    <cellStyle name="Standaard" xfId="0" builtinId="0"/>
    <cellStyle name="Valuta" xfId="3" builtinId="4"/>
  </cellStyles>
  <dxfs count="2">
    <dxf>
      <font>
        <color theme="0"/>
      </font>
      <fill>
        <patternFill>
          <bgColor rgb="FFFF0000"/>
        </patternFill>
      </fill>
    </dxf>
    <dxf>
      <font>
        <color theme="0"/>
      </font>
      <fill>
        <patternFill>
          <bgColor rgb="FFFF0000"/>
        </patternFill>
      </fill>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drawings/_rels/drawing1.xml.rels><?xml version="1.0" encoding="UTF-8" standalone="yes"?>
<Relationships xmlns="http://schemas.openxmlformats.org/package/2006/relationships"><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1" Type="http://schemas.openxmlformats.org/officeDocument/2006/relationships/image" Target="../media/image1.png"/></Relationships>
</file>

<file path=xl/drawings/drawing1.xml><?xml version="1.0" encoding="utf-8"?>
<xdr:wsDr xmlns:xdr="http://schemas.openxmlformats.org/drawingml/2006/spreadsheetDrawing" xmlns:a="http://schemas.openxmlformats.org/drawingml/2006/main">
  <xdr:oneCellAnchor>
    <xdr:from>
      <xdr:col>6</xdr:col>
      <xdr:colOff>1629195</xdr:colOff>
      <xdr:row>1</xdr:row>
      <xdr:rowOff>7327</xdr:rowOff>
    </xdr:from>
    <xdr:ext cx="1228306" cy="410308"/>
    <xdr:pic>
      <xdr:nvPicPr>
        <xdr:cNvPr id="2" name="Picture 2">
          <a:extLst>
            <a:ext uri="{FF2B5EF4-FFF2-40B4-BE49-F238E27FC236}">
              <a16:creationId xmlns:a16="http://schemas.microsoft.com/office/drawing/2014/main" id="{F81CAF3F-D8B1-425F-9CF4-8EEEBE312AD3}"/>
            </a:ext>
          </a:extLst>
        </xdr:cNvPr>
        <xdr:cNvPicPr>
          <a:picLocks noChangeAspect="1"/>
        </xdr:cNvPicPr>
      </xdr:nvPicPr>
      <xdr:blipFill>
        <a:blip xmlns:r="http://schemas.openxmlformats.org/officeDocument/2006/relationships" r:embed="rId1"/>
        <a:stretch>
          <a:fillRect/>
        </a:stretch>
      </xdr:blipFill>
      <xdr:spPr>
        <a:xfrm>
          <a:off x="7353720" y="93052"/>
          <a:ext cx="1228306" cy="410308"/>
        </a:xfrm>
        <a:prstGeom prst="rect">
          <a:avLst/>
        </a:prstGeom>
      </xdr:spPr>
    </xdr:pic>
    <xdr:clientData/>
  </xdr:oneCellAnchor>
</xdr:wsDr>
</file>

<file path=xl/drawings/drawing2.xml><?xml version="1.0" encoding="utf-8"?>
<xdr:wsDr xmlns:xdr="http://schemas.openxmlformats.org/drawingml/2006/spreadsheetDrawing" xmlns:a="http://schemas.openxmlformats.org/drawingml/2006/main">
  <xdr:oneCellAnchor>
    <xdr:from>
      <xdr:col>6</xdr:col>
      <xdr:colOff>1629195</xdr:colOff>
      <xdr:row>1</xdr:row>
      <xdr:rowOff>7327</xdr:rowOff>
    </xdr:from>
    <xdr:ext cx="1228306" cy="410308"/>
    <xdr:pic>
      <xdr:nvPicPr>
        <xdr:cNvPr id="2" name="Picture 2">
          <a:extLst>
            <a:ext uri="{FF2B5EF4-FFF2-40B4-BE49-F238E27FC236}">
              <a16:creationId xmlns:a16="http://schemas.microsoft.com/office/drawing/2014/main" id="{C7E6C15E-CABA-417D-833D-3E90CEA4752C}"/>
            </a:ext>
          </a:extLst>
        </xdr:cNvPr>
        <xdr:cNvPicPr>
          <a:picLocks noChangeAspect="1"/>
        </xdr:cNvPicPr>
      </xdr:nvPicPr>
      <xdr:blipFill>
        <a:blip xmlns:r="http://schemas.openxmlformats.org/officeDocument/2006/relationships" r:embed="rId1"/>
        <a:stretch>
          <a:fillRect/>
        </a:stretch>
      </xdr:blipFill>
      <xdr:spPr>
        <a:xfrm>
          <a:off x="7351522" y="95250"/>
          <a:ext cx="1228306" cy="410308"/>
        </a:xfrm>
        <a:prstGeom prst="rect">
          <a:avLst/>
        </a:prstGeom>
      </xdr:spPr>
    </xdr:pic>
    <xdr:clientData/>
  </xdr:oneCellAnchor>
</xdr:wsDr>
</file>

<file path=xl/theme/theme1.xml><?xml version="1.0" encoding="utf-8"?>
<a:theme xmlns:a="http://schemas.openxmlformats.org/drawingml/2006/main" name="Kantoorthema">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5E66066-92B5-47FC-A0E3-8D5EB462BEE7}">
  <sheetPr>
    <pageSetUpPr fitToPage="1"/>
  </sheetPr>
  <dimension ref="A1:AW139"/>
  <sheetViews>
    <sheetView zoomScale="130" zoomScaleNormal="130" workbookViewId="0">
      <selection activeCell="B3" sqref="B3"/>
    </sheetView>
  </sheetViews>
  <sheetFormatPr defaultRowHeight="15" x14ac:dyDescent="0.25"/>
  <cols>
    <col min="1" max="1" width="2.5703125" style="5" customWidth="1"/>
    <col min="2" max="2" width="18.85546875" style="1" customWidth="1"/>
    <col min="3" max="3" width="18.140625" style="1" customWidth="1"/>
    <col min="4" max="4" width="17.7109375" style="2" customWidth="1"/>
    <col min="5" max="6" width="14.28515625" style="4" customWidth="1"/>
    <col min="7" max="7" width="47.28515625" customWidth="1"/>
    <col min="8" max="8" width="2.42578125" style="5" customWidth="1"/>
    <col min="9" max="49" width="9.140625" style="5"/>
  </cols>
  <sheetData>
    <row r="1" spans="1:8" s="5" customFormat="1" ht="6.75" customHeight="1" thickBot="1" x14ac:dyDescent="0.3">
      <c r="B1" s="6"/>
      <c r="C1" s="6"/>
      <c r="D1" s="7"/>
      <c r="E1" s="8"/>
      <c r="F1" s="8"/>
    </row>
    <row r="2" spans="1:8" s="5" customFormat="1" ht="36.75" customHeight="1" thickBot="1" x14ac:dyDescent="0.3">
      <c r="B2" s="132" t="s">
        <v>26</v>
      </c>
      <c r="C2" s="133"/>
      <c r="D2" s="133"/>
      <c r="E2" s="133"/>
      <c r="F2" s="133"/>
      <c r="G2" s="134"/>
    </row>
    <row r="3" spans="1:8" s="5" customFormat="1" ht="15.75" thickBot="1" x14ac:dyDescent="0.3">
      <c r="A3" s="8"/>
      <c r="B3" s="8"/>
      <c r="C3" s="8"/>
      <c r="D3" s="8"/>
      <c r="E3" s="8"/>
      <c r="F3" s="8"/>
    </row>
    <row r="4" spans="1:8" s="5" customFormat="1" ht="14.25" customHeight="1" x14ac:dyDescent="0.25">
      <c r="A4" s="8"/>
      <c r="B4" s="135" t="s">
        <v>24</v>
      </c>
      <c r="C4" s="136"/>
      <c r="D4" s="136"/>
      <c r="E4" s="136"/>
      <c r="F4" s="136"/>
      <c r="G4" s="137"/>
    </row>
    <row r="5" spans="1:8" s="5" customFormat="1" ht="35.25" customHeight="1" thickBot="1" x14ac:dyDescent="0.3">
      <c r="A5" s="8"/>
      <c r="B5" s="138"/>
      <c r="C5" s="139"/>
      <c r="D5" s="139"/>
      <c r="E5" s="139"/>
      <c r="F5" s="139"/>
      <c r="G5" s="140"/>
    </row>
    <row r="6" spans="1:8" s="5" customFormat="1" ht="15.75" thickBot="1" x14ac:dyDescent="0.3">
      <c r="A6" s="9"/>
      <c r="B6" s="10"/>
      <c r="C6" s="10"/>
      <c r="D6" s="11"/>
      <c r="E6" s="12"/>
      <c r="F6" s="12"/>
      <c r="G6" s="9"/>
      <c r="H6" s="9"/>
    </row>
    <row r="7" spans="1:8" s="5" customFormat="1" ht="14.25" customHeight="1" thickBot="1" x14ac:dyDescent="0.3">
      <c r="A7" s="9"/>
      <c r="B7" s="32" t="s">
        <v>14</v>
      </c>
      <c r="C7" s="33"/>
      <c r="D7" s="33"/>
      <c r="E7" s="33"/>
      <c r="F7" s="33"/>
      <c r="G7" s="34"/>
      <c r="H7" s="9"/>
    </row>
    <row r="8" spans="1:8" ht="15.75" thickBot="1" x14ac:dyDescent="0.3">
      <c r="A8" s="9"/>
      <c r="B8" s="35" t="s">
        <v>0</v>
      </c>
      <c r="C8" s="36" t="s">
        <v>1</v>
      </c>
      <c r="D8" s="37" t="s">
        <v>12</v>
      </c>
      <c r="E8" s="38" t="s">
        <v>16</v>
      </c>
      <c r="F8" s="38" t="s">
        <v>15</v>
      </c>
      <c r="G8" s="39" t="s">
        <v>10</v>
      </c>
      <c r="H8" s="9"/>
    </row>
    <row r="9" spans="1:8" x14ac:dyDescent="0.25">
      <c r="A9" s="9"/>
      <c r="B9" s="40"/>
      <c r="C9" s="41"/>
      <c r="D9" s="42"/>
      <c r="E9" s="15">
        <f t="shared" ref="E9:E20" si="0">F9*1.21</f>
        <v>0</v>
      </c>
      <c r="F9" s="43">
        <v>0</v>
      </c>
      <c r="G9" s="44"/>
      <c r="H9" s="9"/>
    </row>
    <row r="10" spans="1:8" x14ac:dyDescent="0.25">
      <c r="A10" s="9"/>
      <c r="B10" s="45"/>
      <c r="C10" s="13"/>
      <c r="D10" s="14"/>
      <c r="E10" s="15">
        <f t="shared" si="0"/>
        <v>0</v>
      </c>
      <c r="F10" s="15">
        <v>0</v>
      </c>
      <c r="G10" s="46"/>
      <c r="H10" s="9"/>
    </row>
    <row r="11" spans="1:8" x14ac:dyDescent="0.25">
      <c r="A11" s="9"/>
      <c r="B11" s="45"/>
      <c r="C11" s="13"/>
      <c r="D11" s="14"/>
      <c r="E11" s="15">
        <f t="shared" si="0"/>
        <v>0</v>
      </c>
      <c r="F11" s="15">
        <v>0</v>
      </c>
      <c r="G11" s="46"/>
      <c r="H11" s="9"/>
    </row>
    <row r="12" spans="1:8" x14ac:dyDescent="0.25">
      <c r="A12" s="9"/>
      <c r="B12" s="45"/>
      <c r="C12" s="13"/>
      <c r="D12" s="14"/>
      <c r="E12" s="15">
        <f t="shared" si="0"/>
        <v>0</v>
      </c>
      <c r="F12" s="15">
        <v>0</v>
      </c>
      <c r="G12" s="46"/>
      <c r="H12" s="9"/>
    </row>
    <row r="13" spans="1:8" x14ac:dyDescent="0.25">
      <c r="A13" s="9"/>
      <c r="B13" s="45"/>
      <c r="C13" s="13"/>
      <c r="D13" s="14"/>
      <c r="E13" s="15">
        <f t="shared" si="0"/>
        <v>0</v>
      </c>
      <c r="F13" s="15">
        <v>0</v>
      </c>
      <c r="G13" s="46"/>
      <c r="H13" s="9"/>
    </row>
    <row r="14" spans="1:8" x14ac:dyDescent="0.25">
      <c r="A14" s="9"/>
      <c r="B14" s="45"/>
      <c r="C14" s="13"/>
      <c r="D14" s="14"/>
      <c r="E14" s="15">
        <f t="shared" si="0"/>
        <v>0</v>
      </c>
      <c r="F14" s="15">
        <v>0</v>
      </c>
      <c r="G14" s="46"/>
      <c r="H14" s="9"/>
    </row>
    <row r="15" spans="1:8" x14ac:dyDescent="0.25">
      <c r="A15" s="9"/>
      <c r="B15" s="45"/>
      <c r="C15" s="13"/>
      <c r="D15" s="14"/>
      <c r="E15" s="15">
        <f t="shared" si="0"/>
        <v>0</v>
      </c>
      <c r="F15" s="15">
        <v>0</v>
      </c>
      <c r="G15" s="46"/>
      <c r="H15" s="9"/>
    </row>
    <row r="16" spans="1:8" x14ac:dyDescent="0.25">
      <c r="A16" s="9"/>
      <c r="B16" s="47"/>
      <c r="C16" s="16"/>
      <c r="D16" s="14"/>
      <c r="E16" s="15">
        <f t="shared" si="0"/>
        <v>0</v>
      </c>
      <c r="F16" s="15">
        <v>0</v>
      </c>
      <c r="G16" s="46"/>
      <c r="H16" s="9"/>
    </row>
    <row r="17" spans="1:8" x14ac:dyDescent="0.25">
      <c r="A17" s="9"/>
      <c r="B17" s="47"/>
      <c r="C17" s="16"/>
      <c r="D17" s="14"/>
      <c r="E17" s="15">
        <f t="shared" si="0"/>
        <v>0</v>
      </c>
      <c r="F17" s="15">
        <v>0</v>
      </c>
      <c r="G17" s="46"/>
      <c r="H17" s="9"/>
    </row>
    <row r="18" spans="1:8" x14ac:dyDescent="0.25">
      <c r="A18" s="9"/>
      <c r="B18" s="47"/>
      <c r="C18" s="16"/>
      <c r="D18" s="14"/>
      <c r="E18" s="15">
        <f t="shared" si="0"/>
        <v>0</v>
      </c>
      <c r="F18" s="15">
        <v>0</v>
      </c>
      <c r="G18" s="46"/>
      <c r="H18" s="9"/>
    </row>
    <row r="19" spans="1:8" x14ac:dyDescent="0.25">
      <c r="A19" s="9"/>
      <c r="B19" s="47"/>
      <c r="C19" s="16"/>
      <c r="D19" s="14"/>
      <c r="E19" s="15">
        <f t="shared" si="0"/>
        <v>0</v>
      </c>
      <c r="F19" s="15">
        <v>0</v>
      </c>
      <c r="G19" s="46"/>
      <c r="H19" s="9"/>
    </row>
    <row r="20" spans="1:8" x14ac:dyDescent="0.25">
      <c r="A20" s="9"/>
      <c r="B20" s="47"/>
      <c r="C20" s="16"/>
      <c r="D20" s="14"/>
      <c r="E20" s="15">
        <f t="shared" si="0"/>
        <v>0</v>
      </c>
      <c r="F20" s="15">
        <v>0</v>
      </c>
      <c r="G20" s="46"/>
      <c r="H20" s="9"/>
    </row>
    <row r="21" spans="1:8" x14ac:dyDescent="0.25">
      <c r="A21" s="9"/>
      <c r="B21" s="47"/>
      <c r="C21" s="16"/>
      <c r="D21" s="14"/>
      <c r="E21" s="15">
        <f>F21*1.21</f>
        <v>0</v>
      </c>
      <c r="F21" s="15">
        <v>0</v>
      </c>
      <c r="G21" s="46"/>
      <c r="H21" s="9"/>
    </row>
    <row r="22" spans="1:8" ht="15.75" thickBot="1" x14ac:dyDescent="0.3">
      <c r="A22" s="9"/>
      <c r="B22" s="48"/>
      <c r="C22" s="49"/>
      <c r="D22" s="50"/>
      <c r="E22" s="51">
        <f>F22*1.21</f>
        <v>0</v>
      </c>
      <c r="F22" s="51">
        <v>0</v>
      </c>
      <c r="G22" s="52"/>
      <c r="H22" s="9"/>
    </row>
    <row r="23" spans="1:8" x14ac:dyDescent="0.25">
      <c r="A23" s="9"/>
      <c r="B23" s="74" t="s">
        <v>2</v>
      </c>
      <c r="C23" s="75"/>
      <c r="D23" s="76">
        <f>SUM(D9:D22)</f>
        <v>0</v>
      </c>
      <c r="E23" s="77">
        <f>SUM(E9:E22)</f>
        <v>0</v>
      </c>
      <c r="F23" s="77">
        <f>SUM(F9:F22)</f>
        <v>0</v>
      </c>
      <c r="G23" s="78"/>
      <c r="H23" s="9"/>
    </row>
    <row r="24" spans="1:8" x14ac:dyDescent="0.25">
      <c r="A24" s="9"/>
      <c r="B24" s="80" t="s">
        <v>17</v>
      </c>
      <c r="C24" s="81"/>
      <c r="D24" s="82" t="e">
        <f>E23/D23</f>
        <v>#DIV/0!</v>
      </c>
      <c r="E24" s="83"/>
      <c r="F24" s="83"/>
      <c r="G24" s="84"/>
      <c r="H24" s="9"/>
    </row>
    <row r="25" spans="1:8" x14ac:dyDescent="0.25">
      <c r="A25" s="9"/>
      <c r="B25" s="65" t="s">
        <v>22</v>
      </c>
      <c r="C25" s="17"/>
      <c r="D25" s="17"/>
      <c r="E25" s="79">
        <f>MIN(B9:C22)</f>
        <v>0</v>
      </c>
      <c r="F25" s="79">
        <f>MAX(B9:C22)</f>
        <v>0</v>
      </c>
      <c r="G25" s="66"/>
      <c r="H25" s="9"/>
    </row>
    <row r="26" spans="1:8" x14ac:dyDescent="0.25">
      <c r="A26" s="9"/>
      <c r="B26" s="65" t="s">
        <v>23</v>
      </c>
      <c r="C26" s="17"/>
      <c r="D26" s="20">
        <f>IFERROR(F26-E26,0)</f>
        <v>0</v>
      </c>
      <c r="E26" s="21" t="str">
        <f>_xlfn.IFNA(_xlfn.XLOOKUP(E25-1,Waardes!A:A,Waardes!C:C),"geen data")</f>
        <v>geen data</v>
      </c>
      <c r="F26" s="22" t="str">
        <f>_xlfn.IFNA(_xlfn.XLOOKUP(F25,Waardes!A:A,Waardes!C:C),"geen data")</f>
        <v>geen data</v>
      </c>
      <c r="G26" s="66"/>
      <c r="H26" s="9"/>
    </row>
    <row r="27" spans="1:8" x14ac:dyDescent="0.25">
      <c r="A27" s="9"/>
      <c r="B27" s="86" t="s">
        <v>3</v>
      </c>
      <c r="C27" s="87"/>
      <c r="D27" s="88">
        <v>0.24754999999999999</v>
      </c>
      <c r="E27" s="89"/>
      <c r="F27" s="89"/>
      <c r="G27" s="90"/>
      <c r="H27" s="9"/>
    </row>
    <row r="28" spans="1:8" x14ac:dyDescent="0.25">
      <c r="A28" s="9"/>
      <c r="B28" s="67" t="s">
        <v>19</v>
      </c>
      <c r="C28" s="18"/>
      <c r="D28" s="85">
        <f>MIN(D26,D23)</f>
        <v>0</v>
      </c>
      <c r="E28" s="19"/>
      <c r="F28" s="19"/>
      <c r="G28" s="68"/>
      <c r="H28" s="9"/>
    </row>
    <row r="29" spans="1:8" x14ac:dyDescent="0.25">
      <c r="A29" s="9"/>
      <c r="B29" s="67" t="s">
        <v>18</v>
      </c>
      <c r="C29" s="18"/>
      <c r="D29" s="23" t="e">
        <f>IF(D24-D27&lt;0,0,D24-D27)</f>
        <v>#DIV/0!</v>
      </c>
      <c r="E29" s="19"/>
      <c r="F29" s="19"/>
      <c r="G29" s="68"/>
      <c r="H29" s="9"/>
    </row>
    <row r="30" spans="1:8" ht="15.75" thickBot="1" x14ac:dyDescent="0.3">
      <c r="A30" s="9"/>
      <c r="B30" s="69" t="s">
        <v>8</v>
      </c>
      <c r="C30" s="70"/>
      <c r="D30" s="71"/>
      <c r="E30" s="72" t="e">
        <f>ROUND(D28*D29,2)</f>
        <v>#DIV/0!</v>
      </c>
      <c r="F30" s="71"/>
      <c r="G30" s="73"/>
      <c r="H30" s="9"/>
    </row>
    <row r="31" spans="1:8" ht="15.75" thickBot="1" x14ac:dyDescent="0.3">
      <c r="A31" s="9"/>
      <c r="B31" s="59" t="s">
        <v>9</v>
      </c>
      <c r="C31" s="60"/>
      <c r="D31" s="61"/>
      <c r="E31" s="64"/>
      <c r="F31" s="63"/>
      <c r="G31" s="62"/>
      <c r="H31" s="9"/>
    </row>
    <row r="32" spans="1:8" ht="15.75" thickBot="1" x14ac:dyDescent="0.3">
      <c r="A32" s="9"/>
      <c r="B32" s="53"/>
      <c r="C32" s="54"/>
      <c r="D32" s="55"/>
      <c r="E32" s="56" t="e">
        <f>E31-E30</f>
        <v>#DIV/0!</v>
      </c>
      <c r="F32" s="57">
        <f>IFERROR(E32/E30,0)</f>
        <v>0</v>
      </c>
      <c r="G32" s="58" t="s">
        <v>11</v>
      </c>
      <c r="H32" s="9"/>
    </row>
    <row r="33" spans="1:8" x14ac:dyDescent="0.25">
      <c r="A33" s="9"/>
      <c r="B33" s="10"/>
      <c r="C33" s="10"/>
      <c r="D33" s="11"/>
      <c r="E33" s="12"/>
      <c r="F33" s="12"/>
      <c r="G33" s="9"/>
      <c r="H33" s="9"/>
    </row>
    <row r="34" spans="1:8" x14ac:dyDescent="0.25">
      <c r="B34" s="6"/>
      <c r="C34" s="6"/>
      <c r="D34" s="7"/>
      <c r="E34" s="8"/>
      <c r="F34" s="8"/>
      <c r="G34" s="5"/>
    </row>
    <row r="35" spans="1:8" x14ac:dyDescent="0.25">
      <c r="B35" s="6"/>
      <c r="C35" s="6"/>
      <c r="D35" s="7"/>
      <c r="E35" s="8"/>
      <c r="F35" s="8"/>
      <c r="G35" s="5"/>
    </row>
    <row r="36" spans="1:8" x14ac:dyDescent="0.25">
      <c r="B36" s="6"/>
      <c r="C36" s="6"/>
      <c r="D36" s="7"/>
      <c r="E36" s="8"/>
      <c r="F36" s="8"/>
      <c r="G36" s="5"/>
    </row>
    <row r="37" spans="1:8" x14ac:dyDescent="0.25">
      <c r="B37" s="6"/>
      <c r="C37" s="6"/>
      <c r="D37" s="7"/>
      <c r="E37" s="8"/>
      <c r="F37" s="8"/>
      <c r="G37" s="5"/>
    </row>
    <row r="38" spans="1:8" x14ac:dyDescent="0.25">
      <c r="B38" s="6"/>
      <c r="C38" s="6"/>
      <c r="D38" s="7"/>
      <c r="E38" s="8"/>
      <c r="F38" s="8"/>
      <c r="G38" s="5"/>
    </row>
    <row r="39" spans="1:8" x14ac:dyDescent="0.25">
      <c r="B39" s="6"/>
      <c r="C39" s="6"/>
      <c r="D39" s="7"/>
      <c r="E39" s="8"/>
      <c r="F39" s="8"/>
      <c r="G39" s="5"/>
    </row>
    <row r="40" spans="1:8" x14ac:dyDescent="0.25">
      <c r="B40" s="6"/>
      <c r="C40" s="6"/>
      <c r="D40" s="7"/>
      <c r="E40" s="8"/>
      <c r="F40" s="8"/>
      <c r="G40" s="5"/>
    </row>
    <row r="41" spans="1:8" x14ac:dyDescent="0.25">
      <c r="B41" s="6"/>
      <c r="C41" s="6"/>
      <c r="D41" s="7"/>
      <c r="E41" s="8"/>
      <c r="F41" s="8"/>
      <c r="G41" s="5"/>
    </row>
    <row r="42" spans="1:8" x14ac:dyDescent="0.25">
      <c r="B42" s="6"/>
      <c r="C42" s="6"/>
      <c r="D42" s="7"/>
      <c r="E42" s="8"/>
      <c r="F42" s="8"/>
      <c r="G42" s="5"/>
    </row>
    <row r="43" spans="1:8" x14ac:dyDescent="0.25">
      <c r="B43" s="6"/>
      <c r="C43" s="6"/>
      <c r="D43" s="7"/>
      <c r="E43" s="8"/>
      <c r="F43" s="8"/>
      <c r="G43" s="5"/>
    </row>
    <row r="44" spans="1:8" x14ac:dyDescent="0.25">
      <c r="B44" s="6"/>
      <c r="C44" s="6"/>
      <c r="D44" s="7"/>
      <c r="E44" s="8"/>
      <c r="F44" s="8"/>
      <c r="G44" s="5"/>
    </row>
    <row r="45" spans="1:8" x14ac:dyDescent="0.25">
      <c r="B45" s="6"/>
      <c r="C45" s="6"/>
      <c r="D45" s="7"/>
      <c r="E45" s="8"/>
      <c r="F45" s="8"/>
      <c r="G45" s="5"/>
    </row>
    <row r="46" spans="1:8" x14ac:dyDescent="0.25">
      <c r="B46" s="6"/>
      <c r="C46" s="6"/>
      <c r="D46" s="7"/>
      <c r="E46" s="8"/>
      <c r="F46" s="8"/>
      <c r="G46" s="5"/>
    </row>
    <row r="47" spans="1:8" x14ac:dyDescent="0.25">
      <c r="B47" s="6"/>
      <c r="C47" s="6"/>
      <c r="D47" s="7"/>
      <c r="E47" s="8"/>
      <c r="F47" s="8"/>
      <c r="G47" s="5"/>
    </row>
    <row r="48" spans="1:8" x14ac:dyDescent="0.25">
      <c r="B48" s="6"/>
      <c r="C48" s="6"/>
      <c r="D48" s="7"/>
      <c r="E48" s="8"/>
      <c r="F48" s="8"/>
      <c r="G48" s="5"/>
    </row>
    <row r="49" spans="2:7" x14ac:dyDescent="0.25">
      <c r="B49" s="6"/>
      <c r="C49" s="6"/>
      <c r="D49" s="7"/>
      <c r="E49" s="8"/>
      <c r="F49" s="8"/>
      <c r="G49" s="5"/>
    </row>
    <row r="50" spans="2:7" x14ac:dyDescent="0.25">
      <c r="B50" s="6"/>
      <c r="C50" s="6"/>
      <c r="D50" s="7"/>
      <c r="E50" s="8"/>
      <c r="F50" s="8"/>
      <c r="G50" s="5"/>
    </row>
    <row r="51" spans="2:7" x14ac:dyDescent="0.25">
      <c r="B51" s="6"/>
      <c r="C51" s="6"/>
      <c r="D51" s="7"/>
      <c r="E51" s="8"/>
      <c r="F51" s="8"/>
      <c r="G51" s="5"/>
    </row>
    <row r="52" spans="2:7" x14ac:dyDescent="0.25">
      <c r="B52" s="6"/>
      <c r="C52" s="6"/>
      <c r="D52" s="7"/>
      <c r="E52" s="8"/>
      <c r="F52" s="8"/>
      <c r="G52" s="5"/>
    </row>
    <row r="53" spans="2:7" x14ac:dyDescent="0.25">
      <c r="B53" s="6"/>
      <c r="C53" s="6"/>
      <c r="D53" s="7"/>
      <c r="E53" s="8"/>
      <c r="F53" s="8"/>
      <c r="G53" s="5"/>
    </row>
    <row r="54" spans="2:7" x14ac:dyDescent="0.25">
      <c r="B54" s="6"/>
      <c r="C54" s="6"/>
      <c r="D54" s="7"/>
      <c r="E54" s="8"/>
      <c r="F54" s="8"/>
      <c r="G54" s="5"/>
    </row>
    <row r="55" spans="2:7" x14ac:dyDescent="0.25">
      <c r="B55" s="6"/>
      <c r="C55" s="6"/>
      <c r="D55" s="7"/>
      <c r="E55" s="8"/>
      <c r="F55" s="8"/>
      <c r="G55" s="5"/>
    </row>
    <row r="56" spans="2:7" x14ac:dyDescent="0.25">
      <c r="B56" s="6"/>
      <c r="C56" s="6"/>
      <c r="D56" s="7"/>
      <c r="E56" s="8"/>
      <c r="F56" s="8"/>
      <c r="G56" s="5"/>
    </row>
    <row r="57" spans="2:7" x14ac:dyDescent="0.25">
      <c r="B57" s="6"/>
      <c r="C57" s="6"/>
      <c r="D57" s="7"/>
      <c r="E57" s="8"/>
      <c r="F57" s="8"/>
      <c r="G57" s="5"/>
    </row>
    <row r="58" spans="2:7" x14ac:dyDescent="0.25">
      <c r="B58" s="6"/>
      <c r="C58" s="6"/>
      <c r="D58" s="7"/>
      <c r="E58" s="8"/>
      <c r="F58" s="8"/>
      <c r="G58" s="5"/>
    </row>
    <row r="59" spans="2:7" x14ac:dyDescent="0.25">
      <c r="B59" s="6"/>
      <c r="C59" s="6"/>
      <c r="D59" s="7"/>
      <c r="E59" s="8"/>
      <c r="F59" s="8"/>
      <c r="G59" s="5"/>
    </row>
    <row r="60" spans="2:7" x14ac:dyDescent="0.25">
      <c r="B60" s="6"/>
      <c r="C60" s="6"/>
      <c r="D60" s="7"/>
      <c r="E60" s="8"/>
      <c r="F60" s="8"/>
      <c r="G60" s="5"/>
    </row>
    <row r="61" spans="2:7" x14ac:dyDescent="0.25">
      <c r="B61" s="6"/>
      <c r="C61" s="6"/>
      <c r="D61" s="7"/>
      <c r="E61" s="8"/>
      <c r="F61" s="8"/>
      <c r="G61" s="5"/>
    </row>
    <row r="62" spans="2:7" x14ac:dyDescent="0.25">
      <c r="B62" s="6"/>
      <c r="C62" s="6"/>
      <c r="D62" s="7"/>
      <c r="E62" s="8"/>
      <c r="F62" s="8"/>
      <c r="G62" s="5"/>
    </row>
    <row r="63" spans="2:7" x14ac:dyDescent="0.25">
      <c r="B63" s="6"/>
      <c r="C63" s="6"/>
      <c r="D63" s="7"/>
      <c r="E63" s="8"/>
      <c r="F63" s="8"/>
      <c r="G63" s="5"/>
    </row>
    <row r="64" spans="2:7" x14ac:dyDescent="0.25">
      <c r="B64" s="6"/>
      <c r="C64" s="6"/>
      <c r="D64" s="7"/>
      <c r="E64" s="8"/>
      <c r="F64" s="8"/>
      <c r="G64" s="5"/>
    </row>
    <row r="65" spans="2:7" x14ac:dyDescent="0.25">
      <c r="B65" s="6"/>
      <c r="C65" s="6"/>
      <c r="D65" s="7"/>
      <c r="E65" s="8"/>
      <c r="F65" s="8"/>
      <c r="G65" s="5"/>
    </row>
    <row r="66" spans="2:7" x14ac:dyDescent="0.25">
      <c r="B66" s="6"/>
      <c r="C66" s="6"/>
      <c r="D66" s="7"/>
      <c r="E66" s="8"/>
      <c r="F66" s="8"/>
      <c r="G66" s="5"/>
    </row>
    <row r="67" spans="2:7" x14ac:dyDescent="0.25">
      <c r="B67" s="6"/>
      <c r="C67" s="6"/>
      <c r="D67" s="7"/>
      <c r="E67" s="8"/>
      <c r="F67" s="8"/>
      <c r="G67" s="5"/>
    </row>
    <row r="68" spans="2:7" x14ac:dyDescent="0.25">
      <c r="B68" s="6"/>
      <c r="C68" s="6"/>
      <c r="D68" s="7"/>
      <c r="E68" s="8"/>
      <c r="F68" s="8"/>
      <c r="G68" s="5"/>
    </row>
    <row r="69" spans="2:7" x14ac:dyDescent="0.25">
      <c r="B69" s="6"/>
      <c r="C69" s="6"/>
      <c r="D69" s="7"/>
      <c r="E69" s="8"/>
      <c r="F69" s="8"/>
      <c r="G69" s="5"/>
    </row>
    <row r="70" spans="2:7" x14ac:dyDescent="0.25">
      <c r="B70" s="6"/>
      <c r="C70" s="6"/>
      <c r="D70" s="7"/>
      <c r="E70" s="8"/>
      <c r="F70" s="8"/>
      <c r="G70" s="5"/>
    </row>
    <row r="71" spans="2:7" x14ac:dyDescent="0.25">
      <c r="B71" s="6"/>
      <c r="C71" s="6"/>
      <c r="D71" s="7"/>
      <c r="E71" s="8"/>
      <c r="F71" s="8"/>
      <c r="G71" s="5"/>
    </row>
    <row r="72" spans="2:7" x14ac:dyDescent="0.25">
      <c r="B72" s="6"/>
      <c r="C72" s="6"/>
      <c r="D72" s="7"/>
      <c r="E72" s="8"/>
      <c r="F72" s="8"/>
      <c r="G72" s="5"/>
    </row>
    <row r="73" spans="2:7" x14ac:dyDescent="0.25">
      <c r="B73" s="6"/>
      <c r="C73" s="6"/>
      <c r="D73" s="7"/>
      <c r="E73" s="8"/>
      <c r="F73" s="8"/>
      <c r="G73" s="5"/>
    </row>
    <row r="74" spans="2:7" x14ac:dyDescent="0.25">
      <c r="B74" s="6"/>
      <c r="C74" s="6"/>
      <c r="D74" s="7"/>
      <c r="E74" s="8"/>
      <c r="F74" s="8"/>
      <c r="G74" s="5"/>
    </row>
    <row r="75" spans="2:7" x14ac:dyDescent="0.25">
      <c r="B75" s="6"/>
      <c r="C75" s="6"/>
      <c r="D75" s="7"/>
      <c r="E75" s="8"/>
      <c r="F75" s="8"/>
      <c r="G75" s="5"/>
    </row>
    <row r="76" spans="2:7" x14ac:dyDescent="0.25">
      <c r="B76" s="6"/>
      <c r="C76" s="6"/>
      <c r="D76" s="7"/>
      <c r="E76" s="8"/>
      <c r="F76" s="8"/>
      <c r="G76" s="5"/>
    </row>
    <row r="77" spans="2:7" x14ac:dyDescent="0.25">
      <c r="B77" s="6"/>
      <c r="C77" s="6"/>
      <c r="D77" s="7"/>
      <c r="E77" s="8"/>
      <c r="F77" s="8"/>
      <c r="G77" s="5"/>
    </row>
    <row r="78" spans="2:7" x14ac:dyDescent="0.25">
      <c r="B78" s="6"/>
      <c r="C78" s="6"/>
      <c r="D78" s="7"/>
      <c r="E78" s="8"/>
      <c r="F78" s="8"/>
      <c r="G78" s="5"/>
    </row>
    <row r="79" spans="2:7" x14ac:dyDescent="0.25">
      <c r="B79" s="6"/>
      <c r="C79" s="6"/>
      <c r="D79" s="7"/>
      <c r="E79" s="8"/>
      <c r="F79" s="8"/>
      <c r="G79" s="5"/>
    </row>
    <row r="80" spans="2:7" x14ac:dyDescent="0.25">
      <c r="B80" s="6"/>
      <c r="C80" s="6"/>
      <c r="D80" s="7"/>
      <c r="E80" s="8"/>
      <c r="F80" s="8"/>
      <c r="G80" s="5"/>
    </row>
    <row r="81" spans="2:7" x14ac:dyDescent="0.25">
      <c r="B81" s="6"/>
      <c r="C81" s="6"/>
      <c r="D81" s="7"/>
      <c r="E81" s="8"/>
      <c r="F81" s="8"/>
      <c r="G81" s="5"/>
    </row>
    <row r="82" spans="2:7" x14ac:dyDescent="0.25">
      <c r="B82" s="6"/>
      <c r="C82" s="6"/>
      <c r="D82" s="7"/>
      <c r="E82" s="8"/>
      <c r="F82" s="8"/>
      <c r="G82" s="5"/>
    </row>
    <row r="83" spans="2:7" x14ac:dyDescent="0.25">
      <c r="B83" s="6"/>
      <c r="C83" s="6"/>
      <c r="D83" s="7"/>
      <c r="E83" s="8"/>
      <c r="F83" s="8"/>
      <c r="G83" s="5"/>
    </row>
    <row r="84" spans="2:7" x14ac:dyDescent="0.25">
      <c r="B84" s="6"/>
      <c r="C84" s="6"/>
      <c r="D84" s="7"/>
      <c r="E84" s="8"/>
      <c r="F84" s="8"/>
      <c r="G84" s="5"/>
    </row>
    <row r="85" spans="2:7" x14ac:dyDescent="0.25">
      <c r="B85" s="6"/>
      <c r="C85" s="6"/>
      <c r="D85" s="7"/>
      <c r="E85" s="8"/>
      <c r="F85" s="8"/>
      <c r="G85" s="5"/>
    </row>
    <row r="86" spans="2:7" x14ac:dyDescent="0.25">
      <c r="B86" s="6"/>
      <c r="C86" s="6"/>
      <c r="D86" s="7"/>
      <c r="E86" s="8"/>
      <c r="F86" s="8"/>
      <c r="G86" s="5"/>
    </row>
    <row r="87" spans="2:7" x14ac:dyDescent="0.25">
      <c r="B87" s="6"/>
      <c r="C87" s="6"/>
      <c r="D87" s="7"/>
      <c r="E87" s="8"/>
      <c r="F87" s="8"/>
      <c r="G87" s="5"/>
    </row>
    <row r="88" spans="2:7" x14ac:dyDescent="0.25">
      <c r="B88" s="6"/>
      <c r="C88" s="6"/>
      <c r="D88" s="7"/>
      <c r="E88" s="8"/>
      <c r="F88" s="8"/>
      <c r="G88" s="5"/>
    </row>
    <row r="89" spans="2:7" x14ac:dyDescent="0.25">
      <c r="B89" s="6"/>
      <c r="C89" s="6"/>
      <c r="D89" s="7"/>
      <c r="E89" s="8"/>
      <c r="F89" s="8"/>
      <c r="G89" s="5"/>
    </row>
    <row r="90" spans="2:7" x14ac:dyDescent="0.25">
      <c r="B90" s="6"/>
      <c r="C90" s="6"/>
      <c r="D90" s="7"/>
      <c r="E90" s="8"/>
      <c r="F90" s="8"/>
      <c r="G90" s="5"/>
    </row>
    <row r="91" spans="2:7" x14ac:dyDescent="0.25">
      <c r="B91" s="6"/>
      <c r="C91" s="6"/>
      <c r="D91" s="7"/>
      <c r="E91" s="8"/>
      <c r="F91" s="8"/>
      <c r="G91" s="5"/>
    </row>
    <row r="92" spans="2:7" x14ac:dyDescent="0.25">
      <c r="B92" s="6"/>
      <c r="C92" s="6"/>
      <c r="D92" s="7"/>
      <c r="E92" s="8"/>
      <c r="F92" s="8"/>
      <c r="G92" s="5"/>
    </row>
    <row r="93" spans="2:7" x14ac:dyDescent="0.25">
      <c r="B93" s="6"/>
      <c r="C93" s="6"/>
      <c r="D93" s="7"/>
      <c r="E93" s="8"/>
      <c r="F93" s="8"/>
      <c r="G93" s="5"/>
    </row>
    <row r="94" spans="2:7" x14ac:dyDescent="0.25">
      <c r="B94" s="6"/>
      <c r="C94" s="6"/>
      <c r="D94" s="7"/>
      <c r="E94" s="8"/>
      <c r="F94" s="8"/>
      <c r="G94" s="5"/>
    </row>
    <row r="95" spans="2:7" x14ac:dyDescent="0.25">
      <c r="B95" s="6"/>
      <c r="C95" s="6"/>
      <c r="D95" s="7"/>
      <c r="E95" s="8"/>
      <c r="F95" s="8"/>
      <c r="G95" s="5"/>
    </row>
    <row r="96" spans="2:7" x14ac:dyDescent="0.25">
      <c r="B96" s="6"/>
      <c r="C96" s="6"/>
      <c r="D96" s="7"/>
      <c r="E96" s="8"/>
      <c r="F96" s="8"/>
      <c r="G96" s="5"/>
    </row>
    <row r="97" spans="2:7" x14ac:dyDescent="0.25">
      <c r="B97" s="6"/>
      <c r="C97" s="6"/>
      <c r="D97" s="7"/>
      <c r="E97" s="8"/>
      <c r="F97" s="8"/>
      <c r="G97" s="5"/>
    </row>
    <row r="98" spans="2:7" x14ac:dyDescent="0.25">
      <c r="B98" s="6"/>
      <c r="C98" s="6"/>
      <c r="D98" s="7"/>
      <c r="E98" s="8"/>
      <c r="F98" s="8"/>
      <c r="G98" s="5"/>
    </row>
    <row r="99" spans="2:7" x14ac:dyDescent="0.25">
      <c r="B99" s="6"/>
      <c r="C99" s="6"/>
      <c r="D99" s="7"/>
      <c r="E99" s="8"/>
      <c r="F99" s="8"/>
      <c r="G99" s="5"/>
    </row>
    <row r="100" spans="2:7" x14ac:dyDescent="0.25">
      <c r="B100" s="6"/>
      <c r="C100" s="6"/>
      <c r="D100" s="7"/>
      <c r="E100" s="8"/>
      <c r="F100" s="8"/>
      <c r="G100" s="5"/>
    </row>
    <row r="101" spans="2:7" x14ac:dyDescent="0.25">
      <c r="B101" s="6"/>
      <c r="C101" s="6"/>
      <c r="D101" s="7"/>
      <c r="E101" s="8"/>
      <c r="F101" s="8"/>
      <c r="G101" s="5"/>
    </row>
    <row r="102" spans="2:7" x14ac:dyDescent="0.25">
      <c r="B102" s="6"/>
      <c r="C102" s="6"/>
      <c r="D102" s="7"/>
      <c r="E102" s="8"/>
      <c r="F102" s="8"/>
      <c r="G102" s="5"/>
    </row>
    <row r="103" spans="2:7" x14ac:dyDescent="0.25">
      <c r="B103" s="6"/>
      <c r="C103" s="6"/>
      <c r="D103" s="7"/>
      <c r="E103" s="8"/>
      <c r="F103" s="8"/>
      <c r="G103" s="5"/>
    </row>
    <row r="104" spans="2:7" x14ac:dyDescent="0.25">
      <c r="B104" s="6"/>
      <c r="C104" s="6"/>
      <c r="D104" s="7"/>
      <c r="E104" s="8"/>
      <c r="F104" s="8"/>
      <c r="G104" s="5"/>
    </row>
    <row r="105" spans="2:7" x14ac:dyDescent="0.25">
      <c r="B105" s="6"/>
      <c r="C105" s="6"/>
      <c r="D105" s="7"/>
      <c r="E105" s="8"/>
      <c r="F105" s="8"/>
      <c r="G105" s="5"/>
    </row>
    <row r="106" spans="2:7" x14ac:dyDescent="0.25">
      <c r="B106" s="6"/>
      <c r="C106" s="6"/>
      <c r="D106" s="7"/>
      <c r="E106" s="8"/>
      <c r="F106" s="8"/>
      <c r="G106" s="5"/>
    </row>
    <row r="107" spans="2:7" x14ac:dyDescent="0.25">
      <c r="B107" s="6"/>
      <c r="C107" s="6"/>
      <c r="D107" s="7"/>
      <c r="E107" s="8"/>
      <c r="F107" s="8"/>
      <c r="G107" s="5"/>
    </row>
    <row r="108" spans="2:7" x14ac:dyDescent="0.25">
      <c r="B108" s="6"/>
      <c r="C108" s="6"/>
      <c r="D108" s="7"/>
      <c r="E108" s="8"/>
      <c r="F108" s="8"/>
      <c r="G108" s="5"/>
    </row>
    <row r="109" spans="2:7" x14ac:dyDescent="0.25">
      <c r="B109" s="6"/>
      <c r="C109" s="6"/>
      <c r="D109" s="7"/>
      <c r="E109" s="8"/>
      <c r="F109" s="8"/>
      <c r="G109" s="5"/>
    </row>
    <row r="110" spans="2:7" x14ac:dyDescent="0.25">
      <c r="B110" s="6"/>
      <c r="C110" s="6"/>
      <c r="D110" s="7"/>
      <c r="E110" s="8"/>
      <c r="F110" s="8"/>
      <c r="G110" s="5"/>
    </row>
    <row r="111" spans="2:7" x14ac:dyDescent="0.25">
      <c r="B111" s="6"/>
      <c r="C111" s="6"/>
      <c r="D111" s="7"/>
      <c r="E111" s="8"/>
      <c r="F111" s="8"/>
      <c r="G111" s="5"/>
    </row>
    <row r="112" spans="2:7" x14ac:dyDescent="0.25">
      <c r="B112" s="6"/>
      <c r="C112" s="6"/>
      <c r="D112" s="7"/>
      <c r="E112" s="8"/>
      <c r="F112" s="8"/>
      <c r="G112" s="5"/>
    </row>
    <row r="113" spans="2:7" x14ac:dyDescent="0.25">
      <c r="B113" s="6"/>
      <c r="C113" s="6"/>
      <c r="D113" s="7"/>
      <c r="E113" s="8"/>
      <c r="F113" s="8"/>
      <c r="G113" s="5"/>
    </row>
    <row r="114" spans="2:7" x14ac:dyDescent="0.25">
      <c r="B114" s="6"/>
      <c r="C114" s="6"/>
      <c r="D114" s="7"/>
      <c r="E114" s="8"/>
      <c r="F114" s="8"/>
      <c r="G114" s="5"/>
    </row>
    <row r="115" spans="2:7" x14ac:dyDescent="0.25">
      <c r="B115" s="6"/>
      <c r="C115" s="6"/>
      <c r="D115" s="7"/>
      <c r="E115" s="8"/>
      <c r="F115" s="8"/>
      <c r="G115" s="5"/>
    </row>
    <row r="116" spans="2:7" x14ac:dyDescent="0.25">
      <c r="B116" s="6"/>
      <c r="C116" s="6"/>
      <c r="D116" s="7"/>
      <c r="E116" s="8"/>
      <c r="F116" s="8"/>
      <c r="G116" s="5"/>
    </row>
    <row r="117" spans="2:7" x14ac:dyDescent="0.25">
      <c r="B117" s="6"/>
      <c r="C117" s="6"/>
      <c r="D117" s="7"/>
      <c r="E117" s="8"/>
      <c r="F117" s="8"/>
      <c r="G117" s="5"/>
    </row>
    <row r="118" spans="2:7" x14ac:dyDescent="0.25">
      <c r="B118" s="6"/>
      <c r="C118" s="6"/>
      <c r="D118" s="7"/>
      <c r="E118" s="8"/>
      <c r="F118" s="8"/>
      <c r="G118" s="5"/>
    </row>
    <row r="119" spans="2:7" x14ac:dyDescent="0.25">
      <c r="B119" s="6"/>
      <c r="C119" s="6"/>
      <c r="D119" s="7"/>
      <c r="E119" s="8"/>
      <c r="F119" s="8"/>
      <c r="G119" s="5"/>
    </row>
    <row r="120" spans="2:7" x14ac:dyDescent="0.25">
      <c r="B120" s="6"/>
      <c r="C120" s="6"/>
      <c r="D120" s="7"/>
      <c r="E120" s="8"/>
      <c r="F120" s="8"/>
      <c r="G120" s="5"/>
    </row>
    <row r="121" spans="2:7" x14ac:dyDescent="0.25">
      <c r="B121" s="6"/>
      <c r="C121" s="6"/>
      <c r="D121" s="7"/>
      <c r="E121" s="8"/>
      <c r="F121" s="8"/>
      <c r="G121" s="5"/>
    </row>
    <row r="122" spans="2:7" x14ac:dyDescent="0.25">
      <c r="B122" s="6"/>
      <c r="C122" s="6"/>
      <c r="D122" s="7"/>
      <c r="E122" s="8"/>
      <c r="F122" s="8"/>
      <c r="G122" s="5"/>
    </row>
    <row r="123" spans="2:7" x14ac:dyDescent="0.25">
      <c r="B123" s="6"/>
      <c r="C123" s="6"/>
      <c r="D123" s="7"/>
      <c r="E123" s="8"/>
      <c r="F123" s="8"/>
      <c r="G123" s="5"/>
    </row>
    <row r="124" spans="2:7" x14ac:dyDescent="0.25">
      <c r="B124" s="6"/>
      <c r="C124" s="6"/>
      <c r="D124" s="7"/>
      <c r="E124" s="8"/>
      <c r="F124" s="8"/>
      <c r="G124" s="5"/>
    </row>
    <row r="125" spans="2:7" x14ac:dyDescent="0.25">
      <c r="B125" s="6"/>
      <c r="C125" s="6"/>
      <c r="D125" s="7"/>
      <c r="E125" s="8"/>
      <c r="F125" s="8"/>
      <c r="G125" s="5"/>
    </row>
    <row r="126" spans="2:7" x14ac:dyDescent="0.25">
      <c r="B126" s="6"/>
      <c r="C126" s="6"/>
      <c r="D126" s="7"/>
      <c r="E126" s="8"/>
      <c r="F126" s="8"/>
      <c r="G126" s="5"/>
    </row>
    <row r="127" spans="2:7" x14ac:dyDescent="0.25">
      <c r="B127" s="6"/>
      <c r="C127" s="6"/>
      <c r="D127" s="7"/>
      <c r="E127" s="8"/>
      <c r="F127" s="8"/>
      <c r="G127" s="5"/>
    </row>
    <row r="128" spans="2:7" x14ac:dyDescent="0.25">
      <c r="B128" s="6"/>
      <c r="C128" s="6"/>
      <c r="D128" s="7"/>
      <c r="E128" s="8"/>
      <c r="F128" s="8"/>
      <c r="G128" s="5"/>
    </row>
    <row r="129" spans="2:7" x14ac:dyDescent="0.25">
      <c r="B129" s="6"/>
      <c r="C129" s="6"/>
      <c r="D129" s="7"/>
      <c r="E129" s="8"/>
      <c r="F129" s="8"/>
      <c r="G129" s="5"/>
    </row>
    <row r="130" spans="2:7" x14ac:dyDescent="0.25">
      <c r="B130" s="6"/>
      <c r="C130" s="6"/>
      <c r="D130" s="7"/>
      <c r="E130" s="8"/>
      <c r="F130" s="8"/>
      <c r="G130" s="5"/>
    </row>
    <row r="131" spans="2:7" x14ac:dyDescent="0.25">
      <c r="B131" s="6"/>
      <c r="C131" s="6"/>
      <c r="D131" s="7"/>
      <c r="E131" s="8"/>
      <c r="F131" s="8"/>
      <c r="G131" s="5"/>
    </row>
    <row r="132" spans="2:7" x14ac:dyDescent="0.25">
      <c r="B132" s="6"/>
      <c r="C132" s="6"/>
      <c r="D132" s="7"/>
      <c r="E132" s="8"/>
      <c r="F132" s="8"/>
      <c r="G132" s="5"/>
    </row>
    <row r="133" spans="2:7" x14ac:dyDescent="0.25">
      <c r="B133" s="6"/>
      <c r="C133" s="6"/>
      <c r="D133" s="7"/>
      <c r="E133" s="8"/>
      <c r="F133" s="8"/>
      <c r="G133" s="5"/>
    </row>
    <row r="134" spans="2:7" x14ac:dyDescent="0.25">
      <c r="B134" s="6"/>
      <c r="C134" s="6"/>
      <c r="D134" s="7"/>
      <c r="E134" s="8"/>
      <c r="F134" s="8"/>
      <c r="G134" s="5"/>
    </row>
    <row r="135" spans="2:7" x14ac:dyDescent="0.25">
      <c r="B135" s="6"/>
      <c r="C135" s="6"/>
      <c r="D135" s="7"/>
      <c r="E135" s="8"/>
      <c r="F135" s="8"/>
      <c r="G135" s="5"/>
    </row>
    <row r="136" spans="2:7" x14ac:dyDescent="0.25">
      <c r="B136" s="6"/>
      <c r="C136" s="6"/>
      <c r="D136" s="7"/>
      <c r="E136" s="8"/>
      <c r="F136" s="8"/>
      <c r="G136" s="5"/>
    </row>
    <row r="137" spans="2:7" x14ac:dyDescent="0.25">
      <c r="B137" s="6"/>
      <c r="C137" s="6"/>
      <c r="D137" s="7"/>
      <c r="E137" s="8"/>
      <c r="F137" s="8"/>
      <c r="G137" s="5"/>
    </row>
    <row r="138" spans="2:7" x14ac:dyDescent="0.25">
      <c r="B138" s="6"/>
      <c r="C138" s="6"/>
      <c r="D138" s="7"/>
      <c r="E138" s="8"/>
      <c r="F138" s="8"/>
      <c r="G138" s="5"/>
    </row>
    <row r="139" spans="2:7" x14ac:dyDescent="0.25">
      <c r="B139" s="6"/>
      <c r="C139" s="6"/>
      <c r="D139" s="7"/>
      <c r="E139" s="8"/>
      <c r="F139" s="8"/>
      <c r="G139" s="5"/>
    </row>
  </sheetData>
  <sheetProtection insertRows="0" selectLockedCells="1"/>
  <mergeCells count="2">
    <mergeCell ref="B2:G2"/>
    <mergeCell ref="B4:G5"/>
  </mergeCells>
  <dataValidations count="1">
    <dataValidation type="date" allowBlank="1" showInputMessage="1" showErrorMessage="1" sqref="B9:C22" xr:uid="{F2EE0FD7-F71D-4B95-91E9-484736B33166}">
      <formula1>44927</formula1>
      <formula2>45291</formula2>
    </dataValidation>
  </dataValidations>
  <pageMargins left="0.70866141732283472" right="0.70866141732283472" top="0.74803149606299213" bottom="0.74803149606299213" header="0.31496062992125984" footer="0.31496062992125984"/>
  <pageSetup paperSize="9" fitToHeight="0" orientation="landscape" r:id="rId1"/>
  <headerFooter>
    <oddHeader>&amp;L&amp;P van &amp;N&amp;R&amp;D &amp;T</oddHeader>
    <oddFooter>&amp;L_x000D_&amp;1#&amp;"Calibri"&amp;10&amp;K000000 Intern gebruik</oddFooter>
  </headerFooter>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DB4D4D1-49A3-4CB7-8B06-884049D2761C}">
  <sheetPr>
    <pageSetUpPr fitToPage="1"/>
  </sheetPr>
  <dimension ref="A1:AW138"/>
  <sheetViews>
    <sheetView tabSelected="1" zoomScale="130" zoomScaleNormal="130" workbookViewId="0">
      <selection activeCell="B18" sqref="B18"/>
    </sheetView>
  </sheetViews>
  <sheetFormatPr defaultRowHeight="15" x14ac:dyDescent="0.25"/>
  <cols>
    <col min="1" max="1" width="2.5703125" style="5" customWidth="1"/>
    <col min="2" max="2" width="18.85546875" style="1" customWidth="1"/>
    <col min="3" max="3" width="18.140625" style="1" customWidth="1"/>
    <col min="4" max="4" width="17.7109375" style="2" customWidth="1"/>
    <col min="5" max="6" width="14.28515625" style="4" customWidth="1"/>
    <col min="7" max="7" width="47.28515625" customWidth="1"/>
    <col min="8" max="8" width="2.42578125" style="5" customWidth="1"/>
    <col min="9" max="49" width="9.140625" style="5"/>
  </cols>
  <sheetData>
    <row r="1" spans="1:8" s="5" customFormat="1" ht="6.75" customHeight="1" thickBot="1" x14ac:dyDescent="0.3">
      <c r="B1" s="6"/>
      <c r="C1" s="6"/>
      <c r="D1" s="7"/>
      <c r="E1" s="8"/>
      <c r="F1" s="8"/>
    </row>
    <row r="2" spans="1:8" s="5" customFormat="1" ht="36.75" customHeight="1" thickBot="1" x14ac:dyDescent="0.3">
      <c r="B2" s="132" t="s">
        <v>26</v>
      </c>
      <c r="C2" s="133"/>
      <c r="D2" s="133"/>
      <c r="E2" s="133"/>
      <c r="F2" s="133"/>
      <c r="G2" s="134"/>
    </row>
    <row r="3" spans="1:8" s="5" customFormat="1" ht="15.75" thickBot="1" x14ac:dyDescent="0.3">
      <c r="A3" s="8"/>
      <c r="B3" s="8"/>
      <c r="C3" s="8"/>
      <c r="D3" s="8"/>
      <c r="E3" s="8"/>
      <c r="F3" s="8"/>
    </row>
    <row r="4" spans="1:8" s="5" customFormat="1" ht="14.25" customHeight="1" x14ac:dyDescent="0.25">
      <c r="A4" s="8"/>
      <c r="B4" s="135" t="s">
        <v>25</v>
      </c>
      <c r="C4" s="136"/>
      <c r="D4" s="136"/>
      <c r="E4" s="136"/>
      <c r="F4" s="136"/>
      <c r="G4" s="137"/>
    </row>
    <row r="5" spans="1:8" s="5" customFormat="1" ht="35.25" customHeight="1" thickBot="1" x14ac:dyDescent="0.3">
      <c r="A5" s="8"/>
      <c r="B5" s="138"/>
      <c r="C5" s="139"/>
      <c r="D5" s="139"/>
      <c r="E5" s="139"/>
      <c r="F5" s="139"/>
      <c r="G5" s="140"/>
    </row>
    <row r="6" spans="1:8" s="5" customFormat="1" ht="15.75" thickBot="1" x14ac:dyDescent="0.3">
      <c r="A6" s="9"/>
      <c r="B6" s="10"/>
      <c r="C6" s="10"/>
      <c r="D6" s="11"/>
      <c r="E6" s="12"/>
      <c r="F6" s="12"/>
      <c r="G6" s="9"/>
      <c r="H6" s="9"/>
    </row>
    <row r="7" spans="1:8" ht="15.75" thickBot="1" x14ac:dyDescent="0.3">
      <c r="B7" s="129" t="s">
        <v>13</v>
      </c>
      <c r="C7" s="130"/>
      <c r="D7" s="130"/>
      <c r="E7" s="130"/>
      <c r="F7" s="130"/>
      <c r="G7" s="131"/>
    </row>
    <row r="8" spans="1:8" ht="15.75" thickBot="1" x14ac:dyDescent="0.3">
      <c r="B8" s="95" t="s">
        <v>0</v>
      </c>
      <c r="C8" s="96" t="s">
        <v>1</v>
      </c>
      <c r="D8" s="97" t="s">
        <v>21</v>
      </c>
      <c r="E8" s="98" t="s">
        <v>16</v>
      </c>
      <c r="F8" s="98" t="s">
        <v>15</v>
      </c>
      <c r="G8" s="99" t="s">
        <v>10</v>
      </c>
    </row>
    <row r="9" spans="1:8" x14ac:dyDescent="0.25">
      <c r="B9" s="40"/>
      <c r="C9" s="41"/>
      <c r="D9" s="42"/>
      <c r="E9" s="43">
        <f t="shared" ref="E9:E20" si="0">F9*1.21</f>
        <v>0</v>
      </c>
      <c r="F9" s="43">
        <v>0</v>
      </c>
      <c r="G9" s="44"/>
    </row>
    <row r="10" spans="1:8" x14ac:dyDescent="0.25">
      <c r="B10" s="45"/>
      <c r="C10" s="13"/>
      <c r="D10" s="14"/>
      <c r="E10" s="15">
        <f t="shared" si="0"/>
        <v>0</v>
      </c>
      <c r="F10" s="15">
        <v>0</v>
      </c>
      <c r="G10" s="46"/>
    </row>
    <row r="11" spans="1:8" x14ac:dyDescent="0.25">
      <c r="B11" s="45"/>
      <c r="C11" s="13"/>
      <c r="D11" s="14"/>
      <c r="E11" s="15">
        <f t="shared" si="0"/>
        <v>0</v>
      </c>
      <c r="F11" s="15">
        <v>0</v>
      </c>
      <c r="G11" s="46"/>
    </row>
    <row r="12" spans="1:8" x14ac:dyDescent="0.25">
      <c r="B12" s="45"/>
      <c r="C12" s="13"/>
      <c r="D12" s="14"/>
      <c r="E12" s="15">
        <f t="shared" si="0"/>
        <v>0</v>
      </c>
      <c r="F12" s="15">
        <v>0</v>
      </c>
      <c r="G12" s="46"/>
    </row>
    <row r="13" spans="1:8" x14ac:dyDescent="0.25">
      <c r="B13" s="45"/>
      <c r="C13" s="13"/>
      <c r="D13" s="14"/>
      <c r="E13" s="15">
        <f t="shared" si="0"/>
        <v>0</v>
      </c>
      <c r="F13" s="15">
        <v>0</v>
      </c>
      <c r="G13" s="46"/>
    </row>
    <row r="14" spans="1:8" x14ac:dyDescent="0.25">
      <c r="B14" s="45"/>
      <c r="C14" s="13"/>
      <c r="D14" s="14"/>
      <c r="E14" s="15">
        <f t="shared" si="0"/>
        <v>0</v>
      </c>
      <c r="F14" s="15">
        <v>0</v>
      </c>
      <c r="G14" s="46"/>
    </row>
    <row r="15" spans="1:8" x14ac:dyDescent="0.25">
      <c r="B15" s="45"/>
      <c r="C15" s="13"/>
      <c r="D15" s="14"/>
      <c r="E15" s="15">
        <f t="shared" si="0"/>
        <v>0</v>
      </c>
      <c r="F15" s="15">
        <v>0</v>
      </c>
      <c r="G15" s="46"/>
    </row>
    <row r="16" spans="1:8" x14ac:dyDescent="0.25">
      <c r="B16" s="47"/>
      <c r="C16" s="16"/>
      <c r="D16" s="14"/>
      <c r="E16" s="15">
        <f t="shared" si="0"/>
        <v>0</v>
      </c>
      <c r="F16" s="15">
        <v>0</v>
      </c>
      <c r="G16" s="46"/>
    </row>
    <row r="17" spans="2:7" x14ac:dyDescent="0.25">
      <c r="B17" s="47"/>
      <c r="C17" s="16"/>
      <c r="D17" s="14"/>
      <c r="E17" s="15">
        <f t="shared" si="0"/>
        <v>0</v>
      </c>
      <c r="F17" s="15">
        <v>0</v>
      </c>
      <c r="G17" s="46"/>
    </row>
    <row r="18" spans="2:7" x14ac:dyDescent="0.25">
      <c r="B18" s="45"/>
      <c r="C18" s="13"/>
      <c r="D18" s="14"/>
      <c r="E18" s="15">
        <f t="shared" si="0"/>
        <v>0</v>
      </c>
      <c r="F18" s="15">
        <v>0</v>
      </c>
      <c r="G18" s="46"/>
    </row>
    <row r="19" spans="2:7" x14ac:dyDescent="0.25">
      <c r="B19" s="47"/>
      <c r="C19" s="16"/>
      <c r="D19" s="14"/>
      <c r="E19" s="15">
        <f t="shared" si="0"/>
        <v>0</v>
      </c>
      <c r="F19" s="15">
        <v>0</v>
      </c>
      <c r="G19" s="46"/>
    </row>
    <row r="20" spans="2:7" x14ac:dyDescent="0.25">
      <c r="B20" s="47"/>
      <c r="C20" s="16"/>
      <c r="D20" s="14"/>
      <c r="E20" s="15">
        <f t="shared" si="0"/>
        <v>0</v>
      </c>
      <c r="F20" s="15">
        <v>0</v>
      </c>
      <c r="G20" s="46"/>
    </row>
    <row r="21" spans="2:7" x14ac:dyDescent="0.25">
      <c r="B21" s="47"/>
      <c r="C21" s="16"/>
      <c r="D21" s="14"/>
      <c r="E21" s="15">
        <f>F21*1.21</f>
        <v>0</v>
      </c>
      <c r="F21" s="15">
        <v>0</v>
      </c>
      <c r="G21" s="46"/>
    </row>
    <row r="22" spans="2:7" ht="15.75" thickBot="1" x14ac:dyDescent="0.3">
      <c r="B22" s="48"/>
      <c r="C22" s="49"/>
      <c r="D22" s="50"/>
      <c r="E22" s="51">
        <f>F22*1.21</f>
        <v>0</v>
      </c>
      <c r="F22" s="51">
        <v>0</v>
      </c>
      <c r="G22" s="52"/>
    </row>
    <row r="23" spans="2:7" x14ac:dyDescent="0.25">
      <c r="B23" s="111" t="s">
        <v>2</v>
      </c>
      <c r="C23" s="112"/>
      <c r="D23" s="113">
        <f>SUM(D9:D22)</f>
        <v>0</v>
      </c>
      <c r="E23" s="114">
        <f>SUM(E9:E22)</f>
        <v>0</v>
      </c>
      <c r="F23" s="114">
        <f>SUM(F9:F22)</f>
        <v>0</v>
      </c>
      <c r="G23" s="115"/>
    </row>
    <row r="24" spans="2:7" x14ac:dyDescent="0.25">
      <c r="B24" s="118" t="s">
        <v>17</v>
      </c>
      <c r="C24" s="119"/>
      <c r="D24" s="120" t="e">
        <f>E23/D23</f>
        <v>#DIV/0!</v>
      </c>
      <c r="E24" s="121"/>
      <c r="F24" s="121"/>
      <c r="G24" s="122"/>
    </row>
    <row r="25" spans="2:7" x14ac:dyDescent="0.25">
      <c r="B25" s="101" t="s">
        <v>22</v>
      </c>
      <c r="C25" s="24"/>
      <c r="D25" s="24"/>
      <c r="E25" s="116">
        <f>MIN(B9:C22)</f>
        <v>0</v>
      </c>
      <c r="F25" s="116">
        <f>MAX(B9:C22)</f>
        <v>0</v>
      </c>
      <c r="G25" s="117"/>
    </row>
    <row r="26" spans="2:7" x14ac:dyDescent="0.25">
      <c r="B26" s="101" t="s">
        <v>23</v>
      </c>
      <c r="C26" s="24"/>
      <c r="D26" s="25">
        <f>IFERROR(F26-E26,0)</f>
        <v>0</v>
      </c>
      <c r="E26" s="26" t="str">
        <f>_xlfn.IFNA(_xlfn.XLOOKUP(E25-1,Waardes!A:A,Waardes!E:E),"geen data")</f>
        <v>geen data</v>
      </c>
      <c r="F26" s="27" t="str">
        <f>_xlfn.IFNA(_xlfn.XLOOKUP(F25,Waardes!A:A,Waardes!E:E),"geen data")</f>
        <v>geen data</v>
      </c>
      <c r="G26" s="102"/>
    </row>
    <row r="27" spans="2:7" x14ac:dyDescent="0.25">
      <c r="B27" s="124" t="s">
        <v>3</v>
      </c>
      <c r="C27" s="125"/>
      <c r="D27" s="126">
        <v>0.85733999999999999</v>
      </c>
      <c r="E27" s="127"/>
      <c r="F27" s="127"/>
      <c r="G27" s="128"/>
    </row>
    <row r="28" spans="2:7" x14ac:dyDescent="0.25">
      <c r="B28" s="103" t="s">
        <v>19</v>
      </c>
      <c r="C28" s="28"/>
      <c r="D28" s="123">
        <f>MIN(D26,D23)</f>
        <v>0</v>
      </c>
      <c r="E28" s="30"/>
      <c r="F28" s="30"/>
      <c r="G28" s="104"/>
    </row>
    <row r="29" spans="2:7" x14ac:dyDescent="0.25">
      <c r="B29" s="103" t="s">
        <v>20</v>
      </c>
      <c r="C29" s="28"/>
      <c r="D29" s="29" t="e">
        <f>IF(D24-D27&lt;0,0,D24-D27)</f>
        <v>#DIV/0!</v>
      </c>
      <c r="E29" s="30"/>
      <c r="F29" s="30"/>
      <c r="G29" s="104"/>
    </row>
    <row r="30" spans="2:7" ht="15.75" thickBot="1" x14ac:dyDescent="0.3">
      <c r="B30" s="103" t="s">
        <v>8</v>
      </c>
      <c r="C30" s="28"/>
      <c r="D30" s="30"/>
      <c r="E30" s="31" t="e">
        <f>ROUND(D28*D29,2)</f>
        <v>#DIV/0!</v>
      </c>
      <c r="F30" s="30"/>
      <c r="G30" s="104"/>
    </row>
    <row r="31" spans="2:7" ht="15.75" thickBot="1" x14ac:dyDescent="0.3">
      <c r="B31" s="106" t="s">
        <v>9</v>
      </c>
      <c r="C31" s="107"/>
      <c r="D31" s="108"/>
      <c r="E31" s="64"/>
      <c r="F31" s="110"/>
      <c r="G31" s="109"/>
    </row>
    <row r="32" spans="2:7" ht="15.75" thickBot="1" x14ac:dyDescent="0.3">
      <c r="B32" s="105"/>
      <c r="C32" s="100"/>
      <c r="D32" s="91"/>
      <c r="E32" s="94" t="e">
        <f>E31-E30</f>
        <v>#DIV/0!</v>
      </c>
      <c r="F32" s="93">
        <f>IFERROR(E32/E30,0)</f>
        <v>0</v>
      </c>
      <c r="G32" s="92" t="s">
        <v>11</v>
      </c>
    </row>
    <row r="33" spans="2:7" x14ac:dyDescent="0.25">
      <c r="B33" s="6"/>
      <c r="C33" s="6"/>
      <c r="D33" s="7"/>
      <c r="E33" s="8"/>
      <c r="F33" s="8"/>
      <c r="G33" s="5"/>
    </row>
    <row r="34" spans="2:7" x14ac:dyDescent="0.25">
      <c r="B34" s="6"/>
      <c r="C34" s="6"/>
      <c r="D34" s="7"/>
      <c r="E34" s="8"/>
      <c r="F34" s="8"/>
      <c r="G34" s="5"/>
    </row>
    <row r="35" spans="2:7" x14ac:dyDescent="0.25">
      <c r="B35" s="6"/>
      <c r="C35" s="6"/>
      <c r="D35" s="7"/>
      <c r="E35" s="8"/>
      <c r="F35" s="8"/>
      <c r="G35" s="5"/>
    </row>
    <row r="36" spans="2:7" x14ac:dyDescent="0.25">
      <c r="B36" s="6"/>
      <c r="C36" s="6"/>
      <c r="D36" s="7"/>
      <c r="E36" s="8"/>
      <c r="F36" s="8"/>
      <c r="G36" s="5"/>
    </row>
    <row r="37" spans="2:7" x14ac:dyDescent="0.25">
      <c r="B37" s="6"/>
      <c r="C37" s="6"/>
      <c r="D37" s="7"/>
      <c r="E37" s="8"/>
      <c r="F37" s="8"/>
      <c r="G37" s="5"/>
    </row>
    <row r="38" spans="2:7" x14ac:dyDescent="0.25">
      <c r="B38" s="6"/>
      <c r="C38" s="6"/>
      <c r="D38" s="7"/>
      <c r="E38" s="8"/>
      <c r="F38" s="8"/>
      <c r="G38" s="5"/>
    </row>
    <row r="39" spans="2:7" x14ac:dyDescent="0.25">
      <c r="B39" s="6"/>
      <c r="C39" s="6"/>
      <c r="D39" s="7"/>
      <c r="E39" s="8"/>
      <c r="F39" s="8"/>
      <c r="G39" s="5"/>
    </row>
    <row r="40" spans="2:7" x14ac:dyDescent="0.25">
      <c r="B40" s="6"/>
      <c r="C40" s="6"/>
      <c r="D40" s="7"/>
      <c r="E40" s="8"/>
      <c r="F40" s="8"/>
      <c r="G40" s="5"/>
    </row>
    <row r="41" spans="2:7" x14ac:dyDescent="0.25">
      <c r="B41" s="6"/>
      <c r="C41" s="6"/>
      <c r="D41" s="7"/>
      <c r="E41" s="8"/>
      <c r="F41" s="8"/>
      <c r="G41" s="5"/>
    </row>
    <row r="42" spans="2:7" x14ac:dyDescent="0.25">
      <c r="B42" s="6"/>
      <c r="C42" s="6"/>
      <c r="D42" s="7"/>
      <c r="E42" s="8"/>
      <c r="F42" s="8"/>
      <c r="G42" s="5"/>
    </row>
    <row r="43" spans="2:7" x14ac:dyDescent="0.25">
      <c r="B43" s="6"/>
      <c r="C43" s="6"/>
      <c r="D43" s="7"/>
      <c r="E43" s="8"/>
      <c r="F43" s="8"/>
      <c r="G43" s="5"/>
    </row>
    <row r="44" spans="2:7" x14ac:dyDescent="0.25">
      <c r="B44" s="6"/>
      <c r="C44" s="6"/>
      <c r="D44" s="7"/>
      <c r="E44" s="8"/>
      <c r="F44" s="8"/>
      <c r="G44" s="5"/>
    </row>
    <row r="45" spans="2:7" x14ac:dyDescent="0.25">
      <c r="B45" s="6"/>
      <c r="C45" s="6"/>
      <c r="D45" s="7"/>
      <c r="E45" s="8"/>
      <c r="F45" s="8"/>
      <c r="G45" s="5"/>
    </row>
    <row r="46" spans="2:7" x14ac:dyDescent="0.25">
      <c r="B46" s="6"/>
      <c r="C46" s="6"/>
      <c r="D46" s="7"/>
      <c r="E46" s="8"/>
      <c r="F46" s="8"/>
      <c r="G46" s="5"/>
    </row>
    <row r="47" spans="2:7" x14ac:dyDescent="0.25">
      <c r="B47" s="6"/>
      <c r="C47" s="6"/>
      <c r="D47" s="7"/>
      <c r="E47" s="8"/>
      <c r="F47" s="8"/>
      <c r="G47" s="5"/>
    </row>
    <row r="48" spans="2:7" x14ac:dyDescent="0.25">
      <c r="B48" s="6"/>
      <c r="C48" s="6"/>
      <c r="D48" s="7"/>
      <c r="E48" s="8"/>
      <c r="F48" s="8"/>
      <c r="G48" s="5"/>
    </row>
    <row r="49" spans="2:7" x14ac:dyDescent="0.25">
      <c r="B49" s="6"/>
      <c r="C49" s="6"/>
      <c r="D49" s="7"/>
      <c r="E49" s="8"/>
      <c r="F49" s="8"/>
      <c r="G49" s="5"/>
    </row>
    <row r="50" spans="2:7" x14ac:dyDescent="0.25">
      <c r="B50" s="6"/>
      <c r="C50" s="6"/>
      <c r="D50" s="7"/>
      <c r="E50" s="8"/>
      <c r="F50" s="8"/>
      <c r="G50" s="5"/>
    </row>
    <row r="51" spans="2:7" x14ac:dyDescent="0.25">
      <c r="B51" s="6"/>
      <c r="C51" s="6"/>
      <c r="D51" s="7"/>
      <c r="E51" s="8"/>
      <c r="F51" s="8"/>
      <c r="G51" s="5"/>
    </row>
    <row r="52" spans="2:7" x14ac:dyDescent="0.25">
      <c r="B52" s="6"/>
      <c r="C52" s="6"/>
      <c r="D52" s="7"/>
      <c r="E52" s="8"/>
      <c r="F52" s="8"/>
      <c r="G52" s="5"/>
    </row>
    <row r="53" spans="2:7" x14ac:dyDescent="0.25">
      <c r="B53" s="6"/>
      <c r="C53" s="6"/>
      <c r="D53" s="7"/>
      <c r="E53" s="8"/>
      <c r="F53" s="8"/>
      <c r="G53" s="5"/>
    </row>
    <row r="54" spans="2:7" x14ac:dyDescent="0.25">
      <c r="B54" s="6"/>
      <c r="C54" s="6"/>
      <c r="D54" s="7"/>
      <c r="E54" s="8"/>
      <c r="F54" s="8"/>
      <c r="G54" s="5"/>
    </row>
    <row r="55" spans="2:7" x14ac:dyDescent="0.25">
      <c r="B55" s="6"/>
      <c r="C55" s="6"/>
      <c r="D55" s="7"/>
      <c r="E55" s="8"/>
      <c r="F55" s="8"/>
      <c r="G55" s="5"/>
    </row>
    <row r="56" spans="2:7" x14ac:dyDescent="0.25">
      <c r="B56" s="6"/>
      <c r="C56" s="6"/>
      <c r="D56" s="7"/>
      <c r="E56" s="8"/>
      <c r="F56" s="8"/>
      <c r="G56" s="5"/>
    </row>
    <row r="57" spans="2:7" x14ac:dyDescent="0.25">
      <c r="B57" s="6"/>
      <c r="C57" s="6"/>
      <c r="D57" s="7"/>
      <c r="E57" s="8"/>
      <c r="F57" s="8"/>
      <c r="G57" s="5"/>
    </row>
    <row r="58" spans="2:7" x14ac:dyDescent="0.25">
      <c r="B58" s="6"/>
      <c r="C58" s="6"/>
      <c r="D58" s="7"/>
      <c r="E58" s="8"/>
      <c r="F58" s="8"/>
      <c r="G58" s="5"/>
    </row>
    <row r="59" spans="2:7" x14ac:dyDescent="0.25">
      <c r="B59" s="6"/>
      <c r="C59" s="6"/>
      <c r="D59" s="7"/>
      <c r="E59" s="8"/>
      <c r="F59" s="8"/>
      <c r="G59" s="5"/>
    </row>
    <row r="60" spans="2:7" x14ac:dyDescent="0.25">
      <c r="B60" s="6"/>
      <c r="C60" s="6"/>
      <c r="D60" s="7"/>
      <c r="E60" s="8"/>
      <c r="F60" s="8"/>
      <c r="G60" s="5"/>
    </row>
    <row r="61" spans="2:7" x14ac:dyDescent="0.25">
      <c r="B61" s="6"/>
      <c r="C61" s="6"/>
      <c r="D61" s="7"/>
      <c r="E61" s="8"/>
      <c r="F61" s="8"/>
      <c r="G61" s="5"/>
    </row>
    <row r="62" spans="2:7" x14ac:dyDescent="0.25">
      <c r="B62" s="6"/>
      <c r="C62" s="6"/>
      <c r="D62" s="7"/>
      <c r="E62" s="8"/>
      <c r="F62" s="8"/>
      <c r="G62" s="5"/>
    </row>
    <row r="63" spans="2:7" x14ac:dyDescent="0.25">
      <c r="B63" s="6"/>
      <c r="C63" s="6"/>
      <c r="D63" s="7"/>
      <c r="E63" s="8"/>
      <c r="F63" s="8"/>
      <c r="G63" s="5"/>
    </row>
    <row r="64" spans="2:7" x14ac:dyDescent="0.25">
      <c r="B64" s="6"/>
      <c r="C64" s="6"/>
      <c r="D64" s="7"/>
      <c r="E64" s="8"/>
      <c r="F64" s="8"/>
      <c r="G64" s="5"/>
    </row>
    <row r="65" spans="2:7" x14ac:dyDescent="0.25">
      <c r="B65" s="6"/>
      <c r="C65" s="6"/>
      <c r="D65" s="7"/>
      <c r="E65" s="8"/>
      <c r="F65" s="8"/>
      <c r="G65" s="5"/>
    </row>
    <row r="66" spans="2:7" x14ac:dyDescent="0.25">
      <c r="B66" s="6"/>
      <c r="C66" s="6"/>
      <c r="D66" s="7"/>
      <c r="E66" s="8"/>
      <c r="F66" s="8"/>
      <c r="G66" s="5"/>
    </row>
    <row r="67" spans="2:7" x14ac:dyDescent="0.25">
      <c r="B67" s="6"/>
      <c r="C67" s="6"/>
      <c r="D67" s="7"/>
      <c r="E67" s="8"/>
      <c r="F67" s="8"/>
      <c r="G67" s="5"/>
    </row>
    <row r="68" spans="2:7" x14ac:dyDescent="0.25">
      <c r="B68" s="6"/>
      <c r="C68" s="6"/>
      <c r="D68" s="7"/>
      <c r="E68" s="8"/>
      <c r="F68" s="8"/>
      <c r="G68" s="5"/>
    </row>
    <row r="69" spans="2:7" x14ac:dyDescent="0.25">
      <c r="B69" s="6"/>
      <c r="C69" s="6"/>
      <c r="D69" s="7"/>
      <c r="E69" s="8"/>
      <c r="F69" s="8"/>
      <c r="G69" s="5"/>
    </row>
    <row r="70" spans="2:7" x14ac:dyDescent="0.25">
      <c r="B70" s="6"/>
      <c r="C70" s="6"/>
      <c r="D70" s="7"/>
      <c r="E70" s="8"/>
      <c r="F70" s="8"/>
      <c r="G70" s="5"/>
    </row>
    <row r="71" spans="2:7" x14ac:dyDescent="0.25">
      <c r="B71" s="6"/>
      <c r="C71" s="6"/>
      <c r="D71" s="7"/>
      <c r="E71" s="8"/>
      <c r="F71" s="8"/>
      <c r="G71" s="5"/>
    </row>
    <row r="72" spans="2:7" x14ac:dyDescent="0.25">
      <c r="B72" s="6"/>
      <c r="C72" s="6"/>
      <c r="D72" s="7"/>
      <c r="E72" s="8"/>
      <c r="F72" s="8"/>
      <c r="G72" s="5"/>
    </row>
    <row r="73" spans="2:7" x14ac:dyDescent="0.25">
      <c r="B73" s="6"/>
      <c r="C73" s="6"/>
      <c r="D73" s="7"/>
      <c r="E73" s="8"/>
      <c r="F73" s="8"/>
      <c r="G73" s="5"/>
    </row>
    <row r="74" spans="2:7" x14ac:dyDescent="0.25">
      <c r="B74" s="6"/>
      <c r="C74" s="6"/>
      <c r="D74" s="7"/>
      <c r="E74" s="8"/>
      <c r="F74" s="8"/>
      <c r="G74" s="5"/>
    </row>
    <row r="75" spans="2:7" x14ac:dyDescent="0.25">
      <c r="B75" s="6"/>
      <c r="C75" s="6"/>
      <c r="D75" s="7"/>
      <c r="E75" s="8"/>
      <c r="F75" s="8"/>
      <c r="G75" s="5"/>
    </row>
    <row r="76" spans="2:7" x14ac:dyDescent="0.25">
      <c r="B76" s="6"/>
      <c r="C76" s="6"/>
      <c r="D76" s="7"/>
      <c r="E76" s="8"/>
      <c r="F76" s="8"/>
      <c r="G76" s="5"/>
    </row>
    <row r="77" spans="2:7" x14ac:dyDescent="0.25">
      <c r="B77" s="6"/>
      <c r="C77" s="6"/>
      <c r="D77" s="7"/>
      <c r="E77" s="8"/>
      <c r="F77" s="8"/>
      <c r="G77" s="5"/>
    </row>
    <row r="78" spans="2:7" x14ac:dyDescent="0.25">
      <c r="B78" s="6"/>
      <c r="C78" s="6"/>
      <c r="D78" s="7"/>
      <c r="E78" s="8"/>
      <c r="F78" s="8"/>
      <c r="G78" s="5"/>
    </row>
    <row r="79" spans="2:7" x14ac:dyDescent="0.25">
      <c r="B79" s="6"/>
      <c r="C79" s="6"/>
      <c r="D79" s="7"/>
      <c r="E79" s="8"/>
      <c r="F79" s="8"/>
      <c r="G79" s="5"/>
    </row>
    <row r="80" spans="2:7" x14ac:dyDescent="0.25">
      <c r="B80" s="6"/>
      <c r="C80" s="6"/>
      <c r="D80" s="7"/>
      <c r="E80" s="8"/>
      <c r="F80" s="8"/>
      <c r="G80" s="5"/>
    </row>
    <row r="81" spans="2:7" x14ac:dyDescent="0.25">
      <c r="B81" s="6"/>
      <c r="C81" s="6"/>
      <c r="D81" s="7"/>
      <c r="E81" s="8"/>
      <c r="F81" s="8"/>
      <c r="G81" s="5"/>
    </row>
    <row r="82" spans="2:7" x14ac:dyDescent="0.25">
      <c r="B82" s="6"/>
      <c r="C82" s="6"/>
      <c r="D82" s="7"/>
      <c r="E82" s="8"/>
      <c r="F82" s="8"/>
      <c r="G82" s="5"/>
    </row>
    <row r="83" spans="2:7" x14ac:dyDescent="0.25">
      <c r="B83" s="6"/>
      <c r="C83" s="6"/>
      <c r="D83" s="7"/>
      <c r="E83" s="8"/>
      <c r="F83" s="8"/>
      <c r="G83" s="5"/>
    </row>
    <row r="84" spans="2:7" x14ac:dyDescent="0.25">
      <c r="B84" s="6"/>
      <c r="C84" s="6"/>
      <c r="D84" s="7"/>
      <c r="E84" s="8"/>
      <c r="F84" s="8"/>
      <c r="G84" s="5"/>
    </row>
    <row r="85" spans="2:7" x14ac:dyDescent="0.25">
      <c r="B85" s="6"/>
      <c r="C85" s="6"/>
      <c r="D85" s="7"/>
      <c r="E85" s="8"/>
      <c r="F85" s="8"/>
      <c r="G85" s="5"/>
    </row>
    <row r="86" spans="2:7" x14ac:dyDescent="0.25">
      <c r="B86" s="6"/>
      <c r="C86" s="6"/>
      <c r="D86" s="7"/>
      <c r="E86" s="8"/>
      <c r="F86" s="8"/>
      <c r="G86" s="5"/>
    </row>
    <row r="87" spans="2:7" x14ac:dyDescent="0.25">
      <c r="B87" s="6"/>
      <c r="C87" s="6"/>
      <c r="D87" s="7"/>
      <c r="E87" s="8"/>
      <c r="F87" s="8"/>
      <c r="G87" s="5"/>
    </row>
    <row r="88" spans="2:7" x14ac:dyDescent="0.25">
      <c r="B88" s="6"/>
      <c r="C88" s="6"/>
      <c r="D88" s="7"/>
      <c r="E88" s="8"/>
      <c r="F88" s="8"/>
      <c r="G88" s="5"/>
    </row>
    <row r="89" spans="2:7" x14ac:dyDescent="0.25">
      <c r="B89" s="6"/>
      <c r="C89" s="6"/>
      <c r="D89" s="7"/>
      <c r="E89" s="8"/>
      <c r="F89" s="8"/>
      <c r="G89" s="5"/>
    </row>
    <row r="90" spans="2:7" x14ac:dyDescent="0.25">
      <c r="B90" s="6"/>
      <c r="C90" s="6"/>
      <c r="D90" s="7"/>
      <c r="E90" s="8"/>
      <c r="F90" s="8"/>
      <c r="G90" s="5"/>
    </row>
    <row r="91" spans="2:7" x14ac:dyDescent="0.25">
      <c r="B91" s="6"/>
      <c r="C91" s="6"/>
      <c r="D91" s="7"/>
      <c r="E91" s="8"/>
      <c r="F91" s="8"/>
      <c r="G91" s="5"/>
    </row>
    <row r="92" spans="2:7" x14ac:dyDescent="0.25">
      <c r="B92" s="6"/>
      <c r="C92" s="6"/>
      <c r="D92" s="7"/>
      <c r="E92" s="8"/>
      <c r="F92" s="8"/>
      <c r="G92" s="5"/>
    </row>
    <row r="93" spans="2:7" x14ac:dyDescent="0.25">
      <c r="B93" s="6"/>
      <c r="C93" s="6"/>
      <c r="D93" s="7"/>
      <c r="E93" s="8"/>
      <c r="F93" s="8"/>
      <c r="G93" s="5"/>
    </row>
    <row r="94" spans="2:7" x14ac:dyDescent="0.25">
      <c r="B94" s="6"/>
      <c r="C94" s="6"/>
      <c r="D94" s="7"/>
      <c r="E94" s="8"/>
      <c r="F94" s="8"/>
      <c r="G94" s="5"/>
    </row>
    <row r="95" spans="2:7" x14ac:dyDescent="0.25">
      <c r="B95" s="6"/>
      <c r="C95" s="6"/>
      <c r="D95" s="7"/>
      <c r="E95" s="8"/>
      <c r="F95" s="8"/>
      <c r="G95" s="5"/>
    </row>
    <row r="96" spans="2:7" x14ac:dyDescent="0.25">
      <c r="B96" s="6"/>
      <c r="C96" s="6"/>
      <c r="D96" s="7"/>
      <c r="E96" s="8"/>
      <c r="F96" s="8"/>
      <c r="G96" s="5"/>
    </row>
    <row r="97" spans="2:7" x14ac:dyDescent="0.25">
      <c r="B97" s="6"/>
      <c r="C97" s="6"/>
      <c r="D97" s="7"/>
      <c r="E97" s="8"/>
      <c r="F97" s="8"/>
      <c r="G97" s="5"/>
    </row>
    <row r="98" spans="2:7" x14ac:dyDescent="0.25">
      <c r="B98" s="6"/>
      <c r="C98" s="6"/>
      <c r="D98" s="7"/>
      <c r="E98" s="8"/>
      <c r="F98" s="8"/>
      <c r="G98" s="5"/>
    </row>
    <row r="99" spans="2:7" x14ac:dyDescent="0.25">
      <c r="B99" s="6"/>
      <c r="C99" s="6"/>
      <c r="D99" s="7"/>
      <c r="E99" s="8"/>
      <c r="F99" s="8"/>
      <c r="G99" s="5"/>
    </row>
    <row r="100" spans="2:7" x14ac:dyDescent="0.25">
      <c r="B100" s="6"/>
      <c r="C100" s="6"/>
      <c r="D100" s="7"/>
      <c r="E100" s="8"/>
      <c r="F100" s="8"/>
      <c r="G100" s="5"/>
    </row>
    <row r="101" spans="2:7" x14ac:dyDescent="0.25">
      <c r="B101" s="6"/>
      <c r="C101" s="6"/>
      <c r="D101" s="7"/>
      <c r="E101" s="8"/>
      <c r="F101" s="8"/>
      <c r="G101" s="5"/>
    </row>
    <row r="102" spans="2:7" x14ac:dyDescent="0.25">
      <c r="B102" s="6"/>
      <c r="C102" s="6"/>
      <c r="D102" s="7"/>
      <c r="E102" s="8"/>
      <c r="F102" s="8"/>
      <c r="G102" s="5"/>
    </row>
    <row r="103" spans="2:7" x14ac:dyDescent="0.25">
      <c r="B103" s="6"/>
      <c r="C103" s="6"/>
      <c r="D103" s="7"/>
      <c r="E103" s="8"/>
      <c r="F103" s="8"/>
      <c r="G103" s="5"/>
    </row>
    <row r="104" spans="2:7" x14ac:dyDescent="0.25">
      <c r="B104" s="6"/>
      <c r="C104" s="6"/>
      <c r="D104" s="7"/>
      <c r="E104" s="8"/>
      <c r="F104" s="8"/>
      <c r="G104" s="5"/>
    </row>
    <row r="105" spans="2:7" x14ac:dyDescent="0.25">
      <c r="B105" s="6"/>
      <c r="C105" s="6"/>
      <c r="D105" s="7"/>
      <c r="E105" s="8"/>
      <c r="F105" s="8"/>
      <c r="G105" s="5"/>
    </row>
    <row r="106" spans="2:7" x14ac:dyDescent="0.25">
      <c r="B106" s="6"/>
      <c r="C106" s="6"/>
      <c r="D106" s="7"/>
      <c r="E106" s="8"/>
      <c r="F106" s="8"/>
      <c r="G106" s="5"/>
    </row>
    <row r="107" spans="2:7" x14ac:dyDescent="0.25">
      <c r="B107" s="6"/>
      <c r="C107" s="6"/>
      <c r="D107" s="7"/>
      <c r="E107" s="8"/>
      <c r="F107" s="8"/>
      <c r="G107" s="5"/>
    </row>
    <row r="108" spans="2:7" x14ac:dyDescent="0.25">
      <c r="B108" s="6"/>
      <c r="C108" s="6"/>
      <c r="D108" s="7"/>
      <c r="E108" s="8"/>
      <c r="F108" s="8"/>
      <c r="G108" s="5"/>
    </row>
    <row r="109" spans="2:7" x14ac:dyDescent="0.25">
      <c r="B109" s="6"/>
      <c r="C109" s="6"/>
      <c r="D109" s="7"/>
      <c r="E109" s="8"/>
      <c r="F109" s="8"/>
      <c r="G109" s="5"/>
    </row>
    <row r="110" spans="2:7" x14ac:dyDescent="0.25">
      <c r="B110" s="6"/>
      <c r="C110" s="6"/>
      <c r="D110" s="7"/>
      <c r="E110" s="8"/>
      <c r="F110" s="8"/>
      <c r="G110" s="5"/>
    </row>
    <row r="111" spans="2:7" x14ac:dyDescent="0.25">
      <c r="B111" s="6"/>
      <c r="C111" s="6"/>
      <c r="D111" s="7"/>
      <c r="E111" s="8"/>
      <c r="F111" s="8"/>
      <c r="G111" s="5"/>
    </row>
    <row r="112" spans="2:7" x14ac:dyDescent="0.25">
      <c r="B112" s="6"/>
      <c r="C112" s="6"/>
      <c r="D112" s="7"/>
      <c r="E112" s="8"/>
      <c r="F112" s="8"/>
      <c r="G112" s="5"/>
    </row>
    <row r="113" spans="2:7" x14ac:dyDescent="0.25">
      <c r="B113" s="6"/>
      <c r="C113" s="6"/>
      <c r="D113" s="7"/>
      <c r="E113" s="8"/>
      <c r="F113" s="8"/>
      <c r="G113" s="5"/>
    </row>
    <row r="114" spans="2:7" x14ac:dyDescent="0.25">
      <c r="B114" s="6"/>
      <c r="C114" s="6"/>
      <c r="D114" s="7"/>
      <c r="E114" s="8"/>
      <c r="F114" s="8"/>
      <c r="G114" s="5"/>
    </row>
    <row r="115" spans="2:7" x14ac:dyDescent="0.25">
      <c r="B115" s="6"/>
      <c r="C115" s="6"/>
      <c r="D115" s="7"/>
      <c r="E115" s="8"/>
      <c r="F115" s="8"/>
      <c r="G115" s="5"/>
    </row>
    <row r="116" spans="2:7" x14ac:dyDescent="0.25">
      <c r="B116" s="6"/>
      <c r="C116" s="6"/>
      <c r="D116" s="7"/>
      <c r="E116" s="8"/>
      <c r="F116" s="8"/>
      <c r="G116" s="5"/>
    </row>
    <row r="117" spans="2:7" x14ac:dyDescent="0.25">
      <c r="B117" s="6"/>
      <c r="C117" s="6"/>
      <c r="D117" s="7"/>
      <c r="E117" s="8"/>
      <c r="F117" s="8"/>
      <c r="G117" s="5"/>
    </row>
    <row r="118" spans="2:7" x14ac:dyDescent="0.25">
      <c r="B118" s="6"/>
      <c r="C118" s="6"/>
      <c r="D118" s="7"/>
      <c r="E118" s="8"/>
      <c r="F118" s="8"/>
      <c r="G118" s="5"/>
    </row>
    <row r="119" spans="2:7" x14ac:dyDescent="0.25">
      <c r="B119" s="6"/>
      <c r="C119" s="6"/>
      <c r="D119" s="7"/>
      <c r="E119" s="8"/>
      <c r="F119" s="8"/>
      <c r="G119" s="5"/>
    </row>
    <row r="120" spans="2:7" x14ac:dyDescent="0.25">
      <c r="B120" s="6"/>
      <c r="C120" s="6"/>
      <c r="D120" s="7"/>
      <c r="E120" s="8"/>
      <c r="F120" s="8"/>
      <c r="G120" s="5"/>
    </row>
    <row r="121" spans="2:7" x14ac:dyDescent="0.25">
      <c r="B121" s="6"/>
      <c r="C121" s="6"/>
      <c r="D121" s="7"/>
      <c r="E121" s="8"/>
      <c r="F121" s="8"/>
      <c r="G121" s="5"/>
    </row>
    <row r="122" spans="2:7" x14ac:dyDescent="0.25">
      <c r="B122" s="6"/>
      <c r="C122" s="6"/>
      <c r="D122" s="7"/>
      <c r="E122" s="8"/>
      <c r="F122" s="8"/>
      <c r="G122" s="5"/>
    </row>
    <row r="123" spans="2:7" x14ac:dyDescent="0.25">
      <c r="B123" s="6"/>
      <c r="C123" s="6"/>
      <c r="D123" s="7"/>
      <c r="E123" s="8"/>
      <c r="F123" s="8"/>
      <c r="G123" s="5"/>
    </row>
    <row r="124" spans="2:7" x14ac:dyDescent="0.25">
      <c r="B124" s="6"/>
      <c r="C124" s="6"/>
      <c r="D124" s="7"/>
      <c r="E124" s="8"/>
      <c r="F124" s="8"/>
      <c r="G124" s="5"/>
    </row>
    <row r="125" spans="2:7" x14ac:dyDescent="0.25">
      <c r="B125" s="6"/>
      <c r="C125" s="6"/>
      <c r="D125" s="7"/>
      <c r="E125" s="8"/>
      <c r="F125" s="8"/>
      <c r="G125" s="5"/>
    </row>
    <row r="126" spans="2:7" x14ac:dyDescent="0.25">
      <c r="B126" s="6"/>
      <c r="C126" s="6"/>
      <c r="D126" s="7"/>
      <c r="E126" s="8"/>
      <c r="F126" s="8"/>
      <c r="G126" s="5"/>
    </row>
    <row r="127" spans="2:7" x14ac:dyDescent="0.25">
      <c r="B127" s="6"/>
      <c r="C127" s="6"/>
      <c r="D127" s="7"/>
      <c r="E127" s="8"/>
      <c r="F127" s="8"/>
      <c r="G127" s="5"/>
    </row>
    <row r="128" spans="2:7" x14ac:dyDescent="0.25">
      <c r="B128" s="6"/>
      <c r="C128" s="6"/>
      <c r="D128" s="7"/>
      <c r="E128" s="8"/>
      <c r="F128" s="8"/>
      <c r="G128" s="5"/>
    </row>
    <row r="129" spans="2:7" x14ac:dyDescent="0.25">
      <c r="B129" s="6"/>
      <c r="C129" s="6"/>
      <c r="D129" s="7"/>
      <c r="E129" s="8"/>
      <c r="F129" s="8"/>
      <c r="G129" s="5"/>
    </row>
    <row r="130" spans="2:7" x14ac:dyDescent="0.25">
      <c r="B130" s="6"/>
      <c r="C130" s="6"/>
      <c r="D130" s="7"/>
      <c r="E130" s="8"/>
      <c r="F130" s="8"/>
      <c r="G130" s="5"/>
    </row>
    <row r="131" spans="2:7" x14ac:dyDescent="0.25">
      <c r="B131" s="6"/>
      <c r="C131" s="6"/>
      <c r="D131" s="7"/>
      <c r="E131" s="8"/>
      <c r="F131" s="8"/>
      <c r="G131" s="5"/>
    </row>
    <row r="132" spans="2:7" x14ac:dyDescent="0.25">
      <c r="B132" s="6"/>
      <c r="C132" s="6"/>
      <c r="D132" s="7"/>
      <c r="E132" s="8"/>
      <c r="F132" s="8"/>
      <c r="G132" s="5"/>
    </row>
    <row r="133" spans="2:7" x14ac:dyDescent="0.25">
      <c r="B133" s="6"/>
      <c r="C133" s="6"/>
      <c r="D133" s="7"/>
      <c r="E133" s="8"/>
      <c r="F133" s="8"/>
      <c r="G133" s="5"/>
    </row>
    <row r="134" spans="2:7" x14ac:dyDescent="0.25">
      <c r="B134" s="6"/>
      <c r="C134" s="6"/>
      <c r="D134" s="7"/>
      <c r="E134" s="8"/>
      <c r="F134" s="8"/>
      <c r="G134" s="5"/>
    </row>
    <row r="135" spans="2:7" x14ac:dyDescent="0.25">
      <c r="B135" s="6"/>
      <c r="C135" s="6"/>
      <c r="D135" s="7"/>
      <c r="E135" s="8"/>
      <c r="F135" s="8"/>
      <c r="G135" s="5"/>
    </row>
    <row r="136" spans="2:7" x14ac:dyDescent="0.25">
      <c r="B136" s="6"/>
      <c r="C136" s="6"/>
      <c r="D136" s="7"/>
      <c r="E136" s="8"/>
      <c r="F136" s="8"/>
      <c r="G136" s="5"/>
    </row>
    <row r="137" spans="2:7" x14ac:dyDescent="0.25">
      <c r="B137" s="6"/>
      <c r="C137" s="6"/>
      <c r="D137" s="7"/>
      <c r="E137" s="8"/>
      <c r="F137" s="8"/>
      <c r="G137" s="5"/>
    </row>
    <row r="138" spans="2:7" x14ac:dyDescent="0.25">
      <c r="B138" s="6"/>
      <c r="C138" s="6"/>
      <c r="D138" s="7"/>
      <c r="E138" s="8"/>
      <c r="F138" s="8"/>
      <c r="G138" s="5"/>
    </row>
  </sheetData>
  <sheetProtection insertRows="0" selectLockedCells="1"/>
  <mergeCells count="2">
    <mergeCell ref="B4:G5"/>
    <mergeCell ref="B2:G2"/>
  </mergeCells>
  <conditionalFormatting sqref="E32:G32">
    <cfRule type="expression" dxfId="1" priority="1">
      <formula>$E$32&lt;-0.06</formula>
    </cfRule>
    <cfRule type="expression" dxfId="0" priority="2">
      <formula>$E$32&gt;0.06</formula>
    </cfRule>
  </conditionalFormatting>
  <dataValidations count="1">
    <dataValidation type="date" allowBlank="1" showInputMessage="1" showErrorMessage="1" sqref="B9:C22" xr:uid="{A116E490-2C85-4D60-B3E3-C589AA46AE72}">
      <formula1>44927</formula1>
      <formula2>45291</formula2>
    </dataValidation>
  </dataValidations>
  <pageMargins left="0.70866141732283472" right="0.70866141732283472" top="0.74803149606299213" bottom="0.74803149606299213" header="0.31496062992125984" footer="0.31496062992125984"/>
  <pageSetup paperSize="9" fitToHeight="0" orientation="landscape" r:id="rId1"/>
  <headerFooter>
    <oddHeader>&amp;L&amp;P van &amp;N&amp;R&amp;D &amp;T</oddHeader>
    <oddFooter>&amp;L_x000D_&amp;1#&amp;"Calibri"&amp;10&amp;K000000 Intern gebruik</oddFooter>
  </headerFooter>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7B44E33-CB2F-43C6-A30B-BF1C160FB67C}">
  <dimension ref="A1:E367"/>
  <sheetViews>
    <sheetView workbookViewId="0"/>
  </sheetViews>
  <sheetFormatPr defaultRowHeight="15" x14ac:dyDescent="0.25"/>
  <cols>
    <col min="1" max="1" width="10.42578125" customWidth="1"/>
    <col min="2" max="5" width="14.5703125" customWidth="1"/>
  </cols>
  <sheetData>
    <row r="1" spans="1:5" x14ac:dyDescent="0.25">
      <c r="A1" t="s">
        <v>4</v>
      </c>
      <c r="B1" t="s">
        <v>5</v>
      </c>
      <c r="C1" t="s">
        <v>7</v>
      </c>
      <c r="D1" t="s">
        <v>6</v>
      </c>
      <c r="E1" t="s">
        <v>13</v>
      </c>
    </row>
    <row r="2" spans="1:5" x14ac:dyDescent="0.25">
      <c r="A2" s="3">
        <v>44926</v>
      </c>
      <c r="B2">
        <v>0</v>
      </c>
      <c r="C2">
        <v>0</v>
      </c>
      <c r="D2">
        <v>0</v>
      </c>
      <c r="E2">
        <v>0</v>
      </c>
    </row>
    <row r="3" spans="1:5" x14ac:dyDescent="0.25">
      <c r="A3" s="3">
        <v>44927</v>
      </c>
      <c r="B3">
        <v>11.321629</v>
      </c>
      <c r="C3">
        <f>B3</f>
        <v>11.321629</v>
      </c>
      <c r="D3">
        <v>7.1736178300000004</v>
      </c>
      <c r="E3">
        <f>D3</f>
        <v>7.1736178300000004</v>
      </c>
    </row>
    <row r="4" spans="1:5" x14ac:dyDescent="0.25">
      <c r="A4" s="3">
        <v>44928</v>
      </c>
      <c r="B4">
        <v>11.151776</v>
      </c>
      <c r="C4">
        <f>C3+B4</f>
        <v>22.473405</v>
      </c>
      <c r="D4">
        <v>7.2936598899999998</v>
      </c>
      <c r="E4">
        <f>E3+D4</f>
        <v>14.46727772</v>
      </c>
    </row>
    <row r="5" spans="1:5" x14ac:dyDescent="0.25">
      <c r="A5" s="3">
        <v>44929</v>
      </c>
      <c r="B5">
        <v>10.814767</v>
      </c>
      <c r="C5">
        <f t="shared" ref="C5:C68" si="0">C4+B5</f>
        <v>33.288172000000003</v>
      </c>
      <c r="D5">
        <v>7.5081481300000004</v>
      </c>
      <c r="E5">
        <f t="shared" ref="E5:E68" si="1">E4+D5</f>
        <v>21.975425850000001</v>
      </c>
    </row>
    <row r="6" spans="1:5" x14ac:dyDescent="0.25">
      <c r="A6" s="3">
        <v>44930</v>
      </c>
      <c r="B6">
        <v>10.933145</v>
      </c>
      <c r="C6">
        <f t="shared" si="0"/>
        <v>44.221316999999999</v>
      </c>
      <c r="D6">
        <v>7.4667892399999998</v>
      </c>
      <c r="E6">
        <f t="shared" si="1"/>
        <v>29.442215090000001</v>
      </c>
    </row>
    <row r="7" spans="1:5" x14ac:dyDescent="0.25">
      <c r="A7" s="3">
        <v>44931</v>
      </c>
      <c r="B7">
        <v>10.867808</v>
      </c>
      <c r="C7">
        <f t="shared" si="0"/>
        <v>55.089124999999996</v>
      </c>
      <c r="D7">
        <v>7.4094830500000004</v>
      </c>
      <c r="E7">
        <f t="shared" si="1"/>
        <v>36.851698140000003</v>
      </c>
    </row>
    <row r="8" spans="1:5" x14ac:dyDescent="0.25">
      <c r="A8" s="3">
        <v>44932</v>
      </c>
      <c r="B8">
        <v>10.874362</v>
      </c>
      <c r="C8">
        <f t="shared" si="0"/>
        <v>65.963487000000001</v>
      </c>
      <c r="D8">
        <v>7.1258347100000003</v>
      </c>
      <c r="E8">
        <f t="shared" si="1"/>
        <v>43.977532850000003</v>
      </c>
    </row>
    <row r="9" spans="1:5" x14ac:dyDescent="0.25">
      <c r="A9" s="3">
        <v>44933</v>
      </c>
      <c r="B9">
        <v>11.547017</v>
      </c>
      <c r="C9">
        <f t="shared" si="0"/>
        <v>77.510503999999997</v>
      </c>
      <c r="D9">
        <v>7.0629762700000001</v>
      </c>
      <c r="E9">
        <f t="shared" si="1"/>
        <v>51.040509120000003</v>
      </c>
    </row>
    <row r="10" spans="1:5" x14ac:dyDescent="0.25">
      <c r="A10" s="3">
        <v>44934</v>
      </c>
      <c r="B10">
        <v>11.609251</v>
      </c>
      <c r="C10">
        <f t="shared" si="0"/>
        <v>89.119754999999998</v>
      </c>
      <c r="D10">
        <v>6.9051360099999997</v>
      </c>
      <c r="E10">
        <f t="shared" si="1"/>
        <v>57.945645130000003</v>
      </c>
    </row>
    <row r="11" spans="1:5" x14ac:dyDescent="0.25">
      <c r="A11" s="3">
        <v>44935</v>
      </c>
      <c r="B11">
        <v>10.888195</v>
      </c>
      <c r="C11">
        <f t="shared" si="0"/>
        <v>100.00794999999999</v>
      </c>
      <c r="D11">
        <v>6.9312891499999996</v>
      </c>
      <c r="E11">
        <f t="shared" si="1"/>
        <v>64.87693428</v>
      </c>
    </row>
    <row r="12" spans="1:5" x14ac:dyDescent="0.25">
      <c r="A12" s="3">
        <v>44936</v>
      </c>
      <c r="B12">
        <v>10.611738000000001</v>
      </c>
      <c r="C12">
        <f t="shared" si="0"/>
        <v>110.619688</v>
      </c>
      <c r="D12">
        <v>6.9051776</v>
      </c>
      <c r="E12">
        <f t="shared" si="1"/>
        <v>71.782111880000002</v>
      </c>
    </row>
    <row r="13" spans="1:5" x14ac:dyDescent="0.25">
      <c r="A13" s="3">
        <v>44937</v>
      </c>
      <c r="B13">
        <v>10.735336</v>
      </c>
      <c r="C13">
        <f t="shared" si="0"/>
        <v>121.355024</v>
      </c>
      <c r="D13">
        <v>6.9468171500000002</v>
      </c>
      <c r="E13">
        <f t="shared" si="1"/>
        <v>78.728929030000003</v>
      </c>
    </row>
    <row r="14" spans="1:5" x14ac:dyDescent="0.25">
      <c r="A14" s="3">
        <v>44938</v>
      </c>
      <c r="B14">
        <v>10.606315</v>
      </c>
      <c r="C14">
        <f t="shared" si="0"/>
        <v>131.96133900000001</v>
      </c>
      <c r="D14">
        <v>6.9237991599999997</v>
      </c>
      <c r="E14">
        <f t="shared" si="1"/>
        <v>85.652728190000005</v>
      </c>
    </row>
    <row r="15" spans="1:5" x14ac:dyDescent="0.25">
      <c r="A15" s="3">
        <v>44939</v>
      </c>
      <c r="B15">
        <v>10.791567000000001</v>
      </c>
      <c r="C15">
        <f t="shared" si="0"/>
        <v>142.752906</v>
      </c>
      <c r="D15">
        <v>6.6922786600000004</v>
      </c>
      <c r="E15">
        <f t="shared" si="1"/>
        <v>92.345006850000004</v>
      </c>
    </row>
    <row r="16" spans="1:5" x14ac:dyDescent="0.25">
      <c r="A16" s="3">
        <v>44940</v>
      </c>
      <c r="B16">
        <v>11.522976</v>
      </c>
      <c r="C16">
        <f t="shared" si="0"/>
        <v>154.275882</v>
      </c>
      <c r="D16">
        <v>6.7497623500000001</v>
      </c>
      <c r="E16">
        <f t="shared" si="1"/>
        <v>99.094769200000002</v>
      </c>
    </row>
    <row r="17" spans="1:5" x14ac:dyDescent="0.25">
      <c r="A17" s="3">
        <v>44941</v>
      </c>
      <c r="B17">
        <v>11.617777</v>
      </c>
      <c r="C17">
        <f t="shared" si="0"/>
        <v>165.89365899999999</v>
      </c>
      <c r="D17">
        <v>6.7237008500000002</v>
      </c>
      <c r="E17">
        <f t="shared" si="1"/>
        <v>105.81847005</v>
      </c>
    </row>
    <row r="18" spans="1:5" x14ac:dyDescent="0.25">
      <c r="A18" s="3">
        <v>44942</v>
      </c>
      <c r="B18">
        <v>10.779735000000001</v>
      </c>
      <c r="C18">
        <f t="shared" si="0"/>
        <v>176.67339399999997</v>
      </c>
      <c r="D18">
        <v>6.9023946399999998</v>
      </c>
      <c r="E18">
        <f t="shared" si="1"/>
        <v>112.72086469</v>
      </c>
    </row>
    <row r="19" spans="1:5" x14ac:dyDescent="0.25">
      <c r="A19" s="3">
        <v>44943</v>
      </c>
      <c r="B19">
        <v>10.637142000000001</v>
      </c>
      <c r="C19">
        <f t="shared" si="0"/>
        <v>187.31053599999998</v>
      </c>
      <c r="D19">
        <v>6.9606897700000001</v>
      </c>
      <c r="E19">
        <f t="shared" si="1"/>
        <v>119.68155446</v>
      </c>
    </row>
    <row r="20" spans="1:5" x14ac:dyDescent="0.25">
      <c r="A20" s="3">
        <v>44944</v>
      </c>
      <c r="B20">
        <v>10.592714000000001</v>
      </c>
      <c r="C20">
        <f t="shared" si="0"/>
        <v>197.90324999999999</v>
      </c>
      <c r="D20">
        <v>7.0885137399999998</v>
      </c>
      <c r="E20">
        <f t="shared" si="1"/>
        <v>126.7700682</v>
      </c>
    </row>
    <row r="21" spans="1:5" x14ac:dyDescent="0.25">
      <c r="A21" s="3">
        <v>44945</v>
      </c>
      <c r="B21">
        <v>10.389801</v>
      </c>
      <c r="C21">
        <f t="shared" si="0"/>
        <v>208.29305099999999</v>
      </c>
      <c r="D21">
        <v>7.0005867500000001</v>
      </c>
      <c r="E21">
        <f t="shared" si="1"/>
        <v>133.77065494999999</v>
      </c>
    </row>
    <row r="22" spans="1:5" x14ac:dyDescent="0.25">
      <c r="A22" s="3">
        <v>44946</v>
      </c>
      <c r="B22">
        <v>10.798875000000001</v>
      </c>
      <c r="C22">
        <f t="shared" si="0"/>
        <v>219.091926</v>
      </c>
      <c r="D22">
        <v>6.9859745499999999</v>
      </c>
      <c r="E22">
        <f t="shared" si="1"/>
        <v>140.7566295</v>
      </c>
    </row>
    <row r="23" spans="1:5" x14ac:dyDescent="0.25">
      <c r="A23" s="3">
        <v>44947</v>
      </c>
      <c r="B23">
        <v>11.486319999999999</v>
      </c>
      <c r="C23">
        <f t="shared" si="0"/>
        <v>230.57824600000001</v>
      </c>
      <c r="D23">
        <v>7.1299152799999996</v>
      </c>
      <c r="E23">
        <f t="shared" si="1"/>
        <v>147.88654478000001</v>
      </c>
    </row>
    <row r="24" spans="1:5" x14ac:dyDescent="0.25">
      <c r="A24" s="3">
        <v>44948</v>
      </c>
      <c r="B24">
        <v>11.563053999999999</v>
      </c>
      <c r="C24">
        <f t="shared" si="0"/>
        <v>242.1413</v>
      </c>
      <c r="D24">
        <v>7.1954698600000002</v>
      </c>
      <c r="E24">
        <f t="shared" si="1"/>
        <v>155.08201464000001</v>
      </c>
    </row>
    <row r="25" spans="1:5" x14ac:dyDescent="0.25">
      <c r="A25" s="3">
        <v>44949</v>
      </c>
      <c r="B25">
        <v>10.815985</v>
      </c>
      <c r="C25">
        <f t="shared" si="0"/>
        <v>252.95728500000001</v>
      </c>
      <c r="D25">
        <v>7.43678302</v>
      </c>
      <c r="E25">
        <f t="shared" si="1"/>
        <v>162.51879766000002</v>
      </c>
    </row>
    <row r="26" spans="1:5" x14ac:dyDescent="0.25">
      <c r="A26" s="3">
        <v>44950</v>
      </c>
      <c r="B26">
        <v>10.70622</v>
      </c>
      <c r="C26">
        <f t="shared" si="0"/>
        <v>263.66350499999999</v>
      </c>
      <c r="D26">
        <v>7.3581482300000003</v>
      </c>
      <c r="E26">
        <f t="shared" si="1"/>
        <v>169.87694589000003</v>
      </c>
    </row>
    <row r="27" spans="1:5" x14ac:dyDescent="0.25">
      <c r="A27" s="3">
        <v>44951</v>
      </c>
      <c r="B27">
        <v>10.710801999999999</v>
      </c>
      <c r="C27">
        <f t="shared" si="0"/>
        <v>274.37430699999999</v>
      </c>
      <c r="D27">
        <v>7.4972859700000001</v>
      </c>
      <c r="E27">
        <f t="shared" si="1"/>
        <v>177.37423186000004</v>
      </c>
    </row>
    <row r="28" spans="1:5" x14ac:dyDescent="0.25">
      <c r="A28" s="3">
        <v>44952</v>
      </c>
      <c r="B28">
        <v>10.405200000000001</v>
      </c>
      <c r="C28">
        <f t="shared" si="0"/>
        <v>284.77950699999997</v>
      </c>
      <c r="D28">
        <v>7.5606259600000003</v>
      </c>
      <c r="E28">
        <f t="shared" si="1"/>
        <v>184.93485782000005</v>
      </c>
    </row>
    <row r="29" spans="1:5" x14ac:dyDescent="0.25">
      <c r="A29" s="3">
        <v>44953</v>
      </c>
      <c r="B29">
        <v>10.616436</v>
      </c>
      <c r="C29">
        <f t="shared" si="0"/>
        <v>295.39594299999999</v>
      </c>
      <c r="D29">
        <v>7.3116387100000004</v>
      </c>
      <c r="E29">
        <f t="shared" si="1"/>
        <v>192.24649653000006</v>
      </c>
    </row>
    <row r="30" spans="1:5" x14ac:dyDescent="0.25">
      <c r="A30" s="3">
        <v>44954</v>
      </c>
      <c r="B30">
        <v>11.463526</v>
      </c>
      <c r="C30">
        <f t="shared" si="0"/>
        <v>306.85946899999999</v>
      </c>
      <c r="D30">
        <v>7.2329896400000004</v>
      </c>
      <c r="E30">
        <f t="shared" si="1"/>
        <v>199.47948617000006</v>
      </c>
    </row>
    <row r="31" spans="1:5" x14ac:dyDescent="0.25">
      <c r="A31" s="3">
        <v>44955</v>
      </c>
      <c r="B31">
        <v>11.448301000000001</v>
      </c>
      <c r="C31">
        <f t="shared" si="0"/>
        <v>318.30777</v>
      </c>
      <c r="D31">
        <v>7.1017232899999998</v>
      </c>
      <c r="E31">
        <f t="shared" si="1"/>
        <v>206.58120946000005</v>
      </c>
    </row>
    <row r="32" spans="1:5" x14ac:dyDescent="0.25">
      <c r="A32" s="3">
        <v>44956</v>
      </c>
      <c r="B32">
        <v>10.702218</v>
      </c>
      <c r="C32">
        <f t="shared" si="0"/>
        <v>329.00998800000002</v>
      </c>
      <c r="D32">
        <v>7.1950453599999999</v>
      </c>
      <c r="E32">
        <f t="shared" si="1"/>
        <v>213.77625482000005</v>
      </c>
    </row>
    <row r="33" spans="1:5" x14ac:dyDescent="0.25">
      <c r="A33" s="3">
        <v>44957</v>
      </c>
      <c r="B33">
        <v>10.489357999999999</v>
      </c>
      <c r="C33">
        <f t="shared" si="0"/>
        <v>339.499346</v>
      </c>
      <c r="D33">
        <v>7.3748318499999996</v>
      </c>
      <c r="E33">
        <f t="shared" si="1"/>
        <v>221.15108667000004</v>
      </c>
    </row>
    <row r="34" spans="1:5" x14ac:dyDescent="0.25">
      <c r="A34" s="3">
        <v>44958</v>
      </c>
      <c r="B34">
        <v>10.519083</v>
      </c>
      <c r="C34">
        <f t="shared" si="0"/>
        <v>350.01842900000003</v>
      </c>
      <c r="D34">
        <v>7.3943481799999997</v>
      </c>
      <c r="E34">
        <f t="shared" si="1"/>
        <v>228.54543485000005</v>
      </c>
    </row>
    <row r="35" spans="1:5" x14ac:dyDescent="0.25">
      <c r="A35" s="3">
        <v>44959</v>
      </c>
      <c r="B35">
        <v>10.186771999999999</v>
      </c>
      <c r="C35">
        <f t="shared" si="0"/>
        <v>360.20520100000005</v>
      </c>
      <c r="D35">
        <v>7.16656154</v>
      </c>
      <c r="E35">
        <f t="shared" si="1"/>
        <v>235.71199639000005</v>
      </c>
    </row>
    <row r="36" spans="1:5" x14ac:dyDescent="0.25">
      <c r="A36" s="3">
        <v>44960</v>
      </c>
      <c r="B36">
        <v>10.316489000000001</v>
      </c>
      <c r="C36">
        <f t="shared" si="0"/>
        <v>370.52169000000004</v>
      </c>
      <c r="D36">
        <v>6.7913914899999996</v>
      </c>
      <c r="E36">
        <f t="shared" si="1"/>
        <v>242.50338788000005</v>
      </c>
    </row>
    <row r="37" spans="1:5" x14ac:dyDescent="0.25">
      <c r="A37" s="3">
        <v>44961</v>
      </c>
      <c r="B37">
        <v>11.261048000000001</v>
      </c>
      <c r="C37">
        <f t="shared" si="0"/>
        <v>381.78273800000005</v>
      </c>
      <c r="D37">
        <v>6.7665094100000003</v>
      </c>
      <c r="E37">
        <f t="shared" si="1"/>
        <v>249.26989729000005</v>
      </c>
    </row>
    <row r="38" spans="1:5" x14ac:dyDescent="0.25">
      <c r="A38" s="3">
        <v>44962</v>
      </c>
      <c r="B38">
        <v>11.521497</v>
      </c>
      <c r="C38">
        <f t="shared" si="0"/>
        <v>393.30423500000006</v>
      </c>
      <c r="D38">
        <v>6.5332817299999997</v>
      </c>
      <c r="E38">
        <f t="shared" si="1"/>
        <v>255.80317902000004</v>
      </c>
    </row>
    <row r="39" spans="1:5" x14ac:dyDescent="0.25">
      <c r="A39" s="3">
        <v>44963</v>
      </c>
      <c r="B39">
        <v>10.646596000000001</v>
      </c>
      <c r="C39">
        <f t="shared" si="0"/>
        <v>403.95083100000005</v>
      </c>
      <c r="D39">
        <v>6.6937613300000001</v>
      </c>
      <c r="E39">
        <f t="shared" si="1"/>
        <v>262.49694035000005</v>
      </c>
    </row>
    <row r="40" spans="1:5" x14ac:dyDescent="0.25">
      <c r="A40" s="3">
        <v>44964</v>
      </c>
      <c r="B40">
        <v>10.330003</v>
      </c>
      <c r="C40">
        <f t="shared" si="0"/>
        <v>414.28083400000003</v>
      </c>
      <c r="D40">
        <v>6.97538503</v>
      </c>
      <c r="E40">
        <f t="shared" si="1"/>
        <v>269.47232538000003</v>
      </c>
    </row>
    <row r="41" spans="1:5" x14ac:dyDescent="0.25">
      <c r="A41" s="3">
        <v>44965</v>
      </c>
      <c r="B41">
        <v>10.29848</v>
      </c>
      <c r="C41">
        <f t="shared" si="0"/>
        <v>424.57931400000001</v>
      </c>
      <c r="D41">
        <v>7.1411223599999998</v>
      </c>
      <c r="E41">
        <f t="shared" si="1"/>
        <v>276.61344774000003</v>
      </c>
    </row>
    <row r="42" spans="1:5" x14ac:dyDescent="0.25">
      <c r="A42" s="3">
        <v>44966</v>
      </c>
      <c r="B42">
        <v>10.120274999999999</v>
      </c>
      <c r="C42">
        <f t="shared" si="0"/>
        <v>434.699589</v>
      </c>
      <c r="D42">
        <v>7.2255060499999999</v>
      </c>
      <c r="E42">
        <f t="shared" si="1"/>
        <v>283.83895379000001</v>
      </c>
    </row>
    <row r="43" spans="1:5" x14ac:dyDescent="0.25">
      <c r="A43" s="3">
        <v>44967</v>
      </c>
      <c r="B43">
        <v>10.289374</v>
      </c>
      <c r="C43">
        <f t="shared" si="0"/>
        <v>444.98896300000001</v>
      </c>
      <c r="D43">
        <v>7.1816146400000003</v>
      </c>
      <c r="E43">
        <f t="shared" si="1"/>
        <v>291.02056843000003</v>
      </c>
    </row>
    <row r="44" spans="1:5" x14ac:dyDescent="0.25">
      <c r="A44" s="3">
        <v>44968</v>
      </c>
      <c r="B44">
        <v>11.059556000000001</v>
      </c>
      <c r="C44">
        <f t="shared" si="0"/>
        <v>456.048519</v>
      </c>
      <c r="D44">
        <v>6.9922302700000003</v>
      </c>
      <c r="E44">
        <f t="shared" si="1"/>
        <v>298.01279870000002</v>
      </c>
    </row>
    <row r="45" spans="1:5" x14ac:dyDescent="0.25">
      <c r="A45" s="3">
        <v>44969</v>
      </c>
      <c r="B45">
        <v>11.251913</v>
      </c>
      <c r="C45">
        <f t="shared" si="0"/>
        <v>467.300432</v>
      </c>
      <c r="D45">
        <v>6.8513672000000003</v>
      </c>
      <c r="E45">
        <f t="shared" si="1"/>
        <v>304.86416590000005</v>
      </c>
    </row>
    <row r="46" spans="1:5" x14ac:dyDescent="0.25">
      <c r="A46" s="3">
        <v>44970</v>
      </c>
      <c r="B46">
        <v>10.304251000000001</v>
      </c>
      <c r="C46">
        <f t="shared" si="0"/>
        <v>477.60468300000002</v>
      </c>
      <c r="D46">
        <v>7.0566236599999996</v>
      </c>
      <c r="E46">
        <f t="shared" si="1"/>
        <v>311.92078956000006</v>
      </c>
    </row>
    <row r="47" spans="1:5" x14ac:dyDescent="0.25">
      <c r="A47" s="3">
        <v>44971</v>
      </c>
      <c r="B47">
        <v>9.6881749999999993</v>
      </c>
      <c r="C47">
        <f t="shared" si="0"/>
        <v>487.29285800000002</v>
      </c>
      <c r="D47">
        <v>7.0276828399999998</v>
      </c>
      <c r="E47">
        <f t="shared" si="1"/>
        <v>318.94847240000007</v>
      </c>
    </row>
    <row r="48" spans="1:5" x14ac:dyDescent="0.25">
      <c r="A48" s="3">
        <v>44972</v>
      </c>
      <c r="B48">
        <v>9.7610519999999994</v>
      </c>
      <c r="C48">
        <f t="shared" si="0"/>
        <v>497.05391000000003</v>
      </c>
      <c r="D48">
        <v>6.75782404</v>
      </c>
      <c r="E48">
        <f t="shared" si="1"/>
        <v>325.70629644000007</v>
      </c>
    </row>
    <row r="49" spans="1:5" x14ac:dyDescent="0.25">
      <c r="A49" s="3">
        <v>44973</v>
      </c>
      <c r="B49">
        <v>9.7081850000000003</v>
      </c>
      <c r="C49">
        <f t="shared" si="0"/>
        <v>506.76209500000004</v>
      </c>
      <c r="D49">
        <v>6.5617414700000003</v>
      </c>
      <c r="E49">
        <f t="shared" si="1"/>
        <v>332.26803791000009</v>
      </c>
    </row>
    <row r="50" spans="1:5" x14ac:dyDescent="0.25">
      <c r="A50" s="3">
        <v>44974</v>
      </c>
      <c r="B50">
        <v>9.7234680000000004</v>
      </c>
      <c r="C50">
        <f t="shared" si="0"/>
        <v>516.48556300000007</v>
      </c>
      <c r="D50">
        <v>6.4823633599999999</v>
      </c>
      <c r="E50">
        <f t="shared" si="1"/>
        <v>338.75040127000011</v>
      </c>
    </row>
    <row r="51" spans="1:5" x14ac:dyDescent="0.25">
      <c r="A51" s="3">
        <v>44975</v>
      </c>
      <c r="B51">
        <v>10.125843</v>
      </c>
      <c r="C51">
        <f t="shared" si="0"/>
        <v>526.6114060000001</v>
      </c>
      <c r="D51">
        <v>6.5197942400000004</v>
      </c>
      <c r="E51">
        <f t="shared" si="1"/>
        <v>345.27019551000012</v>
      </c>
    </row>
    <row r="52" spans="1:5" x14ac:dyDescent="0.25">
      <c r="A52" s="3">
        <v>44976</v>
      </c>
      <c r="B52">
        <v>10.088172</v>
      </c>
      <c r="C52">
        <f t="shared" si="0"/>
        <v>536.69957800000009</v>
      </c>
      <c r="D52">
        <v>6.6218391399999996</v>
      </c>
      <c r="E52">
        <f t="shared" si="1"/>
        <v>351.89203465000014</v>
      </c>
    </row>
    <row r="53" spans="1:5" x14ac:dyDescent="0.25">
      <c r="A53" s="3">
        <v>44977</v>
      </c>
      <c r="B53">
        <v>9.5822090000000006</v>
      </c>
      <c r="C53">
        <f t="shared" si="0"/>
        <v>546.28178700000012</v>
      </c>
      <c r="D53">
        <v>6.6273633800000002</v>
      </c>
      <c r="E53">
        <f t="shared" si="1"/>
        <v>358.51939803000016</v>
      </c>
    </row>
    <row r="54" spans="1:5" x14ac:dyDescent="0.25">
      <c r="A54" s="3">
        <v>44978</v>
      </c>
      <c r="B54">
        <v>8.822438</v>
      </c>
      <c r="C54">
        <f t="shared" si="0"/>
        <v>555.10422500000016</v>
      </c>
      <c r="D54">
        <v>6.6860906499999997</v>
      </c>
      <c r="E54">
        <f t="shared" si="1"/>
        <v>365.20548868000014</v>
      </c>
    </row>
    <row r="55" spans="1:5" x14ac:dyDescent="0.25">
      <c r="A55" s="3">
        <v>44979</v>
      </c>
      <c r="B55">
        <v>8.8642269999999996</v>
      </c>
      <c r="C55">
        <f t="shared" si="0"/>
        <v>563.96845200000018</v>
      </c>
      <c r="D55">
        <v>6.6945826799999999</v>
      </c>
      <c r="E55">
        <f t="shared" si="1"/>
        <v>371.90007136000014</v>
      </c>
    </row>
    <row r="56" spans="1:5" x14ac:dyDescent="0.25">
      <c r="A56" s="3">
        <v>44980</v>
      </c>
      <c r="B56">
        <v>9.1315489999999997</v>
      </c>
      <c r="C56">
        <f t="shared" si="0"/>
        <v>573.10000100000013</v>
      </c>
      <c r="D56">
        <v>6.5353782499999999</v>
      </c>
      <c r="E56">
        <f t="shared" si="1"/>
        <v>378.43544961000015</v>
      </c>
    </row>
    <row r="57" spans="1:5" x14ac:dyDescent="0.25">
      <c r="A57" s="3">
        <v>44981</v>
      </c>
      <c r="B57">
        <v>9.0836989999999993</v>
      </c>
      <c r="C57">
        <f t="shared" si="0"/>
        <v>582.18370000000016</v>
      </c>
      <c r="D57">
        <v>6.25175401</v>
      </c>
      <c r="E57">
        <f t="shared" si="1"/>
        <v>384.68720362000016</v>
      </c>
    </row>
    <row r="58" spans="1:5" x14ac:dyDescent="0.25">
      <c r="A58" s="3">
        <v>44982</v>
      </c>
      <c r="B58">
        <v>9.6154430000000009</v>
      </c>
      <c r="C58">
        <f t="shared" si="0"/>
        <v>591.79914300000019</v>
      </c>
      <c r="D58">
        <v>6.08763773</v>
      </c>
      <c r="E58">
        <f t="shared" si="1"/>
        <v>390.77484135000014</v>
      </c>
    </row>
    <row r="59" spans="1:5" x14ac:dyDescent="0.25">
      <c r="A59" s="3">
        <v>44983</v>
      </c>
      <c r="B59">
        <v>9.9306149999999995</v>
      </c>
      <c r="C59">
        <f t="shared" si="0"/>
        <v>601.72975800000017</v>
      </c>
      <c r="D59">
        <v>5.9865888099999998</v>
      </c>
      <c r="E59">
        <f t="shared" si="1"/>
        <v>396.76143016000015</v>
      </c>
    </row>
    <row r="60" spans="1:5" x14ac:dyDescent="0.25">
      <c r="A60" s="3">
        <v>44984</v>
      </c>
      <c r="B60">
        <v>9.2168960000000002</v>
      </c>
      <c r="C60">
        <f t="shared" si="0"/>
        <v>610.94665400000019</v>
      </c>
      <c r="D60">
        <v>6.1842061900000003</v>
      </c>
      <c r="E60">
        <f t="shared" si="1"/>
        <v>402.94563635000014</v>
      </c>
    </row>
    <row r="61" spans="1:5" x14ac:dyDescent="0.25">
      <c r="A61" s="3">
        <v>44985</v>
      </c>
      <c r="B61">
        <v>8.564686</v>
      </c>
      <c r="C61">
        <f t="shared" si="0"/>
        <v>619.51134000000025</v>
      </c>
      <c r="D61">
        <v>6.2195524200000003</v>
      </c>
      <c r="E61">
        <f t="shared" si="1"/>
        <v>409.16518877000016</v>
      </c>
    </row>
    <row r="62" spans="1:5" x14ac:dyDescent="0.25">
      <c r="A62" s="3">
        <v>44986</v>
      </c>
      <c r="B62">
        <v>8.7082650000000008</v>
      </c>
      <c r="C62">
        <f t="shared" si="0"/>
        <v>628.21960500000023</v>
      </c>
      <c r="D62">
        <v>6.3341422300000003</v>
      </c>
      <c r="E62">
        <f t="shared" si="1"/>
        <v>415.49933100000015</v>
      </c>
    </row>
    <row r="63" spans="1:5" x14ac:dyDescent="0.25">
      <c r="A63" s="3">
        <v>44987</v>
      </c>
      <c r="B63">
        <v>9.0246549999999992</v>
      </c>
      <c r="C63">
        <f t="shared" si="0"/>
        <v>637.24426000000028</v>
      </c>
      <c r="D63">
        <v>6.3920358000000004</v>
      </c>
      <c r="E63">
        <f t="shared" si="1"/>
        <v>421.89136680000013</v>
      </c>
    </row>
    <row r="64" spans="1:5" x14ac:dyDescent="0.25">
      <c r="A64" s="3">
        <v>44988</v>
      </c>
      <c r="B64">
        <v>9.0181880000000003</v>
      </c>
      <c r="C64">
        <f t="shared" si="0"/>
        <v>646.26244800000029</v>
      </c>
      <c r="D64">
        <v>6.3807456699999996</v>
      </c>
      <c r="E64">
        <f t="shared" si="1"/>
        <v>428.27211247000014</v>
      </c>
    </row>
    <row r="65" spans="1:5" x14ac:dyDescent="0.25">
      <c r="A65" s="3">
        <v>44989</v>
      </c>
      <c r="B65">
        <v>9.7324000000000002</v>
      </c>
      <c r="C65">
        <f t="shared" si="0"/>
        <v>655.99484800000027</v>
      </c>
      <c r="D65">
        <v>6.1333713000000003</v>
      </c>
      <c r="E65">
        <f t="shared" si="1"/>
        <v>434.40548377000016</v>
      </c>
    </row>
    <row r="66" spans="1:5" x14ac:dyDescent="0.25">
      <c r="A66" s="3">
        <v>44990</v>
      </c>
      <c r="B66">
        <v>10.161049</v>
      </c>
      <c r="C66">
        <f t="shared" si="0"/>
        <v>666.15589700000032</v>
      </c>
      <c r="D66">
        <v>5.8185821200000003</v>
      </c>
      <c r="E66">
        <f t="shared" si="1"/>
        <v>440.22406589000013</v>
      </c>
    </row>
    <row r="67" spans="1:5" x14ac:dyDescent="0.25">
      <c r="A67" s="3">
        <v>44991</v>
      </c>
      <c r="B67">
        <v>9.0859609999999993</v>
      </c>
      <c r="C67">
        <f t="shared" si="0"/>
        <v>675.24185800000032</v>
      </c>
      <c r="D67">
        <v>5.8737352700000001</v>
      </c>
      <c r="E67">
        <f t="shared" si="1"/>
        <v>446.09780116000013</v>
      </c>
    </row>
    <row r="68" spans="1:5" x14ac:dyDescent="0.25">
      <c r="A68" s="3">
        <v>44992</v>
      </c>
      <c r="B68">
        <v>8.5730090000000008</v>
      </c>
      <c r="C68">
        <f t="shared" si="0"/>
        <v>683.81486700000028</v>
      </c>
      <c r="D68">
        <v>5.6311630800000003</v>
      </c>
      <c r="E68">
        <f t="shared" si="1"/>
        <v>451.72896424000015</v>
      </c>
    </row>
    <row r="69" spans="1:5" x14ac:dyDescent="0.25">
      <c r="A69" s="3">
        <v>44993</v>
      </c>
      <c r="B69">
        <v>8.8534970000000008</v>
      </c>
      <c r="C69">
        <f t="shared" ref="C69:C132" si="2">C68+B69</f>
        <v>692.66836400000022</v>
      </c>
      <c r="D69">
        <v>5.4981437900000003</v>
      </c>
      <c r="E69">
        <f t="shared" ref="E69:E132" si="3">E68+D69</f>
        <v>457.22710803000018</v>
      </c>
    </row>
    <row r="70" spans="1:5" x14ac:dyDescent="0.25">
      <c r="A70" s="3">
        <v>44994</v>
      </c>
      <c r="B70">
        <v>8.8590649999999993</v>
      </c>
      <c r="C70">
        <f t="shared" si="2"/>
        <v>701.52742900000021</v>
      </c>
      <c r="D70">
        <v>5.4143608299999997</v>
      </c>
      <c r="E70">
        <f t="shared" si="3"/>
        <v>462.6414688600002</v>
      </c>
    </row>
    <row r="71" spans="1:5" x14ac:dyDescent="0.25">
      <c r="A71" s="3">
        <v>44995</v>
      </c>
      <c r="B71">
        <v>8.8706940000000003</v>
      </c>
      <c r="C71">
        <f t="shared" si="2"/>
        <v>710.39812300000017</v>
      </c>
      <c r="D71">
        <v>5.3514411199999996</v>
      </c>
      <c r="E71">
        <f t="shared" si="3"/>
        <v>467.99290998000021</v>
      </c>
    </row>
    <row r="72" spans="1:5" x14ac:dyDescent="0.25">
      <c r="A72" s="3">
        <v>44996</v>
      </c>
      <c r="B72">
        <v>9.6085989999999999</v>
      </c>
      <c r="C72">
        <f t="shared" si="2"/>
        <v>720.0067220000002</v>
      </c>
      <c r="D72">
        <v>5.4200090999999997</v>
      </c>
      <c r="E72">
        <f t="shared" si="3"/>
        <v>473.41291908000022</v>
      </c>
    </row>
    <row r="73" spans="1:5" x14ac:dyDescent="0.25">
      <c r="A73" s="3">
        <v>44997</v>
      </c>
      <c r="B73">
        <v>9.7516269999999992</v>
      </c>
      <c r="C73">
        <f t="shared" si="2"/>
        <v>729.75834900000018</v>
      </c>
      <c r="D73">
        <v>5.1419274599999998</v>
      </c>
      <c r="E73">
        <f t="shared" si="3"/>
        <v>478.5548465400002</v>
      </c>
    </row>
    <row r="74" spans="1:5" x14ac:dyDescent="0.25">
      <c r="A74" s="3">
        <v>44998</v>
      </c>
      <c r="B74">
        <v>8.7799239999999994</v>
      </c>
      <c r="C74">
        <f t="shared" si="2"/>
        <v>738.53827300000023</v>
      </c>
      <c r="D74">
        <v>5.3458897399999996</v>
      </c>
      <c r="E74">
        <f t="shared" si="3"/>
        <v>483.90073628000022</v>
      </c>
    </row>
    <row r="75" spans="1:5" x14ac:dyDescent="0.25">
      <c r="A75" s="3">
        <v>44999</v>
      </c>
      <c r="B75">
        <v>8.480499</v>
      </c>
      <c r="C75">
        <f t="shared" si="2"/>
        <v>747.01877200000024</v>
      </c>
      <c r="D75">
        <v>5.3023371700000004</v>
      </c>
      <c r="E75">
        <f t="shared" si="3"/>
        <v>489.2030734500002</v>
      </c>
    </row>
    <row r="76" spans="1:5" x14ac:dyDescent="0.25">
      <c r="A76" s="3">
        <v>45000</v>
      </c>
      <c r="B76">
        <v>8.6992170000000009</v>
      </c>
      <c r="C76">
        <f t="shared" si="2"/>
        <v>755.71798900000022</v>
      </c>
      <c r="D76">
        <v>5.0572213399999999</v>
      </c>
      <c r="E76">
        <f t="shared" si="3"/>
        <v>494.26029479000022</v>
      </c>
    </row>
    <row r="77" spans="1:5" x14ac:dyDescent="0.25">
      <c r="A77" s="3">
        <v>45001</v>
      </c>
      <c r="B77">
        <v>8.6633440000000004</v>
      </c>
      <c r="C77">
        <f t="shared" si="2"/>
        <v>764.38133300000027</v>
      </c>
      <c r="D77">
        <v>4.8570385800000002</v>
      </c>
      <c r="E77">
        <f t="shared" si="3"/>
        <v>499.11733337000021</v>
      </c>
    </row>
    <row r="78" spans="1:5" x14ac:dyDescent="0.25">
      <c r="A78" s="3">
        <v>45002</v>
      </c>
      <c r="B78">
        <v>8.598471</v>
      </c>
      <c r="C78">
        <f t="shared" si="2"/>
        <v>772.97980400000029</v>
      </c>
      <c r="D78">
        <v>4.86955706</v>
      </c>
      <c r="E78">
        <f t="shared" si="3"/>
        <v>503.98689043000019</v>
      </c>
    </row>
    <row r="79" spans="1:5" x14ac:dyDescent="0.25">
      <c r="A79" s="3">
        <v>45003</v>
      </c>
      <c r="B79">
        <v>9.2505649999999999</v>
      </c>
      <c r="C79">
        <f t="shared" si="2"/>
        <v>782.23036900000034</v>
      </c>
      <c r="D79">
        <v>4.9993197</v>
      </c>
      <c r="E79">
        <f t="shared" si="3"/>
        <v>508.98621013000019</v>
      </c>
    </row>
    <row r="80" spans="1:5" x14ac:dyDescent="0.25">
      <c r="A80" s="3">
        <v>45004</v>
      </c>
      <c r="B80">
        <v>9.2118210000000005</v>
      </c>
      <c r="C80">
        <f t="shared" si="2"/>
        <v>791.44219000000032</v>
      </c>
      <c r="D80">
        <v>4.9633597199999997</v>
      </c>
      <c r="E80">
        <f t="shared" si="3"/>
        <v>513.94956985000022</v>
      </c>
    </row>
    <row r="81" spans="1:5" x14ac:dyDescent="0.25">
      <c r="A81" s="3">
        <v>45005</v>
      </c>
      <c r="B81">
        <v>8.5557250000000007</v>
      </c>
      <c r="C81">
        <f t="shared" si="2"/>
        <v>799.99791500000038</v>
      </c>
      <c r="D81">
        <v>5.0694362599999998</v>
      </c>
      <c r="E81">
        <f t="shared" si="3"/>
        <v>519.01900611000019</v>
      </c>
    </row>
    <row r="82" spans="1:5" x14ac:dyDescent="0.25">
      <c r="A82" s="3">
        <v>45006</v>
      </c>
      <c r="B82">
        <v>8.3325700000000005</v>
      </c>
      <c r="C82">
        <f t="shared" si="2"/>
        <v>808.33048500000041</v>
      </c>
      <c r="D82">
        <v>5.0678421599999997</v>
      </c>
      <c r="E82">
        <f t="shared" si="3"/>
        <v>524.08684827000025</v>
      </c>
    </row>
    <row r="83" spans="1:5" x14ac:dyDescent="0.25">
      <c r="A83" s="3">
        <v>45007</v>
      </c>
      <c r="B83">
        <v>8.1300340000000002</v>
      </c>
      <c r="C83">
        <f t="shared" si="2"/>
        <v>816.46051900000043</v>
      </c>
      <c r="D83">
        <v>4.9608619799999998</v>
      </c>
      <c r="E83">
        <f t="shared" si="3"/>
        <v>529.04771025000025</v>
      </c>
    </row>
    <row r="84" spans="1:5" x14ac:dyDescent="0.25">
      <c r="A84" s="3">
        <v>45008</v>
      </c>
      <c r="B84">
        <v>8.2145109999999999</v>
      </c>
      <c r="C84">
        <f t="shared" si="2"/>
        <v>824.67503000000045</v>
      </c>
      <c r="D84">
        <v>4.8425832800000004</v>
      </c>
      <c r="E84">
        <f t="shared" si="3"/>
        <v>533.89029353000024</v>
      </c>
    </row>
    <row r="85" spans="1:5" x14ac:dyDescent="0.25">
      <c r="A85" s="3">
        <v>45009</v>
      </c>
      <c r="B85">
        <v>8.0311730000000008</v>
      </c>
      <c r="C85">
        <f t="shared" si="2"/>
        <v>832.70620300000041</v>
      </c>
      <c r="D85">
        <v>4.5369699700000004</v>
      </c>
      <c r="E85">
        <f t="shared" si="3"/>
        <v>538.42726350000021</v>
      </c>
    </row>
    <row r="86" spans="1:5" x14ac:dyDescent="0.25">
      <c r="A86" s="3">
        <v>45010</v>
      </c>
      <c r="B86">
        <v>8.6474810000000009</v>
      </c>
      <c r="C86">
        <f t="shared" si="2"/>
        <v>841.35368400000038</v>
      </c>
      <c r="D86">
        <v>4.3750896700000004</v>
      </c>
      <c r="E86">
        <f t="shared" si="3"/>
        <v>542.80235317000017</v>
      </c>
    </row>
    <row r="87" spans="1:5" x14ac:dyDescent="0.25">
      <c r="A87" s="3">
        <v>45011</v>
      </c>
      <c r="B87">
        <v>8.2877360000000007</v>
      </c>
      <c r="C87">
        <f t="shared" si="2"/>
        <v>849.64142000000038</v>
      </c>
      <c r="D87">
        <v>4.5593439800000004</v>
      </c>
      <c r="E87">
        <f t="shared" si="3"/>
        <v>547.36169715000017</v>
      </c>
    </row>
    <row r="88" spans="1:5" x14ac:dyDescent="0.25">
      <c r="A88" s="3">
        <v>45012</v>
      </c>
      <c r="B88">
        <v>7.7340099999999996</v>
      </c>
      <c r="C88">
        <f t="shared" si="2"/>
        <v>857.37543000000039</v>
      </c>
      <c r="D88">
        <v>4.4997761599999997</v>
      </c>
      <c r="E88">
        <f t="shared" si="3"/>
        <v>551.86147331000018</v>
      </c>
    </row>
    <row r="89" spans="1:5" x14ac:dyDescent="0.25">
      <c r="A89" s="3">
        <v>45013</v>
      </c>
      <c r="B89">
        <v>7.0812200000000001</v>
      </c>
      <c r="C89">
        <f t="shared" si="2"/>
        <v>864.45665000000042</v>
      </c>
      <c r="D89">
        <v>4.5549679899999997</v>
      </c>
      <c r="E89">
        <f t="shared" si="3"/>
        <v>556.4164413000002</v>
      </c>
    </row>
    <row r="90" spans="1:5" x14ac:dyDescent="0.25">
      <c r="A90" s="3">
        <v>45014</v>
      </c>
      <c r="B90">
        <v>7.4187510000000003</v>
      </c>
      <c r="C90">
        <f t="shared" si="2"/>
        <v>871.87540100000047</v>
      </c>
      <c r="D90">
        <v>4.19289924</v>
      </c>
      <c r="E90">
        <f t="shared" si="3"/>
        <v>560.60934054000018</v>
      </c>
    </row>
    <row r="91" spans="1:5" x14ac:dyDescent="0.25">
      <c r="A91" s="3">
        <v>45015</v>
      </c>
      <c r="B91">
        <v>7.4046570000000003</v>
      </c>
      <c r="C91">
        <f t="shared" si="2"/>
        <v>879.28005800000051</v>
      </c>
      <c r="D91">
        <v>3.6922596699999999</v>
      </c>
      <c r="E91">
        <f t="shared" si="3"/>
        <v>564.30160021000017</v>
      </c>
    </row>
    <row r="92" spans="1:5" x14ac:dyDescent="0.25">
      <c r="A92" s="3">
        <v>45016</v>
      </c>
      <c r="B92">
        <v>7.5929830000000003</v>
      </c>
      <c r="C92">
        <f t="shared" si="2"/>
        <v>886.87304100000051</v>
      </c>
      <c r="D92">
        <v>3.4747302499999999</v>
      </c>
      <c r="E92">
        <f t="shared" si="3"/>
        <v>567.77633046000017</v>
      </c>
    </row>
    <row r="93" spans="1:5" x14ac:dyDescent="0.25">
      <c r="A93" s="3">
        <v>45017</v>
      </c>
      <c r="B93">
        <v>8.079777</v>
      </c>
      <c r="C93">
        <f t="shared" si="2"/>
        <v>894.95281800000055</v>
      </c>
      <c r="D93">
        <v>3.37406227</v>
      </c>
      <c r="E93">
        <f t="shared" si="3"/>
        <v>571.15039273000014</v>
      </c>
    </row>
    <row r="94" spans="1:5" x14ac:dyDescent="0.25">
      <c r="A94" s="3">
        <v>45018</v>
      </c>
      <c r="B94">
        <v>8.1370229999999992</v>
      </c>
      <c r="C94">
        <f t="shared" si="2"/>
        <v>903.08984100000055</v>
      </c>
      <c r="D94">
        <v>3.1361621400000002</v>
      </c>
      <c r="E94">
        <f t="shared" si="3"/>
        <v>574.28655487000015</v>
      </c>
    </row>
    <row r="95" spans="1:5" x14ac:dyDescent="0.25">
      <c r="A95" s="3">
        <v>45019</v>
      </c>
      <c r="B95">
        <v>7.3428579999999997</v>
      </c>
      <c r="C95">
        <f t="shared" si="2"/>
        <v>910.43269900000053</v>
      </c>
      <c r="D95">
        <v>3.4295026599999998</v>
      </c>
      <c r="E95">
        <f t="shared" si="3"/>
        <v>577.71605753000017</v>
      </c>
    </row>
    <row r="96" spans="1:5" x14ac:dyDescent="0.25">
      <c r="A96" s="3">
        <v>45020</v>
      </c>
      <c r="B96">
        <v>7.053496</v>
      </c>
      <c r="C96">
        <f t="shared" si="2"/>
        <v>917.48619500000052</v>
      </c>
      <c r="D96">
        <v>3.8634897000000001</v>
      </c>
      <c r="E96">
        <f t="shared" si="3"/>
        <v>581.57954723000012</v>
      </c>
    </row>
    <row r="97" spans="1:5" x14ac:dyDescent="0.25">
      <c r="A97" s="3">
        <v>45021</v>
      </c>
      <c r="B97">
        <v>7.2705029999999997</v>
      </c>
      <c r="C97">
        <f t="shared" si="2"/>
        <v>924.75669800000048</v>
      </c>
      <c r="D97">
        <v>4.1712963399999996</v>
      </c>
      <c r="E97">
        <f t="shared" si="3"/>
        <v>585.75084357000014</v>
      </c>
    </row>
    <row r="98" spans="1:5" x14ac:dyDescent="0.25">
      <c r="A98" s="3">
        <v>45022</v>
      </c>
      <c r="B98">
        <v>7.1001859999999999</v>
      </c>
      <c r="C98">
        <f t="shared" si="2"/>
        <v>931.85688400000049</v>
      </c>
      <c r="D98">
        <v>4.0048732999999999</v>
      </c>
      <c r="E98">
        <f t="shared" si="3"/>
        <v>589.75571687000013</v>
      </c>
    </row>
    <row r="99" spans="1:5" x14ac:dyDescent="0.25">
      <c r="A99" s="3">
        <v>45023</v>
      </c>
      <c r="B99">
        <v>7.303998</v>
      </c>
      <c r="C99">
        <f t="shared" si="2"/>
        <v>939.16088200000047</v>
      </c>
      <c r="D99">
        <v>3.5640263000000001</v>
      </c>
      <c r="E99">
        <f t="shared" si="3"/>
        <v>593.31974317000015</v>
      </c>
    </row>
    <row r="100" spans="1:5" x14ac:dyDescent="0.25">
      <c r="A100" s="3">
        <v>45024</v>
      </c>
      <c r="B100">
        <v>8.0191379999999999</v>
      </c>
      <c r="C100">
        <f t="shared" si="2"/>
        <v>947.18002000000047</v>
      </c>
      <c r="D100">
        <v>3.47990668</v>
      </c>
      <c r="E100">
        <f t="shared" si="3"/>
        <v>596.79964985000015</v>
      </c>
    </row>
    <row r="101" spans="1:5" x14ac:dyDescent="0.25">
      <c r="A101" s="3">
        <v>45025</v>
      </c>
      <c r="B101">
        <v>7.7584569999999999</v>
      </c>
      <c r="C101">
        <f t="shared" si="2"/>
        <v>954.93847700000049</v>
      </c>
      <c r="D101">
        <v>3.10103989</v>
      </c>
      <c r="E101">
        <f t="shared" si="3"/>
        <v>599.90068974000019</v>
      </c>
    </row>
    <row r="102" spans="1:5" x14ac:dyDescent="0.25">
      <c r="A102" s="3">
        <v>45026</v>
      </c>
      <c r="B102">
        <v>7.3758309999999998</v>
      </c>
      <c r="C102">
        <f t="shared" si="2"/>
        <v>962.31430800000044</v>
      </c>
      <c r="D102">
        <v>3.1220480500000001</v>
      </c>
      <c r="E102">
        <f t="shared" si="3"/>
        <v>603.02273779000018</v>
      </c>
    </row>
    <row r="103" spans="1:5" x14ac:dyDescent="0.25">
      <c r="A103" s="3">
        <v>45027</v>
      </c>
      <c r="B103">
        <v>6.9630159999999997</v>
      </c>
      <c r="C103">
        <f t="shared" si="2"/>
        <v>969.27732400000048</v>
      </c>
      <c r="D103">
        <v>3.2901564799999998</v>
      </c>
      <c r="E103">
        <f t="shared" si="3"/>
        <v>606.31289427000013</v>
      </c>
    </row>
    <row r="104" spans="1:5" x14ac:dyDescent="0.25">
      <c r="A104" s="3">
        <v>45028</v>
      </c>
      <c r="B104">
        <v>6.9466599999999996</v>
      </c>
      <c r="C104">
        <f t="shared" si="2"/>
        <v>976.22398400000043</v>
      </c>
      <c r="D104">
        <v>3.4314699700000002</v>
      </c>
      <c r="E104">
        <f t="shared" si="3"/>
        <v>609.7443642400001</v>
      </c>
    </row>
    <row r="105" spans="1:5" x14ac:dyDescent="0.25">
      <c r="A105" s="3">
        <v>45029</v>
      </c>
      <c r="B105">
        <v>6.6476990000000002</v>
      </c>
      <c r="C105">
        <f t="shared" si="2"/>
        <v>982.87168300000042</v>
      </c>
      <c r="D105">
        <v>3.6884678800000001</v>
      </c>
      <c r="E105">
        <f t="shared" si="3"/>
        <v>613.43283212000006</v>
      </c>
    </row>
    <row r="106" spans="1:5" x14ac:dyDescent="0.25">
      <c r="A106" s="3">
        <v>45030</v>
      </c>
      <c r="B106">
        <v>6.7226350000000004</v>
      </c>
      <c r="C106">
        <f t="shared" si="2"/>
        <v>989.59431800000038</v>
      </c>
      <c r="D106">
        <v>3.3293311000000001</v>
      </c>
      <c r="E106">
        <f t="shared" si="3"/>
        <v>616.76216322000005</v>
      </c>
    </row>
    <row r="107" spans="1:5" x14ac:dyDescent="0.25">
      <c r="A107" s="3">
        <v>45031</v>
      </c>
      <c r="B107">
        <v>7.4161989999999998</v>
      </c>
      <c r="C107">
        <f t="shared" si="2"/>
        <v>997.01051700000039</v>
      </c>
      <c r="D107">
        <v>3.0610481200000002</v>
      </c>
      <c r="E107">
        <f t="shared" si="3"/>
        <v>619.82321134000006</v>
      </c>
    </row>
    <row r="108" spans="1:5" x14ac:dyDescent="0.25">
      <c r="A108" s="3">
        <v>45032</v>
      </c>
      <c r="B108">
        <v>7.0352839999999999</v>
      </c>
      <c r="C108">
        <f t="shared" si="2"/>
        <v>1004.0458010000004</v>
      </c>
      <c r="D108">
        <v>2.8126401099999998</v>
      </c>
      <c r="E108">
        <f t="shared" si="3"/>
        <v>622.63585145000002</v>
      </c>
    </row>
    <row r="109" spans="1:5" x14ac:dyDescent="0.25">
      <c r="A109" s="3">
        <v>45033</v>
      </c>
      <c r="B109">
        <v>6.6760029999999997</v>
      </c>
      <c r="C109">
        <f t="shared" si="2"/>
        <v>1010.7218040000005</v>
      </c>
      <c r="D109">
        <v>2.9624469000000002</v>
      </c>
      <c r="E109">
        <f t="shared" si="3"/>
        <v>625.59829835000005</v>
      </c>
    </row>
    <row r="110" spans="1:5" x14ac:dyDescent="0.25">
      <c r="A110" s="3">
        <v>45034</v>
      </c>
      <c r="B110">
        <v>6.303382</v>
      </c>
      <c r="C110">
        <f t="shared" si="2"/>
        <v>1017.0251860000005</v>
      </c>
      <c r="D110">
        <v>2.9383346600000002</v>
      </c>
      <c r="E110">
        <f t="shared" si="3"/>
        <v>628.53663301000006</v>
      </c>
    </row>
    <row r="111" spans="1:5" x14ac:dyDescent="0.25">
      <c r="A111" s="3">
        <v>45035</v>
      </c>
      <c r="B111">
        <v>6.2238639999999998</v>
      </c>
      <c r="C111">
        <f t="shared" si="2"/>
        <v>1023.2490500000006</v>
      </c>
      <c r="D111">
        <v>2.8978523300000001</v>
      </c>
      <c r="E111">
        <f t="shared" si="3"/>
        <v>631.43448534000004</v>
      </c>
    </row>
    <row r="112" spans="1:5" x14ac:dyDescent="0.25">
      <c r="A112" s="3">
        <v>45036</v>
      </c>
      <c r="B112">
        <v>6.2555610000000001</v>
      </c>
      <c r="C112">
        <f t="shared" si="2"/>
        <v>1029.5046110000005</v>
      </c>
      <c r="D112">
        <v>2.5175023599999999</v>
      </c>
      <c r="E112">
        <f t="shared" si="3"/>
        <v>633.95198770000002</v>
      </c>
    </row>
    <row r="113" spans="1:5" x14ac:dyDescent="0.25">
      <c r="A113" s="3">
        <v>45037</v>
      </c>
      <c r="B113">
        <v>6.188339</v>
      </c>
      <c r="C113">
        <f t="shared" si="2"/>
        <v>1035.6929500000006</v>
      </c>
      <c r="D113">
        <v>2.1727460000000001</v>
      </c>
      <c r="E113">
        <f t="shared" si="3"/>
        <v>636.12473369999998</v>
      </c>
    </row>
    <row r="114" spans="1:5" x14ac:dyDescent="0.25">
      <c r="A114" s="3">
        <v>45038</v>
      </c>
      <c r="B114">
        <v>6.8308340000000003</v>
      </c>
      <c r="C114">
        <f t="shared" si="2"/>
        <v>1042.5237840000007</v>
      </c>
      <c r="D114">
        <v>2.0064281500000001</v>
      </c>
      <c r="E114">
        <f t="shared" si="3"/>
        <v>638.13116185000001</v>
      </c>
    </row>
    <row r="115" spans="1:5" x14ac:dyDescent="0.25">
      <c r="A115" s="3">
        <v>45039</v>
      </c>
      <c r="B115">
        <v>6.5923090000000002</v>
      </c>
      <c r="C115">
        <f t="shared" si="2"/>
        <v>1049.1160930000005</v>
      </c>
      <c r="D115">
        <v>1.8679254700000001</v>
      </c>
      <c r="E115">
        <f t="shared" si="3"/>
        <v>639.99908732000006</v>
      </c>
    </row>
    <row r="116" spans="1:5" x14ac:dyDescent="0.25">
      <c r="A116" s="3">
        <v>45040</v>
      </c>
      <c r="B116">
        <v>6.2535889999999998</v>
      </c>
      <c r="C116">
        <f t="shared" si="2"/>
        <v>1055.3696820000005</v>
      </c>
      <c r="D116">
        <v>1.8365645900000001</v>
      </c>
      <c r="E116">
        <f t="shared" si="3"/>
        <v>641.83565191000002</v>
      </c>
    </row>
    <row r="117" spans="1:5" x14ac:dyDescent="0.25">
      <c r="A117" s="3">
        <v>45041</v>
      </c>
      <c r="B117">
        <v>5.9794229999999997</v>
      </c>
      <c r="C117">
        <f t="shared" si="2"/>
        <v>1061.3491050000005</v>
      </c>
      <c r="D117">
        <v>1.8664753700000001</v>
      </c>
      <c r="E117">
        <f t="shared" si="3"/>
        <v>643.70212728000001</v>
      </c>
    </row>
    <row r="118" spans="1:5" x14ac:dyDescent="0.25">
      <c r="A118" s="3">
        <v>45042</v>
      </c>
      <c r="B118">
        <v>5.9812209999999997</v>
      </c>
      <c r="C118">
        <f t="shared" si="2"/>
        <v>1067.3303260000005</v>
      </c>
      <c r="D118">
        <v>1.95518306</v>
      </c>
      <c r="E118">
        <f t="shared" si="3"/>
        <v>645.65731033999998</v>
      </c>
    </row>
    <row r="119" spans="1:5" x14ac:dyDescent="0.25">
      <c r="A119" s="3">
        <v>45043</v>
      </c>
      <c r="B119">
        <v>6.7024220000000003</v>
      </c>
      <c r="C119">
        <f t="shared" si="2"/>
        <v>1074.0327480000005</v>
      </c>
      <c r="D119">
        <v>1.91831654</v>
      </c>
      <c r="E119">
        <f t="shared" si="3"/>
        <v>647.57562687999996</v>
      </c>
    </row>
    <row r="120" spans="1:5" x14ac:dyDescent="0.25">
      <c r="A120" s="3">
        <v>45044</v>
      </c>
      <c r="B120">
        <v>6.4018079999999999</v>
      </c>
      <c r="C120">
        <f t="shared" si="2"/>
        <v>1080.4345560000006</v>
      </c>
      <c r="D120">
        <v>2.0920943300000001</v>
      </c>
      <c r="E120">
        <f t="shared" si="3"/>
        <v>649.66772120999997</v>
      </c>
    </row>
    <row r="121" spans="1:5" x14ac:dyDescent="0.25">
      <c r="A121" s="3">
        <v>45045</v>
      </c>
      <c r="B121">
        <v>6.8103889999999998</v>
      </c>
      <c r="C121">
        <f t="shared" si="2"/>
        <v>1087.2449450000006</v>
      </c>
      <c r="D121">
        <v>2.0167141000000002</v>
      </c>
      <c r="E121">
        <f t="shared" si="3"/>
        <v>651.68443530999991</v>
      </c>
    </row>
    <row r="122" spans="1:5" x14ac:dyDescent="0.25">
      <c r="A122" s="3">
        <v>45046</v>
      </c>
      <c r="B122">
        <v>6.827731</v>
      </c>
      <c r="C122">
        <f t="shared" si="2"/>
        <v>1094.0726760000007</v>
      </c>
      <c r="D122">
        <v>1.81858578</v>
      </c>
      <c r="E122">
        <f t="shared" si="3"/>
        <v>653.50302108999995</v>
      </c>
    </row>
    <row r="123" spans="1:5" x14ac:dyDescent="0.25">
      <c r="A123" s="3">
        <v>45047</v>
      </c>
      <c r="B123">
        <v>6.1668209999999997</v>
      </c>
      <c r="C123">
        <f t="shared" si="2"/>
        <v>1100.2394970000007</v>
      </c>
      <c r="D123">
        <v>1.60206209</v>
      </c>
      <c r="E123">
        <f t="shared" si="3"/>
        <v>655.10508317999995</v>
      </c>
    </row>
    <row r="124" spans="1:5" x14ac:dyDescent="0.25">
      <c r="A124" s="3">
        <v>45048</v>
      </c>
      <c r="B124">
        <v>6.1785079999999999</v>
      </c>
      <c r="C124">
        <f t="shared" si="2"/>
        <v>1106.4180050000007</v>
      </c>
      <c r="D124">
        <v>1.61957664</v>
      </c>
      <c r="E124">
        <f t="shared" si="3"/>
        <v>656.72465981999994</v>
      </c>
    </row>
    <row r="125" spans="1:5" x14ac:dyDescent="0.25">
      <c r="A125" s="3">
        <v>45049</v>
      </c>
      <c r="B125">
        <v>6.1439110000000001</v>
      </c>
      <c r="C125">
        <f t="shared" si="2"/>
        <v>1112.5619160000006</v>
      </c>
      <c r="D125">
        <v>1.6038411100000001</v>
      </c>
      <c r="E125">
        <f t="shared" si="3"/>
        <v>658.3285009299999</v>
      </c>
    </row>
    <row r="126" spans="1:5" x14ac:dyDescent="0.25">
      <c r="A126" s="3">
        <v>45050</v>
      </c>
      <c r="B126">
        <v>6.1879330000000001</v>
      </c>
      <c r="C126">
        <f t="shared" si="2"/>
        <v>1118.7498490000005</v>
      </c>
      <c r="D126">
        <v>1.6910124099999999</v>
      </c>
      <c r="E126">
        <f t="shared" si="3"/>
        <v>660.01951333999989</v>
      </c>
    </row>
    <row r="127" spans="1:5" x14ac:dyDescent="0.25">
      <c r="A127" s="3">
        <v>45051</v>
      </c>
      <c r="B127">
        <v>6.0363499999999997</v>
      </c>
      <c r="C127">
        <f t="shared" si="2"/>
        <v>1124.7861990000006</v>
      </c>
      <c r="D127">
        <v>1.6423665000000001</v>
      </c>
      <c r="E127">
        <f t="shared" si="3"/>
        <v>661.66187983999987</v>
      </c>
    </row>
    <row r="128" spans="1:5" x14ac:dyDescent="0.25">
      <c r="A128" s="3">
        <v>45052</v>
      </c>
      <c r="B128">
        <v>6.5560299999999998</v>
      </c>
      <c r="C128">
        <f t="shared" si="2"/>
        <v>1131.3422290000005</v>
      </c>
      <c r="D128">
        <v>1.5765325299999999</v>
      </c>
      <c r="E128">
        <f t="shared" si="3"/>
        <v>663.23841236999988</v>
      </c>
    </row>
    <row r="129" spans="1:5" x14ac:dyDescent="0.25">
      <c r="A129" s="3">
        <v>45053</v>
      </c>
      <c r="B129">
        <v>6.4688270000000001</v>
      </c>
      <c r="C129">
        <f t="shared" si="2"/>
        <v>1137.8110560000005</v>
      </c>
      <c r="D129">
        <v>1.3218155300000001</v>
      </c>
      <c r="E129">
        <f t="shared" si="3"/>
        <v>664.56022789999986</v>
      </c>
    </row>
    <row r="130" spans="1:5" x14ac:dyDescent="0.25">
      <c r="A130" s="3">
        <v>45054</v>
      </c>
      <c r="B130">
        <v>5.9043999999999999</v>
      </c>
      <c r="C130">
        <f t="shared" si="2"/>
        <v>1143.7154560000004</v>
      </c>
      <c r="D130">
        <v>1.35462656</v>
      </c>
      <c r="E130">
        <f t="shared" si="3"/>
        <v>665.9148544599999</v>
      </c>
    </row>
    <row r="131" spans="1:5" x14ac:dyDescent="0.25">
      <c r="A131" s="3">
        <v>45055</v>
      </c>
      <c r="B131">
        <v>5.7400859999999998</v>
      </c>
      <c r="C131">
        <f t="shared" si="2"/>
        <v>1149.4555420000004</v>
      </c>
      <c r="D131">
        <v>1.1533849899999999</v>
      </c>
      <c r="E131">
        <f t="shared" si="3"/>
        <v>667.06823944999985</v>
      </c>
    </row>
    <row r="132" spans="1:5" x14ac:dyDescent="0.25">
      <c r="A132" s="3">
        <v>45056</v>
      </c>
      <c r="B132">
        <v>5.7775249999999998</v>
      </c>
      <c r="C132">
        <f t="shared" si="2"/>
        <v>1155.2330670000003</v>
      </c>
      <c r="D132">
        <v>1.1229658899999999</v>
      </c>
      <c r="E132">
        <f t="shared" si="3"/>
        <v>668.1912053399999</v>
      </c>
    </row>
    <row r="133" spans="1:5" x14ac:dyDescent="0.25">
      <c r="A133" s="3">
        <v>45057</v>
      </c>
      <c r="B133">
        <v>5.736345</v>
      </c>
      <c r="C133">
        <f t="shared" ref="C133:C196" si="4">C132+B133</f>
        <v>1160.9694120000004</v>
      </c>
      <c r="D133">
        <v>1.18614508</v>
      </c>
      <c r="E133">
        <f t="shared" ref="E133:E196" si="5">E132+D133</f>
        <v>669.37735041999986</v>
      </c>
    </row>
    <row r="134" spans="1:5" x14ac:dyDescent="0.25">
      <c r="A134" s="3">
        <v>45058</v>
      </c>
      <c r="B134">
        <v>5.7104480000000004</v>
      </c>
      <c r="C134">
        <f t="shared" si="4"/>
        <v>1166.6798600000004</v>
      </c>
      <c r="D134">
        <v>1.2603785199999999</v>
      </c>
      <c r="E134">
        <f t="shared" si="5"/>
        <v>670.63772893999987</v>
      </c>
    </row>
    <row r="135" spans="1:5" x14ac:dyDescent="0.25">
      <c r="A135" s="3">
        <v>45059</v>
      </c>
      <c r="B135">
        <v>6.2945659999999997</v>
      </c>
      <c r="C135">
        <f t="shared" si="4"/>
        <v>1172.9744260000004</v>
      </c>
      <c r="D135">
        <v>1.1214069600000001</v>
      </c>
      <c r="E135">
        <f t="shared" si="5"/>
        <v>671.75913589999982</v>
      </c>
    </row>
    <row r="136" spans="1:5" x14ac:dyDescent="0.25">
      <c r="A136" s="3">
        <v>45060</v>
      </c>
      <c r="B136">
        <v>6.3100519999999998</v>
      </c>
      <c r="C136">
        <f t="shared" si="4"/>
        <v>1179.2844780000005</v>
      </c>
      <c r="D136">
        <v>1.2107338700000001</v>
      </c>
      <c r="E136">
        <f t="shared" si="5"/>
        <v>672.96986976999983</v>
      </c>
    </row>
    <row r="137" spans="1:5" x14ac:dyDescent="0.25">
      <c r="A137" s="3">
        <v>45061</v>
      </c>
      <c r="B137">
        <v>5.791474</v>
      </c>
      <c r="C137">
        <f t="shared" si="4"/>
        <v>1185.0759520000006</v>
      </c>
      <c r="D137">
        <v>1.2450091000000001</v>
      </c>
      <c r="E137">
        <f t="shared" si="5"/>
        <v>674.21487886999978</v>
      </c>
    </row>
    <row r="138" spans="1:5" x14ac:dyDescent="0.25">
      <c r="A138" s="3">
        <v>45062</v>
      </c>
      <c r="B138">
        <v>5.6596979999999997</v>
      </c>
      <c r="C138">
        <f t="shared" si="4"/>
        <v>1190.7356500000005</v>
      </c>
      <c r="D138">
        <v>1.1967596</v>
      </c>
      <c r="E138">
        <f t="shared" si="5"/>
        <v>675.41163846999973</v>
      </c>
    </row>
    <row r="139" spans="1:5" x14ac:dyDescent="0.25">
      <c r="A139" s="3">
        <v>45063</v>
      </c>
      <c r="B139">
        <v>5.5551240000000002</v>
      </c>
      <c r="C139">
        <f t="shared" si="4"/>
        <v>1196.2907740000005</v>
      </c>
      <c r="D139">
        <v>1.18517618</v>
      </c>
      <c r="E139">
        <f t="shared" si="5"/>
        <v>676.59681464999971</v>
      </c>
    </row>
    <row r="140" spans="1:5" x14ac:dyDescent="0.25">
      <c r="A140" s="3">
        <v>45064</v>
      </c>
      <c r="B140">
        <v>6.2521969999999998</v>
      </c>
      <c r="C140">
        <f t="shared" si="4"/>
        <v>1202.5429710000005</v>
      </c>
      <c r="D140">
        <v>1.02318482</v>
      </c>
      <c r="E140">
        <f t="shared" si="5"/>
        <v>677.6199994699997</v>
      </c>
    </row>
    <row r="141" spans="1:5" x14ac:dyDescent="0.25">
      <c r="A141" s="3">
        <v>45065</v>
      </c>
      <c r="B141">
        <v>5.7434500000000002</v>
      </c>
      <c r="C141">
        <f t="shared" si="4"/>
        <v>1208.2864210000005</v>
      </c>
      <c r="D141">
        <v>0.96128749000000002</v>
      </c>
      <c r="E141">
        <f t="shared" si="5"/>
        <v>678.58128695999972</v>
      </c>
    </row>
    <row r="142" spans="1:5" x14ac:dyDescent="0.25">
      <c r="A142" s="3">
        <v>45066</v>
      </c>
      <c r="B142">
        <v>6.0104240000000004</v>
      </c>
      <c r="C142">
        <f t="shared" si="4"/>
        <v>1214.2968450000005</v>
      </c>
      <c r="D142">
        <v>0.81580730000000001</v>
      </c>
      <c r="E142">
        <f t="shared" si="5"/>
        <v>679.39709425999968</v>
      </c>
    </row>
    <row r="143" spans="1:5" x14ac:dyDescent="0.25">
      <c r="A143" s="3">
        <v>45067</v>
      </c>
      <c r="B143">
        <v>6.2106690000000002</v>
      </c>
      <c r="C143">
        <f t="shared" si="4"/>
        <v>1220.5075140000006</v>
      </c>
      <c r="D143">
        <v>0.88714532000000001</v>
      </c>
      <c r="E143">
        <f t="shared" si="5"/>
        <v>680.28423957999962</v>
      </c>
    </row>
    <row r="144" spans="1:5" x14ac:dyDescent="0.25">
      <c r="A144" s="3">
        <v>45068</v>
      </c>
      <c r="B144">
        <v>5.6670350000000003</v>
      </c>
      <c r="C144">
        <f t="shared" si="4"/>
        <v>1226.1745490000005</v>
      </c>
      <c r="D144">
        <v>0.90468481000000001</v>
      </c>
      <c r="E144">
        <f t="shared" si="5"/>
        <v>681.18892438999967</v>
      </c>
    </row>
    <row r="145" spans="1:5" x14ac:dyDescent="0.25">
      <c r="A145" s="3">
        <v>45069</v>
      </c>
      <c r="B145">
        <v>5.6157050000000002</v>
      </c>
      <c r="C145">
        <f t="shared" si="4"/>
        <v>1231.7902540000005</v>
      </c>
      <c r="D145">
        <v>0.86958610000000003</v>
      </c>
      <c r="E145">
        <f t="shared" si="5"/>
        <v>682.05851048999966</v>
      </c>
    </row>
    <row r="146" spans="1:5" x14ac:dyDescent="0.25">
      <c r="A146" s="3">
        <v>45070</v>
      </c>
      <c r="B146">
        <v>5.4453880000000003</v>
      </c>
      <c r="C146">
        <f t="shared" si="4"/>
        <v>1237.2356420000006</v>
      </c>
      <c r="D146">
        <v>0.85710858000000001</v>
      </c>
      <c r="E146">
        <f t="shared" si="5"/>
        <v>682.91561906999971</v>
      </c>
    </row>
    <row r="147" spans="1:5" x14ac:dyDescent="0.25">
      <c r="A147" s="3">
        <v>45071</v>
      </c>
      <c r="B147">
        <v>5.4426620000000003</v>
      </c>
      <c r="C147">
        <f t="shared" si="4"/>
        <v>1242.6783040000005</v>
      </c>
      <c r="D147">
        <v>0.83091895000000005</v>
      </c>
      <c r="E147">
        <f t="shared" si="5"/>
        <v>683.74653801999966</v>
      </c>
    </row>
    <row r="148" spans="1:5" x14ac:dyDescent="0.25">
      <c r="A148" s="3">
        <v>45072</v>
      </c>
      <c r="B148">
        <v>5.2324700000000002</v>
      </c>
      <c r="C148">
        <f t="shared" si="4"/>
        <v>1247.9107740000004</v>
      </c>
      <c r="D148">
        <v>0.84871554999999999</v>
      </c>
      <c r="E148">
        <f t="shared" si="5"/>
        <v>684.59525356999961</v>
      </c>
    </row>
    <row r="149" spans="1:5" x14ac:dyDescent="0.25">
      <c r="A149" s="3">
        <v>45073</v>
      </c>
      <c r="B149">
        <v>5.4948040000000002</v>
      </c>
      <c r="C149">
        <f t="shared" si="4"/>
        <v>1253.4055780000003</v>
      </c>
      <c r="D149">
        <v>0.79069551999999999</v>
      </c>
      <c r="E149">
        <f t="shared" si="5"/>
        <v>685.3859490899996</v>
      </c>
    </row>
    <row r="150" spans="1:5" x14ac:dyDescent="0.25">
      <c r="A150" s="3">
        <v>45074</v>
      </c>
      <c r="B150">
        <v>5.6479530000000002</v>
      </c>
      <c r="C150">
        <f t="shared" si="4"/>
        <v>1259.0535310000002</v>
      </c>
      <c r="D150">
        <v>0.81712562</v>
      </c>
      <c r="E150">
        <f t="shared" si="5"/>
        <v>686.20307470999956</v>
      </c>
    </row>
    <row r="151" spans="1:5" x14ac:dyDescent="0.25">
      <c r="A151" s="3">
        <v>45075</v>
      </c>
      <c r="B151">
        <v>5.558662</v>
      </c>
      <c r="C151">
        <f t="shared" si="4"/>
        <v>1264.6121930000002</v>
      </c>
      <c r="D151">
        <v>0.77404645999999999</v>
      </c>
      <c r="E151">
        <f t="shared" si="5"/>
        <v>686.97712116999958</v>
      </c>
    </row>
    <row r="152" spans="1:5" x14ac:dyDescent="0.25">
      <c r="A152" s="3">
        <v>45076</v>
      </c>
      <c r="B152">
        <v>5.2804070000000003</v>
      </c>
      <c r="C152">
        <f t="shared" si="4"/>
        <v>1269.8926000000001</v>
      </c>
      <c r="D152">
        <v>0.71923117999999997</v>
      </c>
      <c r="E152">
        <f t="shared" si="5"/>
        <v>687.69635234999953</v>
      </c>
    </row>
    <row r="153" spans="1:5" x14ac:dyDescent="0.25">
      <c r="A153" s="3">
        <v>45077</v>
      </c>
      <c r="B153">
        <v>5.3180199999999997</v>
      </c>
      <c r="C153">
        <f t="shared" si="4"/>
        <v>1275.2106200000001</v>
      </c>
      <c r="D153">
        <v>0.69844572999999999</v>
      </c>
      <c r="E153">
        <f t="shared" si="5"/>
        <v>688.39479807999953</v>
      </c>
    </row>
    <row r="154" spans="1:5" x14ac:dyDescent="0.25">
      <c r="A154" s="3">
        <v>45078</v>
      </c>
      <c r="B154">
        <v>5.4842190000000004</v>
      </c>
      <c r="C154">
        <f t="shared" si="4"/>
        <v>1280.694839</v>
      </c>
      <c r="D154">
        <v>0.67137725000000004</v>
      </c>
      <c r="E154">
        <f t="shared" si="5"/>
        <v>689.06617532999951</v>
      </c>
    </row>
    <row r="155" spans="1:5" x14ac:dyDescent="0.25">
      <c r="A155" s="3">
        <v>45079</v>
      </c>
      <c r="B155">
        <v>5.4114000000000004</v>
      </c>
      <c r="C155">
        <f t="shared" si="4"/>
        <v>1286.106239</v>
      </c>
      <c r="D155">
        <v>0.65331773999999998</v>
      </c>
      <c r="E155">
        <f t="shared" si="5"/>
        <v>689.71949306999954</v>
      </c>
    </row>
    <row r="156" spans="1:5" x14ac:dyDescent="0.25">
      <c r="A156" s="3">
        <v>45080</v>
      </c>
      <c r="B156">
        <v>5.6064829999999999</v>
      </c>
      <c r="C156">
        <f t="shared" si="4"/>
        <v>1291.712722</v>
      </c>
      <c r="D156">
        <v>0.65264522000000003</v>
      </c>
      <c r="E156">
        <f t="shared" si="5"/>
        <v>690.3721382899995</v>
      </c>
    </row>
    <row r="157" spans="1:5" x14ac:dyDescent="0.25">
      <c r="A157" s="3">
        <v>45081</v>
      </c>
      <c r="B157">
        <v>5.5040259999999996</v>
      </c>
      <c r="C157">
        <f t="shared" si="4"/>
        <v>1297.2167480000001</v>
      </c>
      <c r="D157">
        <v>0.69033146000000001</v>
      </c>
      <c r="E157">
        <f t="shared" si="5"/>
        <v>691.06246974999954</v>
      </c>
    </row>
    <row r="158" spans="1:5" x14ac:dyDescent="0.25">
      <c r="A158" s="3">
        <v>45082</v>
      </c>
      <c r="B158">
        <v>5.190855</v>
      </c>
      <c r="C158">
        <f t="shared" si="4"/>
        <v>1302.4076030000001</v>
      </c>
      <c r="D158">
        <v>0.68549868000000003</v>
      </c>
      <c r="E158">
        <f t="shared" si="5"/>
        <v>691.74796842999956</v>
      </c>
    </row>
    <row r="159" spans="1:5" x14ac:dyDescent="0.25">
      <c r="A159" s="3">
        <v>45083</v>
      </c>
      <c r="B159">
        <v>5.0996499999999996</v>
      </c>
      <c r="C159">
        <f t="shared" si="4"/>
        <v>1307.5072530000002</v>
      </c>
      <c r="D159">
        <v>0.68327159000000004</v>
      </c>
      <c r="E159">
        <f t="shared" si="5"/>
        <v>692.43124001999956</v>
      </c>
    </row>
    <row r="160" spans="1:5" x14ac:dyDescent="0.25">
      <c r="A160" s="3">
        <v>45084</v>
      </c>
      <c r="B160">
        <v>5.2988799999999996</v>
      </c>
      <c r="C160">
        <f t="shared" si="4"/>
        <v>1312.8061330000003</v>
      </c>
      <c r="D160">
        <v>0.67334833999999999</v>
      </c>
      <c r="E160">
        <f t="shared" si="5"/>
        <v>693.10458835999952</v>
      </c>
    </row>
    <row r="161" spans="1:5" x14ac:dyDescent="0.25">
      <c r="A161" s="3">
        <v>45085</v>
      </c>
      <c r="B161">
        <v>5.2438669999999998</v>
      </c>
      <c r="C161">
        <f t="shared" si="4"/>
        <v>1318.0500000000002</v>
      </c>
      <c r="D161">
        <v>0.66710720000000001</v>
      </c>
      <c r="E161">
        <f t="shared" si="5"/>
        <v>693.77169555999956</v>
      </c>
    </row>
    <row r="162" spans="1:5" x14ac:dyDescent="0.25">
      <c r="A162" s="3">
        <v>45086</v>
      </c>
      <c r="B162">
        <v>5.3154389999999996</v>
      </c>
      <c r="C162">
        <f t="shared" si="4"/>
        <v>1323.3654390000002</v>
      </c>
      <c r="D162">
        <v>0.68183083</v>
      </c>
      <c r="E162">
        <f t="shared" si="5"/>
        <v>694.45352638999952</v>
      </c>
    </row>
    <row r="163" spans="1:5" x14ac:dyDescent="0.25">
      <c r="A163" s="3">
        <v>45087</v>
      </c>
      <c r="B163">
        <v>5.6928739999999998</v>
      </c>
      <c r="C163">
        <f t="shared" si="4"/>
        <v>1329.0583130000002</v>
      </c>
      <c r="D163">
        <v>0.62803514000000005</v>
      </c>
      <c r="E163">
        <f t="shared" si="5"/>
        <v>695.08156152999948</v>
      </c>
    </row>
    <row r="164" spans="1:5" x14ac:dyDescent="0.25">
      <c r="A164" s="3">
        <v>45088</v>
      </c>
      <c r="B164">
        <v>5.6419499999999996</v>
      </c>
      <c r="C164">
        <f t="shared" si="4"/>
        <v>1334.7002630000002</v>
      </c>
      <c r="D164">
        <v>0.64351398999999998</v>
      </c>
      <c r="E164">
        <f t="shared" si="5"/>
        <v>695.72507551999945</v>
      </c>
    </row>
    <row r="165" spans="1:5" x14ac:dyDescent="0.25">
      <c r="A165" s="3">
        <v>45089</v>
      </c>
      <c r="B165">
        <v>5.1785880000000004</v>
      </c>
      <c r="C165">
        <f t="shared" si="4"/>
        <v>1339.8788510000002</v>
      </c>
      <c r="D165">
        <v>0.62778155000000002</v>
      </c>
      <c r="E165">
        <f t="shared" si="5"/>
        <v>696.35285706999946</v>
      </c>
    </row>
    <row r="166" spans="1:5" x14ac:dyDescent="0.25">
      <c r="A166" s="3">
        <v>45090</v>
      </c>
      <c r="B166">
        <v>5.1320139999999999</v>
      </c>
      <c r="C166">
        <f t="shared" si="4"/>
        <v>1345.0108650000002</v>
      </c>
      <c r="D166">
        <v>0.62322211000000005</v>
      </c>
      <c r="E166">
        <f t="shared" si="5"/>
        <v>696.97607917999949</v>
      </c>
    </row>
    <row r="167" spans="1:5" x14ac:dyDescent="0.25">
      <c r="A167" s="3">
        <v>45091</v>
      </c>
      <c r="B167">
        <v>5.3368700000000002</v>
      </c>
      <c r="C167">
        <f t="shared" si="4"/>
        <v>1350.3477350000003</v>
      </c>
      <c r="D167">
        <v>0.60647658000000004</v>
      </c>
      <c r="E167">
        <f t="shared" si="5"/>
        <v>697.58255575999954</v>
      </c>
    </row>
    <row r="168" spans="1:5" x14ac:dyDescent="0.25">
      <c r="A168" s="3">
        <v>45092</v>
      </c>
      <c r="B168">
        <v>5.312017</v>
      </c>
      <c r="C168">
        <f t="shared" si="4"/>
        <v>1355.6597520000003</v>
      </c>
      <c r="D168">
        <v>0.59900251999999998</v>
      </c>
      <c r="E168">
        <f t="shared" si="5"/>
        <v>698.18155827999954</v>
      </c>
    </row>
    <row r="169" spans="1:5" x14ac:dyDescent="0.25">
      <c r="A169" s="3">
        <v>45093</v>
      </c>
      <c r="B169">
        <v>5.3167150000000003</v>
      </c>
      <c r="C169">
        <f t="shared" si="4"/>
        <v>1360.9764670000002</v>
      </c>
      <c r="D169">
        <v>0.62671348000000004</v>
      </c>
      <c r="E169">
        <f t="shared" si="5"/>
        <v>698.80827175999957</v>
      </c>
    </row>
    <row r="170" spans="1:5" x14ac:dyDescent="0.25">
      <c r="A170" s="3">
        <v>45094</v>
      </c>
      <c r="B170">
        <v>5.4165619999999999</v>
      </c>
      <c r="C170">
        <f t="shared" si="4"/>
        <v>1366.3930290000003</v>
      </c>
      <c r="D170">
        <v>0.56840166999999997</v>
      </c>
      <c r="E170">
        <f t="shared" si="5"/>
        <v>699.37667342999953</v>
      </c>
    </row>
    <row r="171" spans="1:5" x14ac:dyDescent="0.25">
      <c r="A171" s="3">
        <v>45095</v>
      </c>
      <c r="B171">
        <v>5.5704070000000003</v>
      </c>
      <c r="C171">
        <f t="shared" si="4"/>
        <v>1371.9634360000002</v>
      </c>
      <c r="D171">
        <v>0.63051601000000002</v>
      </c>
      <c r="E171">
        <f t="shared" si="5"/>
        <v>700.00718943999948</v>
      </c>
    </row>
    <row r="172" spans="1:5" x14ac:dyDescent="0.25">
      <c r="A172" s="3">
        <v>45096</v>
      </c>
      <c r="B172">
        <v>5.2631519999999998</v>
      </c>
      <c r="C172">
        <f t="shared" si="4"/>
        <v>1377.2265880000002</v>
      </c>
      <c r="D172">
        <v>0.60524975000000003</v>
      </c>
      <c r="E172">
        <f t="shared" si="5"/>
        <v>700.61243918999946</v>
      </c>
    </row>
    <row r="173" spans="1:5" x14ac:dyDescent="0.25">
      <c r="A173" s="3">
        <v>45097</v>
      </c>
      <c r="B173">
        <v>5.1096550000000001</v>
      </c>
      <c r="C173">
        <f t="shared" si="4"/>
        <v>1382.3362430000002</v>
      </c>
      <c r="D173">
        <v>0.60381470000000004</v>
      </c>
      <c r="E173">
        <f t="shared" si="5"/>
        <v>701.21625388999951</v>
      </c>
    </row>
    <row r="174" spans="1:5" x14ac:dyDescent="0.25">
      <c r="A174" s="3">
        <v>45098</v>
      </c>
      <c r="B174">
        <v>5.2051809999999996</v>
      </c>
      <c r="C174">
        <f t="shared" si="4"/>
        <v>1387.5414240000002</v>
      </c>
      <c r="D174">
        <v>0.58480049999999995</v>
      </c>
      <c r="E174">
        <f t="shared" si="5"/>
        <v>701.80105438999954</v>
      </c>
    </row>
    <row r="175" spans="1:5" x14ac:dyDescent="0.25">
      <c r="A175" s="3">
        <v>45099</v>
      </c>
      <c r="B175">
        <v>5.3161060000000004</v>
      </c>
      <c r="C175">
        <f t="shared" si="4"/>
        <v>1392.8575300000002</v>
      </c>
      <c r="D175">
        <v>0.60646591999999999</v>
      </c>
      <c r="E175">
        <f t="shared" si="5"/>
        <v>702.40752030999954</v>
      </c>
    </row>
    <row r="176" spans="1:5" x14ac:dyDescent="0.25">
      <c r="A176" s="3">
        <v>45100</v>
      </c>
      <c r="B176">
        <v>5.246912</v>
      </c>
      <c r="C176">
        <f t="shared" si="4"/>
        <v>1398.1044420000003</v>
      </c>
      <c r="D176">
        <v>0.63832345999999995</v>
      </c>
      <c r="E176">
        <f t="shared" si="5"/>
        <v>703.04584376999958</v>
      </c>
    </row>
    <row r="177" spans="1:5" x14ac:dyDescent="0.25">
      <c r="A177" s="3">
        <v>45101</v>
      </c>
      <c r="B177">
        <v>5.4611929999999997</v>
      </c>
      <c r="C177">
        <f t="shared" si="4"/>
        <v>1403.5656350000004</v>
      </c>
      <c r="D177">
        <v>0.61693966</v>
      </c>
      <c r="E177">
        <f t="shared" si="5"/>
        <v>703.66278342999954</v>
      </c>
    </row>
    <row r="178" spans="1:5" x14ac:dyDescent="0.25">
      <c r="A178" s="3">
        <v>45102</v>
      </c>
      <c r="B178">
        <v>5.5468299999999999</v>
      </c>
      <c r="C178">
        <f t="shared" si="4"/>
        <v>1409.1124650000004</v>
      </c>
      <c r="D178">
        <v>0.62504214000000002</v>
      </c>
      <c r="E178">
        <f t="shared" si="5"/>
        <v>704.28782556999954</v>
      </c>
    </row>
    <row r="179" spans="1:5" x14ac:dyDescent="0.25">
      <c r="A179" s="3">
        <v>45103</v>
      </c>
      <c r="B179">
        <v>5.214664</v>
      </c>
      <c r="C179">
        <f t="shared" si="4"/>
        <v>1414.3271290000005</v>
      </c>
      <c r="D179">
        <v>0.57042035999999996</v>
      </c>
      <c r="E179">
        <f t="shared" si="5"/>
        <v>704.8582459299995</v>
      </c>
    </row>
    <row r="180" spans="1:5" x14ac:dyDescent="0.25">
      <c r="A180" s="3">
        <v>45104</v>
      </c>
      <c r="B180">
        <v>5.0815250000000001</v>
      </c>
      <c r="C180">
        <f t="shared" si="4"/>
        <v>1419.4086540000005</v>
      </c>
      <c r="D180">
        <v>0.56796325999999997</v>
      </c>
      <c r="E180">
        <f t="shared" si="5"/>
        <v>705.42620918999955</v>
      </c>
    </row>
    <row r="181" spans="1:5" x14ac:dyDescent="0.25">
      <c r="A181" s="3">
        <v>45105</v>
      </c>
      <c r="B181">
        <v>5.0780159999999999</v>
      </c>
      <c r="C181">
        <f t="shared" si="4"/>
        <v>1424.4866700000005</v>
      </c>
      <c r="D181">
        <v>0.56537989</v>
      </c>
      <c r="E181">
        <f t="shared" si="5"/>
        <v>705.99158907999959</v>
      </c>
    </row>
    <row r="182" spans="1:5" x14ac:dyDescent="0.25">
      <c r="A182" s="3">
        <v>45106</v>
      </c>
      <c r="B182">
        <v>5.0447240000000004</v>
      </c>
      <c r="C182">
        <f t="shared" si="4"/>
        <v>1429.5313940000005</v>
      </c>
      <c r="D182">
        <v>0.57959833999999999</v>
      </c>
      <c r="E182">
        <f t="shared" si="5"/>
        <v>706.57118741999955</v>
      </c>
    </row>
    <row r="183" spans="1:5" x14ac:dyDescent="0.25">
      <c r="A183" s="3">
        <v>45107</v>
      </c>
      <c r="B183">
        <v>4.9790390000000002</v>
      </c>
      <c r="C183">
        <f t="shared" si="4"/>
        <v>1434.5104330000006</v>
      </c>
      <c r="D183">
        <v>0.56227689999999997</v>
      </c>
      <c r="E183">
        <f t="shared" si="5"/>
        <v>707.13346431999958</v>
      </c>
    </row>
    <row r="184" spans="1:5" x14ac:dyDescent="0.25">
      <c r="A184" s="3">
        <v>45108</v>
      </c>
      <c r="B184">
        <v>5.4731699999999996</v>
      </c>
      <c r="C184">
        <f t="shared" si="4"/>
        <v>1439.9836030000006</v>
      </c>
      <c r="D184">
        <v>0.55953127000000003</v>
      </c>
      <c r="E184">
        <f t="shared" si="5"/>
        <v>707.69299558999955</v>
      </c>
    </row>
    <row r="185" spans="1:5" x14ac:dyDescent="0.25">
      <c r="A185" s="3">
        <v>45109</v>
      </c>
      <c r="B185">
        <v>5.5385939999999998</v>
      </c>
      <c r="C185">
        <f t="shared" si="4"/>
        <v>1445.5221970000007</v>
      </c>
      <c r="D185">
        <v>0.58038445999999999</v>
      </c>
      <c r="E185">
        <f t="shared" si="5"/>
        <v>708.27338004999956</v>
      </c>
    </row>
    <row r="186" spans="1:5" x14ac:dyDescent="0.25">
      <c r="A186" s="3">
        <v>45110</v>
      </c>
      <c r="B186">
        <v>5.1646390000000002</v>
      </c>
      <c r="C186">
        <f t="shared" si="4"/>
        <v>1450.6868360000008</v>
      </c>
      <c r="D186">
        <v>0.56613259999999999</v>
      </c>
      <c r="E186">
        <f t="shared" si="5"/>
        <v>708.83951264999951</v>
      </c>
    </row>
    <row r="187" spans="1:5" x14ac:dyDescent="0.25">
      <c r="A187" s="3">
        <v>45111</v>
      </c>
      <c r="B187">
        <v>5.0328340000000003</v>
      </c>
      <c r="C187">
        <f t="shared" si="4"/>
        <v>1455.7196700000009</v>
      </c>
      <c r="D187">
        <v>0.55614494000000003</v>
      </c>
      <c r="E187">
        <f t="shared" si="5"/>
        <v>709.39565758999947</v>
      </c>
    </row>
    <row r="188" spans="1:5" x14ac:dyDescent="0.25">
      <c r="A188" s="3">
        <v>45112</v>
      </c>
      <c r="B188">
        <v>5.0934150000000002</v>
      </c>
      <c r="C188">
        <f t="shared" si="4"/>
        <v>1460.8130850000009</v>
      </c>
      <c r="D188">
        <v>0.54503117000000001</v>
      </c>
      <c r="E188">
        <f t="shared" si="5"/>
        <v>709.94068875999949</v>
      </c>
    </row>
    <row r="189" spans="1:5" x14ac:dyDescent="0.25">
      <c r="A189" s="3">
        <v>45113</v>
      </c>
      <c r="B189">
        <v>4.9821419999999996</v>
      </c>
      <c r="C189">
        <f t="shared" si="4"/>
        <v>1465.795227000001</v>
      </c>
      <c r="D189">
        <v>0.54999785999999995</v>
      </c>
      <c r="E189">
        <f t="shared" si="5"/>
        <v>710.49068661999945</v>
      </c>
    </row>
    <row r="190" spans="1:5" x14ac:dyDescent="0.25">
      <c r="A190" s="3">
        <v>45114</v>
      </c>
      <c r="B190">
        <v>5.0115769999999999</v>
      </c>
      <c r="C190">
        <f t="shared" si="4"/>
        <v>1470.806804000001</v>
      </c>
      <c r="D190">
        <v>0.54674670999999997</v>
      </c>
      <c r="E190">
        <f t="shared" si="5"/>
        <v>711.03743332999943</v>
      </c>
    </row>
    <row r="191" spans="1:5" x14ac:dyDescent="0.25">
      <c r="A191" s="3">
        <v>45115</v>
      </c>
      <c r="B191">
        <v>5.4488969999999997</v>
      </c>
      <c r="C191">
        <f t="shared" si="4"/>
        <v>1476.255701000001</v>
      </c>
      <c r="D191">
        <v>0.55009127999999996</v>
      </c>
      <c r="E191">
        <f t="shared" si="5"/>
        <v>711.58752460999938</v>
      </c>
    </row>
    <row r="192" spans="1:5" x14ac:dyDescent="0.25">
      <c r="A192" s="3">
        <v>45116</v>
      </c>
      <c r="B192">
        <v>5.5708419999999998</v>
      </c>
      <c r="C192">
        <f t="shared" si="4"/>
        <v>1481.826543000001</v>
      </c>
      <c r="D192">
        <v>0.59383794000000001</v>
      </c>
      <c r="E192">
        <f t="shared" si="5"/>
        <v>712.18136254999933</v>
      </c>
    </row>
    <row r="193" spans="1:5" x14ac:dyDescent="0.25">
      <c r="A193" s="3">
        <v>45117</v>
      </c>
      <c r="B193">
        <v>5.2077619999999998</v>
      </c>
      <c r="C193">
        <f t="shared" si="4"/>
        <v>1487.034305000001</v>
      </c>
      <c r="D193">
        <v>0.55603007999999998</v>
      </c>
      <c r="E193">
        <f t="shared" si="5"/>
        <v>712.73739262999936</v>
      </c>
    </row>
    <row r="194" spans="1:5" x14ac:dyDescent="0.25">
      <c r="A194" s="3">
        <v>45118</v>
      </c>
      <c r="B194">
        <v>5.109191</v>
      </c>
      <c r="C194">
        <f t="shared" si="4"/>
        <v>1492.1434960000011</v>
      </c>
      <c r="D194">
        <v>0.56114255999999996</v>
      </c>
      <c r="E194">
        <f t="shared" si="5"/>
        <v>713.29853518999937</v>
      </c>
    </row>
    <row r="195" spans="1:5" x14ac:dyDescent="0.25">
      <c r="A195" s="3">
        <v>45119</v>
      </c>
      <c r="B195">
        <v>5.0843670000000003</v>
      </c>
      <c r="C195">
        <f t="shared" si="4"/>
        <v>1497.227863000001</v>
      </c>
      <c r="D195">
        <v>0.57363995000000001</v>
      </c>
      <c r="E195">
        <f t="shared" si="5"/>
        <v>713.8721751399994</v>
      </c>
    </row>
    <row r="196" spans="1:5" x14ac:dyDescent="0.25">
      <c r="A196" s="3">
        <v>45120</v>
      </c>
      <c r="B196">
        <v>5.0727960000000003</v>
      </c>
      <c r="C196">
        <f t="shared" si="4"/>
        <v>1502.3006590000009</v>
      </c>
      <c r="D196">
        <v>0.56241896000000002</v>
      </c>
      <c r="E196">
        <f t="shared" si="5"/>
        <v>714.43459409999934</v>
      </c>
    </row>
    <row r="197" spans="1:5" x14ac:dyDescent="0.25">
      <c r="A197" s="3">
        <v>45121</v>
      </c>
      <c r="B197">
        <v>5.0326890000000004</v>
      </c>
      <c r="C197">
        <f t="shared" ref="C197:C260" si="6">C196+B197</f>
        <v>1507.3333480000008</v>
      </c>
      <c r="D197">
        <v>0.57818164999999999</v>
      </c>
      <c r="E197">
        <f t="shared" ref="E197:E260" si="7">E196+D197</f>
        <v>715.01277574999938</v>
      </c>
    </row>
    <row r="198" spans="1:5" x14ac:dyDescent="0.25">
      <c r="A198" s="3">
        <v>45122</v>
      </c>
      <c r="B198">
        <v>5.2817410000000002</v>
      </c>
      <c r="C198">
        <f t="shared" si="6"/>
        <v>1512.6150890000008</v>
      </c>
      <c r="D198">
        <v>0.54429919000000004</v>
      </c>
      <c r="E198">
        <f t="shared" si="7"/>
        <v>715.55707493999932</v>
      </c>
    </row>
    <row r="199" spans="1:5" x14ac:dyDescent="0.25">
      <c r="A199" s="3">
        <v>45123</v>
      </c>
      <c r="B199">
        <v>5.3999740000000003</v>
      </c>
      <c r="C199">
        <f t="shared" si="6"/>
        <v>1518.0150630000007</v>
      </c>
      <c r="D199">
        <v>0.56796701000000005</v>
      </c>
      <c r="E199">
        <f t="shared" si="7"/>
        <v>716.12504194999929</v>
      </c>
    </row>
    <row r="200" spans="1:5" x14ac:dyDescent="0.25">
      <c r="A200" s="3">
        <v>45124</v>
      </c>
      <c r="B200">
        <v>5.0383440000000004</v>
      </c>
      <c r="C200">
        <f t="shared" si="6"/>
        <v>1523.0534070000008</v>
      </c>
      <c r="D200">
        <v>0.54732128000000002</v>
      </c>
      <c r="E200">
        <f t="shared" si="7"/>
        <v>716.67236322999929</v>
      </c>
    </row>
    <row r="201" spans="1:5" x14ac:dyDescent="0.25">
      <c r="A201" s="3">
        <v>45125</v>
      </c>
      <c r="B201">
        <v>5.0977069999999998</v>
      </c>
      <c r="C201">
        <f t="shared" si="6"/>
        <v>1528.1511140000007</v>
      </c>
      <c r="D201">
        <v>0.54812870000000002</v>
      </c>
      <c r="E201">
        <f t="shared" si="7"/>
        <v>717.2204919299993</v>
      </c>
    </row>
    <row r="202" spans="1:5" x14ac:dyDescent="0.25">
      <c r="A202" s="3">
        <v>45126</v>
      </c>
      <c r="B202">
        <v>5.1030139999999999</v>
      </c>
      <c r="C202">
        <f t="shared" si="6"/>
        <v>1533.2541280000007</v>
      </c>
      <c r="D202">
        <v>0.54021942000000001</v>
      </c>
      <c r="E202">
        <f t="shared" si="7"/>
        <v>717.76071134999927</v>
      </c>
    </row>
    <row r="203" spans="1:5" x14ac:dyDescent="0.25">
      <c r="A203" s="3">
        <v>45127</v>
      </c>
      <c r="B203">
        <v>5.2196230000000003</v>
      </c>
      <c r="C203">
        <f t="shared" si="6"/>
        <v>1538.4737510000007</v>
      </c>
      <c r="D203">
        <v>0.54267690999999996</v>
      </c>
      <c r="E203">
        <f t="shared" si="7"/>
        <v>718.30338825999922</v>
      </c>
    </row>
    <row r="204" spans="1:5" x14ac:dyDescent="0.25">
      <c r="A204" s="3">
        <v>45128</v>
      </c>
      <c r="B204">
        <v>5.1104960000000004</v>
      </c>
      <c r="C204">
        <f t="shared" si="6"/>
        <v>1543.5842470000007</v>
      </c>
      <c r="D204">
        <v>0.53977651000000004</v>
      </c>
      <c r="E204">
        <f t="shared" si="7"/>
        <v>718.84316476999925</v>
      </c>
    </row>
    <row r="205" spans="1:5" x14ac:dyDescent="0.25">
      <c r="A205" s="3">
        <v>45129</v>
      </c>
      <c r="B205">
        <v>5.4611929999999997</v>
      </c>
      <c r="C205">
        <f t="shared" si="6"/>
        <v>1549.0454400000008</v>
      </c>
      <c r="D205">
        <v>0.53848459999999998</v>
      </c>
      <c r="E205">
        <f t="shared" si="7"/>
        <v>719.3816493699992</v>
      </c>
    </row>
    <row r="206" spans="1:5" x14ac:dyDescent="0.25">
      <c r="A206" s="3">
        <v>45130</v>
      </c>
      <c r="B206">
        <v>5.3463529999999997</v>
      </c>
      <c r="C206">
        <f t="shared" si="6"/>
        <v>1554.3917930000007</v>
      </c>
      <c r="D206">
        <v>0.56499447999999997</v>
      </c>
      <c r="E206">
        <f t="shared" si="7"/>
        <v>719.94664384999919</v>
      </c>
    </row>
    <row r="207" spans="1:5" x14ac:dyDescent="0.25">
      <c r="A207" s="3">
        <v>45131</v>
      </c>
      <c r="B207">
        <v>5.0024420000000003</v>
      </c>
      <c r="C207">
        <f t="shared" si="6"/>
        <v>1559.3942350000007</v>
      </c>
      <c r="D207">
        <v>0.54719499999999999</v>
      </c>
      <c r="E207">
        <f t="shared" si="7"/>
        <v>720.49383884999918</v>
      </c>
    </row>
    <row r="208" spans="1:5" x14ac:dyDescent="0.25">
      <c r="A208" s="3">
        <v>45132</v>
      </c>
      <c r="B208">
        <v>5.0428100000000002</v>
      </c>
      <c r="C208">
        <f t="shared" si="6"/>
        <v>1564.4370450000006</v>
      </c>
      <c r="D208">
        <v>0.54254718999999996</v>
      </c>
      <c r="E208">
        <f t="shared" si="7"/>
        <v>721.03638603999923</v>
      </c>
    </row>
    <row r="209" spans="1:5" x14ac:dyDescent="0.25">
      <c r="A209" s="3">
        <v>45133</v>
      </c>
      <c r="B209">
        <v>5.0694319999999999</v>
      </c>
      <c r="C209">
        <f t="shared" si="6"/>
        <v>1569.5064770000006</v>
      </c>
      <c r="D209">
        <v>0.54281489000000005</v>
      </c>
      <c r="E209">
        <f t="shared" si="7"/>
        <v>721.57920092999927</v>
      </c>
    </row>
    <row r="210" spans="1:5" x14ac:dyDescent="0.25">
      <c r="A210" s="3">
        <v>45134</v>
      </c>
      <c r="B210">
        <v>5.1069290000000001</v>
      </c>
      <c r="C210">
        <f t="shared" si="6"/>
        <v>1574.6134060000006</v>
      </c>
      <c r="D210">
        <v>0.54540694000000001</v>
      </c>
      <c r="E210">
        <f t="shared" si="7"/>
        <v>722.12460786999929</v>
      </c>
    </row>
    <row r="211" spans="1:5" x14ac:dyDescent="0.25">
      <c r="A211" s="3">
        <v>45135</v>
      </c>
      <c r="B211">
        <v>5.1063780000000003</v>
      </c>
      <c r="C211">
        <f t="shared" si="6"/>
        <v>1579.7197840000006</v>
      </c>
      <c r="D211">
        <v>0.53281529999999999</v>
      </c>
      <c r="E211">
        <f t="shared" si="7"/>
        <v>722.65742316999933</v>
      </c>
    </row>
    <row r="212" spans="1:5" x14ac:dyDescent="0.25">
      <c r="A212" s="3">
        <v>45136</v>
      </c>
      <c r="B212">
        <v>5.4678339999999999</v>
      </c>
      <c r="C212">
        <f t="shared" si="6"/>
        <v>1585.1876180000006</v>
      </c>
      <c r="D212">
        <v>0.53998415</v>
      </c>
      <c r="E212">
        <f t="shared" si="7"/>
        <v>723.19740731999934</v>
      </c>
    </row>
    <row r="213" spans="1:5" x14ac:dyDescent="0.25">
      <c r="A213" s="3">
        <v>45137</v>
      </c>
      <c r="B213">
        <v>5.2344999999999997</v>
      </c>
      <c r="C213">
        <f t="shared" si="6"/>
        <v>1590.4221180000006</v>
      </c>
      <c r="D213">
        <v>0.56067566000000002</v>
      </c>
      <c r="E213">
        <f t="shared" si="7"/>
        <v>723.75808297999936</v>
      </c>
    </row>
    <row r="214" spans="1:5" x14ac:dyDescent="0.25">
      <c r="A214" s="3">
        <v>45138</v>
      </c>
      <c r="B214">
        <v>5.0601229999999999</v>
      </c>
      <c r="C214">
        <f t="shared" si="6"/>
        <v>1595.4822410000006</v>
      </c>
      <c r="D214">
        <v>0.54111043000000003</v>
      </c>
      <c r="E214">
        <f t="shared" si="7"/>
        <v>724.29919340999936</v>
      </c>
    </row>
    <row r="215" spans="1:5" x14ac:dyDescent="0.25">
      <c r="A215" s="3">
        <v>45139</v>
      </c>
      <c r="B215">
        <v>4.9219090000000003</v>
      </c>
      <c r="C215">
        <f t="shared" si="6"/>
        <v>1600.4041500000005</v>
      </c>
      <c r="D215">
        <v>0.53567102</v>
      </c>
      <c r="E215">
        <f t="shared" si="7"/>
        <v>724.83486442999936</v>
      </c>
    </row>
    <row r="216" spans="1:5" x14ac:dyDescent="0.25">
      <c r="A216" s="3">
        <v>45140</v>
      </c>
      <c r="B216">
        <v>4.9634660000000004</v>
      </c>
      <c r="C216">
        <f t="shared" si="6"/>
        <v>1605.3676160000005</v>
      </c>
      <c r="D216">
        <v>0.53513999999999995</v>
      </c>
      <c r="E216">
        <f t="shared" si="7"/>
        <v>725.37000442999931</v>
      </c>
    </row>
    <row r="217" spans="1:5" x14ac:dyDescent="0.25">
      <c r="A217" s="3">
        <v>45141</v>
      </c>
      <c r="B217">
        <v>4.9148620000000003</v>
      </c>
      <c r="C217">
        <f t="shared" si="6"/>
        <v>1610.2824780000005</v>
      </c>
      <c r="D217">
        <v>0.53513999999999995</v>
      </c>
      <c r="E217">
        <f t="shared" si="7"/>
        <v>725.90514442999927</v>
      </c>
    </row>
    <row r="218" spans="1:5" x14ac:dyDescent="0.25">
      <c r="A218" s="3">
        <v>45142</v>
      </c>
      <c r="B218">
        <v>5.1444260000000002</v>
      </c>
      <c r="C218">
        <f t="shared" si="6"/>
        <v>1615.4269040000006</v>
      </c>
      <c r="D218">
        <v>0.52529999999999999</v>
      </c>
      <c r="E218">
        <f t="shared" si="7"/>
        <v>726.43044442999928</v>
      </c>
    </row>
    <row r="219" spans="1:5" x14ac:dyDescent="0.25">
      <c r="A219" s="3">
        <v>45143</v>
      </c>
      <c r="B219">
        <v>5.6316550000000003</v>
      </c>
      <c r="C219">
        <f t="shared" si="6"/>
        <v>1621.0585590000005</v>
      </c>
      <c r="D219">
        <v>0.53374975000000002</v>
      </c>
      <c r="E219">
        <f t="shared" si="7"/>
        <v>726.96419417999925</v>
      </c>
    </row>
    <row r="220" spans="1:5" x14ac:dyDescent="0.25">
      <c r="A220" s="3">
        <v>45144</v>
      </c>
      <c r="B220">
        <v>5.5568350000000004</v>
      </c>
      <c r="C220">
        <f t="shared" si="6"/>
        <v>1626.6153940000006</v>
      </c>
      <c r="D220">
        <v>0.54899697999999997</v>
      </c>
      <c r="E220">
        <f t="shared" si="7"/>
        <v>727.51319115999922</v>
      </c>
    </row>
    <row r="221" spans="1:5" x14ac:dyDescent="0.25">
      <c r="A221" s="3">
        <v>45145</v>
      </c>
      <c r="B221">
        <v>5.5410589999999997</v>
      </c>
      <c r="C221">
        <f t="shared" si="6"/>
        <v>1632.1564530000005</v>
      </c>
      <c r="D221">
        <v>0.54093033999999995</v>
      </c>
      <c r="E221">
        <f t="shared" si="7"/>
        <v>728.05412149999927</v>
      </c>
    </row>
    <row r="222" spans="1:5" x14ac:dyDescent="0.25">
      <c r="A222" s="3">
        <v>45146</v>
      </c>
      <c r="B222">
        <v>5.2220880000000003</v>
      </c>
      <c r="C222">
        <f t="shared" si="6"/>
        <v>1637.3785410000005</v>
      </c>
      <c r="D222">
        <v>0.54227080000000005</v>
      </c>
      <c r="E222">
        <f t="shared" si="7"/>
        <v>728.59639229999925</v>
      </c>
    </row>
    <row r="223" spans="1:5" x14ac:dyDescent="0.25">
      <c r="A223" s="3">
        <v>45147</v>
      </c>
      <c r="B223">
        <v>5.3444099999999999</v>
      </c>
      <c r="C223">
        <f t="shared" si="6"/>
        <v>1642.7229510000004</v>
      </c>
      <c r="D223">
        <v>0.54683203999999996</v>
      </c>
      <c r="E223">
        <f t="shared" si="7"/>
        <v>729.14322433999928</v>
      </c>
    </row>
    <row r="224" spans="1:5" x14ac:dyDescent="0.25">
      <c r="A224" s="3">
        <v>45148</v>
      </c>
      <c r="B224">
        <v>5.44475</v>
      </c>
      <c r="C224">
        <f t="shared" si="6"/>
        <v>1648.1677010000005</v>
      </c>
      <c r="D224">
        <v>0.54717353999999996</v>
      </c>
      <c r="E224">
        <f t="shared" si="7"/>
        <v>729.6903978799993</v>
      </c>
    </row>
    <row r="225" spans="1:5" x14ac:dyDescent="0.25">
      <c r="A225" s="3">
        <v>45149</v>
      </c>
      <c r="B225">
        <v>5.5495850000000004</v>
      </c>
      <c r="C225">
        <f t="shared" si="6"/>
        <v>1653.7172860000005</v>
      </c>
      <c r="D225">
        <v>0.54480494000000002</v>
      </c>
      <c r="E225">
        <f t="shared" si="7"/>
        <v>730.23520281999924</v>
      </c>
    </row>
    <row r="226" spans="1:5" x14ac:dyDescent="0.25">
      <c r="A226" s="3">
        <v>45150</v>
      </c>
      <c r="B226">
        <v>6.0459490000000002</v>
      </c>
      <c r="C226">
        <f t="shared" si="6"/>
        <v>1659.7632350000006</v>
      </c>
      <c r="D226">
        <v>0.54031512999999998</v>
      </c>
      <c r="E226">
        <f t="shared" si="7"/>
        <v>730.7755179499992</v>
      </c>
    </row>
    <row r="227" spans="1:5" x14ac:dyDescent="0.25">
      <c r="A227" s="3">
        <v>45151</v>
      </c>
      <c r="B227">
        <v>6.0981490000000003</v>
      </c>
      <c r="C227">
        <f t="shared" si="6"/>
        <v>1665.8613840000005</v>
      </c>
      <c r="D227">
        <v>0.56252778999999997</v>
      </c>
      <c r="E227">
        <f t="shared" si="7"/>
        <v>731.33804573999919</v>
      </c>
    </row>
    <row r="228" spans="1:5" x14ac:dyDescent="0.25">
      <c r="A228" s="3">
        <v>45152</v>
      </c>
      <c r="B228">
        <v>5.9459860000000004</v>
      </c>
      <c r="C228">
        <f t="shared" si="6"/>
        <v>1671.8073700000004</v>
      </c>
      <c r="D228">
        <v>0.55014626</v>
      </c>
      <c r="E228">
        <f t="shared" si="7"/>
        <v>731.88819199999921</v>
      </c>
    </row>
    <row r="229" spans="1:5" x14ac:dyDescent="0.25">
      <c r="A229" s="3">
        <v>45153</v>
      </c>
      <c r="B229">
        <v>5.6291609999999999</v>
      </c>
      <c r="C229">
        <f t="shared" si="6"/>
        <v>1677.4365310000005</v>
      </c>
      <c r="D229">
        <v>0.54058578000000002</v>
      </c>
      <c r="E229">
        <f t="shared" si="7"/>
        <v>732.42877777999922</v>
      </c>
    </row>
    <row r="230" spans="1:5" x14ac:dyDescent="0.25">
      <c r="A230" s="3">
        <v>45154</v>
      </c>
      <c r="B230">
        <v>5.6499829999999998</v>
      </c>
      <c r="C230">
        <f t="shared" si="6"/>
        <v>1683.0865140000005</v>
      </c>
      <c r="D230">
        <v>0.53738905000000003</v>
      </c>
      <c r="E230">
        <f t="shared" si="7"/>
        <v>732.96616682999922</v>
      </c>
    </row>
    <row r="231" spans="1:5" x14ac:dyDescent="0.25">
      <c r="A231" s="3">
        <v>45155</v>
      </c>
      <c r="B231">
        <v>5.8565209999999999</v>
      </c>
      <c r="C231">
        <f t="shared" si="6"/>
        <v>1688.9430350000005</v>
      </c>
      <c r="D231">
        <v>0.55425886999999996</v>
      </c>
      <c r="E231">
        <f t="shared" si="7"/>
        <v>733.52042569999924</v>
      </c>
    </row>
    <row r="232" spans="1:5" x14ac:dyDescent="0.25">
      <c r="A232" s="3">
        <v>45156</v>
      </c>
      <c r="B232">
        <v>5.7183070000000003</v>
      </c>
      <c r="C232">
        <f t="shared" si="6"/>
        <v>1694.6613420000006</v>
      </c>
      <c r="D232">
        <v>0.54794138000000003</v>
      </c>
      <c r="E232">
        <f t="shared" si="7"/>
        <v>734.06836707999923</v>
      </c>
    </row>
    <row r="233" spans="1:5" x14ac:dyDescent="0.25">
      <c r="A233" s="3">
        <v>45157</v>
      </c>
      <c r="B233">
        <v>5.928731</v>
      </c>
      <c r="C233">
        <f t="shared" si="6"/>
        <v>1700.5900730000005</v>
      </c>
      <c r="D233">
        <v>0.54873618999999996</v>
      </c>
      <c r="E233">
        <f t="shared" si="7"/>
        <v>734.61710326999923</v>
      </c>
    </row>
    <row r="234" spans="1:5" x14ac:dyDescent="0.25">
      <c r="A234" s="3">
        <v>45158</v>
      </c>
      <c r="B234">
        <v>6.1485219999999998</v>
      </c>
      <c r="C234">
        <f t="shared" si="6"/>
        <v>1706.7385950000005</v>
      </c>
      <c r="D234">
        <v>0.56150334000000002</v>
      </c>
      <c r="E234">
        <f t="shared" si="7"/>
        <v>735.17860660999918</v>
      </c>
    </row>
    <row r="235" spans="1:5" x14ac:dyDescent="0.25">
      <c r="A235" s="3">
        <v>45159</v>
      </c>
      <c r="B235">
        <v>5.8056260000000002</v>
      </c>
      <c r="C235">
        <f t="shared" si="6"/>
        <v>1712.5442210000006</v>
      </c>
      <c r="D235">
        <v>0.54844691999999995</v>
      </c>
      <c r="E235">
        <f t="shared" si="7"/>
        <v>735.72705352999913</v>
      </c>
    </row>
    <row r="236" spans="1:5" x14ac:dyDescent="0.25">
      <c r="A236" s="3">
        <v>45160</v>
      </c>
      <c r="B236">
        <v>5.7284860000000002</v>
      </c>
      <c r="C236">
        <f t="shared" si="6"/>
        <v>1718.2727070000005</v>
      </c>
      <c r="D236">
        <v>0.55896661000000003</v>
      </c>
      <c r="E236">
        <f t="shared" si="7"/>
        <v>736.2860201399991</v>
      </c>
    </row>
    <row r="237" spans="1:5" x14ac:dyDescent="0.25">
      <c r="A237" s="3">
        <v>45161</v>
      </c>
      <c r="B237">
        <v>5.7626480000000004</v>
      </c>
      <c r="C237">
        <f t="shared" si="6"/>
        <v>1724.0353550000004</v>
      </c>
      <c r="D237">
        <v>0.56550065999999999</v>
      </c>
      <c r="E237">
        <f t="shared" si="7"/>
        <v>736.85152079999909</v>
      </c>
    </row>
    <row r="238" spans="1:5" x14ac:dyDescent="0.25">
      <c r="A238" s="3">
        <v>45162</v>
      </c>
      <c r="B238">
        <v>5.7730880000000004</v>
      </c>
      <c r="C238">
        <f t="shared" si="6"/>
        <v>1729.8084430000004</v>
      </c>
      <c r="D238">
        <v>0.56825630000000005</v>
      </c>
      <c r="E238">
        <f t="shared" si="7"/>
        <v>737.41977709999912</v>
      </c>
    </row>
    <row r="239" spans="1:5" x14ac:dyDescent="0.25">
      <c r="A239" s="3">
        <v>45163</v>
      </c>
      <c r="B239">
        <v>5.8495609999999996</v>
      </c>
      <c r="C239">
        <f t="shared" si="6"/>
        <v>1735.6580040000003</v>
      </c>
      <c r="D239">
        <v>0.57024143999999999</v>
      </c>
      <c r="E239">
        <f t="shared" si="7"/>
        <v>737.99001853999914</v>
      </c>
    </row>
    <row r="240" spans="1:5" x14ac:dyDescent="0.25">
      <c r="A240" s="3">
        <v>45164</v>
      </c>
      <c r="B240">
        <v>6.0185440000000003</v>
      </c>
      <c r="C240">
        <f t="shared" si="6"/>
        <v>1741.6765480000004</v>
      </c>
      <c r="D240">
        <v>0.56373832000000001</v>
      </c>
      <c r="E240">
        <f t="shared" si="7"/>
        <v>738.55375685999911</v>
      </c>
    </row>
    <row r="241" spans="1:5" x14ac:dyDescent="0.25">
      <c r="A241" s="3">
        <v>45165</v>
      </c>
      <c r="B241">
        <v>6.4435390000000003</v>
      </c>
      <c r="C241">
        <f t="shared" si="6"/>
        <v>1748.1200870000005</v>
      </c>
      <c r="D241">
        <v>0.60008245999999998</v>
      </c>
      <c r="E241">
        <f t="shared" si="7"/>
        <v>739.15383931999907</v>
      </c>
    </row>
    <row r="242" spans="1:5" x14ac:dyDescent="0.25">
      <c r="A242" s="3">
        <v>45166</v>
      </c>
      <c r="B242">
        <v>5.891756</v>
      </c>
      <c r="C242">
        <f t="shared" si="6"/>
        <v>1754.0118430000005</v>
      </c>
      <c r="D242">
        <v>0.58213879000000002</v>
      </c>
      <c r="E242">
        <f t="shared" si="7"/>
        <v>739.73597810999911</v>
      </c>
    </row>
    <row r="243" spans="1:5" x14ac:dyDescent="0.25">
      <c r="A243" s="3">
        <v>45167</v>
      </c>
      <c r="B243">
        <v>5.8981649999999997</v>
      </c>
      <c r="C243">
        <f t="shared" si="6"/>
        <v>1759.9100080000005</v>
      </c>
      <c r="D243">
        <v>0.62706534999999997</v>
      </c>
      <c r="E243">
        <f t="shared" si="7"/>
        <v>740.36304345999906</v>
      </c>
    </row>
    <row r="244" spans="1:5" x14ac:dyDescent="0.25">
      <c r="A244" s="3">
        <v>45168</v>
      </c>
      <c r="B244">
        <v>5.9948220000000001</v>
      </c>
      <c r="C244">
        <f t="shared" si="6"/>
        <v>1765.9048300000006</v>
      </c>
      <c r="D244">
        <v>0.62469465999999996</v>
      </c>
      <c r="E244">
        <f t="shared" si="7"/>
        <v>740.98773811999911</v>
      </c>
    </row>
    <row r="245" spans="1:5" x14ac:dyDescent="0.25">
      <c r="A245" s="3">
        <v>45169</v>
      </c>
      <c r="B245">
        <v>5.9000500000000002</v>
      </c>
      <c r="C245">
        <f t="shared" si="6"/>
        <v>1771.8048800000006</v>
      </c>
      <c r="D245">
        <v>0.61423170999999999</v>
      </c>
      <c r="E245">
        <f t="shared" si="7"/>
        <v>741.60196982999912</v>
      </c>
    </row>
    <row r="246" spans="1:5" x14ac:dyDescent="0.25">
      <c r="A246" s="3">
        <v>45170</v>
      </c>
      <c r="B246">
        <v>6.0127730000000001</v>
      </c>
      <c r="C246">
        <f t="shared" si="6"/>
        <v>1777.8176530000005</v>
      </c>
      <c r="D246">
        <v>0.58928904000000004</v>
      </c>
      <c r="E246">
        <f t="shared" si="7"/>
        <v>742.19125886999916</v>
      </c>
    </row>
    <row r="247" spans="1:5" x14ac:dyDescent="0.25">
      <c r="A247" s="3">
        <v>45171</v>
      </c>
      <c r="B247">
        <v>6.2515879999999999</v>
      </c>
      <c r="C247">
        <f t="shared" si="6"/>
        <v>1784.0692410000006</v>
      </c>
      <c r="D247">
        <v>0.55941635000000001</v>
      </c>
      <c r="E247">
        <f t="shared" si="7"/>
        <v>742.75067521999915</v>
      </c>
    </row>
    <row r="248" spans="1:5" x14ac:dyDescent="0.25">
      <c r="A248" s="3">
        <v>45172</v>
      </c>
      <c r="B248">
        <v>6.6725810000000001</v>
      </c>
      <c r="C248">
        <f t="shared" si="6"/>
        <v>1790.7418220000006</v>
      </c>
      <c r="D248">
        <v>0.63402464000000003</v>
      </c>
      <c r="E248">
        <f t="shared" si="7"/>
        <v>743.38469985999916</v>
      </c>
    </row>
    <row r="249" spans="1:5" x14ac:dyDescent="0.25">
      <c r="A249" s="3">
        <v>45173</v>
      </c>
      <c r="B249">
        <v>6.0265769999999996</v>
      </c>
      <c r="C249">
        <f t="shared" si="6"/>
        <v>1796.7683990000007</v>
      </c>
      <c r="D249">
        <v>0.65885335</v>
      </c>
      <c r="E249">
        <f t="shared" si="7"/>
        <v>744.04355320999912</v>
      </c>
    </row>
    <row r="250" spans="1:5" x14ac:dyDescent="0.25">
      <c r="A250" s="3">
        <v>45174</v>
      </c>
      <c r="B250">
        <v>5.9641979999999997</v>
      </c>
      <c r="C250">
        <f t="shared" si="6"/>
        <v>1802.7325970000006</v>
      </c>
      <c r="D250">
        <v>0.65388411999999996</v>
      </c>
      <c r="E250">
        <f t="shared" si="7"/>
        <v>744.69743732999916</v>
      </c>
    </row>
    <row r="251" spans="1:5" x14ac:dyDescent="0.25">
      <c r="A251" s="3">
        <v>45175</v>
      </c>
      <c r="B251">
        <v>6.1895280000000001</v>
      </c>
      <c r="C251">
        <f t="shared" si="6"/>
        <v>1808.9221250000007</v>
      </c>
      <c r="D251">
        <v>0.65097844999999999</v>
      </c>
      <c r="E251">
        <f t="shared" si="7"/>
        <v>745.34841577999919</v>
      </c>
    </row>
    <row r="252" spans="1:5" x14ac:dyDescent="0.25">
      <c r="A252" s="3">
        <v>45176</v>
      </c>
      <c r="B252">
        <v>6.0903479999999997</v>
      </c>
      <c r="C252">
        <f t="shared" si="6"/>
        <v>1815.0124730000007</v>
      </c>
      <c r="D252">
        <v>0.65822159000000002</v>
      </c>
      <c r="E252">
        <f t="shared" si="7"/>
        <v>746.00663736999923</v>
      </c>
    </row>
    <row r="253" spans="1:5" x14ac:dyDescent="0.25">
      <c r="A253" s="3">
        <v>45177</v>
      </c>
      <c r="B253">
        <v>6.0621309999999999</v>
      </c>
      <c r="C253">
        <f t="shared" si="6"/>
        <v>1821.0746040000006</v>
      </c>
      <c r="D253">
        <v>0.65170181999999999</v>
      </c>
      <c r="E253">
        <f t="shared" si="7"/>
        <v>746.6583391899992</v>
      </c>
    </row>
    <row r="254" spans="1:5" x14ac:dyDescent="0.25">
      <c r="A254" s="3">
        <v>45178</v>
      </c>
      <c r="B254">
        <v>6.5428350000000002</v>
      </c>
      <c r="C254">
        <f t="shared" si="6"/>
        <v>1827.6174390000006</v>
      </c>
      <c r="D254">
        <v>0.61614016000000005</v>
      </c>
      <c r="E254">
        <f t="shared" si="7"/>
        <v>747.27447934999918</v>
      </c>
    </row>
    <row r="255" spans="1:5" x14ac:dyDescent="0.25">
      <c r="A255" s="3">
        <v>45179</v>
      </c>
      <c r="B255">
        <v>6.7509100000000002</v>
      </c>
      <c r="C255">
        <f t="shared" si="6"/>
        <v>1834.3683490000005</v>
      </c>
      <c r="D255">
        <v>0.68267237000000003</v>
      </c>
      <c r="E255">
        <f t="shared" si="7"/>
        <v>747.95715171999916</v>
      </c>
    </row>
    <row r="256" spans="1:5" x14ac:dyDescent="0.25">
      <c r="A256" s="3">
        <v>45180</v>
      </c>
      <c r="B256">
        <v>6.2603749999999998</v>
      </c>
      <c r="C256">
        <f t="shared" si="6"/>
        <v>1840.6287240000006</v>
      </c>
      <c r="D256">
        <v>0.67214808999999998</v>
      </c>
      <c r="E256">
        <f t="shared" si="7"/>
        <v>748.62929980999911</v>
      </c>
    </row>
    <row r="257" spans="1:5" x14ac:dyDescent="0.25">
      <c r="A257" s="3">
        <v>45181</v>
      </c>
      <c r="B257">
        <v>6.2548940000000002</v>
      </c>
      <c r="C257">
        <f t="shared" si="6"/>
        <v>1846.8836180000005</v>
      </c>
      <c r="D257">
        <v>0.67865315000000004</v>
      </c>
      <c r="E257">
        <f t="shared" si="7"/>
        <v>749.30795295999906</v>
      </c>
    </row>
    <row r="258" spans="1:5" x14ac:dyDescent="0.25">
      <c r="A258" s="3">
        <v>45182</v>
      </c>
      <c r="B258">
        <v>6.3720829999999999</v>
      </c>
      <c r="C258">
        <f t="shared" si="6"/>
        <v>1853.2557010000005</v>
      </c>
      <c r="D258">
        <v>0.74551014000000004</v>
      </c>
      <c r="E258">
        <f t="shared" si="7"/>
        <v>750.05346309999902</v>
      </c>
    </row>
    <row r="259" spans="1:5" x14ac:dyDescent="0.25">
      <c r="A259" s="3">
        <v>45183</v>
      </c>
      <c r="B259">
        <v>6.1974739999999997</v>
      </c>
      <c r="C259">
        <f t="shared" si="6"/>
        <v>1859.4531750000006</v>
      </c>
      <c r="D259">
        <v>0.84495514000000005</v>
      </c>
      <c r="E259">
        <f t="shared" si="7"/>
        <v>750.89841823999905</v>
      </c>
    </row>
    <row r="260" spans="1:5" x14ac:dyDescent="0.25">
      <c r="A260" s="3">
        <v>45184</v>
      </c>
      <c r="B260">
        <v>6.2809650000000001</v>
      </c>
      <c r="C260">
        <f t="shared" si="6"/>
        <v>1865.7341400000005</v>
      </c>
      <c r="D260">
        <v>0.85738519999999996</v>
      </c>
      <c r="E260">
        <f t="shared" si="7"/>
        <v>751.755803439999</v>
      </c>
    </row>
    <row r="261" spans="1:5" x14ac:dyDescent="0.25">
      <c r="A261" s="3">
        <v>45185</v>
      </c>
      <c r="B261">
        <v>6.6334020000000002</v>
      </c>
      <c r="C261">
        <f t="shared" ref="C261:C324" si="8">C260+B261</f>
        <v>1872.3675420000004</v>
      </c>
      <c r="D261">
        <v>0.80558136000000002</v>
      </c>
      <c r="E261">
        <f t="shared" ref="E261:E324" si="9">E260+D261</f>
        <v>752.56138479999902</v>
      </c>
    </row>
    <row r="262" spans="1:5" x14ac:dyDescent="0.25">
      <c r="A262" s="3">
        <v>45186</v>
      </c>
      <c r="B262">
        <v>6.9286219999999998</v>
      </c>
      <c r="C262">
        <f t="shared" si="8"/>
        <v>1879.2961640000003</v>
      </c>
      <c r="D262">
        <v>0.89469235999999996</v>
      </c>
      <c r="E262">
        <f t="shared" si="9"/>
        <v>753.45607715999904</v>
      </c>
    </row>
    <row r="263" spans="1:5" x14ac:dyDescent="0.25">
      <c r="A263" s="3">
        <v>45187</v>
      </c>
      <c r="B263">
        <v>6.566325</v>
      </c>
      <c r="C263">
        <f t="shared" si="8"/>
        <v>1885.8624890000003</v>
      </c>
      <c r="D263">
        <v>0.90856756999999999</v>
      </c>
      <c r="E263">
        <f t="shared" si="9"/>
        <v>754.36464472999899</v>
      </c>
    </row>
    <row r="264" spans="1:5" x14ac:dyDescent="0.25">
      <c r="A264" s="3">
        <v>45188</v>
      </c>
      <c r="B264">
        <v>6.4677540000000002</v>
      </c>
      <c r="C264">
        <f t="shared" si="8"/>
        <v>1892.3302430000003</v>
      </c>
      <c r="D264">
        <v>0.90476509999999999</v>
      </c>
      <c r="E264">
        <f t="shared" si="9"/>
        <v>755.26940982999895</v>
      </c>
    </row>
    <row r="265" spans="1:5" x14ac:dyDescent="0.25">
      <c r="A265" s="3">
        <v>45189</v>
      </c>
      <c r="B265">
        <v>6.4805429999999999</v>
      </c>
      <c r="C265">
        <f t="shared" si="8"/>
        <v>1898.8107860000002</v>
      </c>
      <c r="D265">
        <v>0.89446665999999997</v>
      </c>
      <c r="E265">
        <f t="shared" si="9"/>
        <v>756.16387648999898</v>
      </c>
    </row>
    <row r="266" spans="1:5" x14ac:dyDescent="0.25">
      <c r="A266" s="3">
        <v>45190</v>
      </c>
      <c r="B266">
        <v>6.6097089999999996</v>
      </c>
      <c r="C266">
        <f t="shared" si="8"/>
        <v>1905.4204950000003</v>
      </c>
      <c r="D266">
        <v>0.83622768000000003</v>
      </c>
      <c r="E266">
        <f t="shared" si="9"/>
        <v>757.00010416999896</v>
      </c>
    </row>
    <row r="267" spans="1:5" x14ac:dyDescent="0.25">
      <c r="A267" s="3">
        <v>45191</v>
      </c>
      <c r="B267">
        <v>6.7739070000000003</v>
      </c>
      <c r="C267">
        <f t="shared" si="8"/>
        <v>1912.1944020000003</v>
      </c>
      <c r="D267">
        <v>0.83826014000000004</v>
      </c>
      <c r="E267">
        <f t="shared" si="9"/>
        <v>757.83836430999895</v>
      </c>
    </row>
    <row r="268" spans="1:5" x14ac:dyDescent="0.25">
      <c r="A268" s="3">
        <v>45192</v>
      </c>
      <c r="B268">
        <v>6.9477039999999999</v>
      </c>
      <c r="C268">
        <f t="shared" si="8"/>
        <v>1919.1421060000002</v>
      </c>
      <c r="D268">
        <v>0.81265447000000002</v>
      </c>
      <c r="E268">
        <f t="shared" si="9"/>
        <v>758.65101877999894</v>
      </c>
    </row>
    <row r="269" spans="1:5" x14ac:dyDescent="0.25">
      <c r="A269" s="3">
        <v>45193</v>
      </c>
      <c r="B269">
        <v>7.6687599999999998</v>
      </c>
      <c r="C269">
        <f t="shared" si="8"/>
        <v>1926.8108660000003</v>
      </c>
      <c r="D269">
        <v>0.94133995000000004</v>
      </c>
      <c r="E269">
        <f t="shared" si="9"/>
        <v>759.59235872999898</v>
      </c>
    </row>
    <row r="270" spans="1:5" x14ac:dyDescent="0.25">
      <c r="A270" s="3">
        <v>45194</v>
      </c>
      <c r="B270">
        <v>7.0946470000000001</v>
      </c>
      <c r="C270">
        <f t="shared" si="8"/>
        <v>1933.9055130000002</v>
      </c>
      <c r="D270">
        <v>0.95566072999999996</v>
      </c>
      <c r="E270">
        <f t="shared" si="9"/>
        <v>760.54801945999895</v>
      </c>
    </row>
    <row r="271" spans="1:5" x14ac:dyDescent="0.25">
      <c r="A271" s="3">
        <v>45195</v>
      </c>
      <c r="B271">
        <v>6.9211980000000004</v>
      </c>
      <c r="C271">
        <f t="shared" si="8"/>
        <v>1940.8267110000002</v>
      </c>
      <c r="D271">
        <v>0.96630579999999999</v>
      </c>
      <c r="E271">
        <f t="shared" si="9"/>
        <v>761.51432525999894</v>
      </c>
    </row>
    <row r="272" spans="1:5" x14ac:dyDescent="0.25">
      <c r="A272" s="3">
        <v>45196</v>
      </c>
      <c r="B272">
        <v>7.1652329999999997</v>
      </c>
      <c r="C272">
        <f t="shared" si="8"/>
        <v>1947.9919440000001</v>
      </c>
      <c r="D272">
        <v>0.96224533999999995</v>
      </c>
      <c r="E272">
        <f t="shared" si="9"/>
        <v>762.47657059999892</v>
      </c>
    </row>
    <row r="273" spans="1:5" x14ac:dyDescent="0.25">
      <c r="A273" s="3">
        <v>45197</v>
      </c>
      <c r="B273">
        <v>7.4534640000000003</v>
      </c>
      <c r="C273">
        <f t="shared" si="8"/>
        <v>1955.445408</v>
      </c>
      <c r="D273">
        <v>1.02139183</v>
      </c>
      <c r="E273">
        <f t="shared" si="9"/>
        <v>763.49796242999889</v>
      </c>
    </row>
    <row r="274" spans="1:5" x14ac:dyDescent="0.25">
      <c r="A274" s="3">
        <v>45198</v>
      </c>
      <c r="B274">
        <v>7.5849209999999996</v>
      </c>
      <c r="C274">
        <f t="shared" si="8"/>
        <v>1963.0303289999999</v>
      </c>
      <c r="D274">
        <v>1.11909116</v>
      </c>
      <c r="E274">
        <f t="shared" si="9"/>
        <v>764.61705358999893</v>
      </c>
    </row>
    <row r="275" spans="1:5" x14ac:dyDescent="0.25">
      <c r="A275" s="3">
        <v>45199</v>
      </c>
      <c r="B275">
        <v>8.0062329999999999</v>
      </c>
      <c r="C275">
        <f t="shared" si="8"/>
        <v>1971.036562</v>
      </c>
      <c r="D275">
        <v>1.2431987200000001</v>
      </c>
      <c r="E275">
        <f t="shared" si="9"/>
        <v>765.86025230999894</v>
      </c>
    </row>
    <row r="276" spans="1:5" x14ac:dyDescent="0.25">
      <c r="A276" s="3">
        <v>45200</v>
      </c>
      <c r="B276">
        <v>8.710585</v>
      </c>
      <c r="C276">
        <f t="shared" si="8"/>
        <v>1979.747147</v>
      </c>
      <c r="D276">
        <v>1.57043478</v>
      </c>
      <c r="E276">
        <f t="shared" si="9"/>
        <v>767.43068708999897</v>
      </c>
    </row>
    <row r="277" spans="1:5" x14ac:dyDescent="0.25">
      <c r="A277" s="3">
        <v>45201</v>
      </c>
      <c r="B277">
        <v>7.898498</v>
      </c>
      <c r="C277">
        <f t="shared" si="8"/>
        <v>1987.6456450000001</v>
      </c>
      <c r="D277">
        <v>1.7677789399999999</v>
      </c>
      <c r="E277">
        <f t="shared" si="9"/>
        <v>769.19846602999894</v>
      </c>
    </row>
    <row r="278" spans="1:5" x14ac:dyDescent="0.25">
      <c r="A278" s="3">
        <v>45202</v>
      </c>
      <c r="B278">
        <v>7.6756039999999999</v>
      </c>
      <c r="C278">
        <f t="shared" si="8"/>
        <v>1995.3212490000001</v>
      </c>
      <c r="D278">
        <v>1.81455061</v>
      </c>
      <c r="E278">
        <f t="shared" si="9"/>
        <v>771.01301663999891</v>
      </c>
    </row>
    <row r="279" spans="1:5" x14ac:dyDescent="0.25">
      <c r="A279" s="3">
        <v>45203</v>
      </c>
      <c r="B279">
        <v>7.9715780000000001</v>
      </c>
      <c r="C279">
        <f t="shared" si="8"/>
        <v>2003.292827</v>
      </c>
      <c r="D279">
        <v>1.90907052</v>
      </c>
      <c r="E279">
        <f t="shared" si="9"/>
        <v>772.92208715999891</v>
      </c>
    </row>
    <row r="280" spans="1:5" x14ac:dyDescent="0.25">
      <c r="A280" s="3">
        <v>45204</v>
      </c>
      <c r="B280">
        <v>7.9414470000000001</v>
      </c>
      <c r="C280">
        <f t="shared" si="8"/>
        <v>2011.2342739999999</v>
      </c>
      <c r="D280">
        <v>1.9989402199999999</v>
      </c>
      <c r="E280">
        <f t="shared" si="9"/>
        <v>774.92102737999892</v>
      </c>
    </row>
    <row r="281" spans="1:5" x14ac:dyDescent="0.25">
      <c r="A281" s="3">
        <v>45205</v>
      </c>
      <c r="B281">
        <v>8.0990909999999996</v>
      </c>
      <c r="C281">
        <f t="shared" si="8"/>
        <v>2019.333365</v>
      </c>
      <c r="D281">
        <v>2.1108683500000001</v>
      </c>
      <c r="E281">
        <f t="shared" si="9"/>
        <v>777.03189572999895</v>
      </c>
    </row>
    <row r="282" spans="1:5" x14ac:dyDescent="0.25">
      <c r="A282" s="3">
        <v>45206</v>
      </c>
      <c r="B282">
        <v>8.6301100000000002</v>
      </c>
      <c r="C282">
        <f t="shared" si="8"/>
        <v>2027.963475</v>
      </c>
      <c r="D282">
        <v>2.0779488399999999</v>
      </c>
      <c r="E282">
        <f t="shared" si="9"/>
        <v>779.10984456999893</v>
      </c>
    </row>
    <row r="283" spans="1:5" x14ac:dyDescent="0.25">
      <c r="A283" s="3">
        <v>45207</v>
      </c>
      <c r="B283">
        <v>8.9759060000000002</v>
      </c>
      <c r="C283">
        <f t="shared" si="8"/>
        <v>2036.9393809999999</v>
      </c>
      <c r="D283">
        <v>1.90463772</v>
      </c>
      <c r="E283">
        <f t="shared" si="9"/>
        <v>781.01448228999891</v>
      </c>
    </row>
    <row r="284" spans="1:5" x14ac:dyDescent="0.25">
      <c r="A284" s="3">
        <v>45208</v>
      </c>
      <c r="B284">
        <v>8.2593160000000001</v>
      </c>
      <c r="C284">
        <f t="shared" si="8"/>
        <v>2045.1986969999998</v>
      </c>
      <c r="D284">
        <v>2.0431780599999998</v>
      </c>
      <c r="E284">
        <f t="shared" si="9"/>
        <v>783.05766034999886</v>
      </c>
    </row>
    <row r="285" spans="1:5" x14ac:dyDescent="0.25">
      <c r="A285" s="3">
        <v>45209</v>
      </c>
      <c r="B285">
        <v>7.9855270000000003</v>
      </c>
      <c r="C285">
        <f t="shared" si="8"/>
        <v>2053.1842239999996</v>
      </c>
      <c r="D285">
        <v>2.10946619</v>
      </c>
      <c r="E285">
        <f t="shared" si="9"/>
        <v>785.16712653999889</v>
      </c>
    </row>
    <row r="286" spans="1:5" x14ac:dyDescent="0.25">
      <c r="A286" s="3">
        <v>45210</v>
      </c>
      <c r="B286">
        <v>8.3047299999999993</v>
      </c>
      <c r="C286">
        <f t="shared" si="8"/>
        <v>2061.4889539999995</v>
      </c>
      <c r="D286">
        <v>2.21119639</v>
      </c>
      <c r="E286">
        <f t="shared" si="9"/>
        <v>787.37832292999894</v>
      </c>
    </row>
    <row r="287" spans="1:5" x14ac:dyDescent="0.25">
      <c r="A287" s="3">
        <v>45211</v>
      </c>
      <c r="B287">
        <v>8.1074719999999996</v>
      </c>
      <c r="C287">
        <f t="shared" si="8"/>
        <v>2069.5964259999996</v>
      </c>
      <c r="D287">
        <v>2.32430322</v>
      </c>
      <c r="E287">
        <f t="shared" si="9"/>
        <v>789.70262614999899</v>
      </c>
    </row>
    <row r="288" spans="1:5" x14ac:dyDescent="0.25">
      <c r="A288" s="3">
        <v>45212</v>
      </c>
      <c r="B288">
        <v>8.2138150000000003</v>
      </c>
      <c r="C288">
        <f t="shared" si="8"/>
        <v>2077.8102409999997</v>
      </c>
      <c r="D288">
        <v>2.3190584599999999</v>
      </c>
      <c r="E288">
        <f t="shared" si="9"/>
        <v>792.02168460999894</v>
      </c>
    </row>
    <row r="289" spans="1:5" x14ac:dyDescent="0.25">
      <c r="A289" s="3">
        <v>45213</v>
      </c>
      <c r="B289">
        <v>8.7128759999999996</v>
      </c>
      <c r="C289">
        <f t="shared" si="8"/>
        <v>2086.5231169999997</v>
      </c>
      <c r="D289">
        <v>2.3681539699999998</v>
      </c>
      <c r="E289">
        <f t="shared" si="9"/>
        <v>794.38983857999892</v>
      </c>
    </row>
    <row r="290" spans="1:5" x14ac:dyDescent="0.25">
      <c r="A290" s="3">
        <v>45214</v>
      </c>
      <c r="B290">
        <v>8.9433100000000003</v>
      </c>
      <c r="C290">
        <f t="shared" si="8"/>
        <v>2095.4664269999998</v>
      </c>
      <c r="D290">
        <v>2.2913143100000002</v>
      </c>
      <c r="E290">
        <f t="shared" si="9"/>
        <v>796.68115288999888</v>
      </c>
    </row>
    <row r="291" spans="1:5" x14ac:dyDescent="0.25">
      <c r="A291" s="3">
        <v>45215</v>
      </c>
      <c r="B291">
        <v>8.4236009999999997</v>
      </c>
      <c r="C291">
        <f t="shared" si="8"/>
        <v>2103.8900279999998</v>
      </c>
      <c r="D291">
        <v>2.6129941699999999</v>
      </c>
      <c r="E291">
        <f t="shared" si="9"/>
        <v>799.29414705999886</v>
      </c>
    </row>
    <row r="292" spans="1:5" x14ac:dyDescent="0.25">
      <c r="A292" s="3">
        <v>45216</v>
      </c>
      <c r="B292">
        <v>8.1833069999999992</v>
      </c>
      <c r="C292">
        <f t="shared" si="8"/>
        <v>2112.0733349999996</v>
      </c>
      <c r="D292">
        <v>2.7540305900000002</v>
      </c>
      <c r="E292">
        <f t="shared" si="9"/>
        <v>802.04817764999882</v>
      </c>
    </row>
    <row r="293" spans="1:5" x14ac:dyDescent="0.25">
      <c r="A293" s="3">
        <v>45217</v>
      </c>
      <c r="B293">
        <v>8.4501939999999998</v>
      </c>
      <c r="C293">
        <f t="shared" si="8"/>
        <v>2120.5235289999996</v>
      </c>
      <c r="D293">
        <v>2.94665803</v>
      </c>
      <c r="E293">
        <f t="shared" si="9"/>
        <v>804.9948356799988</v>
      </c>
    </row>
    <row r="294" spans="1:5" x14ac:dyDescent="0.25">
      <c r="A294" s="3">
        <v>45218</v>
      </c>
      <c r="B294">
        <v>8.3397039999999993</v>
      </c>
      <c r="C294">
        <f t="shared" si="8"/>
        <v>2128.8632329999996</v>
      </c>
      <c r="D294">
        <v>2.8933641799999998</v>
      </c>
      <c r="E294">
        <f t="shared" si="9"/>
        <v>807.88819985999885</v>
      </c>
    </row>
    <row r="295" spans="1:5" x14ac:dyDescent="0.25">
      <c r="A295" s="3">
        <v>45219</v>
      </c>
      <c r="B295">
        <v>8.5245499999999996</v>
      </c>
      <c r="C295">
        <f t="shared" si="8"/>
        <v>2137.3877829999997</v>
      </c>
      <c r="D295">
        <v>2.9566690599999998</v>
      </c>
      <c r="E295">
        <f t="shared" si="9"/>
        <v>810.84486891999882</v>
      </c>
    </row>
    <row r="296" spans="1:5" x14ac:dyDescent="0.25">
      <c r="A296" s="3">
        <v>45220</v>
      </c>
      <c r="B296">
        <v>9.0966039999999992</v>
      </c>
      <c r="C296">
        <f t="shared" si="8"/>
        <v>2146.4843869999995</v>
      </c>
      <c r="D296">
        <v>3.0744279200000002</v>
      </c>
      <c r="E296">
        <f t="shared" si="9"/>
        <v>813.91929683999876</v>
      </c>
    </row>
    <row r="297" spans="1:5" x14ac:dyDescent="0.25">
      <c r="A297" s="3">
        <v>45221</v>
      </c>
      <c r="B297">
        <v>9.0863669999999992</v>
      </c>
      <c r="C297">
        <f t="shared" si="8"/>
        <v>2155.5707539999994</v>
      </c>
      <c r="D297">
        <v>2.90511974</v>
      </c>
      <c r="E297">
        <f t="shared" si="9"/>
        <v>816.8244165799988</v>
      </c>
    </row>
    <row r="298" spans="1:5" x14ac:dyDescent="0.25">
      <c r="A298" s="3">
        <v>45222</v>
      </c>
      <c r="B298">
        <v>8.8548019999999994</v>
      </c>
      <c r="C298">
        <f t="shared" si="8"/>
        <v>2164.4255559999992</v>
      </c>
      <c r="D298">
        <v>3.05840303</v>
      </c>
      <c r="E298">
        <f t="shared" si="9"/>
        <v>819.88281960999882</v>
      </c>
    </row>
    <row r="299" spans="1:5" x14ac:dyDescent="0.25">
      <c r="A299" s="3">
        <v>45223</v>
      </c>
      <c r="B299">
        <v>8.4680579999999992</v>
      </c>
      <c r="C299">
        <f t="shared" si="8"/>
        <v>2172.8936139999992</v>
      </c>
      <c r="D299">
        <v>3.1672682000000001</v>
      </c>
      <c r="E299">
        <f t="shared" si="9"/>
        <v>823.05008780999879</v>
      </c>
    </row>
    <row r="300" spans="1:5" x14ac:dyDescent="0.25">
      <c r="A300" s="3">
        <v>45224</v>
      </c>
      <c r="B300">
        <v>8.5602780000000003</v>
      </c>
      <c r="C300">
        <f t="shared" si="8"/>
        <v>2181.4538919999991</v>
      </c>
      <c r="D300">
        <v>3.1881038300000002</v>
      </c>
      <c r="E300">
        <f t="shared" si="9"/>
        <v>826.23819163999883</v>
      </c>
    </row>
    <row r="301" spans="1:5" x14ac:dyDescent="0.25">
      <c r="A301" s="3">
        <v>45225</v>
      </c>
      <c r="B301">
        <v>8.5842320000000001</v>
      </c>
      <c r="C301">
        <f t="shared" si="8"/>
        <v>2190.0381239999992</v>
      </c>
      <c r="D301">
        <v>3.1152861399999998</v>
      </c>
      <c r="E301">
        <f t="shared" si="9"/>
        <v>829.3534777799988</v>
      </c>
    </row>
    <row r="302" spans="1:5" x14ac:dyDescent="0.25">
      <c r="A302" s="3">
        <v>45226</v>
      </c>
      <c r="B302">
        <v>8.6849779999999992</v>
      </c>
      <c r="C302">
        <f t="shared" si="8"/>
        <v>2198.723101999999</v>
      </c>
      <c r="D302">
        <v>3.2798946</v>
      </c>
      <c r="E302">
        <f t="shared" si="9"/>
        <v>832.63337237999883</v>
      </c>
    </row>
    <row r="303" spans="1:5" x14ac:dyDescent="0.25">
      <c r="A303" s="3">
        <v>45227</v>
      </c>
      <c r="B303">
        <v>9.4532170000000004</v>
      </c>
      <c r="C303">
        <f t="shared" si="8"/>
        <v>2208.1763189999992</v>
      </c>
      <c r="D303">
        <v>3.4138190599999998</v>
      </c>
      <c r="E303">
        <f t="shared" si="9"/>
        <v>836.04719143999887</v>
      </c>
    </row>
    <row r="304" spans="1:5" x14ac:dyDescent="0.25">
      <c r="A304" s="3">
        <v>45228</v>
      </c>
      <c r="B304">
        <v>10.471784</v>
      </c>
      <c r="C304">
        <f t="shared" si="8"/>
        <v>2218.6481029999991</v>
      </c>
      <c r="D304">
        <v>3.48598024</v>
      </c>
      <c r="E304">
        <f t="shared" si="9"/>
        <v>839.53317167999887</v>
      </c>
    </row>
    <row r="305" spans="1:5" x14ac:dyDescent="0.25">
      <c r="A305" s="3">
        <v>45229</v>
      </c>
      <c r="B305">
        <v>9.4027279999999998</v>
      </c>
      <c r="C305">
        <f t="shared" si="8"/>
        <v>2228.0508309999991</v>
      </c>
      <c r="D305">
        <v>3.5695875500000001</v>
      </c>
      <c r="E305">
        <f t="shared" si="9"/>
        <v>843.10275922999892</v>
      </c>
    </row>
    <row r="306" spans="1:5" x14ac:dyDescent="0.25">
      <c r="A306" s="3">
        <v>45230</v>
      </c>
      <c r="B306">
        <v>9.4015970000000006</v>
      </c>
      <c r="C306">
        <f t="shared" si="8"/>
        <v>2237.4524279999991</v>
      </c>
      <c r="D306">
        <v>3.6227551400000002</v>
      </c>
      <c r="E306">
        <f t="shared" si="9"/>
        <v>846.7255143699989</v>
      </c>
    </row>
    <row r="307" spans="1:5" x14ac:dyDescent="0.25">
      <c r="A307" s="3">
        <v>45231</v>
      </c>
      <c r="B307">
        <v>9.646096</v>
      </c>
      <c r="C307">
        <f t="shared" si="8"/>
        <v>2247.0985239999991</v>
      </c>
      <c r="D307">
        <v>3.7624707800000001</v>
      </c>
      <c r="E307">
        <f t="shared" si="9"/>
        <v>850.48798514999885</v>
      </c>
    </row>
    <row r="308" spans="1:5" x14ac:dyDescent="0.25">
      <c r="A308" s="3">
        <v>45232</v>
      </c>
      <c r="B308">
        <v>9.5697969999999994</v>
      </c>
      <c r="C308">
        <f t="shared" si="8"/>
        <v>2256.6683209999992</v>
      </c>
      <c r="D308">
        <v>3.79335062</v>
      </c>
      <c r="E308">
        <f t="shared" si="9"/>
        <v>854.2813357699988</v>
      </c>
    </row>
    <row r="309" spans="1:5" x14ac:dyDescent="0.25">
      <c r="A309" s="3">
        <v>45233</v>
      </c>
      <c r="B309">
        <v>9.5879220000000007</v>
      </c>
      <c r="C309">
        <f t="shared" si="8"/>
        <v>2266.2562429999994</v>
      </c>
      <c r="D309">
        <v>3.67880611</v>
      </c>
      <c r="E309">
        <f t="shared" si="9"/>
        <v>857.96014187999879</v>
      </c>
    </row>
    <row r="310" spans="1:5" x14ac:dyDescent="0.25">
      <c r="A310" s="3">
        <v>45234</v>
      </c>
      <c r="B310">
        <v>10.243293</v>
      </c>
      <c r="C310">
        <f t="shared" si="8"/>
        <v>2276.4995359999994</v>
      </c>
      <c r="D310">
        <v>3.6349062600000002</v>
      </c>
      <c r="E310">
        <f t="shared" si="9"/>
        <v>861.59504813999877</v>
      </c>
    </row>
    <row r="311" spans="1:5" x14ac:dyDescent="0.25">
      <c r="A311" s="3">
        <v>45235</v>
      </c>
      <c r="B311">
        <v>10.320897</v>
      </c>
      <c r="C311">
        <f t="shared" si="8"/>
        <v>2286.8204329999994</v>
      </c>
      <c r="D311">
        <v>3.7875870699999998</v>
      </c>
      <c r="E311">
        <f t="shared" si="9"/>
        <v>865.38263520999874</v>
      </c>
    </row>
    <row r="312" spans="1:5" x14ac:dyDescent="0.25">
      <c r="A312" s="3">
        <v>45236</v>
      </c>
      <c r="B312">
        <v>9.6793300000000002</v>
      </c>
      <c r="C312">
        <f t="shared" si="8"/>
        <v>2296.4997629999993</v>
      </c>
      <c r="D312">
        <v>3.9721291600000002</v>
      </c>
      <c r="E312">
        <f t="shared" si="9"/>
        <v>869.35476436999875</v>
      </c>
    </row>
    <row r="313" spans="1:5" x14ac:dyDescent="0.25">
      <c r="A313" s="3">
        <v>45237</v>
      </c>
      <c r="B313">
        <v>9.6296820000000007</v>
      </c>
      <c r="C313">
        <f t="shared" si="8"/>
        <v>2306.1294449999991</v>
      </c>
      <c r="D313">
        <v>4.1770652400000001</v>
      </c>
      <c r="E313">
        <f t="shared" si="9"/>
        <v>873.53182960999879</v>
      </c>
    </row>
    <row r="314" spans="1:5" x14ac:dyDescent="0.25">
      <c r="A314" s="3">
        <v>45238</v>
      </c>
      <c r="B314">
        <v>9.8834900000000001</v>
      </c>
      <c r="C314">
        <f t="shared" si="8"/>
        <v>2316.0129349999993</v>
      </c>
      <c r="D314">
        <v>4.24792609</v>
      </c>
      <c r="E314">
        <f t="shared" si="9"/>
        <v>877.77975569999876</v>
      </c>
    </row>
    <row r="315" spans="1:5" x14ac:dyDescent="0.25">
      <c r="A315" s="3">
        <v>45239</v>
      </c>
      <c r="B315">
        <v>9.7895880000000002</v>
      </c>
      <c r="C315">
        <f t="shared" si="8"/>
        <v>2325.8025229999994</v>
      </c>
      <c r="D315">
        <v>4.3917515399999996</v>
      </c>
      <c r="E315">
        <f t="shared" si="9"/>
        <v>882.17150723999873</v>
      </c>
    </row>
    <row r="316" spans="1:5" x14ac:dyDescent="0.25">
      <c r="A316" s="3">
        <v>45240</v>
      </c>
      <c r="B316">
        <v>9.8616530000000004</v>
      </c>
      <c r="C316">
        <f t="shared" si="8"/>
        <v>2335.6641759999993</v>
      </c>
      <c r="D316">
        <v>4.4161351800000004</v>
      </c>
      <c r="E316">
        <f t="shared" si="9"/>
        <v>886.5876424199987</v>
      </c>
    </row>
    <row r="317" spans="1:5" x14ac:dyDescent="0.25">
      <c r="A317" s="3">
        <v>45241</v>
      </c>
      <c r="B317">
        <v>10.469841000000001</v>
      </c>
      <c r="C317">
        <f t="shared" si="8"/>
        <v>2346.1340169999994</v>
      </c>
      <c r="D317">
        <v>4.5963720199999996</v>
      </c>
      <c r="E317">
        <f t="shared" si="9"/>
        <v>891.18401443999869</v>
      </c>
    </row>
    <row r="318" spans="1:5" x14ac:dyDescent="0.25">
      <c r="A318" s="3">
        <v>45242</v>
      </c>
      <c r="B318">
        <v>10.541238999999999</v>
      </c>
      <c r="C318">
        <f t="shared" si="8"/>
        <v>2356.6752559999995</v>
      </c>
      <c r="D318">
        <v>4.6369824199999998</v>
      </c>
      <c r="E318">
        <f t="shared" si="9"/>
        <v>895.82099685999867</v>
      </c>
    </row>
    <row r="319" spans="1:5" x14ac:dyDescent="0.25">
      <c r="A319" s="3">
        <v>45243</v>
      </c>
      <c r="B319">
        <v>10.243698999999999</v>
      </c>
      <c r="C319">
        <f t="shared" si="8"/>
        <v>2366.9189549999996</v>
      </c>
      <c r="D319">
        <v>4.7195774000000004</v>
      </c>
      <c r="E319">
        <f t="shared" si="9"/>
        <v>900.54057425999872</v>
      </c>
    </row>
    <row r="320" spans="1:5" x14ac:dyDescent="0.25">
      <c r="A320" s="3">
        <v>45244</v>
      </c>
      <c r="B320">
        <v>9.9438680000000002</v>
      </c>
      <c r="C320">
        <f t="shared" si="8"/>
        <v>2376.8628229999995</v>
      </c>
      <c r="D320">
        <v>4.78600768</v>
      </c>
      <c r="E320">
        <f t="shared" si="9"/>
        <v>905.32658193999873</v>
      </c>
    </row>
    <row r="321" spans="1:5" x14ac:dyDescent="0.25">
      <c r="A321" s="3">
        <v>45245</v>
      </c>
      <c r="B321">
        <v>9.9687210000000004</v>
      </c>
      <c r="C321">
        <f t="shared" si="8"/>
        <v>2386.8315439999997</v>
      </c>
      <c r="D321">
        <v>4.8146614100000003</v>
      </c>
      <c r="E321">
        <f t="shared" si="9"/>
        <v>910.14124334999872</v>
      </c>
    </row>
    <row r="322" spans="1:5" x14ac:dyDescent="0.25">
      <c r="A322" s="3">
        <v>45246</v>
      </c>
      <c r="B322">
        <v>10.023994999999999</v>
      </c>
      <c r="C322">
        <f t="shared" si="8"/>
        <v>2396.8555389999997</v>
      </c>
      <c r="D322">
        <v>4.9662292099999998</v>
      </c>
      <c r="E322">
        <f t="shared" si="9"/>
        <v>915.10747255999877</v>
      </c>
    </row>
    <row r="323" spans="1:5" x14ac:dyDescent="0.25">
      <c r="A323" s="3">
        <v>45247</v>
      </c>
      <c r="B323">
        <v>10.036958</v>
      </c>
      <c r="C323">
        <f t="shared" si="8"/>
        <v>2406.8924969999998</v>
      </c>
      <c r="D323">
        <v>5.0556950299999999</v>
      </c>
      <c r="E323">
        <f t="shared" si="9"/>
        <v>920.16316758999881</v>
      </c>
    </row>
    <row r="324" spans="1:5" x14ac:dyDescent="0.25">
      <c r="A324" s="3">
        <v>45248</v>
      </c>
      <c r="B324">
        <v>10.65808</v>
      </c>
      <c r="C324">
        <f t="shared" si="8"/>
        <v>2417.550577</v>
      </c>
      <c r="D324">
        <v>5.23945098</v>
      </c>
      <c r="E324">
        <f t="shared" si="9"/>
        <v>925.40261856999882</v>
      </c>
    </row>
    <row r="325" spans="1:5" x14ac:dyDescent="0.25">
      <c r="A325" s="3">
        <v>45249</v>
      </c>
      <c r="B325">
        <v>10.694127</v>
      </c>
      <c r="C325">
        <f t="shared" ref="C325:C367" si="10">C324+B325</f>
        <v>2428.2447040000002</v>
      </c>
      <c r="D325">
        <v>5.3432793800000002</v>
      </c>
      <c r="E325">
        <f t="shared" ref="E325:E367" si="11">E324+D325</f>
        <v>930.74589794999883</v>
      </c>
    </row>
    <row r="326" spans="1:5" x14ac:dyDescent="0.25">
      <c r="A326" s="3">
        <v>45250</v>
      </c>
      <c r="B326">
        <v>10.378491</v>
      </c>
      <c r="C326">
        <f t="shared" si="10"/>
        <v>2438.6231950000001</v>
      </c>
      <c r="D326">
        <v>5.6860155600000004</v>
      </c>
      <c r="E326">
        <f t="shared" si="11"/>
        <v>936.43191350999882</v>
      </c>
    </row>
    <row r="327" spans="1:5" x14ac:dyDescent="0.25">
      <c r="A327" s="3">
        <v>45251</v>
      </c>
      <c r="B327">
        <v>10.118563999999999</v>
      </c>
      <c r="C327">
        <f t="shared" si="10"/>
        <v>2448.741759</v>
      </c>
      <c r="D327">
        <v>5.7485035800000004</v>
      </c>
      <c r="E327">
        <f t="shared" si="11"/>
        <v>942.18041708999885</v>
      </c>
    </row>
    <row r="328" spans="1:5" x14ac:dyDescent="0.25">
      <c r="A328" s="3">
        <v>45252</v>
      </c>
      <c r="B328">
        <v>10.049747</v>
      </c>
      <c r="C328">
        <f t="shared" si="10"/>
        <v>2458.791506</v>
      </c>
      <c r="D328">
        <v>5.6175691600000004</v>
      </c>
      <c r="E328">
        <f t="shared" si="11"/>
        <v>947.79798624999887</v>
      </c>
    </row>
    <row r="329" spans="1:5" x14ac:dyDescent="0.25">
      <c r="A329" s="3">
        <v>45253</v>
      </c>
      <c r="B329">
        <v>10.191905</v>
      </c>
      <c r="C329">
        <f t="shared" si="10"/>
        <v>2468.9834110000002</v>
      </c>
      <c r="D329">
        <v>5.4360948499999999</v>
      </c>
      <c r="E329">
        <f t="shared" si="11"/>
        <v>953.23408109999889</v>
      </c>
    </row>
    <row r="330" spans="1:5" x14ac:dyDescent="0.25">
      <c r="A330" s="3">
        <v>45254</v>
      </c>
      <c r="B330">
        <v>10.309006999999999</v>
      </c>
      <c r="C330">
        <f t="shared" si="10"/>
        <v>2479.292418</v>
      </c>
      <c r="D330">
        <v>5.5516096299999997</v>
      </c>
      <c r="E330">
        <f t="shared" si="11"/>
        <v>958.78569072999892</v>
      </c>
    </row>
    <row r="331" spans="1:5" x14ac:dyDescent="0.25">
      <c r="A331" s="3">
        <v>45255</v>
      </c>
      <c r="B331">
        <v>11.059526999999999</v>
      </c>
      <c r="C331">
        <f t="shared" si="10"/>
        <v>2490.3519449999999</v>
      </c>
      <c r="D331">
        <v>5.6175379699999999</v>
      </c>
      <c r="E331">
        <f t="shared" si="11"/>
        <v>964.40322869999886</v>
      </c>
    </row>
    <row r="332" spans="1:5" x14ac:dyDescent="0.25">
      <c r="A332" s="3">
        <v>45256</v>
      </c>
      <c r="B332">
        <v>11.120137</v>
      </c>
      <c r="C332">
        <f t="shared" si="10"/>
        <v>2501.4720819999998</v>
      </c>
      <c r="D332">
        <v>5.5794873999999997</v>
      </c>
      <c r="E332">
        <f t="shared" si="11"/>
        <v>969.98271609999881</v>
      </c>
    </row>
    <row r="333" spans="1:5" x14ac:dyDescent="0.25">
      <c r="A333" s="3">
        <v>45257</v>
      </c>
      <c r="B333">
        <v>10.704857000000001</v>
      </c>
      <c r="C333">
        <f t="shared" si="10"/>
        <v>2512.1769389999999</v>
      </c>
      <c r="D333">
        <v>5.7046989799999999</v>
      </c>
      <c r="E333">
        <f t="shared" si="11"/>
        <v>975.6874150799988</v>
      </c>
    </row>
    <row r="334" spans="1:5" x14ac:dyDescent="0.25">
      <c r="A334" s="3">
        <v>45258</v>
      </c>
      <c r="B334">
        <v>10.257068</v>
      </c>
      <c r="C334">
        <f t="shared" si="10"/>
        <v>2522.4340069999998</v>
      </c>
      <c r="D334">
        <v>5.7763908800000001</v>
      </c>
      <c r="E334">
        <f t="shared" si="11"/>
        <v>981.46380595999881</v>
      </c>
    </row>
    <row r="335" spans="1:5" x14ac:dyDescent="0.25">
      <c r="A335" s="3">
        <v>45259</v>
      </c>
      <c r="B335">
        <v>10.483674000000001</v>
      </c>
      <c r="C335">
        <f t="shared" si="10"/>
        <v>2532.9176809999999</v>
      </c>
      <c r="D335">
        <v>5.9350425700000002</v>
      </c>
      <c r="E335">
        <f t="shared" si="11"/>
        <v>987.39884852999876</v>
      </c>
    </row>
    <row r="336" spans="1:5" x14ac:dyDescent="0.25">
      <c r="A336" s="3">
        <v>45260</v>
      </c>
      <c r="B336">
        <v>10.752272</v>
      </c>
      <c r="C336">
        <f t="shared" si="10"/>
        <v>2543.6699530000001</v>
      </c>
      <c r="D336">
        <v>6.0407002900000002</v>
      </c>
      <c r="E336">
        <f t="shared" si="11"/>
        <v>993.43954881999878</v>
      </c>
    </row>
    <row r="337" spans="1:5" x14ac:dyDescent="0.25">
      <c r="A337" s="3">
        <v>45261</v>
      </c>
      <c r="B337">
        <v>11.036645999999999</v>
      </c>
      <c r="C337">
        <f t="shared" si="10"/>
        <v>2554.7065990000001</v>
      </c>
      <c r="D337">
        <v>6.0928530399999996</v>
      </c>
      <c r="E337">
        <f t="shared" si="11"/>
        <v>999.5324018599988</v>
      </c>
    </row>
    <row r="338" spans="1:5" x14ac:dyDescent="0.25">
      <c r="A338" s="3">
        <v>45262</v>
      </c>
      <c r="B338">
        <v>11.445081999999999</v>
      </c>
      <c r="C338">
        <f t="shared" si="10"/>
        <v>2566.1516810000003</v>
      </c>
      <c r="D338">
        <v>6.1588698800000001</v>
      </c>
      <c r="E338">
        <f t="shared" si="11"/>
        <v>1005.6912717399988</v>
      </c>
    </row>
    <row r="339" spans="1:5" x14ac:dyDescent="0.25">
      <c r="A339" s="3">
        <v>45263</v>
      </c>
      <c r="B339">
        <v>11.656810999999999</v>
      </c>
      <c r="C339">
        <f t="shared" si="10"/>
        <v>2577.8084920000001</v>
      </c>
      <c r="D339">
        <v>6.1865861899999999</v>
      </c>
      <c r="E339">
        <f t="shared" si="11"/>
        <v>1011.8778579299988</v>
      </c>
    </row>
    <row r="340" spans="1:5" x14ac:dyDescent="0.25">
      <c r="A340" s="3">
        <v>45264</v>
      </c>
      <c r="B340">
        <v>11.281957</v>
      </c>
      <c r="C340">
        <f t="shared" si="10"/>
        <v>2589.0904490000003</v>
      </c>
      <c r="D340">
        <v>6.3867676900000001</v>
      </c>
      <c r="E340">
        <f t="shared" si="11"/>
        <v>1018.2646256199988</v>
      </c>
    </row>
    <row r="341" spans="1:5" x14ac:dyDescent="0.25">
      <c r="A341" s="3">
        <v>45265</v>
      </c>
      <c r="B341">
        <v>10.826454</v>
      </c>
      <c r="C341">
        <f t="shared" si="10"/>
        <v>2599.9169030000003</v>
      </c>
      <c r="D341">
        <v>6.3947025200000001</v>
      </c>
      <c r="E341">
        <f t="shared" si="11"/>
        <v>1024.6593281399987</v>
      </c>
    </row>
    <row r="342" spans="1:5" x14ac:dyDescent="0.25">
      <c r="A342" s="3">
        <v>45266</v>
      </c>
      <c r="B342">
        <v>11.113902</v>
      </c>
      <c r="C342">
        <f t="shared" si="10"/>
        <v>2611.0308050000003</v>
      </c>
      <c r="D342">
        <v>6.3716365699999997</v>
      </c>
      <c r="E342">
        <f t="shared" si="11"/>
        <v>1031.0309647099987</v>
      </c>
    </row>
    <row r="343" spans="1:5" x14ac:dyDescent="0.25">
      <c r="A343" s="3">
        <v>45267</v>
      </c>
      <c r="B343">
        <v>11.253595000000001</v>
      </c>
      <c r="C343">
        <f t="shared" si="10"/>
        <v>2622.2844000000005</v>
      </c>
      <c r="D343">
        <v>6.4670834299999997</v>
      </c>
      <c r="E343">
        <f t="shared" si="11"/>
        <v>1037.4980481399987</v>
      </c>
    </row>
    <row r="344" spans="1:5" x14ac:dyDescent="0.25">
      <c r="A344" s="3">
        <v>45268</v>
      </c>
      <c r="B344">
        <v>11.481911999999999</v>
      </c>
      <c r="C344">
        <f t="shared" si="10"/>
        <v>2633.7663120000007</v>
      </c>
      <c r="D344">
        <v>6.5785422100000002</v>
      </c>
      <c r="E344">
        <f t="shared" si="11"/>
        <v>1044.0765903499987</v>
      </c>
    </row>
    <row r="345" spans="1:5" x14ac:dyDescent="0.25">
      <c r="A345" s="3">
        <v>45269</v>
      </c>
      <c r="B345">
        <v>11.785280999999999</v>
      </c>
      <c r="C345">
        <f t="shared" si="10"/>
        <v>2645.5515930000006</v>
      </c>
      <c r="D345">
        <v>6.7170259000000003</v>
      </c>
      <c r="E345">
        <f t="shared" si="11"/>
        <v>1050.7936162499986</v>
      </c>
    </row>
    <row r="346" spans="1:5" x14ac:dyDescent="0.25">
      <c r="A346" s="3">
        <v>45270</v>
      </c>
      <c r="B346">
        <v>11.994342</v>
      </c>
      <c r="C346">
        <f t="shared" si="10"/>
        <v>2657.5459350000006</v>
      </c>
      <c r="D346">
        <v>6.7185428800000002</v>
      </c>
      <c r="E346">
        <f t="shared" si="11"/>
        <v>1057.5121591299987</v>
      </c>
    </row>
    <row r="347" spans="1:5" x14ac:dyDescent="0.25">
      <c r="A347" s="3">
        <v>45271</v>
      </c>
      <c r="B347">
        <v>11.304954</v>
      </c>
      <c r="C347">
        <f t="shared" si="10"/>
        <v>2668.8508890000007</v>
      </c>
      <c r="D347">
        <v>6.6499244300000004</v>
      </c>
      <c r="E347">
        <f t="shared" si="11"/>
        <v>1064.1620835599988</v>
      </c>
    </row>
    <row r="348" spans="1:5" x14ac:dyDescent="0.25">
      <c r="A348" s="3">
        <v>45272</v>
      </c>
      <c r="B348">
        <v>11.10178</v>
      </c>
      <c r="C348">
        <f t="shared" si="10"/>
        <v>2679.9526690000007</v>
      </c>
      <c r="D348">
        <v>6.5138615499999997</v>
      </c>
      <c r="E348">
        <f t="shared" si="11"/>
        <v>1070.6759451099988</v>
      </c>
    </row>
    <row r="349" spans="1:5" x14ac:dyDescent="0.25">
      <c r="A349" s="3">
        <v>45273</v>
      </c>
      <c r="B349">
        <v>11.210877999999999</v>
      </c>
      <c r="C349">
        <f t="shared" si="10"/>
        <v>2691.1635470000006</v>
      </c>
      <c r="D349">
        <v>6.5689295999999997</v>
      </c>
      <c r="E349">
        <f t="shared" si="11"/>
        <v>1077.2448747099988</v>
      </c>
    </row>
    <row r="350" spans="1:5" x14ac:dyDescent="0.25">
      <c r="A350" s="3">
        <v>45274</v>
      </c>
      <c r="B350">
        <v>11.079653</v>
      </c>
      <c r="C350">
        <f t="shared" si="10"/>
        <v>2702.2432000000003</v>
      </c>
      <c r="D350">
        <v>6.7226140399999998</v>
      </c>
      <c r="E350">
        <f t="shared" si="11"/>
        <v>1083.9674887499989</v>
      </c>
    </row>
    <row r="351" spans="1:5" x14ac:dyDescent="0.25">
      <c r="A351" s="3">
        <v>45275</v>
      </c>
      <c r="B351">
        <v>11.247968999999999</v>
      </c>
      <c r="C351">
        <f t="shared" si="10"/>
        <v>2713.4911690000004</v>
      </c>
      <c r="D351">
        <v>6.8061970399999998</v>
      </c>
      <c r="E351">
        <f t="shared" si="11"/>
        <v>1090.7736857899988</v>
      </c>
    </row>
    <row r="352" spans="1:5" x14ac:dyDescent="0.25">
      <c r="A352" s="3">
        <v>45276</v>
      </c>
      <c r="B352">
        <v>11.8697</v>
      </c>
      <c r="C352">
        <f t="shared" si="10"/>
        <v>2725.3608690000005</v>
      </c>
      <c r="D352">
        <v>6.7838973999999999</v>
      </c>
      <c r="E352">
        <f t="shared" si="11"/>
        <v>1097.5575831899987</v>
      </c>
    </row>
    <row r="353" spans="1:5" x14ac:dyDescent="0.25">
      <c r="A353" s="3">
        <v>45277</v>
      </c>
      <c r="B353">
        <v>12.150942000000001</v>
      </c>
      <c r="C353">
        <f t="shared" si="10"/>
        <v>2737.5118110000008</v>
      </c>
      <c r="D353">
        <v>6.5825320700000001</v>
      </c>
      <c r="E353">
        <f t="shared" si="11"/>
        <v>1104.1401152599988</v>
      </c>
    </row>
    <row r="354" spans="1:5" x14ac:dyDescent="0.25">
      <c r="A354" s="3">
        <v>45278</v>
      </c>
      <c r="B354">
        <v>11.457755000000001</v>
      </c>
      <c r="C354">
        <f t="shared" si="10"/>
        <v>2748.9695660000007</v>
      </c>
      <c r="D354">
        <v>6.4986275400000002</v>
      </c>
      <c r="E354">
        <f t="shared" si="11"/>
        <v>1110.6387427999987</v>
      </c>
    </row>
    <row r="355" spans="1:5" x14ac:dyDescent="0.25">
      <c r="A355" s="3">
        <v>45279</v>
      </c>
      <c r="B355">
        <v>11.439601</v>
      </c>
      <c r="C355">
        <f t="shared" si="10"/>
        <v>2760.4091670000007</v>
      </c>
      <c r="D355">
        <v>6.5151981699999997</v>
      </c>
      <c r="E355">
        <f t="shared" si="11"/>
        <v>1117.1539409699988</v>
      </c>
    </row>
    <row r="356" spans="1:5" x14ac:dyDescent="0.25">
      <c r="A356" s="3">
        <v>45280</v>
      </c>
      <c r="B356">
        <v>11.488553</v>
      </c>
      <c r="C356">
        <f t="shared" si="10"/>
        <v>2771.8977200000008</v>
      </c>
      <c r="D356">
        <v>6.8014072700000003</v>
      </c>
      <c r="E356">
        <f t="shared" si="11"/>
        <v>1123.9553482399988</v>
      </c>
    </row>
    <row r="357" spans="1:5" x14ac:dyDescent="0.25">
      <c r="A357" s="3">
        <v>45281</v>
      </c>
      <c r="B357">
        <v>11.511898</v>
      </c>
      <c r="C357">
        <f t="shared" si="10"/>
        <v>2783.409618000001</v>
      </c>
      <c r="D357">
        <v>7.0273698500000004</v>
      </c>
      <c r="E357">
        <f t="shared" si="11"/>
        <v>1130.9827180899988</v>
      </c>
    </row>
    <row r="358" spans="1:5" x14ac:dyDescent="0.25">
      <c r="A358" s="3">
        <v>45282</v>
      </c>
      <c r="B358">
        <v>11.269458</v>
      </c>
      <c r="C358">
        <f t="shared" si="10"/>
        <v>2794.6790760000013</v>
      </c>
      <c r="D358">
        <v>6.7743508700000001</v>
      </c>
      <c r="E358">
        <f t="shared" si="11"/>
        <v>1137.7570689599988</v>
      </c>
    </row>
    <row r="359" spans="1:5" x14ac:dyDescent="0.25">
      <c r="A359" s="3">
        <v>45283</v>
      </c>
      <c r="B359">
        <v>11.667714999999999</v>
      </c>
      <c r="C359">
        <f t="shared" si="10"/>
        <v>2806.3467910000013</v>
      </c>
      <c r="D359">
        <v>6.6906330000000001</v>
      </c>
      <c r="E359">
        <f t="shared" si="11"/>
        <v>1144.4477019599988</v>
      </c>
    </row>
    <row r="360" spans="1:5" x14ac:dyDescent="0.25">
      <c r="A360" s="3">
        <v>45284</v>
      </c>
      <c r="B360">
        <v>12.176143</v>
      </c>
      <c r="C360">
        <f t="shared" si="10"/>
        <v>2818.5229340000014</v>
      </c>
      <c r="D360">
        <v>6.4199535000000001</v>
      </c>
      <c r="E360">
        <f t="shared" si="11"/>
        <v>1150.8676554599988</v>
      </c>
    </row>
    <row r="361" spans="1:5" x14ac:dyDescent="0.25">
      <c r="A361" s="3">
        <v>45285</v>
      </c>
      <c r="B361">
        <v>12.185655000000001</v>
      </c>
      <c r="C361">
        <f t="shared" si="10"/>
        <v>2830.7085890000017</v>
      </c>
      <c r="D361">
        <v>6.6331246899999998</v>
      </c>
      <c r="E361">
        <f t="shared" si="11"/>
        <v>1157.5007801499987</v>
      </c>
    </row>
    <row r="362" spans="1:5" x14ac:dyDescent="0.25">
      <c r="A362" s="3">
        <v>45286</v>
      </c>
      <c r="B362">
        <v>12.185974</v>
      </c>
      <c r="C362">
        <f t="shared" si="10"/>
        <v>2842.8945630000017</v>
      </c>
      <c r="D362">
        <v>6.8968500400000003</v>
      </c>
      <c r="E362">
        <f t="shared" si="11"/>
        <v>1164.3976301899986</v>
      </c>
    </row>
    <row r="363" spans="1:5" x14ac:dyDescent="0.25">
      <c r="A363" s="3">
        <v>45287</v>
      </c>
      <c r="B363">
        <v>11.798591999999999</v>
      </c>
      <c r="C363">
        <f t="shared" si="10"/>
        <v>2854.6931550000018</v>
      </c>
      <c r="D363">
        <v>7.1404377600000002</v>
      </c>
      <c r="E363">
        <f t="shared" si="11"/>
        <v>1171.5380679499985</v>
      </c>
    </row>
    <row r="364" spans="1:5" x14ac:dyDescent="0.25">
      <c r="A364" s="3">
        <v>45288</v>
      </c>
      <c r="B364">
        <v>11.880110999999999</v>
      </c>
      <c r="C364">
        <f t="shared" si="10"/>
        <v>2866.5732660000017</v>
      </c>
      <c r="D364">
        <v>7.2410676399999998</v>
      </c>
      <c r="E364">
        <f t="shared" si="11"/>
        <v>1178.7791355899985</v>
      </c>
    </row>
    <row r="365" spans="1:5" x14ac:dyDescent="0.25">
      <c r="A365" s="3">
        <v>45289</v>
      </c>
      <c r="B365">
        <v>11.375627</v>
      </c>
      <c r="C365">
        <f t="shared" si="10"/>
        <v>2877.9488930000016</v>
      </c>
      <c r="D365">
        <v>7.1910234600000003</v>
      </c>
      <c r="E365">
        <f t="shared" si="11"/>
        <v>1185.9701590499985</v>
      </c>
    </row>
    <row r="366" spans="1:5" x14ac:dyDescent="0.25">
      <c r="A366" s="3">
        <v>45290</v>
      </c>
      <c r="B366">
        <v>11.427334</v>
      </c>
      <c r="C366">
        <f t="shared" si="10"/>
        <v>2889.3762270000016</v>
      </c>
      <c r="D366">
        <v>7.1454356800000003</v>
      </c>
      <c r="E366">
        <f t="shared" si="11"/>
        <v>1193.1155947299985</v>
      </c>
    </row>
    <row r="367" spans="1:5" x14ac:dyDescent="0.25">
      <c r="A367" s="3">
        <v>45291</v>
      </c>
      <c r="B367">
        <v>10.623773</v>
      </c>
      <c r="C367">
        <f t="shared" si="10"/>
        <v>2900.0000000000014</v>
      </c>
      <c r="D367">
        <v>6.8844050899999996</v>
      </c>
      <c r="E367">
        <f t="shared" si="11"/>
        <v>1199.9999998199985</v>
      </c>
    </row>
  </sheetData>
  <pageMargins left="0.7" right="0.7" top="0.75" bottom="0.75" header="0.3" footer="0.3"/>
  <headerFooter>
    <oddFooter>&amp;L_x000D_&amp;1#&amp;"Calibri"&amp;10&amp;K000000 Intern gebruik</oddFooter>
  </headerFooter>
</worksheet>
</file>

<file path=docMetadata/LabelInfo.xml><?xml version="1.0" encoding="utf-8"?>
<clbl:labelList xmlns:clbl="http://schemas.microsoft.com/office/2020/mipLabelMetadata">
  <clbl:label id="{acd88dc2-102c-473d-aa45-6161565a3617}" enabled="1" method="Privileged" siteId="{1321633e-f6b9-44e2-a44f-59b9d264ecb7}" contentBits="2" removed="0"/>
</clbl:labelList>
</file>

<file path=docProps/app.xml><?xml version="1.0" encoding="utf-8"?>
<Properties xmlns="http://schemas.openxmlformats.org/officeDocument/2006/extended-properties" xmlns:vt="http://schemas.openxmlformats.org/officeDocument/2006/docPropsVTypes">
  <TotalTime>0</TotalTime>
  <Application>Microsoft Excel</Application>
  <DocSecurity>0</DocSecurity>
  <ScaleCrop>false</ScaleCrop>
  <HeadingPairs>
    <vt:vector size="4" baseType="variant">
      <vt:variant>
        <vt:lpstr>Werkbladen</vt:lpstr>
      </vt:variant>
      <vt:variant>
        <vt:i4>3</vt:i4>
      </vt:variant>
      <vt:variant>
        <vt:lpstr>Benoemde bereiken</vt:lpstr>
      </vt:variant>
      <vt:variant>
        <vt:i4>5</vt:i4>
      </vt:variant>
    </vt:vector>
  </HeadingPairs>
  <TitlesOfParts>
    <vt:vector size="8" baseType="lpstr">
      <vt:lpstr>BEOORDELING ELK</vt:lpstr>
      <vt:lpstr>BEOORDELING GAS</vt:lpstr>
      <vt:lpstr>Waardes</vt:lpstr>
      <vt:lpstr>'BEOORDELING ELK'!Afdrukbereik</vt:lpstr>
      <vt:lpstr>'BEOORDELING GAS'!Afdrukbereik</vt:lpstr>
      <vt:lpstr>'BEOORDELING ELK'!Afdruktitels</vt:lpstr>
      <vt:lpstr>'BEOORDELING GAS'!Afdruktitels</vt:lpstr>
      <vt:lpstr>Waardes!d17e7878</vt:lpstr>
    </vt:vector>
  </TitlesOfParts>
  <Company>Ministerie van Economische Zaken en Klimaat</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Oosterwijk, J.J.H. (Jaap)</dc:creator>
  <cp:lastModifiedBy>Oosterwijk, J.J.H. (Jaap)</cp:lastModifiedBy>
  <cp:lastPrinted>2023-07-11T06:44:48Z</cp:lastPrinted>
  <dcterms:created xsi:type="dcterms:W3CDTF">2023-07-10T13:25:24Z</dcterms:created>
  <dcterms:modified xsi:type="dcterms:W3CDTF">2023-11-09T05:43:10Z</dcterms:modified>
</cp:coreProperties>
</file>