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defaultThemeVersion="166925"/>
  <mc:AlternateContent xmlns:mc="http://schemas.openxmlformats.org/markup-compatibility/2006">
    <mc:Choice Requires="x15">
      <x15ac:absPath xmlns:x15ac="http://schemas.microsoft.com/office/spreadsheetml/2010/11/ac" url="T:\agnl\data - R-schijf op Fil07\IN\Taakveld projecten\Programmas\SBV\Innovatiemodule\Beheer\Format kostenoverzicht\"/>
    </mc:Choice>
  </mc:AlternateContent>
  <xr:revisionPtr revIDLastSave="0" documentId="13_ncr:1_{07CF3944-3E30-4D3F-9AA2-7CA41FCD68A6}" xr6:coauthVersionLast="47" xr6:coauthVersionMax="47" xr10:uidLastSave="{00000000-0000-0000-0000-000000000000}"/>
  <bookViews>
    <workbookView xWindow="-120" yWindow="-120" windowWidth="29040" windowHeight="15840" xr2:uid="{078D4C5E-CA8B-4621-98F4-C80E25DC91DB}"/>
  </bookViews>
  <sheets>
    <sheet name="Toelichting" sheetId="11" r:id="rId1"/>
    <sheet name="Penvoerder, deelnemer 1" sheetId="1" r:id="rId2"/>
    <sheet name="Deelnemer 2" sheetId="19" r:id="rId3"/>
    <sheet name="Deelnemer 3" sheetId="20" r:id="rId4"/>
    <sheet name="Deelnemer 4" sheetId="21" r:id="rId5"/>
    <sheet name="Deelnemer 5" sheetId="22" r:id="rId6"/>
    <sheet name="Deelnemer 6" sheetId="23" r:id="rId7"/>
    <sheet name="Subsidievaststelling" sheetId="13" r:id="rId8"/>
    <sheet name="Keuzelijst" sheetId="18" state="hidden" r:id="rId9"/>
  </sheets>
  <definedNames>
    <definedName name="_Hlk36734259" localSheetId="0">Toelichting!#REF!</definedName>
    <definedName name="_Hlk36735838" localSheetId="0">Toelichting!$B$8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6" i="19" l="1"/>
  <c r="L28" i="21"/>
  <c r="L29" i="21"/>
  <c r="L30" i="21"/>
  <c r="L28" i="20"/>
  <c r="L29" i="20"/>
  <c r="L30" i="20"/>
  <c r="L28" i="19"/>
  <c r="L29" i="19"/>
  <c r="L30" i="19"/>
  <c r="L28" i="1"/>
  <c r="L29" i="1"/>
  <c r="L30" i="1"/>
  <c r="L28" i="22"/>
  <c r="L29" i="22"/>
  <c r="L30" i="22"/>
  <c r="L31" i="19"/>
  <c r="L32" i="19"/>
  <c r="L33" i="19"/>
  <c r="L34" i="19"/>
  <c r="L35" i="19"/>
  <c r="L36" i="19"/>
  <c r="L37" i="19"/>
  <c r="L38" i="19"/>
  <c r="N29" i="1"/>
  <c r="N30" i="1"/>
  <c r="N31" i="1"/>
  <c r="N32" i="1"/>
  <c r="N33" i="1"/>
  <c r="N34" i="1"/>
  <c r="N35" i="1"/>
  <c r="N36" i="1"/>
  <c r="N37" i="1"/>
  <c r="N38" i="1"/>
  <c r="N39" i="1"/>
  <c r="N40" i="1"/>
  <c r="N41" i="1"/>
  <c r="N42" i="1"/>
  <c r="N43" i="1"/>
  <c r="N44" i="1"/>
  <c r="N45" i="1"/>
  <c r="N28" i="1"/>
  <c r="O28" i="1" l="1"/>
  <c r="O29" i="1"/>
  <c r="O30" i="1"/>
  <c r="H72" i="23" l="1"/>
  <c r="H72" i="22"/>
  <c r="H72" i="20"/>
  <c r="L31" i="1"/>
  <c r="L32" i="1"/>
  <c r="L33" i="1"/>
  <c r="L34" i="1"/>
  <c r="L35" i="1"/>
  <c r="L36" i="1"/>
  <c r="L37" i="1"/>
  <c r="L38" i="1"/>
  <c r="L39" i="1"/>
  <c r="L40" i="1"/>
  <c r="L41" i="1"/>
  <c r="L42" i="1"/>
  <c r="L43" i="1"/>
  <c r="L44" i="1"/>
  <c r="L45" i="1"/>
  <c r="P29" i="1"/>
  <c r="Q29" i="1" s="1"/>
  <c r="P30" i="1"/>
  <c r="Q30" i="1" s="1"/>
  <c r="O31" i="1"/>
  <c r="P31" i="1" s="1"/>
  <c r="Q31" i="1" s="1"/>
  <c r="O32" i="1"/>
  <c r="P32" i="1" s="1"/>
  <c r="Q32" i="1" s="1"/>
  <c r="O33" i="1"/>
  <c r="O34" i="1"/>
  <c r="O35" i="1"/>
  <c r="O36" i="1"/>
  <c r="P36" i="1" s="1"/>
  <c r="Q36" i="1" s="1"/>
  <c r="O37" i="1"/>
  <c r="P37" i="1" s="1"/>
  <c r="Q37" i="1" s="1"/>
  <c r="O38" i="1"/>
  <c r="P38" i="1" s="1"/>
  <c r="Q38" i="1" s="1"/>
  <c r="O39" i="1"/>
  <c r="P39" i="1" s="1"/>
  <c r="Q39" i="1" s="1"/>
  <c r="O40" i="1"/>
  <c r="P40" i="1" s="1"/>
  <c r="Q40" i="1" s="1"/>
  <c r="O41" i="1"/>
  <c r="O42" i="1"/>
  <c r="O43" i="1"/>
  <c r="O44" i="1"/>
  <c r="O45" i="1"/>
  <c r="H76" i="23"/>
  <c r="H76" i="22"/>
  <c r="H76" i="21"/>
  <c r="H76" i="20"/>
  <c r="H76" i="1"/>
  <c r="P45" i="1" l="1"/>
  <c r="P44" i="1"/>
  <c r="P43" i="1"/>
  <c r="P42" i="1"/>
  <c r="P41" i="1"/>
  <c r="P35" i="1"/>
  <c r="Q35" i="1" s="1"/>
  <c r="P34" i="1"/>
  <c r="Q34" i="1" s="1"/>
  <c r="P33" i="1"/>
  <c r="Q33" i="1" s="1"/>
  <c r="L28" i="23"/>
  <c r="Q41" i="1" l="1"/>
  <c r="I41" i="1" s="1"/>
  <c r="G41" i="1"/>
  <c r="Q42" i="1"/>
  <c r="I42" i="1" s="1"/>
  <c r="G42" i="1"/>
  <c r="Q43" i="1"/>
  <c r="I43" i="1" s="1"/>
  <c r="G43" i="1"/>
  <c r="Q44" i="1"/>
  <c r="I44" i="1" s="1"/>
  <c r="G44" i="1"/>
  <c r="Q45" i="1"/>
  <c r="I45" i="1" s="1"/>
  <c r="G45" i="1"/>
  <c r="L45" i="23"/>
  <c r="L44" i="23"/>
  <c r="L43" i="23"/>
  <c r="L42" i="23"/>
  <c r="L41" i="23"/>
  <c r="L40" i="23"/>
  <c r="L39" i="23"/>
  <c r="L38" i="23"/>
  <c r="L37" i="23"/>
  <c r="L36" i="23"/>
  <c r="L35" i="23"/>
  <c r="L34" i="23"/>
  <c r="L33" i="23"/>
  <c r="L32" i="23"/>
  <c r="L31" i="23"/>
  <c r="L30" i="23"/>
  <c r="L29" i="23"/>
  <c r="L45" i="22"/>
  <c r="L44" i="22"/>
  <c r="L43" i="22"/>
  <c r="L42" i="22"/>
  <c r="L41" i="22"/>
  <c r="L40" i="22"/>
  <c r="L39" i="22"/>
  <c r="L38" i="22"/>
  <c r="L37" i="22"/>
  <c r="L36" i="22"/>
  <c r="L35" i="22"/>
  <c r="L34" i="22"/>
  <c r="L33" i="22"/>
  <c r="L32" i="22"/>
  <c r="L31" i="22"/>
  <c r="L45" i="21"/>
  <c r="L44" i="21"/>
  <c r="L43" i="21"/>
  <c r="L42" i="21"/>
  <c r="L41" i="21"/>
  <c r="L40" i="21"/>
  <c r="L39" i="21"/>
  <c r="L38" i="21"/>
  <c r="L37" i="21"/>
  <c r="L36" i="21"/>
  <c r="L35" i="21"/>
  <c r="L34" i="21"/>
  <c r="L33" i="21"/>
  <c r="L32" i="21"/>
  <c r="L31" i="21"/>
  <c r="L45" i="19"/>
  <c r="L44" i="19"/>
  <c r="L43" i="19"/>
  <c r="L42" i="19"/>
  <c r="L41" i="19"/>
  <c r="L40" i="19"/>
  <c r="L39" i="19"/>
  <c r="B5" i="13" l="1"/>
  <c r="B6" i="13"/>
  <c r="B7" i="13"/>
  <c r="B8" i="13"/>
  <c r="B9" i="13"/>
  <c r="B10" i="13"/>
  <c r="D10" i="13" l="1"/>
  <c r="D9" i="13"/>
  <c r="D8" i="13"/>
  <c r="D7" i="13"/>
  <c r="D6" i="13"/>
  <c r="D5" i="13" l="1"/>
  <c r="D11" i="13" s="1"/>
  <c r="C7" i="19" l="1"/>
  <c r="B18" i="19"/>
  <c r="C11" i="23" l="1"/>
  <c r="D11" i="23" s="1"/>
  <c r="C10" i="23"/>
  <c r="D10" i="23" s="1"/>
  <c r="C9" i="23"/>
  <c r="G9" i="23" s="1"/>
  <c r="C8" i="23"/>
  <c r="C7" i="23"/>
  <c r="C6" i="23"/>
  <c r="C5" i="23"/>
  <c r="C4" i="23"/>
  <c r="C3" i="23"/>
  <c r="C2" i="23"/>
  <c r="C11" i="22"/>
  <c r="D11" i="22" s="1"/>
  <c r="C10" i="22"/>
  <c r="D10" i="22" s="1"/>
  <c r="C9" i="22"/>
  <c r="G9" i="22" s="1"/>
  <c r="C8" i="22"/>
  <c r="C7" i="22"/>
  <c r="C6" i="22"/>
  <c r="C5" i="22"/>
  <c r="C4" i="22"/>
  <c r="C3" i="22"/>
  <c r="C2" i="22"/>
  <c r="C11" i="21"/>
  <c r="D11" i="21" s="1"/>
  <c r="C10" i="21"/>
  <c r="D10" i="21" s="1"/>
  <c r="C9" i="21"/>
  <c r="G9" i="21" s="1"/>
  <c r="C8" i="21"/>
  <c r="C7" i="21"/>
  <c r="C6" i="21"/>
  <c r="C5" i="21"/>
  <c r="C4" i="21"/>
  <c r="C3" i="21"/>
  <c r="C2" i="21"/>
  <c r="C11" i="20"/>
  <c r="D11" i="20" s="1"/>
  <c r="C10" i="20"/>
  <c r="D10" i="20" s="1"/>
  <c r="C9" i="20"/>
  <c r="G9" i="20" s="1"/>
  <c r="C8" i="20"/>
  <c r="C7" i="20"/>
  <c r="C6" i="20"/>
  <c r="C5" i="20"/>
  <c r="C4" i="20"/>
  <c r="C3" i="20"/>
  <c r="C2" i="20"/>
  <c r="C11" i="19"/>
  <c r="D11" i="19" s="1"/>
  <c r="C10" i="19"/>
  <c r="D10" i="19" s="1"/>
  <c r="C9" i="19"/>
  <c r="G9" i="19" s="1"/>
  <c r="C8" i="19"/>
  <c r="C6" i="19"/>
  <c r="C5" i="19"/>
  <c r="C4" i="19"/>
  <c r="C3" i="19"/>
  <c r="C2" i="19"/>
  <c r="H71" i="23"/>
  <c r="G71" i="23"/>
  <c r="H70" i="23"/>
  <c r="G70" i="23"/>
  <c r="H69" i="23"/>
  <c r="G69" i="23"/>
  <c r="O45" i="23"/>
  <c r="O44" i="23"/>
  <c r="O43" i="23"/>
  <c r="O42" i="23"/>
  <c r="O41" i="23"/>
  <c r="O40" i="23"/>
  <c r="O39" i="23"/>
  <c r="O38" i="23"/>
  <c r="O37" i="23"/>
  <c r="O36" i="23"/>
  <c r="O35" i="23"/>
  <c r="O34" i="23"/>
  <c r="O33" i="23"/>
  <c r="O32" i="23"/>
  <c r="O31" i="23"/>
  <c r="O30" i="23"/>
  <c r="O29" i="23"/>
  <c r="O28" i="23"/>
  <c r="I19" i="23"/>
  <c r="B19" i="23"/>
  <c r="I18" i="23"/>
  <c r="B18" i="23"/>
  <c r="G17" i="23"/>
  <c r="I16" i="23"/>
  <c r="H16" i="23"/>
  <c r="I3" i="23"/>
  <c r="H3" i="23"/>
  <c r="H21" i="23" s="1"/>
  <c r="H74" i="23" s="1"/>
  <c r="G3" i="23"/>
  <c r="H71" i="22"/>
  <c r="G71" i="22"/>
  <c r="H70" i="22"/>
  <c r="G70" i="22"/>
  <c r="H69" i="22"/>
  <c r="G69" i="22"/>
  <c r="O45" i="22"/>
  <c r="O44" i="22"/>
  <c r="O43" i="22"/>
  <c r="O42" i="22"/>
  <c r="O41" i="22"/>
  <c r="O40" i="22"/>
  <c r="O39" i="22"/>
  <c r="O38" i="22"/>
  <c r="O37" i="22"/>
  <c r="O36" i="22"/>
  <c r="O35" i="22"/>
  <c r="O34" i="22"/>
  <c r="O33" i="22"/>
  <c r="O32" i="22"/>
  <c r="O31" i="22"/>
  <c r="O30" i="22"/>
  <c r="O29" i="22"/>
  <c r="O28" i="22"/>
  <c r="I19" i="22"/>
  <c r="B19" i="22"/>
  <c r="I18" i="22"/>
  <c r="B18" i="22"/>
  <c r="G17" i="22"/>
  <c r="I16" i="22"/>
  <c r="H16" i="22"/>
  <c r="I3" i="22"/>
  <c r="H3" i="22"/>
  <c r="H21" i="22" s="1"/>
  <c r="H74" i="22" s="1"/>
  <c r="G3" i="22"/>
  <c r="H71" i="21"/>
  <c r="G71" i="21"/>
  <c r="H70" i="21"/>
  <c r="G70" i="21"/>
  <c r="H69" i="21"/>
  <c r="H72" i="21" s="1"/>
  <c r="G69" i="21"/>
  <c r="I67" i="21"/>
  <c r="G67" i="21"/>
  <c r="O45" i="21"/>
  <c r="O44" i="21"/>
  <c r="O43" i="21"/>
  <c r="O42" i="21"/>
  <c r="O41" i="21"/>
  <c r="O40" i="21"/>
  <c r="O39" i="21"/>
  <c r="O38" i="21"/>
  <c r="O37" i="21"/>
  <c r="O36" i="21"/>
  <c r="O35" i="21"/>
  <c r="O34" i="21"/>
  <c r="O33" i="21"/>
  <c r="O32" i="21"/>
  <c r="O31" i="21"/>
  <c r="O30" i="21"/>
  <c r="O29" i="21"/>
  <c r="O28" i="21"/>
  <c r="I19" i="21"/>
  <c r="B19" i="21"/>
  <c r="I18" i="21"/>
  <c r="B18" i="21"/>
  <c r="G17" i="21"/>
  <c r="I16" i="21"/>
  <c r="H16" i="21"/>
  <c r="I3" i="21"/>
  <c r="H3" i="21"/>
  <c r="H21" i="21" s="1"/>
  <c r="H74" i="21" s="1"/>
  <c r="G3" i="21"/>
  <c r="H71" i="20"/>
  <c r="G71" i="20"/>
  <c r="H70" i="20"/>
  <c r="G70" i="20"/>
  <c r="H69" i="20"/>
  <c r="G69" i="20"/>
  <c r="I67" i="20"/>
  <c r="G67" i="20"/>
  <c r="O45" i="20"/>
  <c r="L45" i="20"/>
  <c r="O44" i="20"/>
  <c r="L44" i="20"/>
  <c r="O43" i="20"/>
  <c r="L43" i="20"/>
  <c r="O42" i="20"/>
  <c r="L42" i="20"/>
  <c r="O41" i="20"/>
  <c r="L41" i="20"/>
  <c r="O40" i="20"/>
  <c r="L40" i="20"/>
  <c r="O39" i="20"/>
  <c r="L39" i="20"/>
  <c r="O38" i="20"/>
  <c r="L38" i="20"/>
  <c r="O37" i="20"/>
  <c r="L37" i="20"/>
  <c r="O36" i="20"/>
  <c r="L36" i="20"/>
  <c r="O35" i="20"/>
  <c r="L35" i="20"/>
  <c r="O34" i="20"/>
  <c r="L34" i="20"/>
  <c r="O33" i="20"/>
  <c r="L33" i="20"/>
  <c r="O32" i="20"/>
  <c r="L32" i="20"/>
  <c r="O31" i="20"/>
  <c r="L31" i="20"/>
  <c r="O30" i="20"/>
  <c r="O29" i="20"/>
  <c r="O28" i="20"/>
  <c r="I19" i="20"/>
  <c r="B19" i="20"/>
  <c r="I18" i="20"/>
  <c r="B18" i="20"/>
  <c r="G17" i="20"/>
  <c r="I16" i="20"/>
  <c r="H16" i="20"/>
  <c r="I3" i="20"/>
  <c r="H3" i="20"/>
  <c r="H21" i="20" s="1"/>
  <c r="H74" i="20" s="1"/>
  <c r="G3" i="20"/>
  <c r="H71" i="19"/>
  <c r="G71" i="19"/>
  <c r="H70" i="19"/>
  <c r="G70" i="19"/>
  <c r="H69" i="19"/>
  <c r="H72" i="19" s="1"/>
  <c r="G69" i="19"/>
  <c r="I67" i="19"/>
  <c r="G67" i="19"/>
  <c r="O45" i="19"/>
  <c r="O44" i="19"/>
  <c r="O43" i="19"/>
  <c r="O42" i="19"/>
  <c r="O41" i="19"/>
  <c r="O40" i="19"/>
  <c r="O39" i="19"/>
  <c r="O38" i="19"/>
  <c r="O37" i="19"/>
  <c r="O36" i="19"/>
  <c r="O35" i="19"/>
  <c r="O34" i="19"/>
  <c r="O33" i="19"/>
  <c r="O32" i="19"/>
  <c r="O31" i="19"/>
  <c r="O30" i="19"/>
  <c r="O29" i="19"/>
  <c r="O28" i="19"/>
  <c r="I19" i="19"/>
  <c r="B19" i="19"/>
  <c r="I18" i="19"/>
  <c r="G17" i="19"/>
  <c r="I16" i="19"/>
  <c r="H16" i="19"/>
  <c r="I3" i="19"/>
  <c r="H3" i="19"/>
  <c r="H21" i="19" s="1"/>
  <c r="G3" i="19"/>
  <c r="N29" i="19" l="1"/>
  <c r="N30" i="19"/>
  <c r="N31" i="19"/>
  <c r="N32" i="19"/>
  <c r="N33" i="19"/>
  <c r="N34" i="19"/>
  <c r="N35" i="19"/>
  <c r="N36" i="19"/>
  <c r="N37" i="19"/>
  <c r="N38" i="19"/>
  <c r="N39" i="19"/>
  <c r="N40" i="19"/>
  <c r="N41" i="19"/>
  <c r="N42" i="19"/>
  <c r="N43" i="19"/>
  <c r="N44" i="19"/>
  <c r="N45" i="19"/>
  <c r="N28" i="19"/>
  <c r="N29" i="20"/>
  <c r="N30" i="20"/>
  <c r="N31" i="20"/>
  <c r="N32" i="20"/>
  <c r="N33" i="20"/>
  <c r="N34" i="20"/>
  <c r="N35" i="20"/>
  <c r="N36" i="20"/>
  <c r="N37" i="20"/>
  <c r="N38" i="20"/>
  <c r="N39" i="20"/>
  <c r="N40" i="20"/>
  <c r="N41" i="20"/>
  <c r="N42" i="20"/>
  <c r="N43" i="20"/>
  <c r="N44" i="20"/>
  <c r="N45" i="20"/>
  <c r="N28" i="20"/>
  <c r="N29" i="22"/>
  <c r="N30" i="22"/>
  <c r="N31" i="22"/>
  <c r="N32" i="22"/>
  <c r="N33" i="22"/>
  <c r="N34" i="22"/>
  <c r="N35" i="22"/>
  <c r="N36" i="22"/>
  <c r="N37" i="22"/>
  <c r="N38" i="22"/>
  <c r="N39" i="22"/>
  <c r="N40" i="22"/>
  <c r="N41" i="22"/>
  <c r="N42" i="22"/>
  <c r="N43" i="22"/>
  <c r="N44" i="22"/>
  <c r="N45" i="22"/>
  <c r="N28" i="22"/>
  <c r="N29" i="23"/>
  <c r="N30" i="23"/>
  <c r="N31" i="23"/>
  <c r="N32" i="23"/>
  <c r="N33" i="23"/>
  <c r="N34" i="23"/>
  <c r="N35" i="23"/>
  <c r="N36" i="23"/>
  <c r="N37" i="23"/>
  <c r="N38" i="23"/>
  <c r="N39" i="23"/>
  <c r="N40" i="23"/>
  <c r="N41" i="23"/>
  <c r="N42" i="23"/>
  <c r="N43" i="23"/>
  <c r="N44" i="23"/>
  <c r="N45" i="23"/>
  <c r="N28" i="23"/>
  <c r="N29" i="21"/>
  <c r="N30" i="21"/>
  <c r="N31" i="21"/>
  <c r="N32" i="21"/>
  <c r="N33" i="21"/>
  <c r="N34" i="21"/>
  <c r="N35" i="21"/>
  <c r="N36" i="21"/>
  <c r="N37" i="21"/>
  <c r="N38" i="21"/>
  <c r="N39" i="21"/>
  <c r="N40" i="21"/>
  <c r="N41" i="21"/>
  <c r="N42" i="21"/>
  <c r="N43" i="21"/>
  <c r="N44" i="21"/>
  <c r="N45" i="21"/>
  <c r="N28" i="21"/>
  <c r="H74" i="19"/>
  <c r="P34" i="19"/>
  <c r="G34" i="19" s="1"/>
  <c r="G11" i="20"/>
  <c r="G21" i="20" s="1"/>
  <c r="P30" i="19"/>
  <c r="G30" i="19" s="1"/>
  <c r="P45" i="19"/>
  <c r="G45" i="19" s="1"/>
  <c r="G11" i="23"/>
  <c r="P28" i="19"/>
  <c r="G28" i="19" s="1"/>
  <c r="P32" i="19"/>
  <c r="G32" i="19" s="1"/>
  <c r="P36" i="19"/>
  <c r="G36" i="19" s="1"/>
  <c r="P39" i="19"/>
  <c r="G39" i="19" s="1"/>
  <c r="P43" i="19"/>
  <c r="G43" i="19" s="1"/>
  <c r="G11" i="19"/>
  <c r="G11" i="21"/>
  <c r="G21" i="21" s="1"/>
  <c r="G11" i="22"/>
  <c r="G21" i="22" s="1"/>
  <c r="P40" i="23"/>
  <c r="G40" i="23" s="1"/>
  <c r="P29" i="19"/>
  <c r="G29" i="19" s="1"/>
  <c r="P31" i="19"/>
  <c r="G31" i="19" s="1"/>
  <c r="P33" i="19"/>
  <c r="G33" i="19" s="1"/>
  <c r="P35" i="19"/>
  <c r="G35" i="19" s="1"/>
  <c r="P37" i="19"/>
  <c r="G37" i="19" s="1"/>
  <c r="P38" i="19"/>
  <c r="G38" i="19" s="1"/>
  <c r="P40" i="19"/>
  <c r="G40" i="19" s="1"/>
  <c r="P41" i="19"/>
  <c r="G41" i="19" s="1"/>
  <c r="P42" i="19"/>
  <c r="G42" i="19" s="1"/>
  <c r="P44" i="19"/>
  <c r="G44" i="19" s="1"/>
  <c r="G21" i="23"/>
  <c r="P29" i="23"/>
  <c r="G29" i="23" s="1"/>
  <c r="P33" i="23"/>
  <c r="G33" i="23" s="1"/>
  <c r="P44" i="23"/>
  <c r="G44" i="23" s="1"/>
  <c r="P45" i="23"/>
  <c r="G45" i="23" s="1"/>
  <c r="P31" i="23"/>
  <c r="G31" i="23" s="1"/>
  <c r="P35" i="23"/>
  <c r="G35" i="23" s="1"/>
  <c r="P38" i="23"/>
  <c r="G38" i="23" s="1"/>
  <c r="P42" i="23"/>
  <c r="G42" i="23" s="1"/>
  <c r="P28" i="23"/>
  <c r="P30" i="23"/>
  <c r="G30" i="23" s="1"/>
  <c r="P32" i="23"/>
  <c r="G32" i="23" s="1"/>
  <c r="P34" i="23"/>
  <c r="G34" i="23" s="1"/>
  <c r="P36" i="23"/>
  <c r="G36" i="23" s="1"/>
  <c r="P37" i="23"/>
  <c r="P39" i="23"/>
  <c r="G39" i="23" s="1"/>
  <c r="P41" i="23"/>
  <c r="G41" i="23" s="1"/>
  <c r="P43" i="23"/>
  <c r="G43" i="23" s="1"/>
  <c r="P44" i="22"/>
  <c r="G44" i="22" s="1"/>
  <c r="P42" i="22"/>
  <c r="G42" i="22" s="1"/>
  <c r="P40" i="22"/>
  <c r="G40" i="22" s="1"/>
  <c r="P38" i="22"/>
  <c r="G38" i="22" s="1"/>
  <c r="P35" i="22"/>
  <c r="G35" i="22" s="1"/>
  <c r="P31" i="22"/>
  <c r="G31" i="22" s="1"/>
  <c r="P45" i="22"/>
  <c r="G45" i="22" s="1"/>
  <c r="P43" i="22"/>
  <c r="G43" i="22" s="1"/>
  <c r="P41" i="22"/>
  <c r="G41" i="22" s="1"/>
  <c r="P39" i="22"/>
  <c r="G39" i="22" s="1"/>
  <c r="P37" i="22"/>
  <c r="P36" i="22"/>
  <c r="G36" i="22" s="1"/>
  <c r="P34" i="22"/>
  <c r="G34" i="22" s="1"/>
  <c r="P32" i="22"/>
  <c r="G32" i="22" s="1"/>
  <c r="P28" i="22"/>
  <c r="G28" i="22" s="1"/>
  <c r="G68" i="22" s="1"/>
  <c r="P29" i="22"/>
  <c r="G29" i="22" s="1"/>
  <c r="P30" i="22"/>
  <c r="G30" i="22" s="1"/>
  <c r="P33" i="22"/>
  <c r="G33" i="22" s="1"/>
  <c r="P28" i="21"/>
  <c r="G28" i="21" s="1"/>
  <c r="G68" i="21" s="1"/>
  <c r="G72" i="21" s="1"/>
  <c r="P30" i="21"/>
  <c r="G30" i="21" s="1"/>
  <c r="P32" i="21"/>
  <c r="G32" i="21" s="1"/>
  <c r="P34" i="21"/>
  <c r="G34" i="21" s="1"/>
  <c r="P36" i="21"/>
  <c r="G36" i="21" s="1"/>
  <c r="P37" i="21"/>
  <c r="G37" i="21" s="1"/>
  <c r="P39" i="21"/>
  <c r="G39" i="21" s="1"/>
  <c r="P41" i="21"/>
  <c r="G41" i="21" s="1"/>
  <c r="P43" i="21"/>
  <c r="G43" i="21" s="1"/>
  <c r="P29" i="21"/>
  <c r="G29" i="21" s="1"/>
  <c r="P31" i="21"/>
  <c r="G31" i="21" s="1"/>
  <c r="P33" i="21"/>
  <c r="G33" i="21" s="1"/>
  <c r="P35" i="21"/>
  <c r="G35" i="21" s="1"/>
  <c r="P38" i="21"/>
  <c r="G38" i="21" s="1"/>
  <c r="P40" i="21"/>
  <c r="G40" i="21" s="1"/>
  <c r="P42" i="21"/>
  <c r="G42" i="21" s="1"/>
  <c r="P44" i="21"/>
  <c r="G44" i="21" s="1"/>
  <c r="P45" i="21"/>
  <c r="G45" i="21" s="1"/>
  <c r="P28" i="20"/>
  <c r="G28" i="20" s="1"/>
  <c r="P30" i="20"/>
  <c r="P32" i="20"/>
  <c r="P34" i="20"/>
  <c r="P36" i="20"/>
  <c r="G36" i="20" s="1"/>
  <c r="P37" i="20"/>
  <c r="P39" i="20"/>
  <c r="G39" i="20" s="1"/>
  <c r="P41" i="20"/>
  <c r="G41" i="20" s="1"/>
  <c r="P43" i="20"/>
  <c r="P29" i="20"/>
  <c r="P31" i="20"/>
  <c r="P33" i="20"/>
  <c r="P35" i="20"/>
  <c r="G35" i="20" s="1"/>
  <c r="P38" i="20"/>
  <c r="G38" i="20" s="1"/>
  <c r="P40" i="20"/>
  <c r="G40" i="20" s="1"/>
  <c r="P42" i="20"/>
  <c r="P44" i="20"/>
  <c r="P45" i="20"/>
  <c r="G21" i="19"/>
  <c r="Q38" i="19"/>
  <c r="I38" i="19" s="1"/>
  <c r="G68" i="23" l="1"/>
  <c r="G28" i="23"/>
  <c r="Q28" i="19"/>
  <c r="I28" i="19" s="1"/>
  <c r="Q37" i="20"/>
  <c r="I37" i="20" s="1"/>
  <c r="G37" i="20"/>
  <c r="Q37" i="22"/>
  <c r="I37" i="22" s="1"/>
  <c r="G37" i="22"/>
  <c r="Q37" i="23"/>
  <c r="I37" i="23" s="1"/>
  <c r="G37" i="23"/>
  <c r="Q37" i="19"/>
  <c r="I37" i="19" s="1"/>
  <c r="Q32" i="19"/>
  <c r="I32" i="19" s="1"/>
  <c r="Q40" i="23"/>
  <c r="I40" i="23" s="1"/>
  <c r="Q37" i="21"/>
  <c r="I37" i="21" s="1"/>
  <c r="Q41" i="19"/>
  <c r="I41" i="19" s="1"/>
  <c r="Q35" i="19"/>
  <c r="I35" i="19" s="1"/>
  <c r="Q39" i="19"/>
  <c r="I39" i="19" s="1"/>
  <c r="Q45" i="19"/>
  <c r="I45" i="19" s="1"/>
  <c r="Q30" i="19"/>
  <c r="I30" i="19" s="1"/>
  <c r="Q34" i="19"/>
  <c r="I34" i="19" s="1"/>
  <c r="I68" i="19"/>
  <c r="I72" i="19" s="1"/>
  <c r="Q42" i="19"/>
  <c r="I42" i="19" s="1"/>
  <c r="Q43" i="19"/>
  <c r="I43" i="19" s="1"/>
  <c r="G68" i="19"/>
  <c r="G72" i="19" s="1"/>
  <c r="G73" i="19" s="1"/>
  <c r="Q44" i="19"/>
  <c r="I44" i="19" s="1"/>
  <c r="Q36" i="19"/>
  <c r="I36" i="19" s="1"/>
  <c r="Q31" i="19"/>
  <c r="I31" i="19" s="1"/>
  <c r="Q40" i="19"/>
  <c r="I40" i="19" s="1"/>
  <c r="Q29" i="19"/>
  <c r="I29" i="19" s="1"/>
  <c r="Q33" i="19"/>
  <c r="I33" i="19" s="1"/>
  <c r="I21" i="22"/>
  <c r="I21" i="20"/>
  <c r="I21" i="23"/>
  <c r="I21" i="19"/>
  <c r="I21" i="21"/>
  <c r="Q41" i="23"/>
  <c r="I41" i="23" s="1"/>
  <c r="Q34" i="23"/>
  <c r="I34" i="23" s="1"/>
  <c r="Q30" i="23"/>
  <c r="I30" i="23" s="1"/>
  <c r="Q43" i="23"/>
  <c r="I43" i="23" s="1"/>
  <c r="Q39" i="23"/>
  <c r="I39" i="23" s="1"/>
  <c r="Q36" i="23"/>
  <c r="I36" i="23" s="1"/>
  <c r="Q32" i="23"/>
  <c r="I32" i="23" s="1"/>
  <c r="Q28" i="23"/>
  <c r="I28" i="23" s="1"/>
  <c r="I68" i="23" s="1"/>
  <c r="Q42" i="23"/>
  <c r="I42" i="23" s="1"/>
  <c r="Q31" i="23"/>
  <c r="I31" i="23" s="1"/>
  <c r="Q38" i="23"/>
  <c r="I38" i="23" s="1"/>
  <c r="Q35" i="23"/>
  <c r="I35" i="23" s="1"/>
  <c r="Q44" i="23"/>
  <c r="I44" i="23" s="1"/>
  <c r="Q45" i="23"/>
  <c r="I45" i="23" s="1"/>
  <c r="Q33" i="23"/>
  <c r="I33" i="23" s="1"/>
  <c r="Q29" i="23"/>
  <c r="I29" i="23" s="1"/>
  <c r="Q44" i="22"/>
  <c r="I44" i="22" s="1"/>
  <c r="Q40" i="22"/>
  <c r="I40" i="22" s="1"/>
  <c r="Q35" i="22"/>
  <c r="I35" i="22" s="1"/>
  <c r="Q31" i="22"/>
  <c r="I31" i="22" s="1"/>
  <c r="Q29" i="22"/>
  <c r="I29" i="22" s="1"/>
  <c r="Q32" i="22"/>
  <c r="I32" i="22" s="1"/>
  <c r="Q36" i="22"/>
  <c r="I36" i="22" s="1"/>
  <c r="Q39" i="22"/>
  <c r="I39" i="22" s="1"/>
  <c r="Q43" i="22"/>
  <c r="I43" i="22" s="1"/>
  <c r="Q42" i="22"/>
  <c r="I42" i="22" s="1"/>
  <c r="Q38" i="22"/>
  <c r="I38" i="22" s="1"/>
  <c r="Q33" i="22"/>
  <c r="I33" i="22" s="1"/>
  <c r="Q30" i="22"/>
  <c r="I30" i="22" s="1"/>
  <c r="Q28" i="22"/>
  <c r="I28" i="22" s="1"/>
  <c r="I68" i="22" s="1"/>
  <c r="Q34" i="22"/>
  <c r="I34" i="22" s="1"/>
  <c r="Q41" i="22"/>
  <c r="I41" i="22" s="1"/>
  <c r="Q45" i="22"/>
  <c r="I45" i="22" s="1"/>
  <c r="Q44" i="21"/>
  <c r="I44" i="21" s="1"/>
  <c r="Q40" i="21"/>
  <c r="I40" i="21" s="1"/>
  <c r="Q35" i="21"/>
  <c r="I35" i="21" s="1"/>
  <c r="Q31" i="21"/>
  <c r="I31" i="21" s="1"/>
  <c r="Q45" i="21"/>
  <c r="I45" i="21" s="1"/>
  <c r="Q42" i="21"/>
  <c r="I42" i="21" s="1"/>
  <c r="Q38" i="21"/>
  <c r="I38" i="21" s="1"/>
  <c r="Q33" i="21"/>
  <c r="I33" i="21" s="1"/>
  <c r="Q29" i="21"/>
  <c r="I29" i="21" s="1"/>
  <c r="Q43" i="21"/>
  <c r="I43" i="21" s="1"/>
  <c r="Q39" i="21"/>
  <c r="I39" i="21" s="1"/>
  <c r="Q36" i="21"/>
  <c r="I36" i="21" s="1"/>
  <c r="Q32" i="21"/>
  <c r="I32" i="21" s="1"/>
  <c r="Q28" i="21"/>
  <c r="I28" i="21" s="1"/>
  <c r="I68" i="21" s="1"/>
  <c r="I72" i="21" s="1"/>
  <c r="G73" i="21" s="1"/>
  <c r="Q41" i="21"/>
  <c r="I41" i="21" s="1"/>
  <c r="Q34" i="21"/>
  <c r="I34" i="21" s="1"/>
  <c r="Q30" i="21"/>
  <c r="I30" i="21" s="1"/>
  <c r="Q42" i="20"/>
  <c r="I42" i="20" s="1"/>
  <c r="G42" i="20"/>
  <c r="Q38" i="20"/>
  <c r="I38" i="20" s="1"/>
  <c r="Q33" i="20"/>
  <c r="I33" i="20" s="1"/>
  <c r="G33" i="20"/>
  <c r="Q29" i="20"/>
  <c r="I29" i="20" s="1"/>
  <c r="G29" i="20"/>
  <c r="Q45" i="20"/>
  <c r="I45" i="20" s="1"/>
  <c r="G45" i="20"/>
  <c r="Q44" i="20"/>
  <c r="I44" i="20" s="1"/>
  <c r="G44" i="20"/>
  <c r="Q40" i="20"/>
  <c r="I40" i="20" s="1"/>
  <c r="Q35" i="20"/>
  <c r="I35" i="20" s="1"/>
  <c r="Q31" i="20"/>
  <c r="I31" i="20" s="1"/>
  <c r="G31" i="20"/>
  <c r="Q43" i="20"/>
  <c r="I43" i="20" s="1"/>
  <c r="G43" i="20"/>
  <c r="Q39" i="20"/>
  <c r="I39" i="20" s="1"/>
  <c r="Q36" i="20"/>
  <c r="I36" i="20" s="1"/>
  <c r="Q32" i="20"/>
  <c r="I32" i="20" s="1"/>
  <c r="G32" i="20"/>
  <c r="Q28" i="20"/>
  <c r="I28" i="20" s="1"/>
  <c r="I68" i="20" s="1"/>
  <c r="I72" i="20" s="1"/>
  <c r="G68" i="20"/>
  <c r="G72" i="20" s="1"/>
  <c r="G73" i="20" s="1"/>
  <c r="Q41" i="20"/>
  <c r="I41" i="20" s="1"/>
  <c r="Q34" i="20"/>
  <c r="I34" i="20" s="1"/>
  <c r="G34" i="20"/>
  <c r="Q30" i="20"/>
  <c r="I30" i="20" s="1"/>
  <c r="G30" i="20"/>
  <c r="G74" i="19" l="1"/>
  <c r="I74" i="19"/>
  <c r="I67" i="22"/>
  <c r="I72" i="22" s="1"/>
  <c r="I74" i="22"/>
  <c r="I67" i="23"/>
  <c r="I72" i="23" s="1"/>
  <c r="I74" i="23"/>
  <c r="I74" i="20"/>
  <c r="I74" i="21"/>
  <c r="C7" i="13"/>
  <c r="G67" i="22"/>
  <c r="G72" i="22" s="1"/>
  <c r="G73" i="22" s="1"/>
  <c r="G67" i="23"/>
  <c r="G72" i="23" s="1"/>
  <c r="G73" i="23" s="1"/>
  <c r="C6" i="13" l="1"/>
  <c r="C10" i="13"/>
  <c r="G74" i="23"/>
  <c r="C9" i="13"/>
  <c r="G74" i="22"/>
  <c r="C8" i="13"/>
  <c r="G74" i="21"/>
  <c r="G76" i="19"/>
  <c r="E6" i="13" s="1"/>
  <c r="G74" i="20"/>
  <c r="G76" i="23" l="1"/>
  <c r="E10" i="13" s="1"/>
  <c r="G76" i="20"/>
  <c r="E7" i="13" s="1"/>
  <c r="G76" i="21"/>
  <c r="E8" i="13" s="1"/>
  <c r="G76" i="22"/>
  <c r="E9" i="13" s="1"/>
  <c r="D11" i="1"/>
  <c r="D10" i="1"/>
  <c r="G9" i="1"/>
  <c r="G11" i="1" l="1"/>
  <c r="I16" i="1"/>
  <c r="H16" i="1"/>
  <c r="G3" i="1"/>
  <c r="G37" i="1" l="1"/>
  <c r="I37" i="1" l="1"/>
  <c r="G29" i="1"/>
  <c r="G30" i="1"/>
  <c r="G31" i="1"/>
  <c r="G32" i="1"/>
  <c r="G33" i="1"/>
  <c r="G34" i="1"/>
  <c r="G35" i="1"/>
  <c r="G36" i="1"/>
  <c r="G38" i="1"/>
  <c r="G39" i="1"/>
  <c r="G40" i="1"/>
  <c r="I3" i="1"/>
  <c r="I40" i="1" l="1"/>
  <c r="I35" i="1"/>
  <c r="I33" i="1"/>
  <c r="I31" i="1"/>
  <c r="I29" i="1"/>
  <c r="I38" i="1"/>
  <c r="I39" i="1"/>
  <c r="I36" i="1"/>
  <c r="I34" i="1"/>
  <c r="I32" i="1"/>
  <c r="I30" i="1"/>
  <c r="H3" i="1"/>
  <c r="H69" i="1"/>
  <c r="H70" i="1"/>
  <c r="P28" i="1" l="1"/>
  <c r="G28" i="1" s="1"/>
  <c r="I19" i="1"/>
  <c r="I18" i="1"/>
  <c r="B18" i="1"/>
  <c r="B19" i="1"/>
  <c r="H71" i="1"/>
  <c r="H72" i="1" s="1"/>
  <c r="G71" i="1"/>
  <c r="G70" i="1"/>
  <c r="G69" i="1"/>
  <c r="Q28" i="1" l="1"/>
  <c r="I28" i="1" s="1"/>
  <c r="G67" i="1"/>
  <c r="H21" i="1"/>
  <c r="H74" i="1" s="1"/>
  <c r="G68" i="1" l="1"/>
  <c r="G72" i="1" s="1"/>
  <c r="I67" i="1" l="1"/>
  <c r="I68" i="1"/>
  <c r="I72" i="1" l="1"/>
  <c r="G73" i="1" s="1"/>
  <c r="C5" i="13" s="1"/>
  <c r="C11" i="13"/>
  <c r="G17" i="1" l="1"/>
  <c r="G21" i="1" s="1"/>
  <c r="G74" i="1" l="1"/>
  <c r="I21" i="1"/>
  <c r="I74" i="1" s="1"/>
  <c r="G76" i="1" l="1"/>
  <c r="E5" i="13" l="1"/>
  <c r="E11" i="13" l="1"/>
  <c r="F11" i="13"/>
  <c r="E1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83ABB0F8-EA4E-4C25-A3A5-815DDDF92E81}">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392EBACF-1B22-4B1D-BE53-8FB600753847}">
      <text>
        <r>
          <rPr>
            <sz val="9"/>
            <color indexed="81"/>
            <rFont val="Tahoma"/>
            <family val="2"/>
          </rPr>
          <t>Kies één van de kostensoorten zoals dit ook is geaccordeerd door RVO in de goedgekeurde begroting.</t>
        </r>
      </text>
    </comment>
    <comment ref="D27" authorId="0" shapeId="0" xr:uid="{8FB689DE-367E-44BD-AC80-670AB6DF4D4E}">
      <text>
        <r>
          <rPr>
            <sz val="9"/>
            <color indexed="81"/>
            <rFont val="Tahoma"/>
            <family val="2"/>
          </rPr>
          <t xml:space="preserve">Voeg een factuur bij voor iedere kostenpost. Maak een duidelijke referentie naar de bijbehorende factuur. Markeer de onderdelen die van toepassing zijn in het document. 
</t>
        </r>
      </text>
    </comment>
    <comment ref="E27" authorId="0" shapeId="0" xr:uid="{F99DD370-4599-427B-95F6-3F57B451D049}">
      <text>
        <r>
          <rPr>
            <sz val="9"/>
            <color indexed="81"/>
            <rFont val="Tahoma"/>
            <family val="2"/>
          </rPr>
          <t xml:space="preserve">Voeg een betaalbewijs bij voor iedere kostenpost. Maak een duidelijke referentie naar het bijbehorende betaalbewijs. Markeer de onderdelen die van toepassing zijn in het document. </t>
        </r>
      </text>
    </comment>
    <comment ref="M27" authorId="0" shapeId="0" xr:uid="{35132316-76D0-48DB-A5FC-9304F6239712}">
      <text>
        <r>
          <rPr>
            <sz val="9"/>
            <color indexed="81"/>
            <rFont val="Tahoma"/>
            <family val="2"/>
          </rPr>
          <t xml:space="preserve">Hanteer de economische levensduur zoals deze door RVO akkoord is gegeven in de goedgekeurde begroting of evt wijzigingen daarop  </t>
        </r>
      </text>
    </comment>
    <comment ref="B48" authorId="0" shapeId="0" xr:uid="{980256B8-F974-4D50-BB4D-CD73AC052D13}">
      <text>
        <r>
          <rPr>
            <sz val="9"/>
            <color indexed="81"/>
            <rFont val="Tahoma"/>
            <family val="2"/>
          </rPr>
          <t>Geef de omschrijving zoals in de goedgekeurde begroting en eventuele wijzigingen daarop.</t>
        </r>
      </text>
    </comment>
    <comment ref="C48" authorId="0" shapeId="0" xr:uid="{1E7D3B29-F0B7-458B-BA78-FAD3E1DECE33}">
      <text>
        <r>
          <rPr>
            <sz val="9"/>
            <color indexed="81"/>
            <rFont val="Tahoma"/>
            <family val="2"/>
          </rPr>
          <t>Kies één van de kostensoorten zoals dit ook is geaccordeerd door RVO in de goedgekeurde begroting</t>
        </r>
      </text>
    </comment>
    <comment ref="D48" authorId="0" shapeId="0" xr:uid="{9DFA1EE4-BFAF-464D-ADC7-11810FF3762B}">
      <text>
        <r>
          <rPr>
            <sz val="9"/>
            <color indexed="81"/>
            <rFont val="Tahoma"/>
            <family val="2"/>
          </rPr>
          <t xml:space="preserve">Voeg een factuur bij voor iedere kostenpost. Indien er sprake is van de kostensoort 'personeelskosten' voeg dan een urenoverzicht bij in plaats van factuur. Maak een duidelijke referentie naar de bijbehorende factuur of het kostenoverzicht. Markeer de onderdelen die van toepassing zijn in het document. </t>
        </r>
      </text>
    </comment>
    <comment ref="E48" authorId="0" shapeId="0" xr:uid="{23C4ED73-BCD8-4CEF-89A5-1BB578D4CC33}">
      <text>
        <r>
          <rPr>
            <sz val="9"/>
            <color indexed="81"/>
            <rFont val="Tahoma"/>
            <family val="2"/>
          </rPr>
          <t xml:space="preserve">Voeg een betaalbewijs bij voor iedere kostenpost, met uitzondering van de kostensoort 'personeelskosten'. Maak een duidelijke referentie naar het bijbehorende betaalbewijs. Markeer de onderdelen die van toepassing zijn in het document. </t>
        </r>
      </text>
    </comment>
    <comment ref="G73" authorId="1" shapeId="0" xr:uid="{4E76CF92-1A2B-43A0-A6DE-A6C015AE8ED3}">
      <text>
        <r>
          <rPr>
            <sz val="9"/>
            <color indexed="81"/>
            <rFont val="Tahoma"/>
            <family val="2"/>
          </rPr>
          <t xml:space="preserve">Wijken de gemaakte subsidiabele projectkosten per kalenderjaar meer dan 25% af van de  begroting? Dien hiervoor dan een wijzigingsverzoek in bij RVO.
</t>
        </r>
      </text>
    </comment>
    <comment ref="D75" authorId="1" shapeId="0" xr:uid="{C8B5182D-ABA7-4871-948E-D80358CA2899}">
      <text>
        <r>
          <rPr>
            <b/>
            <sz val="9"/>
            <color indexed="81"/>
            <rFont val="Tahoma"/>
            <family val="2"/>
          </rPr>
          <t xml:space="preserve">Neem hierbij het verleende subsidiebedrag over zoals opgenomen in de beschikking. </t>
        </r>
      </text>
    </comment>
    <comment ref="B78" authorId="0" shapeId="0" xr:uid="{4E77BCDB-4709-47BD-A0DF-17291E5BE18B}">
      <text>
        <r>
          <rPr>
            <sz val="9"/>
            <color indexed="81"/>
            <rFont val="Tahoma"/>
            <family val="2"/>
          </rPr>
          <t>Hier kunt u eventuele bijzonderheden voor deze deelnemer toelichten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1C26FA5A-5AB7-468E-8C0A-24D052B3D3B8}">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D2D7A339-8F29-4672-9307-156942DABD45}">
      <text>
        <r>
          <rPr>
            <sz val="9"/>
            <color indexed="81"/>
            <rFont val="Tahoma"/>
            <family val="2"/>
          </rPr>
          <t>Kies één van de kostensoorten zoals dit ook is geaccordeerd door RVO in de goedgekeurde begroting.</t>
        </r>
      </text>
    </comment>
    <comment ref="D27" authorId="0" shapeId="0" xr:uid="{75CEEFF2-EC39-46E2-813B-C4915DDC689B}">
      <text>
        <r>
          <rPr>
            <sz val="9"/>
            <color indexed="81"/>
            <rFont val="Tahoma"/>
            <family val="2"/>
          </rPr>
          <t xml:space="preserve">Voeg een factuur bij voor iedere kostenpost. Maak een duidelijke referentie naar de bijbehorende factuur. Markeer de onderdelen die van toepassing zijn in het document. 
</t>
        </r>
      </text>
    </comment>
    <comment ref="E27" authorId="0" shapeId="0" xr:uid="{5904F533-4F78-483D-8D6C-C7F8DE31198C}">
      <text>
        <r>
          <rPr>
            <sz val="9"/>
            <color indexed="81"/>
            <rFont val="Tahoma"/>
            <family val="2"/>
          </rPr>
          <t xml:space="preserve">Voeg een betaalbewijs bij voor iedere kostenpost. Maak een duidelijke referentie naar het bijbehorende betaalbewijs. Markeer de onderdelen die van toepassing zijn in het document. </t>
        </r>
      </text>
    </comment>
    <comment ref="M27" authorId="0" shapeId="0" xr:uid="{95C09A8F-0529-4AA6-BE79-9486344173F4}">
      <text>
        <r>
          <rPr>
            <sz val="9"/>
            <color indexed="81"/>
            <rFont val="Tahoma"/>
            <family val="2"/>
          </rPr>
          <t xml:space="preserve">Hanteer de economische levensduur zoals deze door RVO akkoord is gegeven in de goedgekeurde begroting of evt wijzigingen daarop  </t>
        </r>
      </text>
    </comment>
    <comment ref="B48" authorId="0" shapeId="0" xr:uid="{5935716C-AD7C-4C6A-84CD-782B42A3E163}">
      <text>
        <r>
          <rPr>
            <sz val="9"/>
            <color indexed="81"/>
            <rFont val="Tahoma"/>
            <family val="2"/>
          </rPr>
          <t>Geef de omschrijving zoals in de goedgekeurde begroting en eventuele wijzigingen daarop</t>
        </r>
        <r>
          <rPr>
            <b/>
            <sz val="9"/>
            <color indexed="81"/>
            <rFont val="Tahoma"/>
            <family val="2"/>
          </rPr>
          <t>.</t>
        </r>
      </text>
    </comment>
    <comment ref="C48" authorId="0" shapeId="0" xr:uid="{5D76C8EA-87BE-47FC-B02F-3DB7E9D5EE2A}">
      <text>
        <r>
          <rPr>
            <sz val="9"/>
            <color indexed="81"/>
            <rFont val="Tahoma"/>
            <family val="2"/>
          </rPr>
          <t>Kies één van de kostensoorten zoals dit ook is geaccordeerd door RVO in de goedgekeurde begroting.</t>
        </r>
      </text>
    </comment>
    <comment ref="D48" authorId="0" shapeId="0" xr:uid="{74D0C0AE-719A-4554-B105-FE2CE48B5678}">
      <text>
        <r>
          <rPr>
            <sz val="9"/>
            <color indexed="81"/>
            <rFont val="Tahoma"/>
            <family val="2"/>
          </rPr>
          <t xml:space="preserve">Voeg een factuur bij voor iedere kostenpost. Indien er sprake is van de kostensoort 'personeelskosten' voeg dan een urenoverzicht bij in plaats van factuur. Maak een duidelijke referentie naar de bijbehorende factuur of het kostenoverzicht. Markeer de onderdelen die van toepassing zijn in het document. </t>
        </r>
      </text>
    </comment>
    <comment ref="E48" authorId="0" shapeId="0" xr:uid="{3B09ED56-AA4E-4C88-9BAF-DF07E61C7990}">
      <text>
        <r>
          <rPr>
            <sz val="9"/>
            <color indexed="81"/>
            <rFont val="Tahoma"/>
            <family val="2"/>
          </rPr>
          <t xml:space="preserve">Voeg een betaalbewijs bij voor iedere kostenpost, met uitzondering van de kostensoort 'personeelskosten'. Maak een duidelijke referentie naar het bijbehorende betaalbewijs. Markeer de onderdelen die van toepassing zijn in het document. </t>
        </r>
      </text>
    </comment>
    <comment ref="G73" authorId="1" shapeId="0" xr:uid="{467D490E-7375-4543-9066-764BA6B1545E}">
      <text>
        <r>
          <rPr>
            <sz val="9"/>
            <color indexed="81"/>
            <rFont val="Tahoma"/>
            <family val="2"/>
          </rPr>
          <t xml:space="preserve">Wijken de gemaakte subsidiabele projectkosten per kalenderjaar meer dan 25% af van de  begroting? Dien hiervoor dan een wijzigingsverzoek in bij RVO.
</t>
        </r>
      </text>
    </comment>
    <comment ref="D75" authorId="1" shapeId="0" xr:uid="{25CA30E0-4ED3-4964-8082-967770BD8455}">
      <text>
        <r>
          <rPr>
            <b/>
            <sz val="9"/>
            <color indexed="81"/>
            <rFont val="Tahoma"/>
            <family val="2"/>
          </rPr>
          <t xml:space="preserve">Neem hierbij het verleende subsidiebedrag over zoals opgenomen in de beschikking. </t>
        </r>
      </text>
    </comment>
    <comment ref="B78" authorId="0" shapeId="0" xr:uid="{63C5CE2E-2224-4FF2-AB6D-602EAF04725C}">
      <text>
        <r>
          <rPr>
            <sz val="9"/>
            <color indexed="81"/>
            <rFont val="Tahoma"/>
            <family val="2"/>
          </rPr>
          <t>Hier kunt u eventuele bijzonderheden voor deze deelnemer toelichten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A81E338A-50FA-4094-BEA2-372C718EFE7B}">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6A119AE0-31AB-4A0D-9A95-E3680FD2489E}">
      <text>
        <r>
          <rPr>
            <sz val="9"/>
            <color indexed="81"/>
            <rFont val="Tahoma"/>
            <family val="2"/>
          </rPr>
          <t>Kies één van de kostensoorten zoals dit ook is geaccordeerd door RVO in de goedgekeurde begroting.</t>
        </r>
      </text>
    </comment>
    <comment ref="D27" authorId="0" shapeId="0" xr:uid="{89A322B9-46CB-4A8A-A0DE-1A721DC5A348}">
      <text>
        <r>
          <rPr>
            <sz val="9"/>
            <color indexed="81"/>
            <rFont val="Tahoma"/>
            <family val="2"/>
          </rPr>
          <t xml:space="preserve">Voeg een factuur bij voor iedere kostenpost. Maak een duidelijke referentie naar de bijbehorende factuur. Markeer de onderdelen die van toepassing zijn in het document. 
</t>
        </r>
      </text>
    </comment>
    <comment ref="E27" authorId="0" shapeId="0" xr:uid="{C12A8EA8-1FE3-4B5E-BA4D-7FAB733883A5}">
      <text>
        <r>
          <rPr>
            <sz val="9"/>
            <color indexed="81"/>
            <rFont val="Tahoma"/>
            <family val="2"/>
          </rPr>
          <t xml:space="preserve">Voeg een betaalbewijs bij voor iedere kostenpost. Maak een duidelijke referentie naar het bijbehorende betaalbewijs. Markeer de onderdelen die van toepassing zijn in het document. </t>
        </r>
      </text>
    </comment>
    <comment ref="M27" authorId="0" shapeId="0" xr:uid="{4666DC75-5F51-4646-82D9-D8B90FCADBC1}">
      <text>
        <r>
          <rPr>
            <sz val="9"/>
            <color indexed="81"/>
            <rFont val="Tahoma"/>
            <family val="2"/>
          </rPr>
          <t xml:space="preserve">Hanteer de economische levensduur zoals deze door RVO akkoord is gegeven in de goedgekeurde begroting of evt wijzigingen daarop  </t>
        </r>
      </text>
    </comment>
    <comment ref="B48" authorId="0" shapeId="0" xr:uid="{7202E6F6-F005-4EE4-82E3-0F825BB62CE2}">
      <text>
        <r>
          <rPr>
            <sz val="9"/>
            <color indexed="81"/>
            <rFont val="Tahoma"/>
            <family val="2"/>
          </rPr>
          <t>Geef de omschrijving zoals in de goedgekeurde begroting en eventuele wijzigingen daarop</t>
        </r>
        <r>
          <rPr>
            <b/>
            <sz val="9"/>
            <color indexed="81"/>
            <rFont val="Tahoma"/>
            <family val="2"/>
          </rPr>
          <t>.</t>
        </r>
      </text>
    </comment>
    <comment ref="C48" authorId="0" shapeId="0" xr:uid="{E835CE41-B210-4139-9413-0470AEA6F698}">
      <text>
        <r>
          <rPr>
            <sz val="9"/>
            <color indexed="81"/>
            <rFont val="Tahoma"/>
            <family val="2"/>
          </rPr>
          <t>Kies één van de kostensoorten zoals dit ook is geaccordeerd door RVO in de goedgekeurde begroting.</t>
        </r>
      </text>
    </comment>
    <comment ref="D48" authorId="0" shapeId="0" xr:uid="{BF323499-AB41-4308-8EF2-72C8A7935A7C}">
      <text>
        <r>
          <rPr>
            <sz val="9"/>
            <color indexed="81"/>
            <rFont val="Tahoma"/>
            <family val="2"/>
          </rPr>
          <t xml:space="preserve">Voeg een factuur bij voor iedere kostenpost. Indien er sprake is van de kostensoort 'personeelskosten' voeg dan een urenoverzicht bij in plaats van factuur. Maak een duidelijke referentie naar de bijbehorende factuur of het kostenoverzicht. Markeer de onderdelen die van toepassing zijn in het document. </t>
        </r>
      </text>
    </comment>
    <comment ref="E48" authorId="0" shapeId="0" xr:uid="{C55609A3-41A6-435F-9010-4F1F3809E5BE}">
      <text>
        <r>
          <rPr>
            <sz val="9"/>
            <color indexed="81"/>
            <rFont val="Tahoma"/>
            <family val="2"/>
          </rPr>
          <t xml:space="preserve">Voeg een betaalbewijs bij voor iedere kostenpost, met uitzondering van de kostensoort 'personeelskosten'. Maak een duidelijke referentie naar het bijbehorende betaalbewijs. Markeer de onderdelen die van toepassing zijn in het document. </t>
        </r>
      </text>
    </comment>
    <comment ref="G73" authorId="1" shapeId="0" xr:uid="{27C8CEE2-6DE7-47B5-A9C0-AA42F2D07400}">
      <text>
        <r>
          <rPr>
            <sz val="9"/>
            <color indexed="81"/>
            <rFont val="Tahoma"/>
            <family val="2"/>
          </rPr>
          <t xml:space="preserve">Wijken de gemaakte subsidiabele projectkosten per kalenderjaar meer dan 25% af van de  begroting? Dien hiervoor dan een wijzigingsverzoek in bij RVO.
</t>
        </r>
      </text>
    </comment>
    <comment ref="D75" authorId="1" shapeId="0" xr:uid="{F674066B-F5EB-4F87-9B8F-24AF68B31727}">
      <text>
        <r>
          <rPr>
            <b/>
            <sz val="9"/>
            <color indexed="81"/>
            <rFont val="Tahoma"/>
            <family val="2"/>
          </rPr>
          <t xml:space="preserve">Neem hierbij het verleende subsidiebedrag over zoals opgenomen in de beschikking. </t>
        </r>
      </text>
    </comment>
    <comment ref="B78" authorId="0" shapeId="0" xr:uid="{DDBDBE8E-D1A0-4E00-B20E-9D8AB12207A2}">
      <text>
        <r>
          <rPr>
            <sz val="9"/>
            <color indexed="81"/>
            <rFont val="Tahoma"/>
            <family val="2"/>
          </rPr>
          <t>Hier kunt u eventuele bijzonderheden voor deze deelnemer toelichten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235367A6-81E2-4341-8295-5C8F3FD07186}">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70B49686-68F9-4D32-A411-2102F77E389A}">
      <text>
        <r>
          <rPr>
            <sz val="9"/>
            <color indexed="81"/>
            <rFont val="Tahoma"/>
            <family val="2"/>
          </rPr>
          <t>Kies één van de kostensoorten zoals dit ook is geaccordeerd door RVO in de goedgekeurde begroting.</t>
        </r>
      </text>
    </comment>
    <comment ref="D27" authorId="0" shapeId="0" xr:uid="{22F2369B-8408-43F6-A466-277325BAE7EF}">
      <text>
        <r>
          <rPr>
            <sz val="9"/>
            <color indexed="81"/>
            <rFont val="Tahoma"/>
            <family val="2"/>
          </rPr>
          <t xml:space="preserve">Voeg een factuur bij voor iedere kostenpost. Maak een duidelijke referentie naar de bijbehorende factuur. Markeer de onderdelen die van toepassing zijn in het document. 
</t>
        </r>
      </text>
    </comment>
    <comment ref="E27" authorId="0" shapeId="0" xr:uid="{9C42F88C-A509-4B79-969C-4E08F748AC73}">
      <text>
        <r>
          <rPr>
            <sz val="9"/>
            <color indexed="81"/>
            <rFont val="Tahoma"/>
            <family val="2"/>
          </rPr>
          <t xml:space="preserve">Voeg een betaalbewijs bij voor iedere kostenpost. Maak een duidelijke referentie naar het bijbehorende betaalbewijs. Markeer de onderdelen die van toepassing zijn in het document. </t>
        </r>
      </text>
    </comment>
    <comment ref="M27" authorId="0" shapeId="0" xr:uid="{5838B02A-0BB2-49C3-A002-C08F320A46A0}">
      <text>
        <r>
          <rPr>
            <sz val="9"/>
            <color indexed="81"/>
            <rFont val="Tahoma"/>
            <family val="2"/>
          </rPr>
          <t xml:space="preserve">Hanteer de economische levensduur zoals deze door RVO akkoord is gegeven in de goedgekeurde begroting of evt wijzigingen daarop  </t>
        </r>
      </text>
    </comment>
    <comment ref="B48" authorId="0" shapeId="0" xr:uid="{750C0DB2-C8E6-46A3-A42C-15767F17625D}">
      <text>
        <r>
          <rPr>
            <sz val="9"/>
            <color indexed="81"/>
            <rFont val="Tahoma"/>
            <family val="2"/>
          </rPr>
          <t>Geef de omschrijving zoals in de goedgekeurde begroting en eventuele wijzigingen daarop</t>
        </r>
        <r>
          <rPr>
            <b/>
            <sz val="9"/>
            <color indexed="81"/>
            <rFont val="Tahoma"/>
            <family val="2"/>
          </rPr>
          <t>.</t>
        </r>
      </text>
    </comment>
    <comment ref="C48" authorId="0" shapeId="0" xr:uid="{FE4A1E35-21D6-47D7-B36B-9FD4249AF054}">
      <text>
        <r>
          <rPr>
            <sz val="9"/>
            <color indexed="81"/>
            <rFont val="Tahoma"/>
            <family val="2"/>
          </rPr>
          <t>Kies één van de kostensoorten zoals dit ook is geaccordeerd door RVO in de goedgekeurde begroting.</t>
        </r>
      </text>
    </comment>
    <comment ref="D48" authorId="0" shapeId="0" xr:uid="{EFC10995-5675-4F80-9D45-D8B100AEBAD4}">
      <text>
        <r>
          <rPr>
            <sz val="9"/>
            <color indexed="81"/>
            <rFont val="Tahoma"/>
            <family val="2"/>
          </rPr>
          <t xml:space="preserve">Voeg een factuur bij voor iedere kostenpost. Indien er sprake is van de kostensoort 'personeelskosten' voeg dan een urenoverzicht bij in plaats van factuur. Maak een duidelijke referentie naar de bijbehorende factuur of het kostenoverzicht. Markeer de onderdelen die van toepassing zijn in het document. </t>
        </r>
      </text>
    </comment>
    <comment ref="E48" authorId="0" shapeId="0" xr:uid="{ED865F77-C39F-474A-907B-B07AB413AFAC}">
      <text>
        <r>
          <rPr>
            <sz val="9"/>
            <color indexed="81"/>
            <rFont val="Tahoma"/>
            <family val="2"/>
          </rPr>
          <t xml:space="preserve">Voeg een betaalbewijs bij voor iedere kostenpost, met uitzondering van de kostensoort 'personeelskosten'. Maak een duidelijke referentie naar het bijbehorende betaalbewijs. Markeer de onderdelen die van toepassing zijn in het document. </t>
        </r>
      </text>
    </comment>
    <comment ref="G73" authorId="1" shapeId="0" xr:uid="{E2B2B017-A072-47B2-85B1-06316D0F4756}">
      <text>
        <r>
          <rPr>
            <sz val="9"/>
            <color indexed="81"/>
            <rFont val="Tahoma"/>
            <family val="2"/>
          </rPr>
          <t xml:space="preserve">Wijken de gemaakte subsidiabele projectkosten per kalenderjaar meer dan 25% af van de  begroting? Dien hiervoor dan een wijzigingsverzoek in bij RVO.
</t>
        </r>
      </text>
    </comment>
    <comment ref="D75" authorId="1" shapeId="0" xr:uid="{8297DEB5-4340-43BC-A679-5A5B435FACEC}">
      <text>
        <r>
          <rPr>
            <b/>
            <sz val="9"/>
            <color indexed="81"/>
            <rFont val="Tahoma"/>
            <family val="2"/>
          </rPr>
          <t xml:space="preserve">Neem hierbij het verleende subsidiebedrag over zoals opgenomen in de beschikking. </t>
        </r>
      </text>
    </comment>
    <comment ref="B78" authorId="0" shapeId="0" xr:uid="{F20EF6FC-290E-4E1B-9EC4-A375F7BCFD70}">
      <text>
        <r>
          <rPr>
            <sz val="9"/>
            <color indexed="81"/>
            <rFont val="Tahoma"/>
            <family val="2"/>
          </rPr>
          <t>Hier kunt u eventuele bijzonderheden voor deze deelnemer toelichten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8A0A69CE-EC51-4CB2-8AE0-2A02268B55D9}">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FD361280-EF6E-4920-89FF-23F4D07C1A22}">
      <text>
        <r>
          <rPr>
            <sz val="9"/>
            <color indexed="81"/>
            <rFont val="Tahoma"/>
            <family val="2"/>
          </rPr>
          <t>Kies één van de kostensoorten zoals dit ook is geaccordeerd door RVO in de goedgekeurde begroting.</t>
        </r>
      </text>
    </comment>
    <comment ref="D27" authorId="0" shapeId="0" xr:uid="{6941F4B9-8C4B-41ED-9BA6-22C3544A1014}">
      <text>
        <r>
          <rPr>
            <sz val="9"/>
            <color indexed="81"/>
            <rFont val="Tahoma"/>
            <family val="2"/>
          </rPr>
          <t xml:space="preserve">Voeg een factuur bij voor iedere kostenpost. Maak een duidelijke referentie naar de bijbehorende factuur. Markeer de onderdelen die van toepassing zijn in het document. 
</t>
        </r>
      </text>
    </comment>
    <comment ref="E27" authorId="0" shapeId="0" xr:uid="{3E8D4968-0B1B-4525-9333-0F6EB448DCD4}">
      <text>
        <r>
          <rPr>
            <sz val="9"/>
            <color indexed="81"/>
            <rFont val="Tahoma"/>
            <family val="2"/>
          </rPr>
          <t xml:space="preserve">Voeg een betaalbewijs bij voor iedere kostenpost. Maak een duidelijke referentie naar het bijbehorende betaalbewijs. Markeer de onderdelen die van toepassing zijn in het document. </t>
        </r>
      </text>
    </comment>
    <comment ref="M27" authorId="0" shapeId="0" xr:uid="{8B52A3A0-AA0E-41A1-B7A8-C3B2CE993D1A}">
      <text>
        <r>
          <rPr>
            <sz val="9"/>
            <color indexed="81"/>
            <rFont val="Tahoma"/>
            <family val="2"/>
          </rPr>
          <t xml:space="preserve">Hanteer de economische levensduur zoals deze door RVO akkoord is gegeven in de goedgekeurde begroting of evt wijzigingen daarop  </t>
        </r>
      </text>
    </comment>
    <comment ref="B48" authorId="0" shapeId="0" xr:uid="{18CF88D4-B376-4522-8BCD-787FF327539C}">
      <text>
        <r>
          <rPr>
            <sz val="9"/>
            <color indexed="81"/>
            <rFont val="Tahoma"/>
            <family val="2"/>
          </rPr>
          <t>Geef de omschrijving zoals in de goedgekeurde begroting en eventuele wijzigingen daarop</t>
        </r>
        <r>
          <rPr>
            <b/>
            <sz val="9"/>
            <color indexed="81"/>
            <rFont val="Tahoma"/>
            <family val="2"/>
          </rPr>
          <t>.</t>
        </r>
      </text>
    </comment>
    <comment ref="C48" authorId="0" shapeId="0" xr:uid="{E0775036-3D02-405C-AD26-176E8A0660FA}">
      <text>
        <r>
          <rPr>
            <sz val="9"/>
            <color indexed="81"/>
            <rFont val="Tahoma"/>
            <family val="2"/>
          </rPr>
          <t>Kies één van de kostensoorten zoals dit ook is geaccordeerd door RVO in de goedgekeurde begroting.</t>
        </r>
      </text>
    </comment>
    <comment ref="D48" authorId="0" shapeId="0" xr:uid="{45563944-834B-4A00-A948-861533F2B995}">
      <text>
        <r>
          <rPr>
            <sz val="9"/>
            <color indexed="81"/>
            <rFont val="Tahoma"/>
            <family val="2"/>
          </rPr>
          <t xml:space="preserve">Voeg een factuur bij voor iedere kostenpost. Indien er sprake is van de kostensoort 'personeelskosten' voeg dan een urenoverzicht bij in plaats van factuur. Maak een duidelijke referentie naar de bijbehorende factuur of het kostenoverzicht. Markeer de onderdelen die van toepassing zijn in het document. </t>
        </r>
      </text>
    </comment>
    <comment ref="E48" authorId="0" shapeId="0" xr:uid="{CDA07032-E053-4E2B-9C98-4D92F8741CDF}">
      <text>
        <r>
          <rPr>
            <sz val="9"/>
            <color indexed="81"/>
            <rFont val="Tahoma"/>
            <family val="2"/>
          </rPr>
          <t xml:space="preserve">Voeg een betaalbewijs bij voor iedere kostenpost, met uitzondering van de kostensoort 'personeelskosten'. Maak een duidelijke referentie naar het bijbehorende betaalbewijs. Markeer de onderdelen die van toepassing zijn in het document. </t>
        </r>
      </text>
    </comment>
    <comment ref="G73" authorId="1" shapeId="0" xr:uid="{19680C34-CE9C-4E55-B7B5-FEDC82AE4907}">
      <text>
        <r>
          <rPr>
            <sz val="9"/>
            <color indexed="81"/>
            <rFont val="Tahoma"/>
            <family val="2"/>
          </rPr>
          <t xml:space="preserve">Wijken de gemaakte subsidiabele projectkosten per kalenderjaar meer dan 25% af van de  begroting? Dien hiervoor dan een wijzigingsverzoek in bij RVO.
</t>
        </r>
      </text>
    </comment>
    <comment ref="D75" authorId="1" shapeId="0" xr:uid="{5738A0DC-657E-41AB-8A52-F03A1F256D54}">
      <text>
        <r>
          <rPr>
            <b/>
            <sz val="9"/>
            <color indexed="81"/>
            <rFont val="Tahoma"/>
            <family val="2"/>
          </rPr>
          <t xml:space="preserve">Neem hierbij het verleende subsidiebedrag over zoals opgenomen in de beschikking. </t>
        </r>
      </text>
    </comment>
    <comment ref="B78" authorId="0" shapeId="0" xr:uid="{8575271C-92B1-469D-ADB1-2CB7F799FE6F}">
      <text>
        <r>
          <rPr>
            <sz val="9"/>
            <color indexed="81"/>
            <rFont val="Tahoma"/>
            <family val="2"/>
          </rPr>
          <t>Hier kunt u eventuele bijzonderheden voor deze deelnemer toelichten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A311EDB7-031B-46BE-AC63-C45D4C087449}">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B1E1B214-BF2A-4A03-A9DA-42D92A8DE6F4}">
      <text>
        <r>
          <rPr>
            <sz val="9"/>
            <color indexed="81"/>
            <rFont val="Tahoma"/>
            <family val="2"/>
          </rPr>
          <t>Kies één van de kostensoorten zoals dit ook is geaccordeerd door RVO in de goedgekeurde begroting.</t>
        </r>
      </text>
    </comment>
    <comment ref="D27" authorId="0" shapeId="0" xr:uid="{E7246605-3389-4E6D-BE90-61A95C8A1AB5}">
      <text>
        <r>
          <rPr>
            <sz val="9"/>
            <color indexed="81"/>
            <rFont val="Tahoma"/>
            <family val="2"/>
          </rPr>
          <t xml:space="preserve">Voeg een factuur bij voor iedere kostenpost. Maak een duidelijke referentie naar de bijbehorende factuur. Markeer de onderdelen die van toepassing zijn in het document. 
</t>
        </r>
      </text>
    </comment>
    <comment ref="E27" authorId="0" shapeId="0" xr:uid="{F64ED87B-3306-4AB3-8DE7-01BDC97D0DD6}">
      <text>
        <r>
          <rPr>
            <sz val="9"/>
            <color indexed="81"/>
            <rFont val="Tahoma"/>
            <family val="2"/>
          </rPr>
          <t xml:space="preserve">Voeg een betaalbewijs bij voor iedere kostenpost. Maak een duidelijke referentie naar het bijbehorende betaalbewijs. Markeer de onderdelen die van toepassing zijn in het document. </t>
        </r>
      </text>
    </comment>
    <comment ref="M27" authorId="0" shapeId="0" xr:uid="{FA9F1378-8161-42A1-B030-3184CE284685}">
      <text>
        <r>
          <rPr>
            <sz val="9"/>
            <color indexed="81"/>
            <rFont val="Tahoma"/>
            <family val="2"/>
          </rPr>
          <t xml:space="preserve">Hanteer de economische levensduur zoals deze door RVO akkoord is gegeven in de goedgekeurde begroting of evt wijzigingen daarop  </t>
        </r>
      </text>
    </comment>
    <comment ref="B48" authorId="0" shapeId="0" xr:uid="{32F9F9A8-89B6-488D-B71D-56823463692B}">
      <text>
        <r>
          <rPr>
            <sz val="9"/>
            <color indexed="81"/>
            <rFont val="Tahoma"/>
            <family val="2"/>
          </rPr>
          <t>Geef de omschrijving zoals in de goedgekeurde begroting en eventuele wijzigingen daarop</t>
        </r>
        <r>
          <rPr>
            <b/>
            <sz val="9"/>
            <color indexed="81"/>
            <rFont val="Tahoma"/>
            <family val="2"/>
          </rPr>
          <t>.</t>
        </r>
      </text>
    </comment>
    <comment ref="C48" authorId="0" shapeId="0" xr:uid="{E6BE8075-5175-4859-A6D7-6ACECAA319F3}">
      <text>
        <r>
          <rPr>
            <sz val="9"/>
            <color indexed="81"/>
            <rFont val="Tahoma"/>
            <family val="2"/>
          </rPr>
          <t>Kies één van de kostensoorten zoals dit ook is geaccordeerd door RVO in de goedgekeurde begroting.</t>
        </r>
      </text>
    </comment>
    <comment ref="D48" authorId="0" shapeId="0" xr:uid="{1D37899C-D475-4E19-975B-4D34781D206A}">
      <text>
        <r>
          <rPr>
            <sz val="9"/>
            <color indexed="81"/>
            <rFont val="Tahoma"/>
            <family val="2"/>
          </rPr>
          <t xml:space="preserve">Voeg een factuur bij voor iedere kostenpost. Indien er sprake is van de kostensoort 'personeelskosten' voeg dan een urenoverzicht bij in plaats van factuur. Maak een duidelijke referentie naar de bijbehorende factuur of het kostenoverzicht. Markeer de onderdelen die van toepassing zijn in het document. </t>
        </r>
      </text>
    </comment>
    <comment ref="E48" authorId="0" shapeId="0" xr:uid="{05A4E0E5-4FB6-466C-AA66-C84F2697B657}">
      <text>
        <r>
          <rPr>
            <sz val="9"/>
            <color indexed="81"/>
            <rFont val="Tahoma"/>
            <family val="2"/>
          </rPr>
          <t xml:space="preserve">Voeg een betaalbewijs bij voor iedere kostenpost, met uitzondering van de kostensoort 'personeelskosten'. Maak een duidelijke referentie naar het bijbehorende betaalbewijs. Markeer de onderdelen die van toepassing zijn in het document. </t>
        </r>
      </text>
    </comment>
    <comment ref="G73" authorId="1" shapeId="0" xr:uid="{E6398FAF-E655-4D45-8093-EB1322FA5BB0}">
      <text>
        <r>
          <rPr>
            <sz val="9"/>
            <color indexed="81"/>
            <rFont val="Tahoma"/>
            <family val="2"/>
          </rPr>
          <t xml:space="preserve">Wijken de gemaakte subsidiabele projectkosten per kalenderjaar meer dan 25% af van de  begroting? Dien hiervoor dan een wijzigingsverzoek in bij RVO.
</t>
        </r>
      </text>
    </comment>
    <comment ref="D75" authorId="1" shapeId="0" xr:uid="{D895DA7D-BFE0-413E-91EE-CC0A1CD2C853}">
      <text>
        <r>
          <rPr>
            <b/>
            <sz val="9"/>
            <color indexed="81"/>
            <rFont val="Tahoma"/>
            <family val="2"/>
          </rPr>
          <t xml:space="preserve">Neem hierbij het verleende subsidiebedrag over zoals opgenomen in de beschikking. </t>
        </r>
      </text>
    </comment>
    <comment ref="B78" authorId="0" shapeId="0" xr:uid="{307CB186-B6B8-49FC-817F-D4EC9939C4E4}">
      <text>
        <r>
          <rPr>
            <sz val="9"/>
            <color indexed="81"/>
            <rFont val="Tahoma"/>
            <family val="2"/>
          </rPr>
          <t>Hier kunt u eventuele bijzonderheden voor deze deelnemer toelichten</t>
        </r>
      </text>
    </comment>
  </commentList>
</comments>
</file>

<file path=xl/sharedStrings.xml><?xml version="1.0" encoding="utf-8"?>
<sst xmlns="http://schemas.openxmlformats.org/spreadsheetml/2006/main" count="954" uniqueCount="172">
  <si>
    <t>[Maak een keuze]</t>
  </si>
  <si>
    <t>Projectinformatie</t>
  </si>
  <si>
    <t>Deelnemer 2</t>
  </si>
  <si>
    <t>Kostensoort</t>
  </si>
  <si>
    <t>Subsidiabele kosten fase 1</t>
  </si>
  <si>
    <t>Subsidiabele kosten fase 2</t>
  </si>
  <si>
    <t>Subsidiabele kosten fase 3</t>
  </si>
  <si>
    <t>[Maak een Keuze]</t>
  </si>
  <si>
    <t>Deelnemer 3</t>
  </si>
  <si>
    <t>Deelnemer 4</t>
  </si>
  <si>
    <t>Deelnemer 5</t>
  </si>
  <si>
    <t>Deelnemer 6</t>
  </si>
  <si>
    <t>Uw gegevens</t>
  </si>
  <si>
    <t>Investeringsbedrag</t>
  </si>
  <si>
    <t>Restwaarde</t>
  </si>
  <si>
    <t>Projectduur (in jaren)</t>
  </si>
  <si>
    <t>De veehouderijlocatie is een</t>
  </si>
  <si>
    <t>Hoeveel veehouderijlocaties nemen deel aan dit project?</t>
  </si>
  <si>
    <t>Begindatum project</t>
  </si>
  <si>
    <t>Deelnemer 1 is een</t>
  </si>
  <si>
    <t>Naam deelnemer</t>
  </si>
  <si>
    <t>Projectnaam</t>
  </si>
  <si>
    <t>Volgens de Mkb-toets is de organisatie van deelnemer 1</t>
  </si>
  <si>
    <t>Geef aan of u voor dit project BTW-plichtig bent of BTW-vrijgesteld</t>
  </si>
  <si>
    <t xml:space="preserve">Het project richt zich op   </t>
  </si>
  <si>
    <t>Toelichting</t>
  </si>
  <si>
    <t>Meer informatie, wetten en regels</t>
  </si>
  <si>
    <t>Onderzoeken en ontwikkelen van innovaties voor stalsystemen</t>
  </si>
  <si>
    <t>Onder andere de volgende wet- en regelgeving gelden voor uw project:</t>
  </si>
  <si>
    <t>Op onze volgende pagina's vindt u meer informatie voor uw innovatieproject:</t>
  </si>
  <si>
    <t xml:space="preserve">Toelichting </t>
  </si>
  <si>
    <t>Algemene Groepsvrijstellingsverordening</t>
  </si>
  <si>
    <t>Penvoerder/ deelnemer 1</t>
  </si>
  <si>
    <t>De projectresultaten uit de onderzoeks- en ontwikkelingsfase ruim worden verspreid via conferenties, publicaties, open access-repositories of gratis of opensource-software.</t>
  </si>
  <si>
    <t>De onderzoeks- en ontwikkelingsfase daadwerkelijke samenwerking behelst en voldaan wordt aan de voorwaarden, bedoeld in artikel 25, zesde lid, onderdeel b, onder i, van de algemene groepsvrijstellingsverordening.</t>
  </si>
  <si>
    <t xml:space="preserve">Subsidiabele kosten fase 3 </t>
  </si>
  <si>
    <t>verbergen</t>
  </si>
  <si>
    <t>Deelnemer 1</t>
  </si>
  <si>
    <t>Andere kosten/investeringen zonder afschrijving</t>
  </si>
  <si>
    <t>Subsidiepercentage totaal</t>
  </si>
  <si>
    <t>Bedragen onderstaand zelf vullen</t>
  </si>
  <si>
    <t>Totaal kosten Gebouwen en gronden</t>
  </si>
  <si>
    <t xml:space="preserve">Totaal kosten Apparatuur en uitrusting </t>
  </si>
  <si>
    <t>Totaal kosten Contractonderzoek</t>
  </si>
  <si>
    <t>Totaal kosten Personeelskosten</t>
  </si>
  <si>
    <t>Kosten met afschrijvingen</t>
  </si>
  <si>
    <t>Economische levensduur in jaren</t>
  </si>
  <si>
    <t>Afschrijfbaar bedrag (investeringsbedrag -restwaarde)</t>
  </si>
  <si>
    <t>Subsidiabele kosten 
fase 3</t>
  </si>
  <si>
    <t>TOTAAL</t>
  </si>
  <si>
    <t>Rekentool veehouder</t>
  </si>
  <si>
    <t>Omschrijving kosten</t>
  </si>
  <si>
    <t xml:space="preserve">Landbouwvrijstellingsverordening </t>
  </si>
  <si>
    <t>Einddatum project (dit is eind fase 2.)</t>
  </si>
  <si>
    <t>Naam/referentie factuur</t>
  </si>
  <si>
    <t>Refentienummer</t>
  </si>
  <si>
    <t>Uw innovatieproject bestaat uit</t>
  </si>
  <si>
    <t>Omschrijving kosten (conform begroting verlening en evt goedgekeurde wijzigingen hierop)</t>
  </si>
  <si>
    <t>Onderbouw uw kosten met facturen en betaalbewijzen</t>
  </si>
  <si>
    <t>Subsidie vaststellen voor iedere deelnemer</t>
  </si>
  <si>
    <t>Subsidiespelregels ministerie van Landbouw, Natuur en Voedselkwaliteit</t>
  </si>
  <si>
    <t>Subsidiabele kosten tijdens looptijd</t>
  </si>
  <si>
    <t xml:space="preserve">Subsidievaststelling en Fase 3 </t>
  </si>
  <si>
    <t>Kostenoverzicht Onderzoeken en ontwikkelen van innovaties voor stal- en managementmaatregelen</t>
  </si>
  <si>
    <t>De personeelskosten worden berekend via standaardmethode (zie verlening en evt goedgekeurde wijzigingen)</t>
  </si>
  <si>
    <t>Naam/referentie factuur/urenoverzicht (personeelskosten)</t>
  </si>
  <si>
    <t>Subsidiepercentage</t>
  </si>
  <si>
    <t>Vraag alleen kosten aan die door RVO zijn verleend.</t>
  </si>
  <si>
    <t xml:space="preserve">Op het tabblad Subsidievaststelling vindt u een samenvatting van het kostenoverzicht. U vult hier zelf niets in. </t>
  </si>
  <si>
    <t>Samenvatting van uw kostenoverzicht</t>
  </si>
  <si>
    <t>Kaderbesluit nationale EZK- en LNV-subsidies, zie wetten.nl en voer hier de datum van subsidieaanvraag in</t>
  </si>
  <si>
    <t>Regeling Nationale EZK- en LNV-subsidies, zie wetten.nl en voer hier de datum van subsidieaanvraag in</t>
  </si>
  <si>
    <t>Alle drie de fasen</t>
  </si>
  <si>
    <t>Alleen de emissiemetingenfase</t>
  </si>
  <si>
    <t>Melkveehouderij</t>
  </si>
  <si>
    <t>Kalverhouderij</t>
  </si>
  <si>
    <t>Melkgeitenhouderij</t>
  </si>
  <si>
    <t>Varkenshouderij</t>
  </si>
  <si>
    <t>Pluimveehouderij</t>
  </si>
  <si>
    <t>Ja</t>
  </si>
  <si>
    <t>Nee</t>
  </si>
  <si>
    <t>Veehouderijonderneming</t>
  </si>
  <si>
    <t>Onderzoeksorganisatie</t>
  </si>
  <si>
    <t>Overige ondernemingen</t>
  </si>
  <si>
    <t>Klein</t>
  </si>
  <si>
    <t>Middel</t>
  </si>
  <si>
    <t>Overig</t>
  </si>
  <si>
    <t>Jonge landbouwer</t>
  </si>
  <si>
    <t>Productiecapaciteit/milieu</t>
  </si>
  <si>
    <t>Integrale kostensystematiek (IKS)</t>
  </si>
  <si>
    <t>Loonkosten plus vaste-opslag-systematiek</t>
  </si>
  <si>
    <t>Vaste uurtarief systematiek</t>
  </si>
  <si>
    <t>BTW-plichtig</t>
  </si>
  <si>
    <t>BTW-vrijgesteld</t>
  </si>
  <si>
    <t>Personeelskosten</t>
  </si>
  <si>
    <t>Contractonderzoek</t>
  </si>
  <si>
    <t>Apparatuur en uitrusting</t>
  </si>
  <si>
    <t>Gebouwen en gronden</t>
  </si>
  <si>
    <t>Kostensoort 1</t>
  </si>
  <si>
    <t>Kostensoort 2</t>
  </si>
  <si>
    <t>Algemene kosten</t>
  </si>
  <si>
    <t>Economische levensduur (in jaren)</t>
  </si>
  <si>
    <t>Investeringen in technieken</t>
  </si>
  <si>
    <t>Managementmaatregelen</t>
  </si>
  <si>
    <t>Combinatie van bovenstaande</t>
  </si>
  <si>
    <t>Type onderzoek waarop aanvraag is beoordeeld</t>
  </si>
  <si>
    <t>Industrieel onderzoek</t>
  </si>
  <si>
    <t>Experimentele ontwikkeling</t>
  </si>
  <si>
    <t>Penvoerder, deelnemer 1 richt zich op</t>
  </si>
  <si>
    <t>Bestaande bouw</t>
  </si>
  <si>
    <t>Nieuwbouw</t>
  </si>
  <si>
    <t>Bedragen onderstaand zelf invullen</t>
  </si>
  <si>
    <t>Voorlopig subsidiebedrag vaststelling</t>
  </si>
  <si>
    <t>'Toelichting'</t>
  </si>
  <si>
    <t>Subsidiebedrag bij verlening</t>
  </si>
  <si>
    <t>Berekend voorlopig subsidiebedrag vaststelling per fase o.b.v. subsidiepercentage</t>
  </si>
  <si>
    <t>Voorlopige subsidiebedrag vaststelling</t>
  </si>
  <si>
    <t>Voorlopig subsidiebedrag vastelling</t>
  </si>
  <si>
    <t>Omschrijf de kosten die iedere deelnemer heeft gemaakt. Houdt hierbij dezelfde omschrijving aan als bij de goedgekeurde begroting door RVO en eventuele goedgekeurde wijzigingen.</t>
  </si>
  <si>
    <t>Afschrijvingstermijn, begin en einddatum project</t>
  </si>
  <si>
    <t xml:space="preserve">Voor de kosten zonder afschrijving vul je de gemaakte projectkosten zelf in bij de betreffende fase waarin deze kosten zijn gemaakt. Enkel kosten die zijn gemaakt door de onderzoeksorganisatie kunnen worden opgenomen onder fase 2. Alle andere projectkosten wordt ingevuld onder fase 1. </t>
  </si>
  <si>
    <t>Hanteer het afschrijvingstermijn van de apparaten en uitrusting en gebouwen en gronden die bij subsidieverlening is geaccordeerd door RVO. Vul tevens bij de projectinformatie de correcte begin en einddatum van het project in, de afschrijvingsbedragen worden hierop gebaseerd.</t>
  </si>
  <si>
    <t>Kosten met afschrijving</t>
  </si>
  <si>
    <t>Gemaakte subsidiabele projectkosten per fase</t>
  </si>
  <si>
    <t>Totaal gemaakte subsidiabele projectkosten</t>
  </si>
  <si>
    <t>U vult voor iedere deelnemer van dit project de gemaakte kosten in. Hiervoor hebben we 6 tabbladen gemaakt. Voor iedere deelnemer een eigen tabblad. Bent u een veehouder die met meer veehouderijlocaties meedoet? Vul dan voor iedere veehouderijlocatie een tabblad deelnemer in. Heeft u meer dan 6 deelnemers? Neem dan op tijd contact met ons op via e-mail sbv@rvo.nl. We sturen u dan een aangepast format.
We betalen de subsidie voor iedere deelnemer apart uit aan de betreffende deelnemer. Tel de subsidie van alle deelnemers bij elkaar op. Dit mag niet hoger zijn dan het verleende subsidiebedrag.</t>
  </si>
  <si>
    <t>Krijgt u na de voorschotten nog een subsidiebedrag voor fase 1 en 2? Dit betalen we uit bij de subsidievaststelling. Net als de subsidie voor fase 3.</t>
  </si>
  <si>
    <t xml:space="preserve">In dit vak kunt u een extra toelichting geven op de gemaakte kosten als u de behoefte heeft om nog iets specifieks te benadrukken. Om kosten te onderbouwen voegt u eventueel aparte bijlagen toe bij de aanvraag. </t>
  </si>
  <si>
    <r>
      <t xml:space="preserve">Kosten om brongericht de broeikasgas- en stalemissies te verminderen vallen onder de subsidie als ze bij subsidieverlening en eventueel bij goedgekeurde wijzigingen hierop zijn geaccordeerd door RVO. U krijgt alleen subsidie voor de kosten die u maakt </t>
    </r>
    <r>
      <rPr>
        <u/>
        <sz val="10"/>
        <rFont val="Verdana"/>
        <family val="2"/>
      </rPr>
      <t>tijdens de looptijd</t>
    </r>
    <r>
      <rPr>
        <sz val="10"/>
        <rFont val="Verdana"/>
        <family val="2"/>
      </rPr>
      <t xml:space="preserve"> van uw project. </t>
    </r>
  </si>
  <si>
    <t>SAMENVATTING KOSTENOVERZICHT T.B.V. SUBSIDIEVASTSTELLING</t>
  </si>
  <si>
    <t>Gemaakte subsidiabele projectkosten</t>
  </si>
  <si>
    <t>Afwijkende gemaakte subsidiabele projectkosten ten opzichte van projectbegroting</t>
  </si>
  <si>
    <t xml:space="preserve">Wijken de gemaakte subsidiabele projectkosten per kalenderjaar meer dan 25% af van de de projectbegroting? Dien hiervoor dan een wijzigingsverzoek in bij RVO. </t>
  </si>
  <si>
    <t xml:space="preserve">Voor het vaststellen van de subsidie heeft u een voorlopig subsidiebedrag nodig. Dit subsidiebedrag wordt berekend aan de hand van de gemaakte subsidiabele projectkosten en het vastgestelde subsidiepercentage. Dit bedrag kan nooit meer worden dan het bedrag dat bij de beschikking tot subsidieverlening is verleend. </t>
  </si>
  <si>
    <t>Indien de deelnemer een veehouder  is, vul dan voor de gemaakte projectkosten met afschrijving het investeringsbedrag, de restwaarde en economische levensduur in. Op basis van deze informatie wordt de verdeling van de kosten naar de verschillende fasen automatisch gemaakt. Indien de deelnemer een onderzoeksorganisatie is, vul dan de gemaakte subsidiabele projectkosten in onder fase 2. Indien de deelnemer een overige onderneming is, vul dan de gemaakte subsidiabele projectkosten in onder fase 1.</t>
  </si>
  <si>
    <t>Deelnemer 2 is een</t>
  </si>
  <si>
    <t>Deelnemer 3 is een</t>
  </si>
  <si>
    <t>Deelnemer 4 is een</t>
  </si>
  <si>
    <t>Deelnemer 5 is een</t>
  </si>
  <si>
    <t>Deelnemer 6 is een</t>
  </si>
  <si>
    <t>Naam/referentie betaalbewijs</t>
  </si>
  <si>
    <t>Opmerkingen</t>
  </si>
  <si>
    <t xml:space="preserve">Opmerkingen </t>
  </si>
  <si>
    <r>
      <t xml:space="preserve">Onderbouw de kostensoort 'gebouwen en gronden', 'apparatuur en uitrusting', 'contractonderzoek' en 'algemene kosten' met zowel een factuur als betaalbewijs. De kostensoort 'personeelskosten' onderbouwt u met een urenoverzicht. Zorgt u voor een goede verwijzing naar de facturen en betaalbewijzen? Dan kunnen we uw aanvraag tot subsidievaststelling sneller afhandelen. Geef bij alle bijlagen een </t>
    </r>
    <r>
      <rPr>
        <u/>
        <sz val="10"/>
        <rFont val="Verdana"/>
        <family val="2"/>
      </rPr>
      <t>duidelijke herkenbare</t>
    </r>
    <r>
      <rPr>
        <sz val="10"/>
        <rFont val="Verdana"/>
        <family val="2"/>
      </rPr>
      <t xml:space="preserve"> naam. Heeft u meerdere facturen bij één kostenpost? Vul de naam van de facturen dan achter elkaar in en scheidt deze met een punt komma (;). Hebben meerdere kostenposten dezelfde factuur? Vul dan bij iedere kostenpost dezelfde factuurnaam in. </t>
    </r>
  </si>
  <si>
    <t>2.</t>
  </si>
  <si>
    <t>3.</t>
  </si>
  <si>
    <t>4.</t>
  </si>
  <si>
    <t>5.</t>
  </si>
  <si>
    <t>6.</t>
  </si>
  <si>
    <t>7.</t>
  </si>
  <si>
    <t>8.</t>
  </si>
  <si>
    <t>9.</t>
  </si>
  <si>
    <t>10.</t>
  </si>
  <si>
    <t>11.</t>
  </si>
  <si>
    <t>12.</t>
  </si>
  <si>
    <t>13.</t>
  </si>
  <si>
    <t>14.</t>
  </si>
  <si>
    <t>15.</t>
  </si>
  <si>
    <t>16.</t>
  </si>
  <si>
    <t>17.</t>
  </si>
  <si>
    <t>18.</t>
  </si>
  <si>
    <t>1.</t>
  </si>
  <si>
    <t>Totale Algemene kosten</t>
  </si>
  <si>
    <t>Adres locatie</t>
  </si>
  <si>
    <t>De projectresultaten uit de onderzoeks- en ontwikkelingsfase zijn ruim verspreid via conferenties, publicaties, open access-repositories of gratis of opensource-software.</t>
  </si>
  <si>
    <t>De onderzoeks- en ontwikkelingsfase behelst daadwerkelijke samenwerking en er wordt voldaan wordt aan de voorwaarden, bedoeld in artikel 25, zesde lid, onderdeel b, onder i, van de algemene groepsvrijstellingsverordening.</t>
  </si>
  <si>
    <t>Volgens de Mkb-toets is de organisatie van deelnemer 2</t>
  </si>
  <si>
    <t>Volgens de Mkb-toets is de organisatie van deelnemer 3</t>
  </si>
  <si>
    <t>Volgens de Mkb-toets is de organisatie van deelnemer 4</t>
  </si>
  <si>
    <t>Volgens de Mkb-toets is de organisatie van deelnemer 5</t>
  </si>
  <si>
    <t>Volgens de Mkb-toets is de organisatie van deelnemer 6</t>
  </si>
  <si>
    <t xml:space="preserve">Bij uw subsidievaststelling moet u dit kostenoverzicht ingevuld meesturen. Hierin geeft u aan welke kosten u heeft gemaakt voor het onderzoeken en ontwikkelen van uw innovatie. Werk per tabblad van boven naar onder. Het is niet mogelijk om zelf rijen en kolommen toe te voegen. Komt u ruimte te kort? Dan kunnen we op verzoek een uitgebreider bestand aanleveren.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</si>
</sst>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 #,##0_ ;_ &quot;€&quot;\ * \-#,##0_ ;_ &quot;€&quot;\ * &quot;-&quot;_ ;_ @_ "/>
    <numFmt numFmtId="44" formatCode="_ &quot;€&quot;\ * #,##0.00_ ;_ &quot;€&quot;\ * \-#,##0.00_ ;_ &quot;€&quot;\ * &quot;-&quot;??_ ;_ @_ "/>
    <numFmt numFmtId="164" formatCode="#,##0.0000"/>
    <numFmt numFmtId="165" formatCode="#,##0.0"/>
    <numFmt numFmtId="166" formatCode="_ &quot;€&quot;\ * #,##0_ ;_ &quot;€&quot;\ * \-#,##0_ ;_ &quot;€&quot;\ * &quot;-&quot;??_ ;_ @_ "/>
    <numFmt numFmtId="167" formatCode="_ [$€-2]\ * #,##0.00_ ;_ [$€-2]\ * \-#,##0.00_ ;_ [$€-2]\ * &quot;-&quot;??_ ;_ @_ "/>
    <numFmt numFmtId="168" formatCode="_ [$€-413]\ * #,##0_ ;_ [$€-413]\ * \-#,##0_ ;_ [$€-413]\ * &quot;-&quot;??_ ;_ @_ "/>
    <numFmt numFmtId="169" formatCode="_ &quot;€&quot;\ * #,##0.00_ ;_ &quot;€&quot;\ * \-#,##0.00_ ;_ &quot;€&quot;\ * &quot;-&quot;_ ;_ @_ "/>
  </numFmts>
  <fonts count="37" x14ac:knownFonts="1">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b/>
      <sz val="10"/>
      <name val="Verdana"/>
      <family val="2"/>
    </font>
    <font>
      <sz val="10"/>
      <name val="Verdana"/>
      <family val="2"/>
    </font>
    <font>
      <u/>
      <sz val="10"/>
      <name val="Verdana"/>
      <family val="2"/>
    </font>
    <font>
      <sz val="12"/>
      <name val="Calibri"/>
      <family val="2"/>
      <scheme val="minor"/>
    </font>
    <font>
      <sz val="12"/>
      <color theme="3"/>
      <name val="Calibri"/>
      <family val="2"/>
      <scheme val="minor"/>
    </font>
    <font>
      <b/>
      <sz val="14"/>
      <name val="Verdana"/>
      <family val="2"/>
    </font>
    <font>
      <sz val="9"/>
      <color indexed="81"/>
      <name val="Tahoma"/>
      <family val="2"/>
    </font>
    <font>
      <sz val="9"/>
      <color theme="1"/>
      <name val="Verdana"/>
      <family val="2"/>
    </font>
    <font>
      <b/>
      <sz val="9"/>
      <color theme="1"/>
      <name val="Verdana"/>
      <family val="2"/>
    </font>
    <font>
      <sz val="9"/>
      <color theme="1"/>
      <name val="Calibri"/>
      <family val="2"/>
      <scheme val="minor"/>
    </font>
    <font>
      <sz val="9"/>
      <color theme="0" tint="-4.9989318521683403E-2"/>
      <name val="Verdana"/>
      <family val="2"/>
    </font>
    <font>
      <b/>
      <sz val="9"/>
      <color theme="1"/>
      <name val="Calibri"/>
      <family val="2"/>
      <scheme val="minor"/>
    </font>
    <font>
      <b/>
      <sz val="9"/>
      <name val="Verdana"/>
      <family val="2"/>
    </font>
    <font>
      <sz val="9"/>
      <name val="Verdana"/>
      <family val="2"/>
    </font>
    <font>
      <sz val="16"/>
      <color theme="1"/>
      <name val="Calibri"/>
      <family val="2"/>
      <scheme val="minor"/>
    </font>
    <font>
      <sz val="10"/>
      <color theme="1"/>
      <name val="Calibri"/>
      <family val="2"/>
      <scheme val="minor"/>
    </font>
    <font>
      <sz val="9"/>
      <color rgb="FFFF0000"/>
      <name val="Calibri"/>
      <family val="2"/>
      <scheme val="minor"/>
    </font>
    <font>
      <sz val="9"/>
      <color rgb="FFFF0000"/>
      <name val="Verdana"/>
      <family val="2"/>
    </font>
    <font>
      <u/>
      <sz val="9"/>
      <color theme="10"/>
      <name val="Verdana"/>
      <family val="2"/>
    </font>
    <font>
      <sz val="9"/>
      <name val="Calibri"/>
      <family val="2"/>
      <scheme val="minor"/>
    </font>
    <font>
      <b/>
      <sz val="11"/>
      <color theme="1"/>
      <name val="Verdana"/>
      <family val="2"/>
    </font>
    <font>
      <b/>
      <sz val="12"/>
      <color theme="1"/>
      <name val="Verdana"/>
      <family val="2"/>
    </font>
    <font>
      <b/>
      <sz val="16"/>
      <color theme="1"/>
      <name val="Verdana"/>
      <family val="2"/>
    </font>
    <font>
      <i/>
      <sz val="9"/>
      <name val="Verdana"/>
      <family val="2"/>
    </font>
    <font>
      <b/>
      <sz val="11"/>
      <color theme="1"/>
      <name val="Calibri"/>
      <family val="2"/>
      <scheme val="minor"/>
    </font>
    <font>
      <sz val="9"/>
      <color theme="0"/>
      <name val="Calibri"/>
      <family val="2"/>
      <scheme val="minor"/>
    </font>
    <font>
      <b/>
      <sz val="9"/>
      <color indexed="81"/>
      <name val="Tahoma"/>
      <family val="2"/>
    </font>
    <font>
      <u/>
      <sz val="10"/>
      <color theme="4"/>
      <name val="Verdana"/>
      <family val="2"/>
    </font>
    <font>
      <sz val="10"/>
      <color theme="4"/>
      <name val="Verdana"/>
      <family val="2"/>
    </font>
    <font>
      <b/>
      <sz val="14"/>
      <color theme="1"/>
      <name val="Verdana"/>
      <family val="2"/>
    </font>
    <font>
      <i/>
      <sz val="9"/>
      <color theme="1"/>
      <name val="Verdana"/>
      <family val="2"/>
    </font>
    <font>
      <sz val="9"/>
      <color theme="0"/>
      <name val="Verdana"/>
      <family val="2"/>
    </font>
    <font>
      <b/>
      <sz val="26"/>
      <name val="Verdana"/>
      <family val="2"/>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bottom style="thin">
        <color theme="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theme="0"/>
      </left>
      <right style="thin">
        <color theme="0"/>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right style="thin">
        <color theme="0"/>
      </right>
      <top/>
      <bottom/>
      <diagonal/>
    </border>
    <border>
      <left style="thin">
        <color indexed="64"/>
      </left>
      <right/>
      <top style="medium">
        <color indexed="64"/>
      </top>
      <bottom style="thin">
        <color indexed="64"/>
      </bottom>
      <diagonal/>
    </border>
    <border>
      <left/>
      <right/>
      <top/>
      <bottom style="thin">
        <color theme="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theme="0"/>
      </left>
      <right style="thin">
        <color theme="0"/>
      </right>
      <top style="medium">
        <color indexed="64"/>
      </top>
      <bottom style="thin">
        <color theme="0"/>
      </bottom>
      <diagonal/>
    </border>
  </borders>
  <cellStyleXfs count="4">
    <xf numFmtId="0" fontId="0" fillId="0" borderId="0"/>
    <xf numFmtId="9"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cellStyleXfs>
  <cellXfs count="457">
    <xf numFmtId="0" fontId="0" fillId="0" borderId="0" xfId="0"/>
    <xf numFmtId="0" fontId="4" fillId="0" borderId="25" xfId="0" applyFont="1" applyBorder="1" applyAlignment="1">
      <alignment vertical="center"/>
    </xf>
    <xf numFmtId="0" fontId="5" fillId="0" borderId="25" xfId="0" applyFont="1" applyBorder="1" applyAlignment="1">
      <alignment vertical="center" wrapText="1"/>
    </xf>
    <xf numFmtId="0" fontId="4" fillId="0" borderId="25" xfId="0" applyFont="1" applyBorder="1" applyAlignment="1">
      <alignment vertical="center" wrapText="1"/>
    </xf>
    <xf numFmtId="0" fontId="5" fillId="0" borderId="26" xfId="0" applyFont="1" applyBorder="1" applyAlignment="1">
      <alignment vertical="center" wrapText="1"/>
    </xf>
    <xf numFmtId="0" fontId="5" fillId="0" borderId="25" xfId="0" applyFont="1" applyBorder="1" applyAlignment="1">
      <alignment vertical="center"/>
    </xf>
    <xf numFmtId="0" fontId="4" fillId="0" borderId="26" xfId="0" applyFont="1" applyBorder="1" applyAlignment="1">
      <alignment vertical="center"/>
    </xf>
    <xf numFmtId="0" fontId="11" fillId="3" borderId="0" xfId="0" applyFont="1" applyFill="1" applyBorder="1" applyAlignment="1" applyProtection="1">
      <alignment vertical="center"/>
    </xf>
    <xf numFmtId="9" fontId="14" fillId="3" borderId="0" xfId="0" applyNumberFormat="1" applyFont="1" applyFill="1" applyBorder="1" applyAlignment="1" applyProtection="1">
      <alignment horizontal="center" vertical="center"/>
    </xf>
    <xf numFmtId="0" fontId="11" fillId="3" borderId="17" xfId="0" applyFont="1" applyFill="1" applyBorder="1" applyAlignment="1">
      <alignment vertical="center"/>
    </xf>
    <xf numFmtId="0" fontId="11" fillId="3" borderId="14" xfId="0" applyFont="1" applyFill="1" applyBorder="1" applyAlignment="1">
      <alignment vertical="center"/>
    </xf>
    <xf numFmtId="0" fontId="11" fillId="3" borderId="0" xfId="0" applyFont="1" applyFill="1" applyAlignment="1">
      <alignment vertical="center"/>
    </xf>
    <xf numFmtId="0" fontId="11" fillId="3" borderId="15" xfId="0" applyFont="1" applyFill="1" applyBorder="1" applyAlignment="1">
      <alignment vertical="center"/>
    </xf>
    <xf numFmtId="3" fontId="11" fillId="3" borderId="0" xfId="2" applyNumberFormat="1" applyFont="1" applyFill="1" applyBorder="1" applyAlignment="1" applyProtection="1">
      <alignment vertical="center"/>
    </xf>
    <xf numFmtId="164" fontId="11" fillId="3" borderId="0" xfId="2" applyNumberFormat="1" applyFont="1" applyFill="1" applyBorder="1" applyAlignment="1" applyProtection="1">
      <alignment vertical="center"/>
    </xf>
    <xf numFmtId="0" fontId="11" fillId="4" borderId="1" xfId="0" applyFont="1" applyFill="1" applyBorder="1" applyAlignment="1" applyProtection="1">
      <alignment vertical="center" wrapText="1"/>
      <protection locked="0"/>
    </xf>
    <xf numFmtId="0" fontId="11" fillId="4" borderId="1" xfId="0" applyFont="1" applyFill="1" applyBorder="1" applyAlignment="1" applyProtection="1">
      <alignment vertical="center"/>
      <protection locked="0"/>
    </xf>
    <xf numFmtId="0" fontId="11" fillId="4" borderId="1"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xf>
    <xf numFmtId="0" fontId="11" fillId="3" borderId="0" xfId="0" applyFont="1" applyFill="1" applyBorder="1" applyAlignment="1" applyProtection="1">
      <alignment vertical="center" wrapText="1"/>
    </xf>
    <xf numFmtId="44" fontId="11" fillId="6" borderId="1" xfId="2" applyNumberFormat="1" applyFont="1" applyFill="1" applyBorder="1" applyAlignment="1" applyProtection="1">
      <alignment vertical="center"/>
    </xf>
    <xf numFmtId="44" fontId="11" fillId="4" borderId="1" xfId="2" applyNumberFormat="1" applyFont="1" applyFill="1" applyBorder="1" applyAlignment="1" applyProtection="1">
      <alignment vertical="center"/>
      <protection locked="0"/>
    </xf>
    <xf numFmtId="42" fontId="11" fillId="7" borderId="7" xfId="2" applyNumberFormat="1" applyFont="1" applyFill="1" applyBorder="1" applyAlignment="1" applyProtection="1">
      <alignment vertical="center"/>
    </xf>
    <xf numFmtId="42" fontId="11" fillId="7" borderId="48" xfId="2" applyNumberFormat="1" applyFont="1" applyFill="1" applyBorder="1" applyAlignment="1" applyProtection="1">
      <alignment vertical="center"/>
    </xf>
    <xf numFmtId="42" fontId="17" fillId="7" borderId="6" xfId="2" applyNumberFormat="1" applyFont="1" applyFill="1" applyBorder="1" applyAlignment="1" applyProtection="1">
      <alignment vertical="center"/>
    </xf>
    <xf numFmtId="42" fontId="11" fillId="7" borderId="3" xfId="2" applyNumberFormat="1" applyFont="1" applyFill="1" applyBorder="1" applyAlignment="1" applyProtection="1">
      <alignment vertical="center"/>
    </xf>
    <xf numFmtId="42" fontId="11" fillId="7" borderId="6" xfId="2" applyNumberFormat="1" applyFont="1" applyFill="1" applyBorder="1" applyAlignment="1" applyProtection="1">
      <alignment vertical="center"/>
    </xf>
    <xf numFmtId="42" fontId="17" fillId="7" borderId="9" xfId="2" applyNumberFormat="1" applyFont="1" applyFill="1" applyBorder="1" applyAlignment="1" applyProtection="1">
      <alignment vertical="center"/>
    </xf>
    <xf numFmtId="42" fontId="11" fillId="7" borderId="1" xfId="2" applyNumberFormat="1" applyFont="1" applyFill="1" applyBorder="1" applyAlignment="1" applyProtection="1">
      <alignment vertical="center"/>
    </xf>
    <xf numFmtId="42" fontId="17" fillId="7" borderId="48" xfId="2" applyNumberFormat="1" applyFont="1" applyFill="1" applyBorder="1" applyAlignment="1" applyProtection="1">
      <alignment vertical="center"/>
    </xf>
    <xf numFmtId="42" fontId="11" fillId="7" borderId="9" xfId="2" applyNumberFormat="1" applyFont="1" applyFill="1" applyBorder="1" applyAlignment="1" applyProtection="1">
      <alignment vertical="center"/>
    </xf>
    <xf numFmtId="42" fontId="11" fillId="7" borderId="49" xfId="2" applyNumberFormat="1" applyFont="1" applyFill="1" applyBorder="1" applyAlignment="1" applyProtection="1">
      <alignment vertical="center"/>
    </xf>
    <xf numFmtId="42" fontId="12" fillId="5" borderId="1" xfId="2" applyNumberFormat="1" applyFont="1" applyFill="1" applyBorder="1" applyAlignment="1" applyProtection="1">
      <alignment horizontal="right" vertical="center"/>
    </xf>
    <xf numFmtId="44" fontId="11" fillId="6" borderId="1" xfId="2" applyFont="1" applyFill="1" applyBorder="1" applyAlignment="1" applyProtection="1">
      <alignment vertical="center"/>
    </xf>
    <xf numFmtId="44" fontId="11" fillId="6" borderId="45" xfId="2" applyFont="1" applyFill="1" applyBorder="1" applyAlignment="1" applyProtection="1">
      <alignment vertical="center"/>
    </xf>
    <xf numFmtId="0" fontId="11" fillId="4" borderId="2" xfId="0" applyFont="1" applyFill="1" applyBorder="1" applyAlignment="1" applyProtection="1">
      <alignment vertical="center"/>
      <protection locked="0"/>
    </xf>
    <xf numFmtId="0" fontId="11" fillId="4" borderId="38" xfId="0" applyFont="1" applyFill="1" applyBorder="1" applyAlignment="1" applyProtection="1">
      <alignment horizontal="left" vertical="center" wrapText="1"/>
      <protection locked="0"/>
    </xf>
    <xf numFmtId="0" fontId="11" fillId="4" borderId="44" xfId="0" applyFont="1" applyFill="1" applyBorder="1" applyAlignment="1" applyProtection="1">
      <alignment horizontal="left" vertical="center" wrapText="1"/>
      <protection locked="0"/>
    </xf>
    <xf numFmtId="0" fontId="11" fillId="4" borderId="45" xfId="0" applyFont="1" applyFill="1" applyBorder="1" applyAlignment="1" applyProtection="1">
      <alignment vertical="center"/>
      <protection locked="0"/>
    </xf>
    <xf numFmtId="44" fontId="11" fillId="6" borderId="45" xfId="2" applyNumberFormat="1" applyFont="1" applyFill="1" applyBorder="1" applyAlignment="1" applyProtection="1">
      <alignment vertical="center"/>
    </xf>
    <xf numFmtId="0" fontId="11" fillId="4" borderId="2" xfId="0" applyFont="1" applyFill="1" applyBorder="1" applyAlignment="1" applyProtection="1">
      <alignment vertical="center" wrapText="1"/>
      <protection locked="0"/>
    </xf>
    <xf numFmtId="0" fontId="11" fillId="4" borderId="45" xfId="0" applyFont="1" applyFill="1" applyBorder="1" applyAlignment="1" applyProtection="1">
      <alignment vertical="center" wrapText="1"/>
      <protection locked="0"/>
    </xf>
    <xf numFmtId="44" fontId="11" fillId="4" borderId="2" xfId="2" applyNumberFormat="1" applyFont="1" applyFill="1" applyBorder="1" applyAlignment="1" applyProtection="1">
      <alignment vertical="center"/>
      <protection locked="0"/>
    </xf>
    <xf numFmtId="44" fontId="11" fillId="4" borderId="45" xfId="2" applyNumberFormat="1" applyFont="1" applyFill="1" applyBorder="1" applyAlignment="1" applyProtection="1">
      <alignment vertical="center"/>
      <protection locked="0"/>
    </xf>
    <xf numFmtId="0" fontId="25" fillId="5" borderId="36" xfId="0" applyFont="1" applyFill="1" applyBorder="1" applyAlignment="1" applyProtection="1">
      <alignment horizontal="center" vertical="center" wrapText="1"/>
    </xf>
    <xf numFmtId="0" fontId="11" fillId="0" borderId="22" xfId="0" applyFont="1" applyBorder="1" applyAlignment="1" applyProtection="1">
      <alignment vertical="center"/>
    </xf>
    <xf numFmtId="0" fontId="16" fillId="7" borderId="1" xfId="0" applyFont="1" applyFill="1" applyBorder="1" applyAlignment="1">
      <alignment vertical="center" wrapText="1"/>
    </xf>
    <xf numFmtId="0" fontId="11" fillId="3" borderId="19" xfId="0" applyFont="1" applyFill="1" applyBorder="1" applyAlignment="1">
      <alignment vertical="center"/>
    </xf>
    <xf numFmtId="0" fontId="11" fillId="3" borderId="18" xfId="0" applyFont="1" applyFill="1" applyBorder="1" applyAlignment="1">
      <alignment vertical="center"/>
    </xf>
    <xf numFmtId="0" fontId="11" fillId="3" borderId="14" xfId="0" applyFont="1" applyFill="1" applyBorder="1" applyAlignment="1">
      <alignment vertical="center" wrapText="1"/>
    </xf>
    <xf numFmtId="0" fontId="17" fillId="6" borderId="1" xfId="0" applyFont="1" applyFill="1" applyBorder="1" applyAlignment="1">
      <alignment vertical="center" wrapText="1"/>
    </xf>
    <xf numFmtId="0" fontId="17" fillId="6" borderId="9" xfId="0" applyFont="1" applyFill="1" applyBorder="1" applyAlignment="1">
      <alignment vertical="center" wrapText="1"/>
    </xf>
    <xf numFmtId="0" fontId="27" fillId="6" borderId="47" xfId="0" applyFont="1" applyFill="1" applyBorder="1" applyAlignment="1">
      <alignment horizontal="center" vertical="center"/>
    </xf>
    <xf numFmtId="0" fontId="11" fillId="6" borderId="17" xfId="0" applyFont="1" applyFill="1" applyBorder="1" applyAlignment="1">
      <alignment vertical="center"/>
    </xf>
    <xf numFmtId="0" fontId="27" fillId="6" borderId="1" xfId="0" applyFont="1" applyFill="1" applyBorder="1" applyAlignment="1">
      <alignment horizontal="center" vertical="center"/>
    </xf>
    <xf numFmtId="44" fontId="11" fillId="3" borderId="15" xfId="0" applyNumberFormat="1" applyFont="1" applyFill="1" applyBorder="1" applyAlignment="1">
      <alignment vertical="center"/>
    </xf>
    <xf numFmtId="0" fontId="13" fillId="0" borderId="14" xfId="0" applyFont="1" applyBorder="1" applyAlignment="1" applyProtection="1">
      <alignment vertical="center" wrapText="1"/>
    </xf>
    <xf numFmtId="0" fontId="13" fillId="0" borderId="14" xfId="0" applyFont="1" applyBorder="1" applyAlignment="1" applyProtection="1">
      <alignment vertical="center"/>
    </xf>
    <xf numFmtId="0" fontId="11" fillId="0" borderId="18" xfId="0" applyFont="1" applyBorder="1" applyAlignment="1" applyProtection="1">
      <alignment vertical="center"/>
    </xf>
    <xf numFmtId="0" fontId="11" fillId="6" borderId="1" xfId="0" applyFont="1" applyFill="1" applyBorder="1" applyAlignment="1" applyProtection="1">
      <alignment horizontal="left" vertical="center" wrapText="1"/>
    </xf>
    <xf numFmtId="0" fontId="13" fillId="0" borderId="18" xfId="0" applyFont="1" applyBorder="1" applyAlignment="1" applyProtection="1">
      <alignment vertical="center" wrapText="1"/>
    </xf>
    <xf numFmtId="0" fontId="11" fillId="0" borderId="20" xfId="0" applyFont="1" applyBorder="1" applyAlignment="1" applyProtection="1">
      <alignment vertical="center"/>
    </xf>
    <xf numFmtId="0" fontId="19" fillId="0" borderId="15" xfId="0" applyFont="1" applyBorder="1" applyAlignment="1" applyProtection="1">
      <alignment vertical="center"/>
    </xf>
    <xf numFmtId="0" fontId="20" fillId="0" borderId="14" xfId="0" applyFont="1" applyFill="1" applyBorder="1" applyAlignment="1" applyProtection="1">
      <alignment vertical="center"/>
    </xf>
    <xf numFmtId="0" fontId="13" fillId="0" borderId="14" xfId="0" applyFont="1" applyFill="1" applyBorder="1" applyAlignment="1" applyProtection="1">
      <alignment vertical="center"/>
    </xf>
    <xf numFmtId="0" fontId="19" fillId="0" borderId="14" xfId="0" applyFont="1" applyBorder="1" applyAlignment="1" applyProtection="1">
      <alignment vertical="center"/>
    </xf>
    <xf numFmtId="0" fontId="16" fillId="6" borderId="48" xfId="0" applyFont="1" applyFill="1" applyBorder="1" applyAlignment="1" applyProtection="1">
      <alignment vertical="center" wrapText="1"/>
    </xf>
    <xf numFmtId="9" fontId="17" fillId="6" borderId="48" xfId="0" applyNumberFormat="1" applyFont="1" applyFill="1" applyBorder="1" applyAlignment="1" applyProtection="1">
      <alignment horizontal="center" vertical="center"/>
    </xf>
    <xf numFmtId="0" fontId="17" fillId="6" borderId="48" xfId="0" applyFont="1" applyFill="1" applyBorder="1" applyAlignment="1" applyProtection="1">
      <alignment vertical="center"/>
    </xf>
    <xf numFmtId="9" fontId="17" fillId="6" borderId="6" xfId="0" applyNumberFormat="1" applyFont="1" applyFill="1" applyBorder="1" applyAlignment="1" applyProtection="1">
      <alignment horizontal="center" vertical="center"/>
    </xf>
    <xf numFmtId="0" fontId="17" fillId="6" borderId="6" xfId="0" applyFont="1" applyFill="1" applyBorder="1" applyAlignment="1" applyProtection="1">
      <alignment vertical="center"/>
    </xf>
    <xf numFmtId="0" fontId="18" fillId="0" borderId="14" xfId="0" applyFont="1" applyBorder="1" applyAlignment="1" applyProtection="1">
      <alignment vertical="center"/>
    </xf>
    <xf numFmtId="0" fontId="11" fillId="0" borderId="41" xfId="0" applyFont="1" applyBorder="1" applyAlignment="1" applyProtection="1">
      <alignment horizontal="left" vertical="center" wrapText="1"/>
    </xf>
    <xf numFmtId="0" fontId="11" fillId="0" borderId="37" xfId="0" applyFont="1" applyBorder="1" applyAlignment="1" applyProtection="1">
      <alignment vertical="center"/>
    </xf>
    <xf numFmtId="0" fontId="13" fillId="0" borderId="15" xfId="0" applyFont="1" applyBorder="1" applyAlignment="1" applyProtection="1">
      <alignment vertical="center" wrapText="1"/>
    </xf>
    <xf numFmtId="9" fontId="17" fillId="3" borderId="0" xfId="0" applyNumberFormat="1" applyFont="1" applyFill="1" applyBorder="1" applyAlignment="1" applyProtection="1">
      <alignment vertical="center"/>
    </xf>
    <xf numFmtId="0" fontId="17" fillId="3" borderId="0" xfId="0" applyFont="1" applyFill="1" applyBorder="1" applyAlignment="1" applyProtection="1">
      <alignment vertical="center"/>
    </xf>
    <xf numFmtId="0" fontId="11" fillId="0" borderId="17" xfId="0" applyFont="1" applyBorder="1" applyAlignment="1" applyProtection="1">
      <alignment vertical="center"/>
    </xf>
    <xf numFmtId="0" fontId="11" fillId="3" borderId="17" xfId="0" applyFont="1" applyFill="1" applyBorder="1" applyAlignment="1" applyProtection="1">
      <alignment vertical="center"/>
    </xf>
    <xf numFmtId="0" fontId="17" fillId="7" borderId="49" xfId="0" applyFont="1" applyFill="1" applyBorder="1" applyAlignment="1" applyProtection="1">
      <alignment vertical="center"/>
    </xf>
    <xf numFmtId="0" fontId="17" fillId="7" borderId="13" xfId="0" applyFont="1" applyFill="1" applyBorder="1" applyAlignment="1" applyProtection="1">
      <alignment vertical="center"/>
    </xf>
    <xf numFmtId="0" fontId="17" fillId="7" borderId="10" xfId="0" applyFont="1" applyFill="1" applyBorder="1" applyAlignment="1" applyProtection="1">
      <alignment vertical="center"/>
    </xf>
    <xf numFmtId="0" fontId="21" fillId="0" borderId="18" xfId="0" applyFont="1" applyBorder="1" applyAlignment="1" applyProtection="1">
      <alignment vertical="center" wrapText="1"/>
    </xf>
    <xf numFmtId="0" fontId="11" fillId="3" borderId="21" xfId="0" applyFont="1" applyFill="1" applyBorder="1" applyAlignment="1" applyProtection="1">
      <alignment vertical="center"/>
    </xf>
    <xf numFmtId="0" fontId="17" fillId="6" borderId="49" xfId="0" applyFont="1" applyFill="1" applyBorder="1" applyAlignment="1" applyProtection="1">
      <alignment vertical="center"/>
    </xf>
    <xf numFmtId="0" fontId="17" fillId="6" borderId="9" xfId="0" applyFont="1" applyFill="1" applyBorder="1" applyAlignment="1" applyProtection="1">
      <alignment vertical="center"/>
    </xf>
    <xf numFmtId="0" fontId="17" fillId="6" borderId="40" xfId="0" applyFont="1" applyFill="1" applyBorder="1" applyAlignment="1" applyProtection="1">
      <alignment vertical="center"/>
    </xf>
    <xf numFmtId="0" fontId="17" fillId="6" borderId="48" xfId="0" applyFont="1" applyFill="1" applyBorder="1" applyAlignment="1" applyProtection="1">
      <alignment horizontal="center" vertical="center"/>
    </xf>
    <xf numFmtId="9" fontId="17" fillId="6" borderId="48" xfId="1" applyFont="1" applyFill="1" applyBorder="1" applyAlignment="1" applyProtection="1">
      <alignment horizontal="center" vertical="center"/>
    </xf>
    <xf numFmtId="0" fontId="22" fillId="6" borderId="1" xfId="3" applyFont="1" applyFill="1" applyBorder="1" applyAlignment="1" applyProtection="1">
      <alignment horizontal="left" vertical="center" wrapText="1"/>
    </xf>
    <xf numFmtId="9" fontId="17" fillId="6" borderId="40" xfId="0" applyNumberFormat="1" applyFont="1" applyFill="1" applyBorder="1" applyAlignment="1" applyProtection="1">
      <alignment horizontal="center" vertical="center"/>
    </xf>
    <xf numFmtId="0" fontId="17" fillId="6" borderId="40" xfId="0" applyFont="1" applyFill="1" applyBorder="1" applyAlignment="1" applyProtection="1">
      <alignment horizontal="center" vertical="center"/>
    </xf>
    <xf numFmtId="0" fontId="17" fillId="6" borderId="7" xfId="0" applyFont="1" applyFill="1" applyBorder="1" applyAlignment="1" applyProtection="1">
      <alignment vertical="center"/>
    </xf>
    <xf numFmtId="0" fontId="11" fillId="0" borderId="41" xfId="0" applyFont="1" applyBorder="1" applyAlignment="1" applyProtection="1">
      <alignment vertical="center" wrapText="1"/>
    </xf>
    <xf numFmtId="0" fontId="11" fillId="0" borderId="16" xfId="0" applyFont="1" applyBorder="1" applyAlignment="1" applyProtection="1">
      <alignment vertical="center"/>
    </xf>
    <xf numFmtId="9" fontId="11" fillId="0" borderId="41" xfId="0" applyNumberFormat="1" applyFont="1" applyBorder="1" applyAlignment="1" applyProtection="1">
      <alignment vertical="center"/>
    </xf>
    <xf numFmtId="0" fontId="11" fillId="0" borderId="41" xfId="0" applyFont="1" applyBorder="1" applyAlignment="1" applyProtection="1">
      <alignment vertical="center"/>
    </xf>
    <xf numFmtId="9" fontId="21" fillId="0" borderId="41" xfId="0" applyNumberFormat="1" applyFont="1" applyBorder="1" applyAlignment="1" applyProtection="1">
      <alignment horizontal="center" vertical="center"/>
    </xf>
    <xf numFmtId="9" fontId="12" fillId="7" borderId="1" xfId="1" applyFont="1" applyFill="1" applyBorder="1" applyAlignment="1" applyProtection="1">
      <alignment horizontal="center" vertical="center"/>
    </xf>
    <xf numFmtId="9" fontId="12" fillId="7" borderId="12" xfId="1" applyFont="1" applyFill="1" applyBorder="1" applyAlignment="1" applyProtection="1">
      <alignment horizontal="center" vertical="center"/>
    </xf>
    <xf numFmtId="0" fontId="11" fillId="0" borderId="16" xfId="0" applyFont="1" applyBorder="1" applyAlignment="1" applyProtection="1">
      <alignment vertical="center" wrapText="1"/>
    </xf>
    <xf numFmtId="0" fontId="12" fillId="3" borderId="0" xfId="0" applyFont="1" applyFill="1" applyBorder="1" applyAlignment="1" applyProtection="1">
      <alignment horizontal="center" vertical="center" wrapText="1"/>
    </xf>
    <xf numFmtId="9" fontId="12" fillId="3" borderId="0" xfId="1" applyFont="1" applyFill="1" applyBorder="1" applyAlignment="1" applyProtection="1">
      <alignment horizontal="center" vertical="center"/>
    </xf>
    <xf numFmtId="0" fontId="13" fillId="0" borderId="18" xfId="0" applyFont="1" applyBorder="1" applyAlignment="1" applyProtection="1">
      <alignment vertical="center"/>
    </xf>
    <xf numFmtId="0" fontId="13" fillId="0" borderId="17" xfId="0" applyFont="1" applyBorder="1" applyAlignment="1" applyProtection="1">
      <alignment horizontal="left" vertical="center" wrapText="1"/>
    </xf>
    <xf numFmtId="0" fontId="12" fillId="3" borderId="0" xfId="0" applyFont="1" applyFill="1" applyBorder="1" applyAlignment="1" applyProtection="1">
      <alignment vertical="center" wrapText="1"/>
    </xf>
    <xf numFmtId="0" fontId="21" fillId="3" borderId="41" xfId="0" applyFont="1" applyFill="1" applyBorder="1" applyAlignment="1" applyProtection="1">
      <alignment vertical="center"/>
    </xf>
    <xf numFmtId="0" fontId="14" fillId="0" borderId="41" xfId="0" applyFont="1" applyBorder="1" applyAlignment="1" applyProtection="1">
      <alignment vertical="center"/>
    </xf>
    <xf numFmtId="0" fontId="13" fillId="0" borderId="23" xfId="0" applyFont="1" applyBorder="1" applyAlignment="1" applyProtection="1">
      <alignment vertical="center"/>
    </xf>
    <xf numFmtId="0" fontId="12" fillId="7" borderId="6" xfId="0" applyFont="1" applyFill="1" applyBorder="1" applyAlignment="1" applyProtection="1">
      <alignment vertical="center" wrapText="1"/>
    </xf>
    <xf numFmtId="0" fontId="12" fillId="7" borderId="6" xfId="0" applyFont="1" applyFill="1" applyBorder="1" applyAlignment="1" applyProtection="1">
      <alignment vertical="center"/>
    </xf>
    <xf numFmtId="0" fontId="12" fillId="7" borderId="15" xfId="0" applyFont="1" applyFill="1" applyBorder="1" applyAlignment="1" applyProtection="1">
      <alignment vertical="center" wrapText="1"/>
    </xf>
    <xf numFmtId="0" fontId="13" fillId="3" borderId="18" xfId="0" applyFont="1" applyFill="1" applyBorder="1" applyAlignment="1" applyProtection="1">
      <alignment vertical="center"/>
    </xf>
    <xf numFmtId="0" fontId="13" fillId="3" borderId="14" xfId="0" applyFont="1" applyFill="1" applyBorder="1" applyAlignment="1" applyProtection="1">
      <alignment vertical="center"/>
    </xf>
    <xf numFmtId="3" fontId="12" fillId="3" borderId="0" xfId="2" applyNumberFormat="1" applyFont="1" applyFill="1" applyBorder="1" applyAlignment="1" applyProtection="1">
      <alignment vertical="center"/>
    </xf>
    <xf numFmtId="0" fontId="13" fillId="3" borderId="23" xfId="0" applyFont="1" applyFill="1" applyBorder="1" applyAlignment="1" applyProtection="1">
      <alignment vertical="center"/>
    </xf>
    <xf numFmtId="0" fontId="13" fillId="3" borderId="16" xfId="0" applyFont="1" applyFill="1" applyBorder="1" applyAlignment="1" applyProtection="1">
      <alignment vertical="center"/>
    </xf>
    <xf numFmtId="3" fontId="17" fillId="3" borderId="0" xfId="2" applyNumberFormat="1" applyFont="1" applyFill="1" applyBorder="1" applyAlignment="1" applyProtection="1">
      <alignment vertical="center"/>
    </xf>
    <xf numFmtId="0" fontId="23" fillId="3" borderId="23" xfId="0" applyFont="1" applyFill="1" applyBorder="1" applyAlignment="1" applyProtection="1">
      <alignment vertical="center"/>
    </xf>
    <xf numFmtId="0" fontId="23" fillId="3" borderId="16" xfId="0" applyFont="1" applyFill="1" applyBorder="1" applyAlignment="1" applyProtection="1">
      <alignment vertical="center"/>
    </xf>
    <xf numFmtId="0" fontId="23" fillId="3" borderId="0" xfId="0" applyFont="1" applyFill="1" applyBorder="1" applyAlignment="1" applyProtection="1">
      <alignment vertical="center"/>
    </xf>
    <xf numFmtId="0" fontId="13" fillId="3" borderId="0" xfId="0" applyFont="1" applyFill="1" applyBorder="1" applyAlignment="1" applyProtection="1">
      <alignment vertical="center"/>
    </xf>
    <xf numFmtId="0" fontId="12" fillId="3" borderId="0" xfId="0" applyFont="1" applyFill="1" applyBorder="1" applyAlignment="1" applyProtection="1">
      <alignment horizontal="left" vertical="center" wrapText="1"/>
    </xf>
    <xf numFmtId="0" fontId="13" fillId="3" borderId="24" xfId="0" applyFont="1" applyFill="1" applyBorder="1" applyAlignment="1" applyProtection="1">
      <alignment vertical="center"/>
    </xf>
    <xf numFmtId="0" fontId="13" fillId="3" borderId="15" xfId="0" applyFont="1" applyFill="1" applyBorder="1" applyAlignment="1" applyProtection="1">
      <alignment vertical="center"/>
    </xf>
    <xf numFmtId="0" fontId="13" fillId="0" borderId="17" xfId="0" applyFont="1" applyBorder="1" applyAlignment="1" applyProtection="1">
      <alignment vertical="center"/>
    </xf>
    <xf numFmtId="0" fontId="13" fillId="0" borderId="0" xfId="0" applyFont="1" applyBorder="1" applyAlignment="1" applyProtection="1">
      <alignment horizontal="left" vertical="center" wrapText="1"/>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13" fillId="0" borderId="20" xfId="0" applyFont="1" applyBorder="1" applyAlignment="1" applyProtection="1">
      <alignment vertical="center"/>
    </xf>
    <xf numFmtId="0" fontId="13" fillId="0" borderId="14" xfId="0" applyFont="1" applyBorder="1" applyAlignment="1" applyProtection="1">
      <alignment horizontal="left" vertical="center" wrapText="1"/>
    </xf>
    <xf numFmtId="166" fontId="17" fillId="6" borderId="1" xfId="2" applyNumberFormat="1" applyFont="1" applyFill="1" applyBorder="1" applyAlignment="1">
      <alignment horizontal="center" vertical="center"/>
    </xf>
    <xf numFmtId="166" fontId="17" fillId="6" borderId="9" xfId="2" applyNumberFormat="1" applyFont="1" applyFill="1" applyBorder="1" applyAlignment="1">
      <alignment horizontal="center" vertical="center"/>
    </xf>
    <xf numFmtId="0" fontId="17" fillId="4" borderId="1" xfId="0" applyFont="1" applyFill="1" applyBorder="1" applyAlignment="1" applyProtection="1">
      <alignment vertical="center"/>
      <protection locked="0"/>
    </xf>
    <xf numFmtId="0" fontId="19" fillId="0" borderId="0" xfId="0" applyFont="1" applyFill="1" applyBorder="1" applyAlignment="1" applyProtection="1">
      <alignment vertical="center"/>
    </xf>
    <xf numFmtId="0" fontId="19" fillId="0" borderId="40" xfId="0" applyFont="1" applyFill="1" applyBorder="1" applyAlignment="1" applyProtection="1">
      <alignment vertical="center"/>
    </xf>
    <xf numFmtId="0" fontId="4" fillId="0" borderId="25" xfId="0" quotePrefix="1" applyFont="1" applyBorder="1" applyAlignment="1">
      <alignment vertical="center"/>
    </xf>
    <xf numFmtId="0" fontId="13" fillId="3" borderId="40" xfId="0" applyFont="1" applyFill="1" applyBorder="1" applyAlignment="1" applyProtection="1">
      <alignment vertical="center" wrapText="1"/>
    </xf>
    <xf numFmtId="0" fontId="25" fillId="5" borderId="3" xfId="0" applyFont="1" applyFill="1" applyBorder="1" applyAlignment="1" applyProtection="1">
      <alignment vertical="center" wrapText="1"/>
    </xf>
    <xf numFmtId="0" fontId="25" fillId="5" borderId="12" xfId="0" applyFont="1" applyFill="1" applyBorder="1" applyAlignment="1" applyProtection="1">
      <alignment vertical="center" wrapText="1"/>
    </xf>
    <xf numFmtId="0" fontId="25" fillId="5" borderId="4" xfId="0" applyFont="1" applyFill="1" applyBorder="1" applyAlignment="1" applyProtection="1">
      <alignment vertical="center" wrapText="1"/>
    </xf>
    <xf numFmtId="0" fontId="21" fillId="0" borderId="0" xfId="0" applyFont="1" applyFill="1" applyBorder="1" applyAlignment="1" applyProtection="1">
      <alignment vertical="top" wrapText="1"/>
    </xf>
    <xf numFmtId="0" fontId="0" fillId="0" borderId="34" xfId="0" applyBorder="1"/>
    <xf numFmtId="0" fontId="0" fillId="0" borderId="56" xfId="0" applyBorder="1"/>
    <xf numFmtId="0" fontId="0" fillId="0" borderId="30" xfId="0" applyBorder="1"/>
    <xf numFmtId="0" fontId="0" fillId="0" borderId="34" xfId="0" applyBorder="1" applyAlignment="1">
      <alignment vertical="top"/>
    </xf>
    <xf numFmtId="0" fontId="28" fillId="0" borderId="0" xfId="0" applyFont="1"/>
    <xf numFmtId="0" fontId="28" fillId="0" borderId="32" xfId="0" applyFont="1" applyBorder="1"/>
    <xf numFmtId="0" fontId="28" fillId="0" borderId="55" xfId="0" applyFont="1" applyBorder="1"/>
    <xf numFmtId="0" fontId="28" fillId="0" borderId="29" xfId="0" applyFont="1" applyBorder="1"/>
    <xf numFmtId="0" fontId="28" fillId="0" borderId="32" xfId="0" applyFont="1" applyBorder="1" applyAlignment="1">
      <alignment vertical="top" wrapText="1"/>
    </xf>
    <xf numFmtId="0" fontId="28" fillId="0" borderId="55" xfId="0" applyFont="1" applyBorder="1" applyAlignment="1">
      <alignment vertical="top" wrapText="1"/>
    </xf>
    <xf numFmtId="0" fontId="28" fillId="0" borderId="29" xfId="0" applyFont="1" applyBorder="1" applyAlignment="1">
      <alignment vertical="top" wrapText="1"/>
    </xf>
    <xf numFmtId="0" fontId="28" fillId="0" borderId="32" xfId="0" applyFont="1" applyBorder="1" applyAlignment="1">
      <alignment wrapText="1"/>
    </xf>
    <xf numFmtId="0" fontId="24" fillId="5" borderId="3" xfId="0" applyFont="1" applyFill="1" applyBorder="1" applyAlignment="1" applyProtection="1">
      <alignment horizontal="center" vertical="center" wrapText="1"/>
    </xf>
    <xf numFmtId="0" fontId="24" fillId="5" borderId="12" xfId="0" applyFont="1" applyFill="1" applyBorder="1" applyAlignment="1" applyProtection="1">
      <alignment horizontal="center" vertical="center" wrapText="1"/>
    </xf>
    <xf numFmtId="0" fontId="24" fillId="5" borderId="4" xfId="0" applyFont="1" applyFill="1" applyBorder="1" applyAlignment="1" applyProtection="1">
      <alignment horizontal="center" vertical="center" wrapText="1"/>
    </xf>
    <xf numFmtId="0" fontId="28" fillId="0" borderId="0" xfId="0" applyFont="1" applyBorder="1"/>
    <xf numFmtId="0" fontId="0" fillId="0" borderId="0" xfId="0" applyBorder="1"/>
    <xf numFmtId="0" fontId="0" fillId="0" borderId="0" xfId="0" applyFill="1" applyBorder="1"/>
    <xf numFmtId="0" fontId="0" fillId="0" borderId="34" xfId="0" applyFill="1" applyBorder="1"/>
    <xf numFmtId="0" fontId="0" fillId="0" borderId="56" xfId="0" applyFill="1" applyBorder="1"/>
    <xf numFmtId="0" fontId="0" fillId="0" borderId="30" xfId="0" applyFill="1" applyBorder="1"/>
    <xf numFmtId="9" fontId="29" fillId="3" borderId="40" xfId="1" applyFont="1" applyFill="1" applyBorder="1" applyAlignment="1" applyProtection="1">
      <alignment vertical="center" wrapText="1"/>
    </xf>
    <xf numFmtId="0" fontId="13" fillId="0" borderId="24" xfId="0" applyFont="1" applyFill="1" applyBorder="1" applyAlignment="1" applyProtection="1">
      <alignment vertical="center" wrapText="1"/>
    </xf>
    <xf numFmtId="0" fontId="13" fillId="0" borderId="23" xfId="0" applyFont="1" applyFill="1" applyBorder="1" applyAlignment="1" applyProtection="1">
      <alignment vertical="center" wrapText="1"/>
    </xf>
    <xf numFmtId="0" fontId="15" fillId="0" borderId="40" xfId="0" applyFont="1" applyFill="1" applyBorder="1" applyAlignment="1" applyProtection="1">
      <alignment vertical="center" wrapText="1"/>
    </xf>
    <xf numFmtId="0" fontId="13" fillId="0" borderId="40" xfId="0" applyFont="1" applyFill="1" applyBorder="1" applyAlignment="1" applyProtection="1">
      <alignment vertical="center" wrapText="1"/>
    </xf>
    <xf numFmtId="0" fontId="11" fillId="0" borderId="18" xfId="0" applyFont="1" applyFill="1" applyBorder="1" applyAlignment="1" applyProtection="1">
      <alignment vertical="center"/>
    </xf>
    <xf numFmtId="3" fontId="17" fillId="0" borderId="0" xfId="2" applyNumberFormat="1" applyFont="1" applyFill="1" applyBorder="1" applyAlignment="1" applyProtection="1">
      <alignment vertical="center"/>
    </xf>
    <xf numFmtId="14" fontId="11" fillId="6" borderId="1" xfId="0" applyNumberFormat="1" applyFont="1" applyFill="1" applyBorder="1" applyAlignment="1" applyProtection="1">
      <alignment horizontal="left" vertical="center" wrapText="1"/>
    </xf>
    <xf numFmtId="0" fontId="12" fillId="7" borderId="57" xfId="0" applyFont="1" applyFill="1" applyBorder="1" applyAlignment="1" applyProtection="1">
      <alignment vertical="center" wrapText="1"/>
    </xf>
    <xf numFmtId="0" fontId="17" fillId="4" borderId="38" xfId="0" applyFont="1" applyFill="1" applyBorder="1" applyAlignment="1" applyProtection="1">
      <alignment horizontal="left" vertical="center" wrapText="1"/>
      <protection locked="0"/>
    </xf>
    <xf numFmtId="0" fontId="12" fillId="6" borderId="57" xfId="0" applyFont="1" applyFill="1" applyBorder="1" applyAlignment="1" applyProtection="1">
      <alignment vertical="center" wrapText="1"/>
    </xf>
    <xf numFmtId="42" fontId="11" fillId="0" borderId="0" xfId="2" applyNumberFormat="1" applyFont="1" applyFill="1" applyBorder="1" applyAlignment="1" applyProtection="1">
      <alignment horizontal="right" vertical="center"/>
    </xf>
    <xf numFmtId="42" fontId="11" fillId="7" borderId="47" xfId="2" applyNumberFormat="1" applyFont="1" applyFill="1" applyBorder="1" applyAlignment="1" applyProtection="1">
      <alignment vertical="center"/>
    </xf>
    <xf numFmtId="42" fontId="11" fillId="7" borderId="5" xfId="2" applyNumberFormat="1" applyFont="1" applyFill="1" applyBorder="1" applyAlignment="1" applyProtection="1">
      <alignment vertical="center"/>
    </xf>
    <xf numFmtId="42" fontId="11" fillId="7" borderId="50" xfId="2" applyNumberFormat="1" applyFont="1" applyFill="1" applyBorder="1" applyAlignment="1" applyProtection="1">
      <alignment vertical="center"/>
    </xf>
    <xf numFmtId="42" fontId="11" fillId="7" borderId="12" xfId="2" applyNumberFormat="1" applyFont="1" applyFill="1" applyBorder="1" applyAlignment="1" applyProtection="1">
      <alignment vertical="center"/>
    </xf>
    <xf numFmtId="42" fontId="11" fillId="7" borderId="13" xfId="2" applyNumberFormat="1" applyFont="1" applyFill="1" applyBorder="1" applyAlignment="1" applyProtection="1">
      <alignment vertical="center"/>
    </xf>
    <xf numFmtId="0" fontId="12" fillId="7" borderId="42" xfId="0" applyFont="1" applyFill="1" applyBorder="1" applyAlignment="1" applyProtection="1">
      <alignment horizontal="left" vertical="center" wrapText="1"/>
    </xf>
    <xf numFmtId="0" fontId="12" fillId="7" borderId="59" xfId="0" applyFont="1" applyFill="1" applyBorder="1" applyAlignment="1" applyProtection="1">
      <alignment vertical="center"/>
    </xf>
    <xf numFmtId="0" fontId="12" fillId="7" borderId="2" xfId="0" applyFont="1" applyFill="1" applyBorder="1" applyAlignment="1" applyProtection="1">
      <alignment vertical="center" wrapText="1"/>
    </xf>
    <xf numFmtId="0" fontId="12" fillId="7" borderId="43" xfId="0" applyFont="1" applyFill="1" applyBorder="1" applyAlignment="1" applyProtection="1">
      <alignment vertical="center" wrapText="1"/>
    </xf>
    <xf numFmtId="0" fontId="1" fillId="0" borderId="17" xfId="0" applyFont="1" applyBorder="1" applyAlignment="1">
      <alignment vertical="center"/>
    </xf>
    <xf numFmtId="0" fontId="1" fillId="0" borderId="18" xfId="0" applyFont="1" applyBorder="1" applyAlignment="1">
      <alignment vertical="center"/>
    </xf>
    <xf numFmtId="0" fontId="1" fillId="0" borderId="14" xfId="0" applyFont="1" applyBorder="1" applyAlignment="1">
      <alignment vertical="center"/>
    </xf>
    <xf numFmtId="0" fontId="1" fillId="0" borderId="31" xfId="0" applyFont="1" applyBorder="1" applyAlignment="1">
      <alignment vertical="center" wrapText="1"/>
    </xf>
    <xf numFmtId="0" fontId="9" fillId="2" borderId="28" xfId="0" applyFont="1" applyFill="1" applyBorder="1" applyAlignment="1">
      <alignment horizontal="left" vertical="center" wrapText="1"/>
    </xf>
    <xf numFmtId="0" fontId="1" fillId="0" borderId="25" xfId="0" applyFont="1" applyBorder="1" applyAlignment="1">
      <alignment vertical="center"/>
    </xf>
    <xf numFmtId="0" fontId="5" fillId="0" borderId="27" xfId="0" applyFont="1" applyBorder="1" applyAlignment="1">
      <alignment vertical="center" wrapText="1"/>
    </xf>
    <xf numFmtId="0" fontId="4" fillId="0" borderId="27" xfId="0" applyFont="1" applyBorder="1" applyAlignment="1">
      <alignment vertical="center" wrapText="1"/>
    </xf>
    <xf numFmtId="0" fontId="8" fillId="0" borderId="17" xfId="0" applyFont="1" applyBorder="1" applyAlignment="1">
      <alignment vertical="center"/>
    </xf>
    <xf numFmtId="0" fontId="8" fillId="0" borderId="18" xfId="0" applyFont="1" applyBorder="1" applyAlignment="1">
      <alignment vertical="center"/>
    </xf>
    <xf numFmtId="0" fontId="8" fillId="0" borderId="14" xfId="0" applyFont="1" applyBorder="1" applyAlignment="1">
      <alignment vertical="center"/>
    </xf>
    <xf numFmtId="0" fontId="7" fillId="0" borderId="14" xfId="0" applyFont="1" applyBorder="1" applyAlignment="1">
      <alignment vertical="center" wrapText="1"/>
    </xf>
    <xf numFmtId="0" fontId="7" fillId="0" borderId="16" xfId="0" applyFont="1" applyBorder="1" applyAlignment="1">
      <alignment vertical="center" wrapText="1"/>
    </xf>
    <xf numFmtId="0" fontId="1" fillId="0" borderId="16" xfId="0" applyFont="1" applyBorder="1" applyAlignment="1">
      <alignment vertical="center"/>
    </xf>
    <xf numFmtId="0" fontId="7" fillId="0" borderId="0" xfId="0" applyFont="1" applyBorder="1" applyAlignment="1">
      <alignment vertical="center" wrapText="1"/>
    </xf>
    <xf numFmtId="0" fontId="1" fillId="0" borderId="0" xfId="0" applyFont="1" applyBorder="1" applyAlignment="1">
      <alignment vertical="center"/>
    </xf>
    <xf numFmtId="0" fontId="5" fillId="0" borderId="0" xfId="0" applyFont="1" applyBorder="1" applyAlignment="1">
      <alignment vertical="center" wrapText="1"/>
    </xf>
    <xf numFmtId="0" fontId="1" fillId="0" borderId="0" xfId="0" applyFont="1" applyBorder="1" applyAlignment="1">
      <alignment vertical="center" wrapText="1"/>
    </xf>
    <xf numFmtId="0" fontId="1" fillId="0" borderId="14" xfId="0" applyFont="1" applyBorder="1" applyAlignment="1">
      <alignment vertical="center" wrapText="1"/>
    </xf>
    <xf numFmtId="0" fontId="6" fillId="0" borderId="27" xfId="3" applyFont="1" applyBorder="1" applyAlignment="1">
      <alignment vertical="center" wrapText="1"/>
    </xf>
    <xf numFmtId="0" fontId="24" fillId="5" borderId="3" xfId="0" applyFont="1" applyFill="1" applyBorder="1" applyAlignment="1" applyProtection="1">
      <alignment horizontal="center" vertical="center" wrapText="1"/>
    </xf>
    <xf numFmtId="0" fontId="24" fillId="5" borderId="12" xfId="0" applyFont="1" applyFill="1" applyBorder="1" applyAlignment="1" applyProtection="1">
      <alignment horizontal="center" vertical="center" wrapText="1"/>
    </xf>
    <xf numFmtId="0" fontId="24" fillId="5" borderId="4" xfId="0" applyFont="1" applyFill="1" applyBorder="1" applyAlignment="1" applyProtection="1">
      <alignment horizontal="center" vertical="center" wrapText="1"/>
    </xf>
    <xf numFmtId="0" fontId="13" fillId="0" borderId="58" xfId="0" applyFont="1" applyBorder="1" applyAlignment="1" applyProtection="1">
      <alignment vertical="center"/>
    </xf>
    <xf numFmtId="42" fontId="11" fillId="7" borderId="1" xfId="2" applyNumberFormat="1" applyFont="1" applyFill="1" applyBorder="1" applyAlignment="1" applyProtection="1">
      <alignment horizontal="right" vertical="center"/>
    </xf>
    <xf numFmtId="0" fontId="13" fillId="3" borderId="58" xfId="0" applyFont="1" applyFill="1" applyBorder="1" applyAlignment="1" applyProtection="1">
      <alignment vertical="center"/>
    </xf>
    <xf numFmtId="42" fontId="11" fillId="7" borderId="6" xfId="2" applyNumberFormat="1" applyFont="1" applyFill="1" applyBorder="1" applyAlignment="1" applyProtection="1">
      <alignment horizontal="right" vertical="center"/>
    </xf>
    <xf numFmtId="42" fontId="12" fillId="5" borderId="4" xfId="2" applyNumberFormat="1" applyFont="1" applyFill="1" applyBorder="1" applyAlignment="1" applyProtection="1">
      <alignment horizontal="right" vertical="center"/>
    </xf>
    <xf numFmtId="0" fontId="4" fillId="0" borderId="26" xfId="0" applyFont="1" applyBorder="1" applyAlignment="1">
      <alignment vertical="center" wrapText="1"/>
    </xf>
    <xf numFmtId="0" fontId="31" fillId="0" borderId="27" xfId="3" applyFont="1" applyBorder="1" applyAlignment="1">
      <alignment vertical="center" wrapText="1"/>
    </xf>
    <xf numFmtId="0" fontId="32" fillId="0" borderId="28" xfId="0" applyFont="1" applyBorder="1" applyAlignment="1">
      <alignment vertical="center" wrapText="1"/>
    </xf>
    <xf numFmtId="168" fontId="11" fillId="7" borderId="1" xfId="2" applyNumberFormat="1" applyFont="1" applyFill="1" applyBorder="1" applyAlignment="1" applyProtection="1">
      <alignment horizontal="right" vertical="center"/>
    </xf>
    <xf numFmtId="0" fontId="17" fillId="4" borderId="1" xfId="0" applyFont="1" applyFill="1" applyBorder="1" applyAlignment="1" applyProtection="1">
      <alignment vertical="center" wrapText="1"/>
      <protection locked="0"/>
    </xf>
    <xf numFmtId="0" fontId="16" fillId="7" borderId="6" xfId="0" applyFont="1" applyFill="1" applyBorder="1" applyAlignment="1" applyProtection="1">
      <alignment vertical="center"/>
    </xf>
    <xf numFmtId="0" fontId="16" fillId="7" borderId="6" xfId="0" applyFont="1" applyFill="1" applyBorder="1" applyAlignment="1" applyProtection="1">
      <alignment vertical="center" wrapText="1"/>
    </xf>
    <xf numFmtId="0" fontId="16" fillId="7" borderId="15" xfId="0" applyFont="1" applyFill="1" applyBorder="1" applyAlignment="1" applyProtection="1">
      <alignment vertical="center" wrapText="1"/>
    </xf>
    <xf numFmtId="44" fontId="17" fillId="6" borderId="1" xfId="2" applyNumberFormat="1" applyFont="1" applyFill="1" applyBorder="1" applyAlignment="1" applyProtection="1">
      <alignment vertical="center"/>
    </xf>
    <xf numFmtId="44" fontId="17" fillId="4" borderId="1" xfId="2" applyNumberFormat="1" applyFont="1" applyFill="1" applyBorder="1" applyAlignment="1" applyProtection="1">
      <alignment vertical="center"/>
      <protection locked="0"/>
    </xf>
    <xf numFmtId="44" fontId="17" fillId="6" borderId="1" xfId="2" applyFont="1" applyFill="1" applyBorder="1" applyAlignment="1" applyProtection="1">
      <alignment vertical="center"/>
    </xf>
    <xf numFmtId="0" fontId="17" fillId="4" borderId="45" xfId="0" applyFont="1" applyFill="1" applyBorder="1" applyAlignment="1" applyProtection="1">
      <alignment vertical="center"/>
      <protection locked="0"/>
    </xf>
    <xf numFmtId="0" fontId="17" fillId="4" borderId="45" xfId="0" applyFont="1" applyFill="1" applyBorder="1" applyAlignment="1" applyProtection="1">
      <alignment vertical="center" wrapText="1"/>
      <protection locked="0"/>
    </xf>
    <xf numFmtId="44" fontId="17" fillId="6" borderId="45" xfId="2" applyNumberFormat="1" applyFont="1" applyFill="1" applyBorder="1" applyAlignment="1" applyProtection="1">
      <alignment vertical="center"/>
    </xf>
    <xf numFmtId="44" fontId="17" fillId="4" borderId="45" xfId="2" applyNumberFormat="1" applyFont="1" applyFill="1" applyBorder="1" applyAlignment="1" applyProtection="1">
      <alignment vertical="center"/>
      <protection locked="0"/>
    </xf>
    <xf numFmtId="169" fontId="12" fillId="5" borderId="1" xfId="2" applyNumberFormat="1" applyFont="1" applyFill="1" applyBorder="1" applyAlignment="1" applyProtection="1">
      <alignment horizontal="right" vertical="center"/>
    </xf>
    <xf numFmtId="166" fontId="12" fillId="5" borderId="36" xfId="2" applyNumberFormat="1" applyFont="1" applyFill="1" applyBorder="1" applyAlignment="1">
      <alignment horizontal="center" vertical="center"/>
    </xf>
    <xf numFmtId="0" fontId="12" fillId="7" borderId="3"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1" fillId="3" borderId="14" xfId="0" applyFont="1" applyFill="1" applyBorder="1" applyAlignment="1">
      <alignment vertical="top"/>
    </xf>
    <xf numFmtId="0" fontId="12" fillId="5" borderId="8" xfId="0" applyFont="1" applyFill="1" applyBorder="1" applyAlignment="1">
      <alignment horizontal="left" vertical="center"/>
    </xf>
    <xf numFmtId="0" fontId="11" fillId="3" borderId="0" xfId="0" applyFont="1" applyFill="1" applyBorder="1" applyAlignment="1">
      <alignment vertical="center"/>
    </xf>
    <xf numFmtId="0" fontId="11" fillId="3" borderId="0" xfId="0" applyFont="1" applyFill="1" applyBorder="1" applyAlignment="1">
      <alignment vertical="center" wrapText="1"/>
    </xf>
    <xf numFmtId="0" fontId="12" fillId="5" borderId="11" xfId="0" applyFont="1" applyFill="1" applyBorder="1" applyAlignment="1">
      <alignment horizontal="left" vertical="center"/>
    </xf>
    <xf numFmtId="0" fontId="16" fillId="7" borderId="3"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11" fillId="3" borderId="0" xfId="0" applyFont="1" applyFill="1" applyBorder="1" applyAlignment="1">
      <alignment horizontal="left" vertical="center"/>
    </xf>
    <xf numFmtId="0" fontId="17" fillId="6" borderId="9" xfId="0" applyFont="1" applyFill="1" applyBorder="1" applyAlignment="1">
      <alignment horizontal="left" vertical="center" wrapText="1"/>
    </xf>
    <xf numFmtId="0" fontId="11" fillId="3" borderId="15" xfId="0" applyFont="1" applyFill="1" applyBorder="1" applyAlignment="1">
      <alignment horizontal="left" vertical="center"/>
    </xf>
    <xf numFmtId="0" fontId="11" fillId="3" borderId="14" xfId="0" applyFont="1" applyFill="1" applyBorder="1" applyAlignment="1">
      <alignment horizontal="left" vertical="center"/>
    </xf>
    <xf numFmtId="166" fontId="35" fillId="3" borderId="14" xfId="0" applyNumberFormat="1" applyFont="1" applyFill="1" applyBorder="1" applyAlignment="1">
      <alignment vertical="center"/>
    </xf>
    <xf numFmtId="0" fontId="34" fillId="6" borderId="1" xfId="0" applyFont="1" applyFill="1" applyBorder="1" applyAlignment="1">
      <alignment horizontal="center" vertical="center"/>
    </xf>
    <xf numFmtId="0" fontId="36" fillId="2" borderId="31" xfId="0" applyFont="1" applyFill="1" applyBorder="1" applyAlignment="1">
      <alignment horizontal="left" vertical="center" wrapText="1"/>
    </xf>
    <xf numFmtId="167" fontId="11" fillId="4" borderId="1" xfId="2" applyNumberFormat="1" applyFont="1" applyFill="1" applyBorder="1" applyAlignment="1" applyProtection="1">
      <alignment horizontal="right" vertical="center"/>
      <protection locked="0"/>
    </xf>
    <xf numFmtId="44" fontId="17" fillId="6" borderId="45" xfId="2" applyFont="1" applyFill="1" applyBorder="1" applyAlignment="1" applyProtection="1">
      <alignment vertical="center"/>
    </xf>
    <xf numFmtId="168" fontId="11" fillId="4" borderId="6" xfId="2" applyNumberFormat="1" applyFont="1" applyFill="1" applyBorder="1" applyAlignment="1" applyProtection="1">
      <alignment horizontal="right" vertical="center"/>
      <protection locked="0"/>
    </xf>
    <xf numFmtId="0" fontId="12" fillId="7" borderId="61" xfId="0" applyFont="1" applyFill="1" applyBorder="1" applyAlignment="1" applyProtection="1">
      <alignment horizontal="left" vertical="center" wrapText="1"/>
    </xf>
    <xf numFmtId="0" fontId="17" fillId="4" borderId="44" xfId="0" applyFont="1" applyFill="1" applyBorder="1" applyAlignment="1" applyProtection="1">
      <alignment horizontal="left" vertical="center" wrapText="1"/>
      <protection locked="0"/>
    </xf>
    <xf numFmtId="1" fontId="11" fillId="4" borderId="3" xfId="0" applyNumberFormat="1" applyFont="1" applyFill="1" applyBorder="1" applyAlignment="1" applyProtection="1">
      <alignment horizontal="left" vertical="center" wrapText="1"/>
      <protection locked="0"/>
    </xf>
    <xf numFmtId="0" fontId="11" fillId="4" borderId="3" xfId="0" applyFont="1" applyFill="1" applyBorder="1" applyAlignment="1" applyProtection="1">
      <alignment vertical="center" wrapText="1"/>
      <protection locked="0"/>
    </xf>
    <xf numFmtId="14" fontId="11" fillId="4" borderId="3" xfId="0" applyNumberFormat="1" applyFont="1" applyFill="1" applyBorder="1" applyAlignment="1" applyProtection="1">
      <alignment horizontal="left" vertical="center" wrapText="1"/>
      <protection locked="0"/>
    </xf>
    <xf numFmtId="0" fontId="17" fillId="4" borderId="39" xfId="0" applyFont="1" applyFill="1" applyBorder="1" applyAlignment="1" applyProtection="1">
      <alignment vertical="center"/>
      <protection locked="0"/>
    </xf>
    <xf numFmtId="0" fontId="16" fillId="7" borderId="61" xfId="0" applyFont="1" applyFill="1" applyBorder="1" applyAlignment="1" applyProtection="1">
      <alignment horizontal="left" vertical="center" wrapText="1"/>
    </xf>
    <xf numFmtId="0" fontId="16" fillId="7" borderId="57" xfId="0" applyFont="1" applyFill="1" applyBorder="1" applyAlignment="1" applyProtection="1">
      <alignment vertical="center" wrapText="1"/>
    </xf>
    <xf numFmtId="0" fontId="23" fillId="0" borderId="18" xfId="0" applyFont="1" applyBorder="1" applyAlignment="1" applyProtection="1">
      <alignment vertical="center" wrapText="1"/>
    </xf>
    <xf numFmtId="0" fontId="17" fillId="0" borderId="18" xfId="0" applyFont="1" applyBorder="1" applyAlignment="1" applyProtection="1">
      <alignment vertical="center" wrapText="1"/>
    </xf>
    <xf numFmtId="0" fontId="17" fillId="0" borderId="0" xfId="0" applyFont="1" applyFill="1" applyBorder="1" applyAlignment="1" applyProtection="1">
      <alignment vertical="top" wrapText="1"/>
    </xf>
    <xf numFmtId="166" fontId="17" fillId="5" borderId="53" xfId="2" applyNumberFormat="1" applyFont="1" applyFill="1" applyBorder="1" applyAlignment="1">
      <alignment horizontal="center" vertical="center"/>
    </xf>
    <xf numFmtId="166" fontId="11" fillId="5" borderId="36" xfId="2" applyNumberFormat="1" applyFont="1" applyFill="1" applyBorder="1" applyAlignment="1">
      <alignment horizontal="center" vertical="center"/>
    </xf>
    <xf numFmtId="0" fontId="24" fillId="5" borderId="3" xfId="0" applyFont="1" applyFill="1" applyBorder="1" applyAlignment="1" applyProtection="1">
      <alignment horizontal="center" vertical="center" wrapText="1"/>
    </xf>
    <xf numFmtId="0" fontId="24" fillId="5" borderId="12" xfId="0" applyFont="1" applyFill="1" applyBorder="1" applyAlignment="1" applyProtection="1">
      <alignment horizontal="center" vertical="center" wrapText="1"/>
    </xf>
    <xf numFmtId="0" fontId="24" fillId="5" borderId="4" xfId="0" applyFont="1" applyFill="1" applyBorder="1" applyAlignment="1" applyProtection="1">
      <alignment horizontal="center" vertical="center" wrapText="1"/>
    </xf>
    <xf numFmtId="0" fontId="12" fillId="7" borderId="62" xfId="0" applyFont="1" applyFill="1" applyBorder="1" applyAlignment="1" applyProtection="1">
      <alignment horizontal="left" vertical="center" wrapText="1"/>
    </xf>
    <xf numFmtId="0" fontId="12" fillId="7" borderId="49" xfId="0" applyFont="1" applyFill="1" applyBorder="1" applyAlignment="1" applyProtection="1">
      <alignment vertical="center"/>
    </xf>
    <xf numFmtId="0" fontId="12" fillId="7" borderId="48" xfId="0" applyFont="1" applyFill="1" applyBorder="1" applyAlignment="1" applyProtection="1">
      <alignment vertical="center" wrapText="1"/>
    </xf>
    <xf numFmtId="0" fontId="12" fillId="7" borderId="63" xfId="0" applyFont="1" applyFill="1" applyBorder="1" applyAlignment="1" applyProtection="1">
      <alignment vertical="center" wrapText="1"/>
    </xf>
    <xf numFmtId="0" fontId="17" fillId="4" borderId="42" xfId="0" applyFont="1" applyFill="1" applyBorder="1" applyAlignment="1" applyProtection="1">
      <alignment horizontal="left" vertical="center" wrapText="1"/>
      <protection locked="0"/>
    </xf>
    <xf numFmtId="0" fontId="12" fillId="6" borderId="43" xfId="0" applyFont="1" applyFill="1" applyBorder="1" applyAlignment="1" applyProtection="1">
      <alignment vertical="center" wrapText="1"/>
    </xf>
    <xf numFmtId="0" fontId="12" fillId="6" borderId="64" xfId="0" applyFont="1" applyFill="1" applyBorder="1" applyAlignment="1" applyProtection="1">
      <alignment vertical="center" wrapText="1"/>
    </xf>
    <xf numFmtId="0" fontId="21" fillId="3" borderId="41" xfId="0" applyFont="1" applyFill="1" applyBorder="1" applyAlignment="1" applyProtection="1">
      <alignment vertical="center"/>
      <protection locked="0"/>
    </xf>
    <xf numFmtId="0" fontId="13" fillId="0" borderId="14"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1" fillId="0" borderId="20" xfId="0" applyFont="1" applyBorder="1" applyAlignment="1" applyProtection="1">
      <alignment vertical="center"/>
      <protection locked="0"/>
    </xf>
    <xf numFmtId="0" fontId="11" fillId="3" borderId="0" xfId="0" applyFont="1" applyFill="1" applyBorder="1" applyAlignment="1" applyProtection="1">
      <alignment vertical="center"/>
      <protection locked="0"/>
    </xf>
    <xf numFmtId="0" fontId="19" fillId="0" borderId="15" xfId="0" applyFont="1" applyBorder="1" applyAlignment="1" applyProtection="1">
      <alignment vertical="center"/>
      <protection locked="0"/>
    </xf>
    <xf numFmtId="0" fontId="20" fillId="0" borderId="14" xfId="0" applyFont="1" applyFill="1" applyBorder="1" applyAlignment="1" applyProtection="1">
      <alignment vertical="center"/>
      <protection locked="0"/>
    </xf>
    <xf numFmtId="0" fontId="13" fillId="0" borderId="14" xfId="0" applyFont="1" applyFill="1" applyBorder="1" applyAlignment="1" applyProtection="1">
      <alignment vertical="center"/>
      <protection locked="0"/>
    </xf>
    <xf numFmtId="0" fontId="19" fillId="0" borderId="14" xfId="0" applyFont="1" applyBorder="1" applyAlignment="1" applyProtection="1">
      <alignment vertical="center"/>
      <protection locked="0"/>
    </xf>
    <xf numFmtId="0" fontId="11" fillId="0" borderId="18" xfId="0" applyFont="1" applyFill="1" applyBorder="1" applyAlignment="1" applyProtection="1">
      <alignment vertical="center"/>
      <protection locked="0"/>
    </xf>
    <xf numFmtId="0" fontId="18" fillId="0" borderId="14" xfId="0" applyFont="1" applyBorder="1" applyAlignment="1" applyProtection="1">
      <alignment vertical="center"/>
      <protection locked="0"/>
    </xf>
    <xf numFmtId="0" fontId="11" fillId="0" borderId="41" xfId="0" applyFont="1" applyBorder="1" applyAlignment="1" applyProtection="1">
      <alignment horizontal="left" vertical="center" wrapText="1"/>
      <protection locked="0"/>
    </xf>
    <xf numFmtId="0" fontId="11" fillId="0" borderId="37" xfId="0" applyFont="1" applyBorder="1" applyAlignment="1" applyProtection="1">
      <alignment vertical="center"/>
      <protection locked="0"/>
    </xf>
    <xf numFmtId="0" fontId="13" fillId="0" borderId="15" xfId="0" applyFont="1" applyBorder="1" applyAlignment="1" applyProtection="1">
      <alignment vertical="center" wrapText="1"/>
      <protection locked="0"/>
    </xf>
    <xf numFmtId="0" fontId="11" fillId="3" borderId="0" xfId="0" applyFont="1" applyFill="1" applyBorder="1" applyAlignment="1" applyProtection="1">
      <alignment horizontal="left" vertical="center" wrapText="1"/>
      <protection locked="0"/>
    </xf>
    <xf numFmtId="0" fontId="11" fillId="0" borderId="41" xfId="0" applyFont="1" applyBorder="1" applyAlignment="1" applyProtection="1">
      <alignment vertical="center" wrapText="1"/>
      <protection locked="0"/>
    </xf>
    <xf numFmtId="0" fontId="11" fillId="0" borderId="41" xfId="0" applyFont="1" applyBorder="1" applyAlignment="1" applyProtection="1">
      <alignment vertical="center"/>
      <protection locked="0"/>
    </xf>
    <xf numFmtId="0" fontId="11" fillId="0" borderId="16" xfId="0" applyFont="1" applyBorder="1" applyAlignment="1" applyProtection="1">
      <alignment vertical="center" wrapText="1"/>
      <protection locked="0"/>
    </xf>
    <xf numFmtId="0" fontId="12" fillId="3" borderId="0" xfId="0" applyFont="1" applyFill="1" applyBorder="1" applyAlignment="1" applyProtection="1">
      <alignment horizontal="center" vertical="center" wrapText="1"/>
      <protection locked="0"/>
    </xf>
    <xf numFmtId="9" fontId="12" fillId="3" borderId="0" xfId="1" applyFont="1" applyFill="1" applyBorder="1" applyAlignment="1" applyProtection="1">
      <alignment horizontal="center" vertical="center"/>
      <protection locked="0"/>
    </xf>
    <xf numFmtId="0" fontId="11" fillId="0" borderId="17" xfId="0" applyFont="1" applyBorder="1" applyAlignment="1" applyProtection="1">
      <alignment vertical="center"/>
      <protection locked="0"/>
    </xf>
    <xf numFmtId="0" fontId="13" fillId="0" borderId="18" xfId="0" applyFont="1" applyBorder="1" applyAlignment="1" applyProtection="1">
      <alignment vertical="center"/>
      <protection locked="0"/>
    </xf>
    <xf numFmtId="0" fontId="13" fillId="0" borderId="17" xfId="0" applyFont="1" applyBorder="1" applyAlignment="1" applyProtection="1">
      <alignment horizontal="left" vertical="center" wrapText="1"/>
      <protection locked="0"/>
    </xf>
    <xf numFmtId="0" fontId="12" fillId="3" borderId="0" xfId="0" applyFont="1" applyFill="1" applyBorder="1" applyAlignment="1" applyProtection="1">
      <alignment vertical="center" wrapText="1"/>
      <protection locked="0"/>
    </xf>
    <xf numFmtId="0" fontId="14" fillId="0" borderId="41"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13" fillId="0" borderId="23" xfId="0" applyFont="1" applyBorder="1" applyAlignment="1" applyProtection="1">
      <alignment vertical="center"/>
      <protection locked="0"/>
    </xf>
    <xf numFmtId="44" fontId="11" fillId="6" borderId="1" xfId="2" applyNumberFormat="1" applyFont="1" applyFill="1" applyBorder="1" applyAlignment="1" applyProtection="1">
      <alignment vertical="center"/>
      <protection locked="0"/>
    </xf>
    <xf numFmtId="44" fontId="11" fillId="6" borderId="1" xfId="2" applyFont="1" applyFill="1" applyBorder="1" applyAlignment="1" applyProtection="1">
      <alignment vertical="center"/>
      <protection locked="0"/>
    </xf>
    <xf numFmtId="44" fontId="11" fillId="6" borderId="39" xfId="2" applyNumberFormat="1" applyFont="1" applyFill="1" applyBorder="1" applyAlignment="1" applyProtection="1">
      <alignment vertical="center"/>
      <protection locked="0"/>
    </xf>
    <xf numFmtId="0" fontId="13" fillId="3" borderId="18" xfId="0" applyFont="1" applyFill="1" applyBorder="1" applyAlignment="1" applyProtection="1">
      <alignment vertical="center"/>
      <protection locked="0"/>
    </xf>
    <xf numFmtId="0" fontId="13" fillId="3" borderId="14" xfId="0" applyFont="1" applyFill="1" applyBorder="1" applyAlignment="1" applyProtection="1">
      <alignment vertical="center"/>
      <protection locked="0"/>
    </xf>
    <xf numFmtId="0" fontId="11" fillId="3" borderId="0" xfId="0" applyFont="1" applyFill="1" applyBorder="1" applyAlignment="1" applyProtection="1">
      <alignment vertical="center" wrapText="1"/>
      <protection locked="0"/>
    </xf>
    <xf numFmtId="3" fontId="11" fillId="3" borderId="0" xfId="2" applyNumberFormat="1" applyFont="1" applyFill="1" applyBorder="1" applyAlignment="1" applyProtection="1">
      <alignment vertical="center"/>
      <protection locked="0"/>
    </xf>
    <xf numFmtId="164" fontId="11" fillId="3" borderId="0" xfId="2" applyNumberFormat="1" applyFont="1" applyFill="1" applyBorder="1" applyAlignment="1" applyProtection="1">
      <alignment vertical="center"/>
      <protection locked="0"/>
    </xf>
    <xf numFmtId="3" fontId="12" fillId="3" borderId="0" xfId="2" applyNumberFormat="1" applyFont="1" applyFill="1" applyBorder="1" applyAlignment="1" applyProtection="1">
      <alignment vertical="center"/>
      <protection locked="0"/>
    </xf>
    <xf numFmtId="0" fontId="13" fillId="3" borderId="23" xfId="0" applyFont="1" applyFill="1" applyBorder="1" applyAlignment="1" applyProtection="1">
      <alignment vertical="center"/>
      <protection locked="0"/>
    </xf>
    <xf numFmtId="0" fontId="13" fillId="3" borderId="16" xfId="0" applyFont="1" applyFill="1" applyBorder="1" applyAlignment="1" applyProtection="1">
      <alignment vertical="center"/>
      <protection locked="0"/>
    </xf>
    <xf numFmtId="3" fontId="17" fillId="0" borderId="0" xfId="2" applyNumberFormat="1" applyFont="1" applyFill="1" applyBorder="1" applyAlignment="1" applyProtection="1">
      <alignment vertical="center"/>
      <protection locked="0"/>
    </xf>
    <xf numFmtId="3" fontId="17" fillId="3" borderId="0" xfId="2" applyNumberFormat="1" applyFont="1" applyFill="1" applyBorder="1" applyAlignment="1" applyProtection="1">
      <alignment vertical="center"/>
      <protection locked="0"/>
    </xf>
    <xf numFmtId="0" fontId="23" fillId="3" borderId="23" xfId="0" applyFont="1" applyFill="1" applyBorder="1" applyAlignment="1" applyProtection="1">
      <alignment vertical="center"/>
      <protection locked="0"/>
    </xf>
    <xf numFmtId="0" fontId="23" fillId="3" borderId="16" xfId="0" applyFont="1" applyFill="1" applyBorder="1" applyAlignment="1" applyProtection="1">
      <alignment vertical="center"/>
      <protection locked="0"/>
    </xf>
    <xf numFmtId="0" fontId="23" fillId="3" borderId="0" xfId="0" applyFont="1" applyFill="1" applyBorder="1" applyAlignment="1" applyProtection="1">
      <alignment vertical="center"/>
      <protection locked="0"/>
    </xf>
    <xf numFmtId="0" fontId="13" fillId="3" borderId="0" xfId="0" applyFont="1" applyFill="1" applyBorder="1" applyAlignment="1" applyProtection="1">
      <alignment vertical="center"/>
      <protection locked="0"/>
    </xf>
    <xf numFmtId="0" fontId="12" fillId="3" borderId="0" xfId="0" applyFont="1" applyFill="1" applyBorder="1" applyAlignment="1" applyProtection="1">
      <alignment horizontal="left" vertical="center" wrapText="1"/>
      <protection locked="0"/>
    </xf>
    <xf numFmtId="0" fontId="13" fillId="3" borderId="24" xfId="0" applyFont="1" applyFill="1" applyBorder="1" applyAlignment="1" applyProtection="1">
      <alignment vertical="center"/>
      <protection locked="0"/>
    </xf>
    <xf numFmtId="0" fontId="13" fillId="3" borderId="15" xfId="0" applyFont="1" applyFill="1" applyBorder="1" applyAlignment="1" applyProtection="1">
      <alignment vertical="center"/>
      <protection locked="0"/>
    </xf>
    <xf numFmtId="0" fontId="13" fillId="0" borderId="58" xfId="0" applyFont="1" applyBorder="1" applyAlignment="1" applyProtection="1">
      <alignment vertical="center"/>
      <protection locked="0"/>
    </xf>
    <xf numFmtId="42" fontId="11" fillId="0" borderId="0" xfId="2" applyNumberFormat="1" applyFont="1" applyFill="1" applyBorder="1" applyAlignment="1" applyProtection="1">
      <alignment horizontal="right" vertical="center"/>
      <protection locked="0"/>
    </xf>
    <xf numFmtId="0" fontId="13" fillId="0" borderId="0" xfId="0" applyFont="1" applyBorder="1" applyAlignment="1" applyProtection="1">
      <alignment horizontal="left" vertical="center" wrapText="1"/>
      <protection locked="0"/>
    </xf>
    <xf numFmtId="0" fontId="13" fillId="0" borderId="0" xfId="0" applyFont="1" applyBorder="1" applyAlignment="1" applyProtection="1">
      <alignment vertical="center" wrapText="1"/>
      <protection locked="0"/>
    </xf>
    <xf numFmtId="0" fontId="13" fillId="0" borderId="20" xfId="0" applyFont="1" applyBorder="1" applyAlignment="1" applyProtection="1">
      <alignment vertical="center"/>
      <protection locked="0"/>
    </xf>
    <xf numFmtId="0" fontId="13" fillId="0" borderId="15" xfId="0" applyFont="1" applyBorder="1" applyAlignment="1" applyProtection="1">
      <alignment horizontal="left" vertical="center" wrapText="1"/>
      <protection locked="0"/>
    </xf>
    <xf numFmtId="0" fontId="13" fillId="0" borderId="15" xfId="0" applyFont="1" applyBorder="1" applyAlignment="1" applyProtection="1">
      <alignment vertical="center"/>
      <protection locked="0"/>
    </xf>
    <xf numFmtId="0" fontId="13" fillId="0" borderId="17" xfId="0" applyFont="1" applyBorder="1" applyAlignment="1" applyProtection="1">
      <alignment vertical="center"/>
      <protection locked="0"/>
    </xf>
    <xf numFmtId="0" fontId="13" fillId="0" borderId="14" xfId="0" applyFont="1" applyBorder="1" applyAlignment="1" applyProtection="1">
      <alignment horizontal="left" vertical="center" wrapText="1"/>
      <protection locked="0"/>
    </xf>
    <xf numFmtId="0" fontId="13" fillId="0" borderId="14" xfId="0" applyFont="1" applyBorder="1" applyAlignment="1" applyProtection="1">
      <alignment vertical="center" wrapText="1"/>
      <protection locked="0"/>
    </xf>
    <xf numFmtId="0" fontId="17" fillId="4" borderId="46" xfId="0" applyFont="1" applyFill="1" applyBorder="1" applyAlignment="1" applyProtection="1">
      <alignment vertical="center"/>
      <protection locked="0"/>
    </xf>
    <xf numFmtId="0" fontId="12" fillId="7" borderId="4" xfId="0" applyFont="1" applyFill="1" applyBorder="1" applyAlignment="1" applyProtection="1">
      <alignment horizontal="center" vertical="center" wrapText="1"/>
    </xf>
    <xf numFmtId="0" fontId="11" fillId="7" borderId="4" xfId="0" applyFont="1" applyFill="1" applyBorder="1" applyAlignment="1" applyProtection="1">
      <alignment horizontal="left" vertical="center" wrapText="1"/>
    </xf>
    <xf numFmtId="0" fontId="11" fillId="7" borderId="5" xfId="0" applyFont="1" applyFill="1" applyBorder="1" applyAlignment="1" applyProtection="1">
      <alignment horizontal="left" vertical="center" wrapText="1"/>
    </xf>
    <xf numFmtId="0" fontId="11" fillId="7" borderId="47" xfId="0" applyFont="1" applyFill="1" applyBorder="1" applyAlignment="1" applyProtection="1">
      <alignment horizontal="left" vertical="center" wrapText="1"/>
    </xf>
    <xf numFmtId="0" fontId="11" fillId="7" borderId="10" xfId="0" applyFont="1" applyFill="1" applyBorder="1" applyAlignment="1" applyProtection="1">
      <alignment horizontal="left" vertical="center" wrapText="1"/>
    </xf>
    <xf numFmtId="0" fontId="33" fillId="5" borderId="11" xfId="0" applyFont="1" applyFill="1" applyBorder="1" applyAlignment="1" applyProtection="1">
      <alignment horizontal="center" vertical="center" wrapText="1"/>
    </xf>
    <xf numFmtId="0" fontId="25" fillId="5" borderId="11" xfId="0" applyFont="1" applyFill="1" applyBorder="1" applyAlignment="1" applyProtection="1">
      <alignment horizontal="center" vertical="center" wrapText="1"/>
    </xf>
    <xf numFmtId="0" fontId="17" fillId="8" borderId="1" xfId="0" applyFont="1" applyFill="1" applyBorder="1" applyAlignment="1" applyProtection="1">
      <alignment vertical="center" wrapText="1"/>
      <protection locked="0"/>
    </xf>
    <xf numFmtId="0" fontId="17" fillId="8" borderId="45" xfId="0" applyFont="1" applyFill="1" applyBorder="1" applyAlignment="1" applyProtection="1">
      <alignment vertical="center" wrapText="1"/>
      <protection locked="0"/>
    </xf>
    <xf numFmtId="0" fontId="11" fillId="8" borderId="2" xfId="0" applyFont="1" applyFill="1" applyBorder="1" applyAlignment="1" applyProtection="1">
      <alignment vertical="center" wrapText="1"/>
      <protection locked="0"/>
    </xf>
    <xf numFmtId="0" fontId="11" fillId="8" borderId="1" xfId="0" applyFont="1" applyFill="1" applyBorder="1" applyAlignment="1" applyProtection="1">
      <alignment vertical="center" wrapText="1"/>
      <protection locked="0"/>
    </xf>
    <xf numFmtId="0" fontId="11" fillId="8" borderId="45" xfId="0" applyFont="1" applyFill="1" applyBorder="1" applyAlignment="1" applyProtection="1">
      <alignment vertical="center" wrapText="1"/>
      <protection locked="0"/>
    </xf>
    <xf numFmtId="42" fontId="11" fillId="7" borderId="4" xfId="2" applyNumberFormat="1" applyFont="1" applyFill="1" applyBorder="1" applyAlignment="1" applyProtection="1">
      <alignment vertical="center"/>
    </xf>
    <xf numFmtId="42" fontId="11" fillId="7" borderId="10" xfId="2" applyNumberFormat="1" applyFont="1" applyFill="1" applyBorder="1" applyAlignment="1" applyProtection="1">
      <alignment vertical="center"/>
    </xf>
    <xf numFmtId="168" fontId="11" fillId="4" borderId="1" xfId="2" applyNumberFormat="1" applyFont="1" applyFill="1" applyBorder="1" applyAlignment="1" applyProtection="1">
      <alignment horizontal="right" vertical="center"/>
      <protection locked="0"/>
    </xf>
    <xf numFmtId="0" fontId="12" fillId="5" borderId="4" xfId="0" applyFont="1" applyFill="1" applyBorder="1" applyAlignment="1" applyProtection="1">
      <alignment horizontal="left" vertical="center" wrapText="1"/>
    </xf>
    <xf numFmtId="0" fontId="0" fillId="0" borderId="0" xfId="0" applyFont="1" applyBorder="1" applyAlignment="1" applyProtection="1">
      <alignment vertical="center"/>
      <protection locked="0"/>
    </xf>
    <xf numFmtId="0" fontId="0" fillId="0" borderId="41"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0" fillId="3" borderId="0" xfId="0" applyFont="1" applyFill="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14" xfId="0" applyFont="1" applyBorder="1" applyAlignment="1" applyProtection="1">
      <alignment vertical="center"/>
      <protection locked="0"/>
    </xf>
    <xf numFmtId="0" fontId="0" fillId="3" borderId="0" xfId="0" applyFont="1" applyFill="1" applyBorder="1" applyAlignment="1" applyProtection="1">
      <alignment horizontal="right" vertical="center"/>
      <protection locked="0"/>
    </xf>
    <xf numFmtId="0" fontId="13" fillId="0" borderId="41" xfId="0" applyFont="1" applyBorder="1" applyAlignment="1" applyProtection="1">
      <alignment vertical="center"/>
    </xf>
    <xf numFmtId="42" fontId="11" fillId="0" borderId="40" xfId="2" applyNumberFormat="1" applyFont="1" applyFill="1" applyBorder="1" applyAlignment="1" applyProtection="1">
      <alignment vertical="distributed" wrapText="1"/>
      <protection locked="0"/>
    </xf>
    <xf numFmtId="42" fontId="11" fillId="0" borderId="0" xfId="2" applyNumberFormat="1" applyFont="1" applyFill="1" applyBorder="1" applyAlignment="1" applyProtection="1">
      <alignment vertical="distributed" wrapText="1"/>
      <protection locked="0"/>
    </xf>
    <xf numFmtId="42" fontId="11" fillId="0" borderId="58" xfId="2" applyNumberFormat="1" applyFont="1" applyFill="1" applyBorder="1" applyAlignment="1" applyProtection="1">
      <alignment vertical="distributed" wrapText="1"/>
      <protection locked="0"/>
    </xf>
    <xf numFmtId="14" fontId="13" fillId="0" borderId="40" xfId="0" applyNumberFormat="1" applyFont="1" applyFill="1" applyBorder="1" applyAlignment="1" applyProtection="1">
      <alignment vertical="center" wrapText="1"/>
    </xf>
    <xf numFmtId="0" fontId="12" fillId="7" borderId="2" xfId="0" applyFont="1" applyFill="1" applyBorder="1" applyAlignment="1" applyProtection="1">
      <alignment vertical="center"/>
    </xf>
    <xf numFmtId="0" fontId="12" fillId="7" borderId="65" xfId="0" applyFont="1" applyFill="1" applyBorder="1" applyAlignment="1" applyProtection="1">
      <alignment vertical="center" wrapText="1"/>
    </xf>
    <xf numFmtId="165" fontId="11" fillId="6" borderId="38" xfId="2" applyNumberFormat="1" applyFont="1" applyFill="1" applyBorder="1" applyAlignment="1" applyProtection="1">
      <alignment vertical="center"/>
      <protection locked="0"/>
    </xf>
    <xf numFmtId="165" fontId="11" fillId="6" borderId="44" xfId="2" applyNumberFormat="1" applyFont="1" applyFill="1" applyBorder="1" applyAlignment="1" applyProtection="1">
      <alignment vertical="center"/>
      <protection locked="0"/>
    </xf>
    <xf numFmtId="44" fontId="11" fillId="6" borderId="45" xfId="2" applyNumberFormat="1" applyFont="1" applyFill="1" applyBorder="1" applyAlignment="1" applyProtection="1">
      <alignment vertical="center"/>
      <protection locked="0"/>
    </xf>
    <xf numFmtId="44" fontId="11" fillId="6" borderId="45" xfId="2" applyFont="1" applyFill="1" applyBorder="1" applyAlignment="1" applyProtection="1">
      <alignment vertical="center"/>
      <protection locked="0"/>
    </xf>
    <xf numFmtId="44" fontId="11" fillId="6" borderId="46" xfId="2" applyNumberFormat="1" applyFont="1" applyFill="1" applyBorder="1" applyAlignment="1" applyProtection="1">
      <alignment vertical="center"/>
      <protection locked="0"/>
    </xf>
    <xf numFmtId="165" fontId="11" fillId="6" borderId="38" xfId="2" applyNumberFormat="1" applyFont="1" applyFill="1" applyBorder="1" applyAlignment="1" applyProtection="1">
      <alignment vertical="center"/>
    </xf>
    <xf numFmtId="44" fontId="11" fillId="6" borderId="39" xfId="2" applyNumberFormat="1" applyFont="1" applyFill="1" applyBorder="1" applyAlignment="1" applyProtection="1">
      <alignment vertical="center"/>
    </xf>
    <xf numFmtId="165" fontId="11" fillId="6" borderId="44" xfId="2" applyNumberFormat="1" applyFont="1" applyFill="1" applyBorder="1" applyAlignment="1" applyProtection="1">
      <alignment vertical="center"/>
    </xf>
    <xf numFmtId="44" fontId="11" fillId="6" borderId="46" xfId="2" applyNumberFormat="1" applyFont="1" applyFill="1" applyBorder="1" applyAlignment="1" applyProtection="1">
      <alignment vertical="center"/>
    </xf>
    <xf numFmtId="0" fontId="13" fillId="3" borderId="17" xfId="0" applyFont="1" applyFill="1" applyBorder="1" applyAlignment="1" applyProtection="1">
      <alignment vertical="center"/>
      <protection locked="0"/>
    </xf>
    <xf numFmtId="0" fontId="13" fillId="3" borderId="21" xfId="0" applyFont="1" applyFill="1" applyBorder="1" applyAlignment="1" applyProtection="1">
      <alignment vertical="center"/>
      <protection locked="0"/>
    </xf>
    <xf numFmtId="0" fontId="12" fillId="7" borderId="42" xfId="0" applyFont="1" applyFill="1" applyBorder="1" applyAlignment="1" applyProtection="1">
      <alignment vertical="center" wrapText="1"/>
      <protection locked="0"/>
    </xf>
    <xf numFmtId="0" fontId="12" fillId="7" borderId="2" xfId="0" applyFont="1" applyFill="1" applyBorder="1" applyAlignment="1" applyProtection="1">
      <alignment vertical="center" wrapText="1"/>
      <protection locked="0"/>
    </xf>
    <xf numFmtId="0" fontId="12" fillId="7" borderId="43" xfId="0" applyFont="1" applyFill="1" applyBorder="1" applyAlignment="1" applyProtection="1">
      <alignment vertical="center" wrapText="1"/>
      <protection locked="0"/>
    </xf>
    <xf numFmtId="0" fontId="12" fillId="7" borderId="42" xfId="0" applyFont="1" applyFill="1" applyBorder="1" applyAlignment="1" applyProtection="1">
      <alignment vertical="center" wrapText="1"/>
    </xf>
    <xf numFmtId="0" fontId="11" fillId="8" borderId="49" xfId="0" applyFont="1" applyFill="1" applyBorder="1" applyAlignment="1" applyProtection="1">
      <alignment horizontal="left" vertical="top" wrapText="1"/>
      <protection locked="0"/>
    </xf>
    <xf numFmtId="0" fontId="11" fillId="8" borderId="13" xfId="0" applyFont="1" applyFill="1" applyBorder="1" applyAlignment="1" applyProtection="1">
      <alignment horizontal="left" vertical="top" wrapText="1"/>
      <protection locked="0"/>
    </xf>
    <xf numFmtId="0" fontId="11" fillId="8" borderId="10" xfId="0" applyFont="1" applyFill="1" applyBorder="1" applyAlignment="1" applyProtection="1">
      <alignment horizontal="left" vertical="top" wrapText="1"/>
      <protection locked="0"/>
    </xf>
    <xf numFmtId="0" fontId="11" fillId="8" borderId="40" xfId="0" applyFont="1" applyFill="1" applyBorder="1" applyAlignment="1" applyProtection="1">
      <alignment horizontal="left" vertical="top" wrapText="1"/>
      <protection locked="0"/>
    </xf>
    <xf numFmtId="0" fontId="11" fillId="8" borderId="0" xfId="0" applyFont="1" applyFill="1" applyBorder="1" applyAlignment="1" applyProtection="1">
      <alignment horizontal="left" vertical="top" wrapText="1"/>
      <protection locked="0"/>
    </xf>
    <xf numFmtId="0" fontId="11" fillId="8" borderId="47" xfId="0" applyFont="1" applyFill="1" applyBorder="1" applyAlignment="1" applyProtection="1">
      <alignment horizontal="left" vertical="top" wrapText="1"/>
      <protection locked="0"/>
    </xf>
    <xf numFmtId="0" fontId="11" fillId="8" borderId="7" xfId="0" applyFont="1" applyFill="1" applyBorder="1" applyAlignment="1" applyProtection="1">
      <alignment horizontal="left" vertical="top" wrapText="1"/>
      <protection locked="0"/>
    </xf>
    <xf numFmtId="0" fontId="11" fillId="8" borderId="50" xfId="0" applyFont="1" applyFill="1" applyBorder="1" applyAlignment="1" applyProtection="1">
      <alignment horizontal="left" vertical="top" wrapText="1"/>
      <protection locked="0"/>
    </xf>
    <xf numFmtId="0" fontId="11" fillId="8" borderId="5" xfId="0" applyFont="1" applyFill="1" applyBorder="1" applyAlignment="1" applyProtection="1">
      <alignment horizontal="left" vertical="top" wrapText="1"/>
      <protection locked="0"/>
    </xf>
    <xf numFmtId="0" fontId="33" fillId="5" borderId="32" xfId="0" applyFont="1" applyFill="1" applyBorder="1" applyAlignment="1" applyProtection="1">
      <alignment horizontal="center" vertical="center" wrapText="1"/>
    </xf>
    <xf numFmtId="0" fontId="33" fillId="5" borderId="33" xfId="0" applyFont="1" applyFill="1" applyBorder="1" applyAlignment="1" applyProtection="1">
      <alignment horizontal="center" vertical="center" wrapText="1"/>
    </xf>
    <xf numFmtId="0" fontId="33" fillId="5" borderId="55" xfId="0" applyFont="1" applyFill="1" applyBorder="1" applyAlignment="1" applyProtection="1">
      <alignment horizontal="center" vertical="center" wrapText="1"/>
    </xf>
    <xf numFmtId="0" fontId="33" fillId="5" borderId="0" xfId="0" applyFont="1" applyFill="1" applyBorder="1" applyAlignment="1" applyProtection="1">
      <alignment horizontal="center" vertical="center" wrapText="1"/>
    </xf>
    <xf numFmtId="0" fontId="24" fillId="5" borderId="3" xfId="0" applyFont="1" applyFill="1" applyBorder="1" applyAlignment="1" applyProtection="1">
      <alignment horizontal="center" vertical="center" wrapText="1"/>
    </xf>
    <xf numFmtId="0" fontId="24" fillId="5" borderId="12" xfId="0" applyFont="1" applyFill="1" applyBorder="1" applyAlignment="1" applyProtection="1">
      <alignment horizontal="center" vertical="center" wrapText="1"/>
    </xf>
    <xf numFmtId="0" fontId="24" fillId="5" borderId="4" xfId="0" applyFont="1" applyFill="1" applyBorder="1" applyAlignment="1" applyProtection="1">
      <alignment horizontal="center" vertical="center" wrapText="1"/>
    </xf>
    <xf numFmtId="0" fontId="16" fillId="7" borderId="1" xfId="0" applyFont="1" applyFill="1" applyBorder="1" applyAlignment="1" applyProtection="1">
      <alignment horizontal="center" vertical="top" wrapText="1"/>
    </xf>
    <xf numFmtId="0" fontId="24" fillId="5"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top" wrapText="1"/>
    </xf>
    <xf numFmtId="0" fontId="12" fillId="5" borderId="3" xfId="0" applyFont="1" applyFill="1" applyBorder="1" applyAlignment="1" applyProtection="1">
      <alignment horizontal="left" vertical="center" wrapText="1"/>
    </xf>
    <xf numFmtId="0" fontId="12" fillId="5" borderId="12" xfId="0" applyFont="1" applyFill="1" applyBorder="1" applyAlignment="1" applyProtection="1">
      <alignment horizontal="left" vertical="center" wrapText="1"/>
    </xf>
    <xf numFmtId="0" fontId="11" fillId="7" borderId="3" xfId="0" applyFont="1" applyFill="1" applyBorder="1" applyAlignment="1" applyProtection="1">
      <alignment horizontal="left" vertical="center" wrapText="1"/>
    </xf>
    <xf numFmtId="0" fontId="11" fillId="7" borderId="12" xfId="0" applyFont="1" applyFill="1" applyBorder="1" applyAlignment="1" applyProtection="1">
      <alignment horizontal="left" vertical="center" wrapText="1"/>
    </xf>
    <xf numFmtId="0" fontId="11" fillId="7" borderId="49" xfId="0" applyFont="1" applyFill="1" applyBorder="1" applyAlignment="1" applyProtection="1">
      <alignment horizontal="left" vertical="center" wrapText="1"/>
    </xf>
    <xf numFmtId="0" fontId="11" fillId="7" borderId="13" xfId="0" applyFont="1" applyFill="1" applyBorder="1" applyAlignment="1" applyProtection="1">
      <alignment horizontal="left" vertical="center" wrapText="1"/>
    </xf>
    <xf numFmtId="0" fontId="11" fillId="7" borderId="7" xfId="0" applyFont="1" applyFill="1" applyBorder="1" applyAlignment="1" applyProtection="1">
      <alignment horizontal="left" vertical="center" wrapText="1"/>
    </xf>
    <xf numFmtId="0" fontId="11" fillId="7" borderId="50" xfId="0" applyFont="1" applyFill="1" applyBorder="1" applyAlignment="1" applyProtection="1">
      <alignment horizontal="left" vertical="center" wrapText="1"/>
    </xf>
    <xf numFmtId="0" fontId="33" fillId="5" borderId="8" xfId="0" applyFont="1" applyFill="1" applyBorder="1" applyAlignment="1" applyProtection="1">
      <alignment horizontal="center" vertical="center" wrapText="1"/>
    </xf>
    <xf numFmtId="0" fontId="33" fillId="5" borderId="11" xfId="0" applyFont="1" applyFill="1" applyBorder="1" applyAlignment="1" applyProtection="1">
      <alignment horizontal="center" vertical="center" wrapText="1"/>
    </xf>
    <xf numFmtId="0" fontId="33" fillId="5" borderId="54" xfId="0" applyFont="1" applyFill="1" applyBorder="1" applyAlignment="1" applyProtection="1">
      <alignment horizontal="center" vertical="center" wrapText="1"/>
    </xf>
    <xf numFmtId="0" fontId="33" fillId="5" borderId="32" xfId="0" applyFont="1" applyFill="1" applyBorder="1" applyAlignment="1" applyProtection="1">
      <alignment horizontal="center" vertical="center"/>
    </xf>
    <xf numFmtId="0" fontId="33" fillId="5" borderId="33" xfId="0" applyFont="1" applyFill="1" applyBorder="1" applyAlignment="1" applyProtection="1">
      <alignment horizontal="center" vertical="center"/>
    </xf>
    <xf numFmtId="0" fontId="33" fillId="5" borderId="34" xfId="0" applyFont="1" applyFill="1" applyBorder="1" applyAlignment="1" applyProtection="1">
      <alignment horizontal="center" vertical="center"/>
    </xf>
    <xf numFmtId="0" fontId="33" fillId="5" borderId="55" xfId="0" applyFont="1" applyFill="1" applyBorder="1" applyAlignment="1" applyProtection="1">
      <alignment horizontal="center" vertical="center"/>
    </xf>
    <xf numFmtId="0" fontId="33" fillId="5" borderId="0" xfId="0" applyFont="1" applyFill="1" applyBorder="1" applyAlignment="1" applyProtection="1">
      <alignment horizontal="center" vertical="center"/>
    </xf>
    <xf numFmtId="0" fontId="33" fillId="5" borderId="56" xfId="0" applyFont="1" applyFill="1" applyBorder="1" applyAlignment="1" applyProtection="1">
      <alignment horizontal="center" vertical="center"/>
    </xf>
    <xf numFmtId="0" fontId="12" fillId="7" borderId="3"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3" fontId="12" fillId="4" borderId="51" xfId="2" applyNumberFormat="1" applyFont="1" applyFill="1" applyBorder="1" applyAlignment="1" applyProtection="1">
      <alignment horizontal="center" vertical="center"/>
    </xf>
    <xf numFmtId="3" fontId="12" fillId="4" borderId="52" xfId="2" applyNumberFormat="1" applyFont="1" applyFill="1" applyBorder="1" applyAlignment="1" applyProtection="1">
      <alignment horizontal="center" vertical="center"/>
    </xf>
    <xf numFmtId="0" fontId="12" fillId="7" borderId="31" xfId="0" applyFont="1" applyFill="1" applyBorder="1" applyAlignment="1" applyProtection="1">
      <alignment horizontal="center" vertical="top"/>
      <protection locked="0"/>
    </xf>
    <xf numFmtId="0" fontId="13" fillId="0" borderId="28" xfId="0" applyFont="1" applyBorder="1" applyAlignment="1" applyProtection="1">
      <alignment horizontal="center" vertical="top"/>
      <protection locked="0"/>
    </xf>
    <xf numFmtId="42" fontId="17" fillId="0" borderId="40" xfId="2" applyNumberFormat="1" applyFont="1" applyFill="1" applyBorder="1" applyAlignment="1" applyProtection="1">
      <alignment horizontal="left" vertical="center" wrapText="1"/>
      <protection locked="0"/>
    </xf>
    <xf numFmtId="42" fontId="17" fillId="0" borderId="0" xfId="2" applyNumberFormat="1" applyFont="1" applyFill="1" applyBorder="1" applyAlignment="1" applyProtection="1">
      <alignment horizontal="left" vertical="center" wrapText="1"/>
      <protection locked="0"/>
    </xf>
    <xf numFmtId="42" fontId="17" fillId="0" borderId="58" xfId="2" applyNumberFormat="1" applyFont="1" applyFill="1" applyBorder="1" applyAlignment="1" applyProtection="1">
      <alignment horizontal="left" vertical="center" wrapText="1"/>
      <protection locked="0"/>
    </xf>
    <xf numFmtId="0" fontId="12" fillId="7" borderId="31" xfId="0" applyFont="1" applyFill="1" applyBorder="1" applyAlignment="1" applyProtection="1">
      <alignment horizontal="center" vertical="top"/>
    </xf>
    <xf numFmtId="0" fontId="13" fillId="0" borderId="28" xfId="0" applyFont="1" applyBorder="1" applyAlignment="1" applyProtection="1">
      <alignment horizontal="center" vertical="top"/>
    </xf>
    <xf numFmtId="0" fontId="26" fillId="5" borderId="32" xfId="0" applyFont="1" applyFill="1" applyBorder="1" applyAlignment="1" applyProtection="1">
      <alignment horizontal="center" vertical="center" wrapText="1"/>
    </xf>
    <xf numFmtId="0" fontId="26" fillId="5" borderId="33" xfId="0" applyFont="1" applyFill="1" applyBorder="1" applyAlignment="1" applyProtection="1">
      <alignment horizontal="center" vertical="center" wrapText="1"/>
    </xf>
    <xf numFmtId="0" fontId="26" fillId="5" borderId="55" xfId="0" applyFont="1" applyFill="1" applyBorder="1" applyAlignment="1" applyProtection="1">
      <alignment horizontal="center" vertical="center" wrapText="1"/>
    </xf>
    <xf numFmtId="0" fontId="26" fillId="5" borderId="0" xfId="0" applyFont="1" applyFill="1" applyBorder="1" applyAlignment="1" applyProtection="1">
      <alignment horizontal="center" vertical="center" wrapText="1"/>
    </xf>
    <xf numFmtId="0" fontId="26" fillId="5" borderId="32" xfId="0" applyFont="1" applyFill="1" applyBorder="1" applyAlignment="1" applyProtection="1">
      <alignment horizontal="center" vertical="center"/>
    </xf>
    <xf numFmtId="0" fontId="26" fillId="5" borderId="33" xfId="0" applyFont="1" applyFill="1" applyBorder="1" applyAlignment="1" applyProtection="1">
      <alignment horizontal="center" vertical="center"/>
    </xf>
    <xf numFmtId="0" fontId="26" fillId="5" borderId="34" xfId="0" applyFont="1" applyFill="1" applyBorder="1" applyAlignment="1" applyProtection="1">
      <alignment horizontal="center" vertical="center"/>
    </xf>
    <xf numFmtId="0" fontId="26" fillId="5" borderId="55" xfId="0" applyFont="1" applyFill="1" applyBorder="1" applyAlignment="1" applyProtection="1">
      <alignment horizontal="center" vertical="center"/>
    </xf>
    <xf numFmtId="0" fontId="26" fillId="5" borderId="0" xfId="0" applyFont="1" applyFill="1" applyBorder="1" applyAlignment="1" applyProtection="1">
      <alignment horizontal="center" vertical="center"/>
    </xf>
    <xf numFmtId="0" fontId="26" fillId="5" borderId="56" xfId="0" applyFont="1" applyFill="1" applyBorder="1" applyAlignment="1" applyProtection="1">
      <alignment horizontal="center" vertical="center"/>
    </xf>
    <xf numFmtId="0" fontId="25" fillId="5" borderId="8" xfId="0" applyFont="1" applyFill="1" applyBorder="1" applyAlignment="1" applyProtection="1">
      <alignment horizontal="center" vertical="center" wrapText="1"/>
    </xf>
    <xf numFmtId="0" fontId="25" fillId="5" borderId="11" xfId="0" applyFont="1" applyFill="1" applyBorder="1" applyAlignment="1" applyProtection="1">
      <alignment horizontal="center" vertical="center" wrapText="1"/>
    </xf>
    <xf numFmtId="0" fontId="25" fillId="5" borderId="54" xfId="0" applyFont="1" applyFill="1" applyBorder="1" applyAlignment="1" applyProtection="1">
      <alignment horizontal="center" vertical="center" wrapText="1"/>
    </xf>
    <xf numFmtId="42" fontId="17" fillId="0" borderId="40" xfId="2" applyNumberFormat="1" applyFont="1" applyFill="1" applyBorder="1" applyAlignment="1" applyProtection="1">
      <alignment horizontal="left" vertical="center" wrapText="1"/>
    </xf>
    <xf numFmtId="42" fontId="17" fillId="0" borderId="0" xfId="2" applyNumberFormat="1" applyFont="1" applyFill="1" applyBorder="1" applyAlignment="1" applyProtection="1">
      <alignment horizontal="left" vertical="center" wrapText="1"/>
    </xf>
    <xf numFmtId="42" fontId="17" fillId="0" borderId="58" xfId="2" applyNumberFormat="1" applyFont="1" applyFill="1" applyBorder="1" applyAlignment="1" applyProtection="1">
      <alignment horizontal="left" vertical="center" wrapText="1"/>
    </xf>
    <xf numFmtId="0" fontId="26" fillId="5" borderId="34" xfId="0" applyFont="1" applyFill="1" applyBorder="1" applyAlignment="1" applyProtection="1">
      <alignment horizontal="center" vertical="center" wrapText="1"/>
    </xf>
    <xf numFmtId="0" fontId="26" fillId="5" borderId="29" xfId="0" applyFont="1" applyFill="1" applyBorder="1" applyAlignment="1" applyProtection="1">
      <alignment horizontal="center" vertical="center" wrapText="1"/>
    </xf>
    <xf numFmtId="0" fontId="26" fillId="5" borderId="35" xfId="0" applyFont="1" applyFill="1" applyBorder="1" applyAlignment="1" applyProtection="1">
      <alignment horizontal="center" vertical="center" wrapText="1"/>
    </xf>
    <xf numFmtId="0" fontId="26" fillId="5" borderId="30" xfId="0" applyFont="1" applyFill="1" applyBorder="1" applyAlignment="1" applyProtection="1">
      <alignment horizontal="center" vertical="center" wrapText="1"/>
    </xf>
    <xf numFmtId="0" fontId="26" fillId="5" borderId="29" xfId="0" applyFont="1" applyFill="1" applyBorder="1" applyAlignment="1" applyProtection="1">
      <alignment horizontal="center" vertical="center"/>
    </xf>
    <xf numFmtId="0" fontId="26" fillId="5" borderId="35" xfId="0" applyFont="1" applyFill="1" applyBorder="1" applyAlignment="1" applyProtection="1">
      <alignment horizontal="center" vertical="center"/>
    </xf>
    <xf numFmtId="0" fontId="26" fillId="5" borderId="30" xfId="0" applyFont="1" applyFill="1" applyBorder="1" applyAlignment="1" applyProtection="1">
      <alignment horizontal="center" vertical="center"/>
    </xf>
    <xf numFmtId="0" fontId="12" fillId="7" borderId="34" xfId="0" applyFont="1" applyFill="1" applyBorder="1" applyAlignment="1" applyProtection="1">
      <alignment horizontal="center" vertical="top"/>
    </xf>
    <xf numFmtId="0" fontId="13" fillId="0" borderId="30" xfId="0" applyFont="1" applyBorder="1" applyAlignment="1" applyProtection="1">
      <alignment horizontal="center" vertical="top"/>
    </xf>
    <xf numFmtId="0" fontId="11" fillId="7" borderId="40" xfId="0" applyFont="1" applyFill="1" applyBorder="1" applyAlignment="1" applyProtection="1">
      <alignment horizontal="left" vertical="center" wrapText="1"/>
    </xf>
    <xf numFmtId="0" fontId="11" fillId="7" borderId="0" xfId="0" applyFont="1" applyFill="1" applyBorder="1" applyAlignment="1" applyProtection="1">
      <alignment horizontal="left" vertical="center" wrapText="1"/>
    </xf>
    <xf numFmtId="42" fontId="17" fillId="0" borderId="40" xfId="2" applyNumberFormat="1" applyFont="1" applyFill="1" applyBorder="1" applyAlignment="1" applyProtection="1">
      <alignment horizontal="left" vertical="center"/>
    </xf>
    <xf numFmtId="42" fontId="17" fillId="0" borderId="0" xfId="2" applyNumberFormat="1" applyFont="1" applyFill="1" applyBorder="1" applyAlignment="1" applyProtection="1">
      <alignment horizontal="left" vertical="center"/>
    </xf>
    <xf numFmtId="42" fontId="17" fillId="0" borderId="58" xfId="2" applyNumberFormat="1" applyFont="1" applyFill="1" applyBorder="1" applyAlignment="1" applyProtection="1">
      <alignment horizontal="left" vertical="center"/>
    </xf>
    <xf numFmtId="0" fontId="33" fillId="3" borderId="50" xfId="0" applyFont="1" applyFill="1" applyBorder="1" applyAlignment="1">
      <alignment horizontal="left" vertical="center"/>
    </xf>
    <xf numFmtId="0" fontId="21" fillId="3" borderId="19" xfId="0" applyFont="1" applyFill="1" applyBorder="1" applyAlignment="1">
      <alignment horizontal="left" vertical="center" wrapText="1"/>
    </xf>
    <xf numFmtId="0" fontId="21" fillId="3" borderId="60" xfId="0" applyFont="1" applyFill="1" applyBorder="1" applyAlignment="1">
      <alignment horizontal="left" vertical="center" wrapText="1"/>
    </xf>
    <xf numFmtId="0" fontId="21" fillId="3" borderId="24" xfId="0" applyFont="1" applyFill="1" applyBorder="1" applyAlignment="1">
      <alignment horizontal="left" vertical="center" wrapText="1"/>
    </xf>
  </cellXfs>
  <cellStyles count="4">
    <cellStyle name="Hyperlink" xfId="3" builtinId="8"/>
    <cellStyle name="Procent" xfId="1" builtinId="5"/>
    <cellStyle name="Standaard" xfId="0" builtinId="0"/>
    <cellStyle name="Valuta" xfId="2" builtinId="4"/>
  </cellStyles>
  <dxfs count="60">
    <dxf>
      <fill>
        <patternFill>
          <bgColor theme="3" tint="0.79998168889431442"/>
        </patternFill>
      </fill>
    </dxf>
    <dxf>
      <fill>
        <patternFill patternType="solid">
          <bgColor theme="3" tint="0.79998168889431442"/>
        </patternFill>
      </fill>
    </dxf>
    <dxf>
      <fill>
        <patternFill patternType="solid">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patternType="solid">
          <bgColor theme="3" tint="0.79998168889431442"/>
        </patternFill>
      </fill>
    </dxf>
    <dxf>
      <fill>
        <patternFill patternType="solid">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patternType="solid">
          <bgColor theme="3" tint="0.79998168889431442"/>
        </patternFill>
      </fill>
    </dxf>
    <dxf>
      <fill>
        <patternFill patternType="solid">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patternType="solid">
          <bgColor theme="3" tint="0.79998168889431442"/>
        </patternFill>
      </fill>
    </dxf>
    <dxf>
      <fill>
        <patternFill patternType="solid">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patternType="solid">
          <bgColor theme="3" tint="0.79998168889431442"/>
        </patternFill>
      </fill>
    </dxf>
    <dxf>
      <fill>
        <patternFill patternType="solid">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patternType="solid">
          <bgColor theme="3" tint="0.79998168889431442"/>
        </patternFill>
      </fill>
    </dxf>
    <dxf>
      <fill>
        <patternFill patternType="solid">
          <bgColor theme="3" tint="0.79998168889431442"/>
        </patternFill>
      </fill>
    </dxf>
    <dxf>
      <fill>
        <patternFill>
          <bgColor theme="3" tint="0.79998168889431442"/>
        </patternFill>
      </fill>
    </dxf>
  </dxfs>
  <tableStyles count="0" defaultTableStyle="TableStyleMedium2" defaultPivotStyle="PivotStyleLight16"/>
  <colors>
    <mruColors>
      <color rgb="FFDDEBF7"/>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5619750</xdr:colOff>
      <xdr:row>0</xdr:row>
      <xdr:rowOff>0</xdr:rowOff>
    </xdr:from>
    <xdr:to>
      <xdr:col>1</xdr:col>
      <xdr:colOff>6086475</xdr:colOff>
      <xdr:row>0</xdr:row>
      <xdr:rowOff>1333500</xdr:rowOff>
    </xdr:to>
    <xdr:pic>
      <xdr:nvPicPr>
        <xdr:cNvPr id="3" name="Afbeelding 2" descr="Rijkslogo">
          <a:extLst>
            <a:ext uri="{FF2B5EF4-FFF2-40B4-BE49-F238E27FC236}">
              <a16:creationId xmlns:a16="http://schemas.microsoft.com/office/drawing/2014/main" id="{09571C04-FD53-4868-99AA-D481AFDAD2D5}"/>
            </a:ext>
          </a:extLst>
        </xdr:cNvPr>
        <xdr:cNvPicPr/>
      </xdr:nvPicPr>
      <xdr:blipFill>
        <a:blip xmlns:r="http://schemas.openxmlformats.org/officeDocument/2006/relationships" r:embed="rId1"/>
        <a:srcRect/>
        <a:stretch>
          <a:fillRect/>
        </a:stretch>
      </xdr:blipFill>
      <xdr:spPr bwMode="auto">
        <a:xfrm>
          <a:off x="5981700" y="0"/>
          <a:ext cx="466725" cy="1333500"/>
        </a:xfrm>
        <a:prstGeom prst="rect">
          <a:avLst/>
        </a:prstGeom>
        <a:noFill/>
        <a:ln w="9525">
          <a:noFill/>
          <a:miter lim="800000"/>
          <a:headEnd/>
          <a:tailEnd/>
        </a:ln>
      </xdr:spPr>
    </xdr:pic>
    <xdr:clientData/>
  </xdr:twoCellAnchor>
  <xdr:twoCellAnchor editAs="oneCell">
    <xdr:from>
      <xdr:col>1</xdr:col>
      <xdr:colOff>6096000</xdr:colOff>
      <xdr:row>0</xdr:row>
      <xdr:rowOff>1</xdr:rowOff>
    </xdr:from>
    <xdr:to>
      <xdr:col>1</xdr:col>
      <xdr:colOff>8447405</xdr:colOff>
      <xdr:row>0</xdr:row>
      <xdr:rowOff>1295401</xdr:rowOff>
    </xdr:to>
    <xdr:pic>
      <xdr:nvPicPr>
        <xdr:cNvPr id="4" name="Afbeelding 3">
          <a:extLst>
            <a:ext uri="{FF2B5EF4-FFF2-40B4-BE49-F238E27FC236}">
              <a16:creationId xmlns:a16="http://schemas.microsoft.com/office/drawing/2014/main" id="{D190371E-A771-4D19-8C08-3FCBDD880B08}"/>
            </a:ext>
          </a:extLst>
        </xdr:cNvPr>
        <xdr:cNvPicPr/>
      </xdr:nvPicPr>
      <xdr:blipFill rotWithShape="1">
        <a:blip xmlns:r="http://schemas.openxmlformats.org/officeDocument/2006/relationships" r:embed="rId2"/>
        <a:srcRect b="18563"/>
        <a:stretch/>
      </xdr:blipFill>
      <xdr:spPr>
        <a:xfrm>
          <a:off x="6457950" y="1"/>
          <a:ext cx="2351405" cy="1295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116418</xdr:colOff>
      <xdr:row>0</xdr:row>
      <xdr:rowOff>63501</xdr:rowOff>
    </xdr:from>
    <xdr:to>
      <xdr:col>12</xdr:col>
      <xdr:colOff>52917</xdr:colOff>
      <xdr:row>7</xdr:row>
      <xdr:rowOff>4234</xdr:rowOff>
    </xdr:to>
    <xdr:grpSp>
      <xdr:nvGrpSpPr>
        <xdr:cNvPr id="6" name="Groep 5">
          <a:extLst>
            <a:ext uri="{FF2B5EF4-FFF2-40B4-BE49-F238E27FC236}">
              <a16:creationId xmlns:a16="http://schemas.microsoft.com/office/drawing/2014/main" id="{98081E1A-E125-4ACE-9647-C92F9902C475}"/>
            </a:ext>
          </a:extLst>
        </xdr:cNvPr>
        <xdr:cNvGrpSpPr/>
      </xdr:nvGrpSpPr>
      <xdr:grpSpPr>
        <a:xfrm>
          <a:off x="16827501" y="63501"/>
          <a:ext cx="3365499" cy="2427816"/>
          <a:chOff x="17060333" y="74083"/>
          <a:chExt cx="3365499" cy="2427816"/>
        </a:xfrm>
      </xdr:grpSpPr>
      <xdr:sp macro="" textlink="">
        <xdr:nvSpPr>
          <xdr:cNvPr id="7" name="Rechthoek 6">
            <a:extLst>
              <a:ext uri="{FF2B5EF4-FFF2-40B4-BE49-F238E27FC236}">
                <a16:creationId xmlns:a16="http://schemas.microsoft.com/office/drawing/2014/main" id="{7DFE47DA-5EA5-66DE-F5E2-4C1260835D81}"/>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8" name="Tekstvak 7">
            <a:extLst>
              <a:ext uri="{FF2B5EF4-FFF2-40B4-BE49-F238E27FC236}">
                <a16:creationId xmlns:a16="http://schemas.microsoft.com/office/drawing/2014/main" id="{3A81BB58-8543-7A7F-7D17-A8BAFF0C940A}"/>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9" name="Rechthoek 8">
            <a:extLst>
              <a:ext uri="{FF2B5EF4-FFF2-40B4-BE49-F238E27FC236}">
                <a16:creationId xmlns:a16="http://schemas.microsoft.com/office/drawing/2014/main" id="{73FDEEA3-F162-56DC-997B-343300AD93AD}"/>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 name="Tekstvak 9">
            <a:extLst>
              <a:ext uri="{FF2B5EF4-FFF2-40B4-BE49-F238E27FC236}">
                <a16:creationId xmlns:a16="http://schemas.microsoft.com/office/drawing/2014/main" id="{7A614F85-AE13-4F81-D9C6-7D1C5B68631C}"/>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11" name="Rechthoek 10">
            <a:extLst>
              <a:ext uri="{FF2B5EF4-FFF2-40B4-BE49-F238E27FC236}">
                <a16:creationId xmlns:a16="http://schemas.microsoft.com/office/drawing/2014/main" id="{0D86138E-A1F3-820F-27CC-D6C31398E4E3}"/>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2" name="Tekstvak 11">
            <a:extLst>
              <a:ext uri="{FF2B5EF4-FFF2-40B4-BE49-F238E27FC236}">
                <a16:creationId xmlns:a16="http://schemas.microsoft.com/office/drawing/2014/main" id="{FDD7974D-EBCC-7DA3-4E89-C4A02B0FE898}"/>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105833</xdr:colOff>
      <xdr:row>0</xdr:row>
      <xdr:rowOff>63500</xdr:rowOff>
    </xdr:from>
    <xdr:to>
      <xdr:col>12</xdr:col>
      <xdr:colOff>42332</xdr:colOff>
      <xdr:row>7</xdr:row>
      <xdr:rowOff>4233</xdr:rowOff>
    </xdr:to>
    <xdr:grpSp>
      <xdr:nvGrpSpPr>
        <xdr:cNvPr id="6" name="Groep 5">
          <a:extLst>
            <a:ext uri="{FF2B5EF4-FFF2-40B4-BE49-F238E27FC236}">
              <a16:creationId xmlns:a16="http://schemas.microsoft.com/office/drawing/2014/main" id="{F13A5D1B-5FAA-4422-A051-54B7EAD8A6D3}"/>
            </a:ext>
          </a:extLst>
        </xdr:cNvPr>
        <xdr:cNvGrpSpPr/>
      </xdr:nvGrpSpPr>
      <xdr:grpSpPr>
        <a:xfrm>
          <a:off x="16816916" y="63500"/>
          <a:ext cx="3365499" cy="2427816"/>
          <a:chOff x="17060333" y="74083"/>
          <a:chExt cx="3365499" cy="2427816"/>
        </a:xfrm>
      </xdr:grpSpPr>
      <xdr:sp macro="" textlink="">
        <xdr:nvSpPr>
          <xdr:cNvPr id="7" name="Rechthoek 6">
            <a:extLst>
              <a:ext uri="{FF2B5EF4-FFF2-40B4-BE49-F238E27FC236}">
                <a16:creationId xmlns:a16="http://schemas.microsoft.com/office/drawing/2014/main" id="{512D8183-BB90-99CD-941B-E1E6650F5490}"/>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8" name="Tekstvak 7">
            <a:extLst>
              <a:ext uri="{FF2B5EF4-FFF2-40B4-BE49-F238E27FC236}">
                <a16:creationId xmlns:a16="http://schemas.microsoft.com/office/drawing/2014/main" id="{83280238-96F0-8F43-2E17-514CB31EA48F}"/>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9" name="Rechthoek 8">
            <a:extLst>
              <a:ext uri="{FF2B5EF4-FFF2-40B4-BE49-F238E27FC236}">
                <a16:creationId xmlns:a16="http://schemas.microsoft.com/office/drawing/2014/main" id="{520BC404-0FAD-DAA4-EEAA-6DF13A3C7A40}"/>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 name="Tekstvak 9">
            <a:extLst>
              <a:ext uri="{FF2B5EF4-FFF2-40B4-BE49-F238E27FC236}">
                <a16:creationId xmlns:a16="http://schemas.microsoft.com/office/drawing/2014/main" id="{2C148A3F-0EEE-537E-13FF-68E287161D70}"/>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11" name="Rechthoek 10">
            <a:extLst>
              <a:ext uri="{FF2B5EF4-FFF2-40B4-BE49-F238E27FC236}">
                <a16:creationId xmlns:a16="http://schemas.microsoft.com/office/drawing/2014/main" id="{5BA9D8B2-7534-64D6-31D6-626AD41F64A1}"/>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2" name="Tekstvak 11">
            <a:extLst>
              <a:ext uri="{FF2B5EF4-FFF2-40B4-BE49-F238E27FC236}">
                <a16:creationId xmlns:a16="http://schemas.microsoft.com/office/drawing/2014/main" id="{0C5E0FCA-CCF4-3947-649F-9B8FF195DFB1}"/>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105833</xdr:colOff>
      <xdr:row>0</xdr:row>
      <xdr:rowOff>63500</xdr:rowOff>
    </xdr:from>
    <xdr:to>
      <xdr:col>12</xdr:col>
      <xdr:colOff>42332</xdr:colOff>
      <xdr:row>7</xdr:row>
      <xdr:rowOff>4233</xdr:rowOff>
    </xdr:to>
    <xdr:grpSp>
      <xdr:nvGrpSpPr>
        <xdr:cNvPr id="6" name="Groep 5">
          <a:extLst>
            <a:ext uri="{FF2B5EF4-FFF2-40B4-BE49-F238E27FC236}">
              <a16:creationId xmlns:a16="http://schemas.microsoft.com/office/drawing/2014/main" id="{27686017-CED1-404F-A3FB-9A5499F4F6C4}"/>
            </a:ext>
          </a:extLst>
        </xdr:cNvPr>
        <xdr:cNvGrpSpPr/>
      </xdr:nvGrpSpPr>
      <xdr:grpSpPr>
        <a:xfrm>
          <a:off x="16816916" y="63500"/>
          <a:ext cx="3365499" cy="2427816"/>
          <a:chOff x="17060333" y="74083"/>
          <a:chExt cx="3365499" cy="2427816"/>
        </a:xfrm>
      </xdr:grpSpPr>
      <xdr:sp macro="" textlink="">
        <xdr:nvSpPr>
          <xdr:cNvPr id="7" name="Rechthoek 6">
            <a:extLst>
              <a:ext uri="{FF2B5EF4-FFF2-40B4-BE49-F238E27FC236}">
                <a16:creationId xmlns:a16="http://schemas.microsoft.com/office/drawing/2014/main" id="{D2F42DB5-9192-8962-B884-A58FDA6B4B35}"/>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8" name="Tekstvak 7">
            <a:extLst>
              <a:ext uri="{FF2B5EF4-FFF2-40B4-BE49-F238E27FC236}">
                <a16:creationId xmlns:a16="http://schemas.microsoft.com/office/drawing/2014/main" id="{322CA65C-49E7-A178-1BC3-93422457C966}"/>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9" name="Rechthoek 8">
            <a:extLst>
              <a:ext uri="{FF2B5EF4-FFF2-40B4-BE49-F238E27FC236}">
                <a16:creationId xmlns:a16="http://schemas.microsoft.com/office/drawing/2014/main" id="{BAA66582-1080-5F73-A08B-DAC1F2B2C84D}"/>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 name="Tekstvak 9">
            <a:extLst>
              <a:ext uri="{FF2B5EF4-FFF2-40B4-BE49-F238E27FC236}">
                <a16:creationId xmlns:a16="http://schemas.microsoft.com/office/drawing/2014/main" id="{94BED3AA-46DF-47FE-D808-5E2194DD61CF}"/>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11" name="Rechthoek 10">
            <a:extLst>
              <a:ext uri="{FF2B5EF4-FFF2-40B4-BE49-F238E27FC236}">
                <a16:creationId xmlns:a16="http://schemas.microsoft.com/office/drawing/2014/main" id="{D31F86E4-73C0-7A50-914B-DA62BDF60720}"/>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2" name="Tekstvak 11">
            <a:extLst>
              <a:ext uri="{FF2B5EF4-FFF2-40B4-BE49-F238E27FC236}">
                <a16:creationId xmlns:a16="http://schemas.microsoft.com/office/drawing/2014/main" id="{7373D2E4-C492-EF0C-183B-BBC4F74771AE}"/>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105834</xdr:colOff>
      <xdr:row>0</xdr:row>
      <xdr:rowOff>63500</xdr:rowOff>
    </xdr:from>
    <xdr:to>
      <xdr:col>12</xdr:col>
      <xdr:colOff>42333</xdr:colOff>
      <xdr:row>7</xdr:row>
      <xdr:rowOff>4233</xdr:rowOff>
    </xdr:to>
    <xdr:grpSp>
      <xdr:nvGrpSpPr>
        <xdr:cNvPr id="6" name="Groep 5">
          <a:extLst>
            <a:ext uri="{FF2B5EF4-FFF2-40B4-BE49-F238E27FC236}">
              <a16:creationId xmlns:a16="http://schemas.microsoft.com/office/drawing/2014/main" id="{A6B5184F-BB33-41E8-A6E0-4E7EE38E5376}"/>
            </a:ext>
          </a:extLst>
        </xdr:cNvPr>
        <xdr:cNvGrpSpPr/>
      </xdr:nvGrpSpPr>
      <xdr:grpSpPr>
        <a:xfrm>
          <a:off x="16816917" y="63500"/>
          <a:ext cx="3365499" cy="2427816"/>
          <a:chOff x="17060333" y="74083"/>
          <a:chExt cx="3365499" cy="2427816"/>
        </a:xfrm>
      </xdr:grpSpPr>
      <xdr:sp macro="" textlink="">
        <xdr:nvSpPr>
          <xdr:cNvPr id="7" name="Rechthoek 6">
            <a:extLst>
              <a:ext uri="{FF2B5EF4-FFF2-40B4-BE49-F238E27FC236}">
                <a16:creationId xmlns:a16="http://schemas.microsoft.com/office/drawing/2014/main" id="{01FAF1CD-2276-1AA1-D637-FF6B60769FBE}"/>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8" name="Tekstvak 7">
            <a:extLst>
              <a:ext uri="{FF2B5EF4-FFF2-40B4-BE49-F238E27FC236}">
                <a16:creationId xmlns:a16="http://schemas.microsoft.com/office/drawing/2014/main" id="{BEBCAB9C-FE19-7DBE-FDD1-7E92C5677B95}"/>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9" name="Rechthoek 8">
            <a:extLst>
              <a:ext uri="{FF2B5EF4-FFF2-40B4-BE49-F238E27FC236}">
                <a16:creationId xmlns:a16="http://schemas.microsoft.com/office/drawing/2014/main" id="{FD0B7DF3-0995-286C-CB68-13C38078FAF5}"/>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 name="Tekstvak 9">
            <a:extLst>
              <a:ext uri="{FF2B5EF4-FFF2-40B4-BE49-F238E27FC236}">
                <a16:creationId xmlns:a16="http://schemas.microsoft.com/office/drawing/2014/main" id="{AE312E62-8658-E099-5959-5D56F0D9569E}"/>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11" name="Rechthoek 10">
            <a:extLst>
              <a:ext uri="{FF2B5EF4-FFF2-40B4-BE49-F238E27FC236}">
                <a16:creationId xmlns:a16="http://schemas.microsoft.com/office/drawing/2014/main" id="{32D1F9FD-5B04-AC21-B609-DA2379A93A97}"/>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2" name="Tekstvak 11">
            <a:extLst>
              <a:ext uri="{FF2B5EF4-FFF2-40B4-BE49-F238E27FC236}">
                <a16:creationId xmlns:a16="http://schemas.microsoft.com/office/drawing/2014/main" id="{4100CE5D-F97E-E747-55F4-558F29E84331}"/>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105834</xdr:colOff>
      <xdr:row>0</xdr:row>
      <xdr:rowOff>63500</xdr:rowOff>
    </xdr:from>
    <xdr:to>
      <xdr:col>12</xdr:col>
      <xdr:colOff>42333</xdr:colOff>
      <xdr:row>7</xdr:row>
      <xdr:rowOff>4233</xdr:rowOff>
    </xdr:to>
    <xdr:grpSp>
      <xdr:nvGrpSpPr>
        <xdr:cNvPr id="6" name="Groep 5">
          <a:extLst>
            <a:ext uri="{FF2B5EF4-FFF2-40B4-BE49-F238E27FC236}">
              <a16:creationId xmlns:a16="http://schemas.microsoft.com/office/drawing/2014/main" id="{175E99A7-69B4-4256-9A8C-9D81B1876654}"/>
            </a:ext>
          </a:extLst>
        </xdr:cNvPr>
        <xdr:cNvGrpSpPr/>
      </xdr:nvGrpSpPr>
      <xdr:grpSpPr>
        <a:xfrm>
          <a:off x="16816917" y="63500"/>
          <a:ext cx="3365499" cy="2427816"/>
          <a:chOff x="17060333" y="74083"/>
          <a:chExt cx="3365499" cy="2427816"/>
        </a:xfrm>
      </xdr:grpSpPr>
      <xdr:sp macro="" textlink="">
        <xdr:nvSpPr>
          <xdr:cNvPr id="7" name="Rechthoek 6">
            <a:extLst>
              <a:ext uri="{FF2B5EF4-FFF2-40B4-BE49-F238E27FC236}">
                <a16:creationId xmlns:a16="http://schemas.microsoft.com/office/drawing/2014/main" id="{516D5427-B16D-1086-33B6-7716A21970BD}"/>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8" name="Tekstvak 7">
            <a:extLst>
              <a:ext uri="{FF2B5EF4-FFF2-40B4-BE49-F238E27FC236}">
                <a16:creationId xmlns:a16="http://schemas.microsoft.com/office/drawing/2014/main" id="{6E0C7D09-B8C6-3EB7-37CA-7F67630FCF7C}"/>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9" name="Rechthoek 8">
            <a:extLst>
              <a:ext uri="{FF2B5EF4-FFF2-40B4-BE49-F238E27FC236}">
                <a16:creationId xmlns:a16="http://schemas.microsoft.com/office/drawing/2014/main" id="{16AB5C05-7CD7-0B79-9AAF-3105BB1607EA}"/>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 name="Tekstvak 9">
            <a:extLst>
              <a:ext uri="{FF2B5EF4-FFF2-40B4-BE49-F238E27FC236}">
                <a16:creationId xmlns:a16="http://schemas.microsoft.com/office/drawing/2014/main" id="{FFE83538-893F-5ED2-3CA1-A330DCE6A454}"/>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11" name="Rechthoek 10">
            <a:extLst>
              <a:ext uri="{FF2B5EF4-FFF2-40B4-BE49-F238E27FC236}">
                <a16:creationId xmlns:a16="http://schemas.microsoft.com/office/drawing/2014/main" id="{3228E430-562C-66E1-F478-8D852397377D}"/>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2" name="Tekstvak 11">
            <a:extLst>
              <a:ext uri="{FF2B5EF4-FFF2-40B4-BE49-F238E27FC236}">
                <a16:creationId xmlns:a16="http://schemas.microsoft.com/office/drawing/2014/main" id="{A1E8FA8D-41BC-4072-4358-A72D5A817F2D}"/>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95250</xdr:colOff>
      <xdr:row>0</xdr:row>
      <xdr:rowOff>52917</xdr:rowOff>
    </xdr:from>
    <xdr:to>
      <xdr:col>12</xdr:col>
      <xdr:colOff>31749</xdr:colOff>
      <xdr:row>6</xdr:row>
      <xdr:rowOff>311150</xdr:rowOff>
    </xdr:to>
    <xdr:grpSp>
      <xdr:nvGrpSpPr>
        <xdr:cNvPr id="6" name="Groep 5">
          <a:extLst>
            <a:ext uri="{FF2B5EF4-FFF2-40B4-BE49-F238E27FC236}">
              <a16:creationId xmlns:a16="http://schemas.microsoft.com/office/drawing/2014/main" id="{A10FC9AE-2E6C-4722-BEE4-CA798B32E95B}"/>
            </a:ext>
          </a:extLst>
        </xdr:cNvPr>
        <xdr:cNvGrpSpPr/>
      </xdr:nvGrpSpPr>
      <xdr:grpSpPr>
        <a:xfrm>
          <a:off x="16806333" y="52917"/>
          <a:ext cx="3365499" cy="2427816"/>
          <a:chOff x="17060333" y="74083"/>
          <a:chExt cx="3365499" cy="2427816"/>
        </a:xfrm>
      </xdr:grpSpPr>
      <xdr:sp macro="" textlink="">
        <xdr:nvSpPr>
          <xdr:cNvPr id="7" name="Rechthoek 6">
            <a:extLst>
              <a:ext uri="{FF2B5EF4-FFF2-40B4-BE49-F238E27FC236}">
                <a16:creationId xmlns:a16="http://schemas.microsoft.com/office/drawing/2014/main" id="{79BCB490-41FF-CB06-5F4C-63E1E3B6B8F2}"/>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8" name="Tekstvak 7">
            <a:extLst>
              <a:ext uri="{FF2B5EF4-FFF2-40B4-BE49-F238E27FC236}">
                <a16:creationId xmlns:a16="http://schemas.microsoft.com/office/drawing/2014/main" id="{F299EE83-EE24-E44E-665A-E2E0A7074C6B}"/>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9" name="Rechthoek 8">
            <a:extLst>
              <a:ext uri="{FF2B5EF4-FFF2-40B4-BE49-F238E27FC236}">
                <a16:creationId xmlns:a16="http://schemas.microsoft.com/office/drawing/2014/main" id="{6FD3392F-0725-9137-D483-618DCABA5203}"/>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 name="Tekstvak 9">
            <a:extLst>
              <a:ext uri="{FF2B5EF4-FFF2-40B4-BE49-F238E27FC236}">
                <a16:creationId xmlns:a16="http://schemas.microsoft.com/office/drawing/2014/main" id="{E3E1FD99-E42A-4CA5-D6F9-57B6A4C314C7}"/>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11" name="Rechthoek 10">
            <a:extLst>
              <a:ext uri="{FF2B5EF4-FFF2-40B4-BE49-F238E27FC236}">
                <a16:creationId xmlns:a16="http://schemas.microsoft.com/office/drawing/2014/main" id="{B96EAB0F-6DA8-6689-1951-265F8C7A9DA1}"/>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2" name="Tekstvak 11">
            <a:extLst>
              <a:ext uri="{FF2B5EF4-FFF2-40B4-BE49-F238E27FC236}">
                <a16:creationId xmlns:a16="http://schemas.microsoft.com/office/drawing/2014/main" id="{9520B4D8-AFCC-3C33-9AAD-0FD7F827BDF6}"/>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ur-lex.europa.eu/legal-content/NL/TXT/PDF/?uri=CELEX:32014R0702&amp;from=EN" TargetMode="External"/><Relationship Id="rId2" Type="http://schemas.openxmlformats.org/officeDocument/2006/relationships/hyperlink" Target="https://www.rvo.nl/onderwerpen/sbv/o%26amp%3Bo-stalsystemen/vaststelling" TargetMode="External"/><Relationship Id="rId1" Type="http://schemas.openxmlformats.org/officeDocument/2006/relationships/hyperlink" Target="https://www.rvo.nl/onderwerpen/subsidiespelregels/ln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rvo.nl/sites/default/files/2015/12/AGVV%20%28Algemene%20Groepsvrijstellingsverordening%29.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B8824-00DA-407B-87D6-16BBFD861F4C}">
  <sheetPr codeName="Blad1"/>
  <dimension ref="A1:D74"/>
  <sheetViews>
    <sheetView showGridLines="0" tabSelected="1" topLeftCell="B1" zoomScaleNormal="100" workbookViewId="0">
      <selection activeCell="B5" sqref="B5"/>
    </sheetView>
  </sheetViews>
  <sheetFormatPr defaultColWidth="8.85546875" defaultRowHeight="15.75" x14ac:dyDescent="0.25"/>
  <cols>
    <col min="1" max="1" width="5.42578125" style="187" customWidth="1"/>
    <col min="2" max="2" width="175.28515625" style="203" customWidth="1"/>
    <col min="3" max="3" width="11.85546875" style="187" customWidth="1"/>
    <col min="4" max="16384" width="8.85546875" style="187"/>
  </cols>
  <sheetData>
    <row r="1" spans="1:3" ht="120" customHeight="1" thickBot="1" x14ac:dyDescent="0.3">
      <c r="A1" s="185"/>
      <c r="B1" s="188"/>
      <c r="C1" s="186"/>
    </row>
    <row r="2" spans="1:3" ht="32.25" x14ac:dyDescent="0.25">
      <c r="A2" s="185"/>
      <c r="B2" s="245" t="s">
        <v>30</v>
      </c>
      <c r="C2" s="186"/>
    </row>
    <row r="3" spans="1:3" ht="30.75" customHeight="1" thickBot="1" x14ac:dyDescent="0.3">
      <c r="A3" s="185"/>
      <c r="B3" s="189" t="s">
        <v>63</v>
      </c>
      <c r="C3" s="186"/>
    </row>
    <row r="4" spans="1:3" ht="9.9499999999999993" customHeight="1" x14ac:dyDescent="0.25">
      <c r="A4" s="185"/>
      <c r="B4" s="190"/>
      <c r="C4" s="186"/>
    </row>
    <row r="5" spans="1:3" ht="38.25" x14ac:dyDescent="0.25">
      <c r="A5" s="185"/>
      <c r="B5" s="4" t="s">
        <v>171</v>
      </c>
      <c r="C5" s="186"/>
    </row>
    <row r="6" spans="1:3" ht="15.95" customHeight="1" x14ac:dyDescent="0.25">
      <c r="A6" s="185"/>
      <c r="B6" s="5"/>
      <c r="C6" s="186"/>
    </row>
    <row r="7" spans="1:3" ht="21" customHeight="1" x14ac:dyDescent="0.25">
      <c r="A7" s="185"/>
      <c r="B7" s="1" t="s">
        <v>59</v>
      </c>
      <c r="C7" s="186"/>
    </row>
    <row r="8" spans="1:3" ht="76.5" x14ac:dyDescent="0.25">
      <c r="A8" s="185"/>
      <c r="B8" s="2" t="s">
        <v>125</v>
      </c>
      <c r="C8" s="186"/>
    </row>
    <row r="9" spans="1:3" ht="15.95" customHeight="1" x14ac:dyDescent="0.25">
      <c r="A9" s="185"/>
      <c r="B9" s="2"/>
      <c r="C9" s="186"/>
    </row>
    <row r="10" spans="1:3" ht="21" customHeight="1" x14ac:dyDescent="0.25">
      <c r="A10" s="185"/>
      <c r="B10" s="3" t="s">
        <v>61</v>
      </c>
      <c r="C10" s="186"/>
    </row>
    <row r="11" spans="1:3" ht="25.5" x14ac:dyDescent="0.25">
      <c r="A11" s="185"/>
      <c r="B11" s="2" t="s">
        <v>128</v>
      </c>
      <c r="C11" s="186"/>
    </row>
    <row r="12" spans="1:3" ht="15.75" customHeight="1" x14ac:dyDescent="0.25">
      <c r="A12" s="185"/>
      <c r="B12" s="191" t="s">
        <v>67</v>
      </c>
      <c r="C12" s="186"/>
    </row>
    <row r="13" spans="1:3" ht="15.95" customHeight="1" x14ac:dyDescent="0.25">
      <c r="A13" s="185"/>
      <c r="B13" s="191"/>
      <c r="C13" s="186"/>
    </row>
    <row r="14" spans="1:3" ht="21" customHeight="1" x14ac:dyDescent="0.25">
      <c r="A14" s="185"/>
      <c r="B14" s="1" t="s">
        <v>51</v>
      </c>
      <c r="C14" s="186"/>
    </row>
    <row r="15" spans="1:3" ht="15.75" customHeight="1" x14ac:dyDescent="0.25">
      <c r="A15" s="185"/>
      <c r="B15" s="2" t="s">
        <v>118</v>
      </c>
      <c r="C15" s="186"/>
    </row>
    <row r="16" spans="1:3" ht="15.95" customHeight="1" x14ac:dyDescent="0.25">
      <c r="A16" s="185"/>
      <c r="B16" s="2"/>
      <c r="C16" s="186"/>
    </row>
    <row r="17" spans="1:3" ht="21" customHeight="1" x14ac:dyDescent="0.25">
      <c r="A17" s="185"/>
      <c r="B17" s="3" t="s">
        <v>58</v>
      </c>
      <c r="C17" s="186"/>
    </row>
    <row r="18" spans="1:3" ht="51" x14ac:dyDescent="0.25">
      <c r="A18" s="185"/>
      <c r="B18" s="2" t="s">
        <v>143</v>
      </c>
      <c r="C18" s="186"/>
    </row>
    <row r="19" spans="1:3" ht="15.95" customHeight="1" x14ac:dyDescent="0.25">
      <c r="A19" s="185"/>
      <c r="B19" s="2"/>
      <c r="C19" s="186"/>
    </row>
    <row r="20" spans="1:3" ht="21" customHeight="1" x14ac:dyDescent="0.25">
      <c r="A20" s="185"/>
      <c r="B20" s="213" t="s">
        <v>122</v>
      </c>
      <c r="C20" s="186"/>
    </row>
    <row r="21" spans="1:3" ht="38.25" x14ac:dyDescent="0.25">
      <c r="A21" s="185"/>
      <c r="B21" s="4" t="s">
        <v>134</v>
      </c>
      <c r="C21" s="186"/>
    </row>
    <row r="22" spans="1:3" ht="15.95" customHeight="1" x14ac:dyDescent="0.25">
      <c r="A22" s="185"/>
      <c r="B22" s="4"/>
      <c r="C22" s="186"/>
    </row>
    <row r="23" spans="1:3" ht="21" customHeight="1" x14ac:dyDescent="0.25">
      <c r="A23" s="185"/>
      <c r="B23" s="213" t="s">
        <v>38</v>
      </c>
      <c r="C23" s="186"/>
    </row>
    <row r="24" spans="1:3" ht="25.5" x14ac:dyDescent="0.25">
      <c r="A24" s="185"/>
      <c r="B24" s="4" t="s">
        <v>120</v>
      </c>
      <c r="C24" s="186"/>
    </row>
    <row r="25" spans="1:3" ht="15.95" customHeight="1" x14ac:dyDescent="0.25">
      <c r="A25" s="185"/>
      <c r="B25" s="4"/>
      <c r="C25" s="186"/>
    </row>
    <row r="26" spans="1:3" ht="21" customHeight="1" x14ac:dyDescent="0.25">
      <c r="A26" s="185"/>
      <c r="B26" s="6" t="s">
        <v>119</v>
      </c>
      <c r="C26" s="186"/>
    </row>
    <row r="27" spans="1:3" ht="25.5" x14ac:dyDescent="0.25">
      <c r="A27" s="185"/>
      <c r="B27" s="4" t="s">
        <v>121</v>
      </c>
      <c r="C27" s="186"/>
    </row>
    <row r="28" spans="1:3" ht="15.95" customHeight="1" x14ac:dyDescent="0.25">
      <c r="A28" s="185"/>
      <c r="B28" s="4"/>
      <c r="C28" s="186"/>
    </row>
    <row r="29" spans="1:3" ht="21" customHeight="1" x14ac:dyDescent="0.25">
      <c r="A29" s="185"/>
      <c r="B29" s="213" t="s">
        <v>131</v>
      </c>
      <c r="C29" s="186"/>
    </row>
    <row r="30" spans="1:3" ht="15.75" customHeight="1" x14ac:dyDescent="0.25">
      <c r="A30" s="185"/>
      <c r="B30" s="4" t="s">
        <v>132</v>
      </c>
      <c r="C30" s="186"/>
    </row>
    <row r="31" spans="1:3" ht="15.95" customHeight="1" x14ac:dyDescent="0.25">
      <c r="A31" s="185"/>
      <c r="B31" s="4"/>
      <c r="C31" s="186"/>
    </row>
    <row r="32" spans="1:3" ht="21" customHeight="1" x14ac:dyDescent="0.25">
      <c r="A32" s="185"/>
      <c r="B32" s="1" t="s">
        <v>117</v>
      </c>
      <c r="C32" s="186"/>
    </row>
    <row r="33" spans="1:3" ht="25.5" x14ac:dyDescent="0.25">
      <c r="A33" s="185"/>
      <c r="B33" s="2" t="s">
        <v>133</v>
      </c>
      <c r="C33" s="186"/>
    </row>
    <row r="34" spans="1:3" ht="15.95" customHeight="1" x14ac:dyDescent="0.25">
      <c r="A34" s="185"/>
      <c r="B34" s="2"/>
      <c r="C34" s="186"/>
    </row>
    <row r="35" spans="1:3" ht="21" customHeight="1" x14ac:dyDescent="0.25">
      <c r="A35" s="185"/>
      <c r="B35" s="6" t="s">
        <v>62</v>
      </c>
      <c r="C35" s="186"/>
    </row>
    <row r="36" spans="1:3" ht="15.75" customHeight="1" x14ac:dyDescent="0.25">
      <c r="A36" s="185"/>
      <c r="B36" s="4" t="s">
        <v>126</v>
      </c>
      <c r="C36" s="186"/>
    </row>
    <row r="37" spans="1:3" ht="15.95" customHeight="1" x14ac:dyDescent="0.25">
      <c r="A37" s="185"/>
      <c r="B37" s="4"/>
      <c r="C37" s="186"/>
    </row>
    <row r="38" spans="1:3" ht="21" customHeight="1" x14ac:dyDescent="0.25">
      <c r="A38" s="185"/>
      <c r="B38" s="137" t="s">
        <v>113</v>
      </c>
      <c r="C38" s="186"/>
    </row>
    <row r="39" spans="1:3" ht="25.5" x14ac:dyDescent="0.25">
      <c r="A39" s="185"/>
      <c r="B39" s="2" t="s">
        <v>127</v>
      </c>
      <c r="C39" s="186"/>
    </row>
    <row r="40" spans="1:3" ht="15.95" customHeight="1" x14ac:dyDescent="0.25">
      <c r="A40" s="185"/>
      <c r="B40" s="2"/>
      <c r="C40" s="186"/>
    </row>
    <row r="41" spans="1:3" ht="21" customHeight="1" x14ac:dyDescent="0.25">
      <c r="A41" s="185"/>
      <c r="B41" s="1" t="s">
        <v>69</v>
      </c>
      <c r="C41" s="186"/>
    </row>
    <row r="42" spans="1:3" ht="15.75" customHeight="1" x14ac:dyDescent="0.25">
      <c r="A42" s="185"/>
      <c r="B42" s="2" t="s">
        <v>68</v>
      </c>
      <c r="C42" s="186"/>
    </row>
    <row r="43" spans="1:3" ht="15.95" customHeight="1" x14ac:dyDescent="0.25">
      <c r="A43" s="185"/>
      <c r="B43" s="5"/>
      <c r="C43" s="186"/>
    </row>
    <row r="44" spans="1:3" ht="21" customHeight="1" x14ac:dyDescent="0.25">
      <c r="A44" s="185"/>
      <c r="B44" s="192" t="s">
        <v>26</v>
      </c>
      <c r="C44" s="186"/>
    </row>
    <row r="45" spans="1:3" ht="21" customHeight="1" x14ac:dyDescent="0.25">
      <c r="A45" s="185"/>
      <c r="B45" s="191" t="s">
        <v>29</v>
      </c>
      <c r="C45" s="186"/>
    </row>
    <row r="46" spans="1:3" ht="21" customHeight="1" x14ac:dyDescent="0.25">
      <c r="A46" s="185"/>
      <c r="B46" s="214" t="s">
        <v>60</v>
      </c>
      <c r="C46" s="186"/>
    </row>
    <row r="47" spans="1:3" ht="21" customHeight="1" x14ac:dyDescent="0.25">
      <c r="A47" s="185"/>
      <c r="B47" s="214" t="s">
        <v>27</v>
      </c>
      <c r="C47" s="186"/>
    </row>
    <row r="48" spans="1:3" ht="15.95" customHeight="1" x14ac:dyDescent="0.25">
      <c r="A48" s="185"/>
      <c r="B48" s="204"/>
      <c r="C48" s="186"/>
    </row>
    <row r="49" spans="1:4" ht="21" customHeight="1" x14ac:dyDescent="0.25">
      <c r="A49" s="185"/>
      <c r="B49" s="191" t="s">
        <v>28</v>
      </c>
      <c r="C49" s="186"/>
    </row>
    <row r="50" spans="1:4" s="195" customFormat="1" ht="21" customHeight="1" x14ac:dyDescent="0.25">
      <c r="A50" s="193"/>
      <c r="B50" s="191" t="s">
        <v>70</v>
      </c>
      <c r="C50" s="194"/>
    </row>
    <row r="51" spans="1:4" s="195" customFormat="1" ht="21" customHeight="1" x14ac:dyDescent="0.25">
      <c r="A51" s="193"/>
      <c r="B51" s="191" t="s">
        <v>71</v>
      </c>
      <c r="C51" s="194"/>
    </row>
    <row r="52" spans="1:4" s="195" customFormat="1" ht="21" customHeight="1" x14ac:dyDescent="0.25">
      <c r="A52" s="193"/>
      <c r="B52" s="214" t="s">
        <v>52</v>
      </c>
      <c r="C52" s="194"/>
    </row>
    <row r="53" spans="1:4" s="195" customFormat="1" ht="21" customHeight="1" x14ac:dyDescent="0.25">
      <c r="A53" s="193"/>
      <c r="B53" s="214" t="s">
        <v>31</v>
      </c>
      <c r="C53" s="194"/>
    </row>
    <row r="54" spans="1:4" ht="9.9499999999999993" customHeight="1" thickBot="1" x14ac:dyDescent="0.3">
      <c r="A54" s="185"/>
      <c r="B54" s="215"/>
      <c r="C54" s="186"/>
    </row>
    <row r="55" spans="1:4" x14ac:dyDescent="0.25">
      <c r="B55" s="196"/>
    </row>
    <row r="56" spans="1:4" x14ac:dyDescent="0.25">
      <c r="B56" s="197"/>
      <c r="C56" s="198"/>
      <c r="D56" s="198"/>
    </row>
    <row r="57" spans="1:4" x14ac:dyDescent="0.25">
      <c r="A57" s="185"/>
      <c r="B57" s="199"/>
      <c r="C57" s="200"/>
      <c r="D57" s="200"/>
    </row>
    <row r="58" spans="1:4" x14ac:dyDescent="0.25">
      <c r="A58" s="185"/>
      <c r="B58" s="201"/>
      <c r="C58" s="200"/>
      <c r="D58" s="200"/>
    </row>
    <row r="59" spans="1:4" x14ac:dyDescent="0.25">
      <c r="A59" s="185"/>
      <c r="B59" s="202"/>
      <c r="C59" s="200"/>
      <c r="D59" s="200"/>
    </row>
    <row r="60" spans="1:4" x14ac:dyDescent="0.25">
      <c r="A60" s="185"/>
      <c r="B60" s="202"/>
      <c r="C60" s="200"/>
      <c r="D60" s="200"/>
    </row>
    <row r="61" spans="1:4" x14ac:dyDescent="0.25">
      <c r="A61" s="185"/>
      <c r="B61" s="202"/>
      <c r="C61" s="200"/>
      <c r="D61" s="200"/>
    </row>
    <row r="62" spans="1:4" x14ac:dyDescent="0.25">
      <c r="A62" s="185"/>
      <c r="B62" s="202"/>
      <c r="C62" s="200"/>
      <c r="D62" s="200"/>
    </row>
    <row r="63" spans="1:4" x14ac:dyDescent="0.25">
      <c r="A63" s="185"/>
      <c r="B63" s="202"/>
      <c r="C63" s="200"/>
      <c r="D63" s="200"/>
    </row>
    <row r="64" spans="1:4" x14ac:dyDescent="0.25">
      <c r="A64" s="185"/>
      <c r="B64" s="202"/>
      <c r="C64" s="200"/>
      <c r="D64" s="200"/>
    </row>
    <row r="65" spans="1:4" x14ac:dyDescent="0.25">
      <c r="A65" s="185"/>
      <c r="B65" s="202"/>
      <c r="C65" s="200"/>
      <c r="D65" s="200"/>
    </row>
    <row r="66" spans="1:4" x14ac:dyDescent="0.25">
      <c r="A66" s="185"/>
      <c r="B66" s="202"/>
      <c r="C66" s="200"/>
      <c r="D66" s="200"/>
    </row>
    <row r="67" spans="1:4" x14ac:dyDescent="0.25">
      <c r="A67" s="185"/>
      <c r="B67" s="202"/>
      <c r="C67" s="200"/>
      <c r="D67" s="200"/>
    </row>
    <row r="68" spans="1:4" x14ac:dyDescent="0.25">
      <c r="A68" s="185"/>
      <c r="B68" s="202"/>
      <c r="C68" s="200"/>
      <c r="D68" s="200"/>
    </row>
    <row r="69" spans="1:4" x14ac:dyDescent="0.25">
      <c r="A69" s="185"/>
      <c r="B69" s="202"/>
      <c r="C69" s="200"/>
      <c r="D69" s="200"/>
    </row>
    <row r="70" spans="1:4" x14ac:dyDescent="0.25">
      <c r="A70" s="185"/>
      <c r="B70" s="202"/>
      <c r="C70" s="200"/>
      <c r="D70" s="200"/>
    </row>
    <row r="71" spans="1:4" x14ac:dyDescent="0.25">
      <c r="A71" s="185"/>
      <c r="B71" s="202"/>
      <c r="C71" s="200"/>
      <c r="D71" s="200"/>
    </row>
    <row r="72" spans="1:4" x14ac:dyDescent="0.25">
      <c r="A72" s="185"/>
      <c r="B72" s="202"/>
      <c r="C72" s="200"/>
      <c r="D72" s="200"/>
    </row>
    <row r="73" spans="1:4" x14ac:dyDescent="0.25">
      <c r="A73" s="185"/>
      <c r="B73" s="202"/>
      <c r="C73" s="200"/>
      <c r="D73" s="200"/>
    </row>
    <row r="74" spans="1:4" x14ac:dyDescent="0.25">
      <c r="A74" s="185"/>
      <c r="B74" s="202"/>
      <c r="C74" s="200"/>
      <c r="D74" s="200"/>
    </row>
  </sheetData>
  <sheetProtection algorithmName="SHA-512" hashValue="U5FzwPz0tSKd1IkCeglNfW9RQP+Qn/JRFkeqiElf7pjt4CYmFzIKBJUSPQ6xOO75uPZHQtkcUABDxQzxMa/1Ag==" saltValue="4KuVcFZ8dm7DzFv/e7Td5Q==" spinCount="100000" sheet="1" objects="1" scenarios="1"/>
  <hyperlinks>
    <hyperlink ref="B46" r:id="rId1" display="Subsidiespelregels ministerie van Economische Zaken en Klimaat " xr:uid="{0CD1D6C2-65CD-4091-981F-15342E7F8283}"/>
    <hyperlink ref="B47" r:id="rId2" xr:uid="{D2D4A116-584B-428E-AB66-14F01194F30F}"/>
    <hyperlink ref="B52" r:id="rId3" display="Landbouwvrijstellingsverordening" xr:uid="{79BDBE57-3C28-4583-94DE-4738404C327A}"/>
    <hyperlink ref="B53" r:id="rId4" xr:uid="{8B3F2000-3057-412F-B089-C6259747AAA5}"/>
  </hyperlinks>
  <pageMargins left="0.23622047244094491" right="0.23622047244094491" top="0.74803149606299213" bottom="0.74803149606299213" header="0.31496062992125984" footer="0.31496062992125984"/>
  <pageSetup paperSize="9" scale="50"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D81C2-DC6B-4188-A13A-9F5AA04C3A14}">
  <sheetPr codeName="Blad2">
    <pageSetUpPr fitToPage="1"/>
  </sheetPr>
  <dimension ref="A1:Z89"/>
  <sheetViews>
    <sheetView showGridLines="0" zoomScale="90" zoomScaleNormal="90" workbookViewId="0">
      <selection activeCell="C2" sqref="C2"/>
    </sheetView>
  </sheetViews>
  <sheetFormatPr defaultColWidth="8.85546875" defaultRowHeight="15" x14ac:dyDescent="0.25"/>
  <cols>
    <col min="1" max="1" width="4.140625" style="352" customWidth="1"/>
    <col min="2" max="2" width="47.5703125" style="328" customWidth="1"/>
    <col min="3" max="3" width="32.28515625" style="328" customWidth="1"/>
    <col min="4" max="4" width="30.7109375" style="329" customWidth="1"/>
    <col min="5" max="6" width="29.28515625" style="273" customWidth="1"/>
    <col min="7" max="10" width="25.7109375" style="273" customWidth="1"/>
    <col min="11" max="11" width="25.7109375" style="327" customWidth="1"/>
    <col min="12" max="12" width="24.28515625" style="273" hidden="1" customWidth="1"/>
    <col min="13" max="13" width="24.85546875" style="273" bestFit="1" customWidth="1"/>
    <col min="14" max="14" width="13.28515625" style="273" hidden="1" customWidth="1"/>
    <col min="15" max="15" width="16.28515625" style="273" hidden="1" customWidth="1"/>
    <col min="16" max="17" width="15.28515625" style="273" hidden="1" customWidth="1"/>
    <col min="18" max="18" width="17.28515625" style="273" customWidth="1"/>
    <col min="19" max="19" width="16.5703125" style="273" customWidth="1"/>
    <col min="20" max="16384" width="8.85546875" style="273"/>
  </cols>
  <sheetData>
    <row r="1" spans="1:14" ht="36" customHeight="1" x14ac:dyDescent="0.25">
      <c r="A1" s="347"/>
      <c r="B1" s="393" t="s">
        <v>1</v>
      </c>
      <c r="C1" s="389"/>
      <c r="D1" s="136"/>
      <c r="E1" s="58"/>
      <c r="F1" s="129"/>
      <c r="G1" s="389" t="s">
        <v>66</v>
      </c>
      <c r="H1" s="390"/>
      <c r="I1" s="391"/>
      <c r="J1" s="274"/>
      <c r="K1" s="273"/>
    </row>
    <row r="2" spans="1:14" ht="24.95" customHeight="1" x14ac:dyDescent="0.25">
      <c r="A2" s="347"/>
      <c r="B2" s="60" t="s">
        <v>55</v>
      </c>
      <c r="C2" s="15"/>
      <c r="D2" s="135"/>
      <c r="E2" s="129"/>
      <c r="F2" s="129"/>
      <c r="G2" s="262"/>
      <c r="H2" s="263"/>
      <c r="I2" s="264"/>
      <c r="J2" s="276"/>
      <c r="K2" s="273"/>
    </row>
    <row r="3" spans="1:14" ht="24.95" customHeight="1" x14ac:dyDescent="0.25">
      <c r="A3" s="347"/>
      <c r="B3" s="60" t="s">
        <v>21</v>
      </c>
      <c r="C3" s="15"/>
      <c r="D3" s="165"/>
      <c r="E3" s="7"/>
      <c r="F3" s="7"/>
      <c r="G3" s="392"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3" s="392"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3" s="392"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3" s="276"/>
      <c r="K3" s="273"/>
    </row>
    <row r="4" spans="1:14" ht="24.95" customHeight="1" x14ac:dyDescent="0.25">
      <c r="A4" s="347"/>
      <c r="B4" s="60" t="s">
        <v>16</v>
      </c>
      <c r="C4" s="15" t="s">
        <v>0</v>
      </c>
      <c r="D4" s="166"/>
      <c r="E4" s="7"/>
      <c r="F4" s="7"/>
      <c r="G4" s="392"/>
      <c r="H4" s="392"/>
      <c r="I4" s="392"/>
      <c r="J4" s="274"/>
      <c r="K4" s="278"/>
      <c r="L4" s="278"/>
      <c r="M4" s="279"/>
      <c r="N4" s="280"/>
    </row>
    <row r="5" spans="1:14" ht="35.25" customHeight="1" x14ac:dyDescent="0.25">
      <c r="A5" s="347"/>
      <c r="B5" s="60" t="s">
        <v>17</v>
      </c>
      <c r="C5" s="251"/>
      <c r="D5" s="167"/>
      <c r="E5" s="7"/>
      <c r="F5" s="7"/>
      <c r="G5" s="392"/>
      <c r="H5" s="392"/>
      <c r="I5" s="392"/>
      <c r="J5" s="274"/>
      <c r="K5" s="281"/>
      <c r="L5" s="281"/>
    </row>
    <row r="6" spans="1:14" ht="24.95" customHeight="1" x14ac:dyDescent="0.25">
      <c r="A6" s="347"/>
      <c r="B6" s="60" t="s">
        <v>24</v>
      </c>
      <c r="C6" s="252" t="s">
        <v>0</v>
      </c>
      <c r="D6" s="168"/>
      <c r="E6" s="7"/>
      <c r="F6" s="7"/>
      <c r="G6" s="392"/>
      <c r="H6" s="392"/>
      <c r="I6" s="392"/>
      <c r="J6" s="274"/>
      <c r="K6" s="281"/>
      <c r="L6" s="281"/>
    </row>
    <row r="7" spans="1:14" ht="24.95" customHeight="1" x14ac:dyDescent="0.25">
      <c r="A7" s="347"/>
      <c r="B7" s="60" t="s">
        <v>18</v>
      </c>
      <c r="C7" s="253"/>
      <c r="D7" s="358"/>
      <c r="E7" s="7"/>
      <c r="F7" s="7"/>
      <c r="G7" s="67"/>
      <c r="H7" s="67"/>
      <c r="I7" s="67"/>
      <c r="J7" s="274"/>
      <c r="K7" s="281"/>
      <c r="L7" s="281"/>
    </row>
    <row r="8" spans="1:14" ht="24.95" customHeight="1" x14ac:dyDescent="0.25">
      <c r="A8" s="347"/>
      <c r="B8" s="60" t="s">
        <v>53</v>
      </c>
      <c r="C8" s="253"/>
      <c r="D8" s="168"/>
      <c r="E8" s="7"/>
      <c r="F8" s="7"/>
      <c r="G8" s="67"/>
      <c r="H8" s="67"/>
      <c r="I8" s="67"/>
      <c r="J8" s="282"/>
      <c r="K8" s="281"/>
      <c r="L8" s="281"/>
    </row>
    <row r="9" spans="1:14" ht="24.95" customHeight="1" x14ac:dyDescent="0.25">
      <c r="A9" s="347"/>
      <c r="B9" s="60" t="s">
        <v>105</v>
      </c>
      <c r="C9" s="253" t="s">
        <v>0</v>
      </c>
      <c r="D9" s="168"/>
      <c r="E9" s="7"/>
      <c r="F9" s="7"/>
      <c r="G9" s="68">
        <f>IF(C9="[Maak een keuze]",0%,IF(C9="Experimentele ontwikkeling",25%,50%))</f>
        <v>0</v>
      </c>
      <c r="H9" s="67"/>
      <c r="I9" s="67"/>
      <c r="J9" s="282"/>
      <c r="K9" s="281"/>
      <c r="L9" s="281"/>
    </row>
    <row r="10" spans="1:14" ht="65.099999999999994" customHeight="1" x14ac:dyDescent="0.25">
      <c r="A10" s="347"/>
      <c r="B10" s="60" t="s">
        <v>165</v>
      </c>
      <c r="C10" s="15" t="s">
        <v>0</v>
      </c>
      <c r="D10" s="164">
        <f>IF(C10="Ja",10%,0%)</f>
        <v>0</v>
      </c>
      <c r="E10" s="7"/>
      <c r="F10" s="7"/>
      <c r="G10" s="69"/>
      <c r="H10" s="69"/>
      <c r="I10" s="69"/>
      <c r="J10" s="282"/>
      <c r="K10" s="281"/>
      <c r="L10" s="281"/>
    </row>
    <row r="11" spans="1:14" ht="65.099999999999994" customHeight="1" x14ac:dyDescent="0.25">
      <c r="A11" s="347"/>
      <c r="B11" s="60" t="s">
        <v>164</v>
      </c>
      <c r="C11" s="252" t="s">
        <v>0</v>
      </c>
      <c r="D11" s="164">
        <f>IF(C11="Ja",10%,0%)</f>
        <v>0</v>
      </c>
      <c r="E11" s="8"/>
      <c r="F11" s="8"/>
      <c r="G11" s="70">
        <f>IF(D10+D11&gt;9%,10%,0%)</f>
        <v>0</v>
      </c>
      <c r="H11" s="71"/>
      <c r="I11" s="71"/>
      <c r="J11" s="282"/>
      <c r="K11" s="283"/>
      <c r="L11" s="283"/>
    </row>
    <row r="12" spans="1:14" ht="12.75" customHeight="1" x14ac:dyDescent="0.25">
      <c r="A12" s="348"/>
      <c r="B12" s="284"/>
      <c r="C12" s="285"/>
      <c r="D12" s="75"/>
      <c r="E12" s="8"/>
      <c r="F12" s="8"/>
      <c r="G12" s="76"/>
      <c r="H12" s="77"/>
      <c r="I12" s="77"/>
      <c r="J12" s="282"/>
      <c r="K12" s="283"/>
      <c r="L12" s="283"/>
    </row>
    <row r="13" spans="1:14" ht="15" customHeight="1" x14ac:dyDescent="0.25">
      <c r="A13" s="347"/>
      <c r="B13" s="394" t="s">
        <v>37</v>
      </c>
      <c r="C13" s="394"/>
      <c r="D13" s="61"/>
      <c r="E13" s="79"/>
      <c r="F13" s="7"/>
      <c r="G13" s="80"/>
      <c r="H13" s="81"/>
      <c r="I13" s="82"/>
      <c r="J13" s="282"/>
      <c r="K13" s="273"/>
    </row>
    <row r="14" spans="1:14" ht="24.95" customHeight="1" x14ac:dyDescent="0.25">
      <c r="A14" s="347"/>
      <c r="B14" s="60" t="s">
        <v>20</v>
      </c>
      <c r="C14" s="15"/>
      <c r="D14" s="83"/>
      <c r="E14" s="84"/>
      <c r="F14" s="7"/>
      <c r="G14" s="85"/>
      <c r="H14" s="86"/>
      <c r="I14" s="86"/>
      <c r="J14" s="282"/>
      <c r="K14" s="273"/>
    </row>
    <row r="15" spans="1:14" ht="24.95" customHeight="1" x14ac:dyDescent="0.25">
      <c r="A15" s="347"/>
      <c r="B15" s="60" t="s">
        <v>163</v>
      </c>
      <c r="C15" s="15"/>
      <c r="D15" s="83"/>
      <c r="E15" s="7"/>
      <c r="F15" s="7"/>
      <c r="G15" s="87"/>
      <c r="H15" s="69"/>
      <c r="I15" s="69"/>
      <c r="J15" s="282"/>
      <c r="K15" s="281"/>
      <c r="L15" s="281"/>
    </row>
    <row r="16" spans="1:14" ht="24.95" customHeight="1" x14ac:dyDescent="0.25">
      <c r="A16" s="347"/>
      <c r="B16" s="60" t="s">
        <v>19</v>
      </c>
      <c r="C16" s="18" t="s">
        <v>0</v>
      </c>
      <c r="D16" s="142"/>
      <c r="E16" s="142"/>
      <c r="F16" s="142"/>
      <c r="G16" s="87"/>
      <c r="H16" s="88" t="str">
        <f>IF(C16="onderzoeksorganisatie","100%","0%")</f>
        <v>0%</v>
      </c>
      <c r="I16" s="89">
        <f>IF(C16="[Maak een keuze]",0,IF(C16="veehouderijonderneming","40%",0))</f>
        <v>0</v>
      </c>
      <c r="J16" s="282"/>
      <c r="K16" s="281"/>
      <c r="L16" s="281"/>
    </row>
    <row r="17" spans="1:18" ht="24.95" customHeight="1" x14ac:dyDescent="0.25">
      <c r="A17" s="347"/>
      <c r="B17" s="90" t="s">
        <v>22</v>
      </c>
      <c r="C17" s="15" t="s">
        <v>0</v>
      </c>
      <c r="D17" s="142"/>
      <c r="E17" s="142"/>
      <c r="F17" s="142"/>
      <c r="G17" s="91">
        <f>IF(C17="[Maak een keuze]",0%,IF(C17="Overig",0,IF(C17="Klein",20%,10%)))</f>
        <v>0</v>
      </c>
      <c r="H17" s="69"/>
      <c r="I17" s="69"/>
      <c r="J17" s="282"/>
      <c r="K17" s="281"/>
      <c r="L17" s="281"/>
    </row>
    <row r="18" spans="1:18" ht="24.95" customHeight="1" x14ac:dyDescent="0.25">
      <c r="A18" s="347"/>
      <c r="B18" s="60" t="str">
        <f>IF(C16="Veehouderijonderneming","Penvoerder, deelnemer 1 is een jonge landbouwer",IF(C16="Overige ondernemingen","Niet van toepassing op deze deelnemersoort",IF(C16="Onderzoeksorganisatie","Niet van toepassing op deze deelnemersoort",IF(C16="[Maak een keuze]","Afhankelijk van deelnemersoort"))))</f>
        <v>Afhankelijk van deelnemersoort</v>
      </c>
      <c r="C18" s="217" t="s">
        <v>0</v>
      </c>
      <c r="D18" s="142"/>
      <c r="E18" s="142"/>
      <c r="F18" s="142"/>
      <c r="G18" s="92"/>
      <c r="H18" s="69"/>
      <c r="I18" s="68">
        <f>IF(C16="overige ondernemingen","0%",IF(C16="Onderzoeksorganisatie","0%",IF(C18="[Maak een keuze]",0,IF(C18="Ja",20%,0))))</f>
        <v>0</v>
      </c>
      <c r="J18" s="282"/>
      <c r="K18" s="281"/>
      <c r="L18" s="281"/>
    </row>
    <row r="19" spans="1:18" ht="39.950000000000003" customHeight="1" x14ac:dyDescent="0.25">
      <c r="A19" s="347"/>
      <c r="B19" s="60"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5" t="s">
        <v>0</v>
      </c>
      <c r="D19" s="83"/>
      <c r="E19" s="7"/>
      <c r="F19" s="7"/>
      <c r="G19" s="93"/>
      <c r="H19" s="71"/>
      <c r="I19" s="70">
        <f>IF(C16="overige ondernemingen","0%",IF(C16="onderzoeksorganisatie","0%",IF(C19="[Maak een keuze]",0,IF(C19="Ja",20%,0))))</f>
        <v>0</v>
      </c>
      <c r="J19" s="274"/>
      <c r="K19" s="281"/>
      <c r="L19" s="281"/>
    </row>
    <row r="20" spans="1:18" ht="16.5" customHeight="1" x14ac:dyDescent="0.25">
      <c r="A20" s="347"/>
      <c r="B20" s="287"/>
      <c r="C20" s="277"/>
      <c r="D20" s="94"/>
      <c r="E20" s="95"/>
      <c r="F20" s="97"/>
      <c r="G20" s="96"/>
      <c r="H20" s="97"/>
      <c r="I20" s="98"/>
      <c r="J20" s="274"/>
      <c r="K20" s="281"/>
      <c r="L20" s="281"/>
    </row>
    <row r="21" spans="1:18" ht="14.1" customHeight="1" x14ac:dyDescent="0.25">
      <c r="A21" s="347"/>
      <c r="B21" s="287"/>
      <c r="C21" s="277"/>
      <c r="D21" s="412" t="s">
        <v>39</v>
      </c>
      <c r="E21" s="413"/>
      <c r="F21" s="331"/>
      <c r="G21" s="99">
        <f>IF(C16="Onderzoeksorganisatie","0%",(G9+G11+G17))</f>
        <v>0</v>
      </c>
      <c r="H21" s="100">
        <f>IF(H3="Fase 2 (emissiemetingfase)",100%,0)</f>
        <v>0</v>
      </c>
      <c r="I21" s="99">
        <f>IF(C16="Onderzoeksorganisatie","0%",IF(C16="Overige ondernemingen","0%",IF((I16+I18+I19)&gt;G21,G21,(I16+I18+I19))))</f>
        <v>0</v>
      </c>
      <c r="J21" s="274"/>
      <c r="K21" s="273"/>
    </row>
    <row r="22" spans="1:18" ht="14.1" customHeight="1" thickBot="1" x14ac:dyDescent="0.3">
      <c r="A22" s="348"/>
      <c r="B22" s="284"/>
      <c r="C22" s="284"/>
      <c r="D22" s="290"/>
      <c r="E22" s="291"/>
      <c r="F22" s="291"/>
      <c r="G22" s="291"/>
      <c r="H22" s="292"/>
      <c r="I22" s="292"/>
      <c r="J22" s="292"/>
      <c r="K22" s="293"/>
      <c r="M22" s="294"/>
      <c r="N22" s="294"/>
      <c r="O22" s="294"/>
      <c r="P22" s="294"/>
    </row>
    <row r="23" spans="1:18" ht="14.1" customHeight="1" x14ac:dyDescent="0.25">
      <c r="A23" s="349"/>
      <c r="B23" s="295"/>
      <c r="C23" s="296"/>
      <c r="D23" s="296"/>
      <c r="E23" s="291"/>
      <c r="F23" s="291"/>
      <c r="G23" s="291"/>
      <c r="H23" s="292"/>
      <c r="I23" s="292"/>
      <c r="J23" s="292"/>
      <c r="K23" s="276"/>
      <c r="L23" s="416" t="s">
        <v>36</v>
      </c>
      <c r="M23" s="294"/>
      <c r="N23" s="294"/>
      <c r="O23" s="294"/>
    </row>
    <row r="24" spans="1:18" ht="14.1" customHeight="1" thickBot="1" x14ac:dyDescent="0.3">
      <c r="A24" s="348"/>
      <c r="B24" s="284"/>
      <c r="C24" s="284"/>
      <c r="D24" s="288"/>
      <c r="E24" s="289"/>
      <c r="F24" s="289"/>
      <c r="G24" s="289"/>
      <c r="H24" s="272"/>
      <c r="I24" s="289"/>
      <c r="J24" s="297"/>
      <c r="K24" s="298"/>
      <c r="L24" s="417"/>
      <c r="M24" s="299"/>
      <c r="N24" s="299"/>
      <c r="O24" s="299"/>
    </row>
    <row r="25" spans="1:18" ht="14.1" customHeight="1" x14ac:dyDescent="0.25">
      <c r="A25" s="347"/>
      <c r="B25" s="385" t="s">
        <v>45</v>
      </c>
      <c r="C25" s="386"/>
      <c r="D25" s="386"/>
      <c r="E25" s="386"/>
      <c r="F25" s="386"/>
      <c r="G25" s="386"/>
      <c r="H25" s="386"/>
      <c r="I25" s="386"/>
      <c r="J25" s="406" t="s">
        <v>50</v>
      </c>
      <c r="K25" s="407"/>
      <c r="L25" s="407"/>
      <c r="M25" s="408"/>
      <c r="N25" s="416" t="s">
        <v>36</v>
      </c>
      <c r="O25" s="416" t="s">
        <v>36</v>
      </c>
      <c r="P25" s="416" t="s">
        <v>36</v>
      </c>
      <c r="Q25" s="416" t="s">
        <v>36</v>
      </c>
      <c r="R25" s="294"/>
    </row>
    <row r="26" spans="1:18" ht="14.1" customHeight="1" thickBot="1" x14ac:dyDescent="0.3">
      <c r="A26" s="347"/>
      <c r="B26" s="387"/>
      <c r="C26" s="388"/>
      <c r="D26" s="388"/>
      <c r="E26" s="388"/>
      <c r="F26" s="388"/>
      <c r="G26" s="388"/>
      <c r="H26" s="388"/>
      <c r="I26" s="388"/>
      <c r="J26" s="409"/>
      <c r="K26" s="410"/>
      <c r="L26" s="410"/>
      <c r="M26" s="411"/>
      <c r="N26" s="417"/>
      <c r="O26" s="417"/>
      <c r="P26" s="417"/>
      <c r="Q26" s="417"/>
      <c r="R26" s="294"/>
    </row>
    <row r="27" spans="1:18" ht="45" customHeight="1" x14ac:dyDescent="0.25">
      <c r="A27" s="347"/>
      <c r="B27" s="181" t="s">
        <v>57</v>
      </c>
      <c r="C27" s="359" t="s">
        <v>3</v>
      </c>
      <c r="D27" s="183" t="s">
        <v>54</v>
      </c>
      <c r="E27" s="183" t="s">
        <v>140</v>
      </c>
      <c r="F27" s="183" t="s">
        <v>142</v>
      </c>
      <c r="G27" s="183" t="s">
        <v>4</v>
      </c>
      <c r="H27" s="183" t="s">
        <v>5</v>
      </c>
      <c r="I27" s="183" t="s">
        <v>48</v>
      </c>
      <c r="J27" s="183" t="s">
        <v>13</v>
      </c>
      <c r="K27" s="183" t="s">
        <v>14</v>
      </c>
      <c r="L27" s="360" t="s">
        <v>47</v>
      </c>
      <c r="M27" s="184" t="s">
        <v>46</v>
      </c>
      <c r="N27" s="372" t="s">
        <v>15</v>
      </c>
      <c r="O27" s="373" t="s">
        <v>101</v>
      </c>
      <c r="P27" s="373" t="s">
        <v>4</v>
      </c>
      <c r="Q27" s="374" t="s">
        <v>35</v>
      </c>
      <c r="R27" s="294"/>
    </row>
    <row r="28" spans="1:18" s="304" customFormat="1" ht="24.95" customHeight="1" x14ac:dyDescent="0.25">
      <c r="A28" s="353" t="s">
        <v>161</v>
      </c>
      <c r="B28" s="173"/>
      <c r="C28" s="134" t="s">
        <v>0</v>
      </c>
      <c r="D28" s="217"/>
      <c r="E28" s="217"/>
      <c r="F28" s="338"/>
      <c r="G28" s="221" t="str">
        <f>P28</f>
        <v/>
      </c>
      <c r="H28" s="223"/>
      <c r="I28" s="221" t="str">
        <f t="shared" ref="I28:I45" si="0">Q28</f>
        <v/>
      </c>
      <c r="J28" s="222"/>
      <c r="K28" s="222"/>
      <c r="L28" s="223">
        <f t="shared" ref="L28:L45" si="1">J28-K28</f>
        <v>0</v>
      </c>
      <c r="M28" s="254"/>
      <c r="N28" s="361">
        <f>($C$8-$C$7)/365.2</f>
        <v>0</v>
      </c>
      <c r="O28" s="300" t="str">
        <f t="shared" ref="O28:O45" si="2">IF(M28=0,"",L28/M28)</f>
        <v/>
      </c>
      <c r="P28" s="301" t="str">
        <f t="shared" ref="P28:P45" si="3">IFERROR((O28*N28),"")</f>
        <v/>
      </c>
      <c r="Q28" s="302" t="str">
        <f t="shared" ref="Q28:Q45" si="4">IFERROR(J28-K28-P28,"")</f>
        <v/>
      </c>
      <c r="R28" s="303"/>
    </row>
    <row r="29" spans="1:18" s="304" customFormat="1" ht="24.95" customHeight="1" x14ac:dyDescent="0.25">
      <c r="A29" s="353" t="s">
        <v>144</v>
      </c>
      <c r="B29" s="173"/>
      <c r="C29" s="134" t="s">
        <v>0</v>
      </c>
      <c r="D29" s="217"/>
      <c r="E29" s="217"/>
      <c r="F29" s="338"/>
      <c r="G29" s="221" t="str">
        <f t="shared" ref="G29:G45" si="5">P29</f>
        <v/>
      </c>
      <c r="H29" s="223"/>
      <c r="I29" s="221" t="str">
        <f t="shared" si="0"/>
        <v/>
      </c>
      <c r="J29" s="222"/>
      <c r="K29" s="222"/>
      <c r="L29" s="223">
        <f t="shared" si="1"/>
        <v>0</v>
      </c>
      <c r="M29" s="254"/>
      <c r="N29" s="361">
        <f t="shared" ref="N29:N45" si="6">($C$8-$C$7)/365.2</f>
        <v>0</v>
      </c>
      <c r="O29" s="300" t="str">
        <f t="shared" si="2"/>
        <v/>
      </c>
      <c r="P29" s="301" t="str">
        <f t="shared" si="3"/>
        <v/>
      </c>
      <c r="Q29" s="302" t="str">
        <f t="shared" si="4"/>
        <v/>
      </c>
      <c r="R29" s="303"/>
    </row>
    <row r="30" spans="1:18" s="304" customFormat="1" ht="24.95" customHeight="1" x14ac:dyDescent="0.25">
      <c r="A30" s="353" t="s">
        <v>145</v>
      </c>
      <c r="B30" s="173"/>
      <c r="C30" s="134" t="s">
        <v>0</v>
      </c>
      <c r="D30" s="217"/>
      <c r="E30" s="217"/>
      <c r="F30" s="338"/>
      <c r="G30" s="221" t="str">
        <f t="shared" si="5"/>
        <v/>
      </c>
      <c r="H30" s="223"/>
      <c r="I30" s="221" t="str">
        <f t="shared" si="0"/>
        <v/>
      </c>
      <c r="J30" s="222"/>
      <c r="K30" s="222"/>
      <c r="L30" s="223">
        <f t="shared" si="1"/>
        <v>0</v>
      </c>
      <c r="M30" s="254"/>
      <c r="N30" s="361">
        <f t="shared" si="6"/>
        <v>0</v>
      </c>
      <c r="O30" s="300" t="str">
        <f t="shared" si="2"/>
        <v/>
      </c>
      <c r="P30" s="301" t="str">
        <f t="shared" si="3"/>
        <v/>
      </c>
      <c r="Q30" s="302" t="str">
        <f t="shared" si="4"/>
        <v/>
      </c>
      <c r="R30" s="303"/>
    </row>
    <row r="31" spans="1:18" s="304" customFormat="1" ht="24.95" customHeight="1" x14ac:dyDescent="0.25">
      <c r="A31" s="353" t="s">
        <v>146</v>
      </c>
      <c r="B31" s="173"/>
      <c r="C31" s="134" t="s">
        <v>7</v>
      </c>
      <c r="D31" s="217"/>
      <c r="E31" s="217"/>
      <c r="F31" s="338"/>
      <c r="G31" s="221" t="str">
        <f t="shared" si="5"/>
        <v/>
      </c>
      <c r="H31" s="223"/>
      <c r="I31" s="221" t="str">
        <f t="shared" si="0"/>
        <v/>
      </c>
      <c r="J31" s="222"/>
      <c r="K31" s="222"/>
      <c r="L31" s="223">
        <f t="shared" si="1"/>
        <v>0</v>
      </c>
      <c r="M31" s="254"/>
      <c r="N31" s="361">
        <f t="shared" si="6"/>
        <v>0</v>
      </c>
      <c r="O31" s="300" t="str">
        <f t="shared" si="2"/>
        <v/>
      </c>
      <c r="P31" s="301" t="str">
        <f t="shared" si="3"/>
        <v/>
      </c>
      <c r="Q31" s="302" t="str">
        <f t="shared" si="4"/>
        <v/>
      </c>
      <c r="R31" s="303"/>
    </row>
    <row r="32" spans="1:18" s="304" customFormat="1" ht="24.95" customHeight="1" x14ac:dyDescent="0.25">
      <c r="A32" s="353" t="s">
        <v>147</v>
      </c>
      <c r="B32" s="173"/>
      <c r="C32" s="134" t="s">
        <v>7</v>
      </c>
      <c r="D32" s="217"/>
      <c r="E32" s="217"/>
      <c r="F32" s="338"/>
      <c r="G32" s="221" t="str">
        <f t="shared" si="5"/>
        <v/>
      </c>
      <c r="H32" s="223"/>
      <c r="I32" s="221" t="str">
        <f t="shared" si="0"/>
        <v/>
      </c>
      <c r="J32" s="222"/>
      <c r="K32" s="222"/>
      <c r="L32" s="223">
        <f t="shared" si="1"/>
        <v>0</v>
      </c>
      <c r="M32" s="254"/>
      <c r="N32" s="361">
        <f t="shared" si="6"/>
        <v>0</v>
      </c>
      <c r="O32" s="300" t="str">
        <f t="shared" si="2"/>
        <v/>
      </c>
      <c r="P32" s="301" t="str">
        <f t="shared" si="3"/>
        <v/>
      </c>
      <c r="Q32" s="302" t="str">
        <f t="shared" si="4"/>
        <v/>
      </c>
      <c r="R32" s="303"/>
    </row>
    <row r="33" spans="1:19" s="304" customFormat="1" ht="24.95" customHeight="1" x14ac:dyDescent="0.25">
      <c r="A33" s="353" t="s">
        <v>148</v>
      </c>
      <c r="B33" s="173"/>
      <c r="C33" s="134" t="s">
        <v>7</v>
      </c>
      <c r="D33" s="217"/>
      <c r="E33" s="217"/>
      <c r="F33" s="338"/>
      <c r="G33" s="221" t="str">
        <f t="shared" si="5"/>
        <v/>
      </c>
      <c r="H33" s="223"/>
      <c r="I33" s="221" t="str">
        <f t="shared" si="0"/>
        <v/>
      </c>
      <c r="J33" s="222"/>
      <c r="K33" s="222"/>
      <c r="L33" s="223">
        <f t="shared" si="1"/>
        <v>0</v>
      </c>
      <c r="M33" s="254"/>
      <c r="N33" s="361">
        <f t="shared" si="6"/>
        <v>0</v>
      </c>
      <c r="O33" s="300" t="str">
        <f t="shared" si="2"/>
        <v/>
      </c>
      <c r="P33" s="301" t="str">
        <f t="shared" si="3"/>
        <v/>
      </c>
      <c r="Q33" s="302" t="str">
        <f t="shared" si="4"/>
        <v/>
      </c>
      <c r="R33" s="303"/>
    </row>
    <row r="34" spans="1:19" s="304" customFormat="1" ht="24.95" customHeight="1" x14ac:dyDescent="0.25">
      <c r="A34" s="353" t="s">
        <v>149</v>
      </c>
      <c r="B34" s="173"/>
      <c r="C34" s="134" t="s">
        <v>7</v>
      </c>
      <c r="D34" s="217"/>
      <c r="E34" s="217"/>
      <c r="F34" s="338"/>
      <c r="G34" s="221" t="str">
        <f t="shared" si="5"/>
        <v/>
      </c>
      <c r="H34" s="223"/>
      <c r="I34" s="221" t="str">
        <f t="shared" si="0"/>
        <v/>
      </c>
      <c r="J34" s="222"/>
      <c r="K34" s="222"/>
      <c r="L34" s="223">
        <f t="shared" si="1"/>
        <v>0</v>
      </c>
      <c r="M34" s="254"/>
      <c r="N34" s="361">
        <f t="shared" si="6"/>
        <v>0</v>
      </c>
      <c r="O34" s="300" t="str">
        <f t="shared" si="2"/>
        <v/>
      </c>
      <c r="P34" s="301" t="str">
        <f t="shared" si="3"/>
        <v/>
      </c>
      <c r="Q34" s="302" t="str">
        <f t="shared" si="4"/>
        <v/>
      </c>
      <c r="R34" s="303"/>
    </row>
    <row r="35" spans="1:19" s="304" customFormat="1" ht="24.95" customHeight="1" x14ac:dyDescent="0.25">
      <c r="A35" s="353" t="s">
        <v>150</v>
      </c>
      <c r="B35" s="173"/>
      <c r="C35" s="134" t="s">
        <v>7</v>
      </c>
      <c r="D35" s="217"/>
      <c r="E35" s="217"/>
      <c r="F35" s="338"/>
      <c r="G35" s="221" t="str">
        <f t="shared" si="5"/>
        <v/>
      </c>
      <c r="H35" s="223"/>
      <c r="I35" s="221" t="str">
        <f t="shared" si="0"/>
        <v/>
      </c>
      <c r="J35" s="222"/>
      <c r="K35" s="222"/>
      <c r="L35" s="223">
        <f t="shared" si="1"/>
        <v>0</v>
      </c>
      <c r="M35" s="254"/>
      <c r="N35" s="361">
        <f t="shared" si="6"/>
        <v>0</v>
      </c>
      <c r="O35" s="300" t="str">
        <f t="shared" si="2"/>
        <v/>
      </c>
      <c r="P35" s="301" t="str">
        <f t="shared" si="3"/>
        <v/>
      </c>
      <c r="Q35" s="302" t="str">
        <f t="shared" si="4"/>
        <v/>
      </c>
      <c r="R35" s="303"/>
    </row>
    <row r="36" spans="1:19" s="304" customFormat="1" ht="24.95" customHeight="1" x14ac:dyDescent="0.25">
      <c r="A36" s="353" t="s">
        <v>151</v>
      </c>
      <c r="B36" s="173"/>
      <c r="C36" s="134" t="s">
        <v>7</v>
      </c>
      <c r="D36" s="217"/>
      <c r="E36" s="217"/>
      <c r="F36" s="338"/>
      <c r="G36" s="221" t="str">
        <f t="shared" si="5"/>
        <v/>
      </c>
      <c r="H36" s="223"/>
      <c r="I36" s="221" t="str">
        <f t="shared" si="0"/>
        <v/>
      </c>
      <c r="J36" s="222"/>
      <c r="K36" s="222"/>
      <c r="L36" s="223">
        <f t="shared" si="1"/>
        <v>0</v>
      </c>
      <c r="M36" s="254"/>
      <c r="N36" s="361">
        <f t="shared" si="6"/>
        <v>0</v>
      </c>
      <c r="O36" s="300" t="str">
        <f t="shared" si="2"/>
        <v/>
      </c>
      <c r="P36" s="301" t="str">
        <f t="shared" si="3"/>
        <v/>
      </c>
      <c r="Q36" s="302" t="str">
        <f t="shared" si="4"/>
        <v/>
      </c>
      <c r="R36" s="303"/>
    </row>
    <row r="37" spans="1:19" s="304" customFormat="1" ht="24.95" customHeight="1" x14ac:dyDescent="0.25">
      <c r="A37" s="353" t="s">
        <v>152</v>
      </c>
      <c r="B37" s="173"/>
      <c r="C37" s="134" t="s">
        <v>7</v>
      </c>
      <c r="D37" s="217"/>
      <c r="E37" s="217"/>
      <c r="F37" s="338"/>
      <c r="G37" s="221" t="str">
        <f t="shared" si="5"/>
        <v/>
      </c>
      <c r="H37" s="223"/>
      <c r="I37" s="221" t="str">
        <f t="shared" si="0"/>
        <v/>
      </c>
      <c r="J37" s="222"/>
      <c r="K37" s="222"/>
      <c r="L37" s="223">
        <f t="shared" si="1"/>
        <v>0</v>
      </c>
      <c r="M37" s="254"/>
      <c r="N37" s="361">
        <f t="shared" si="6"/>
        <v>0</v>
      </c>
      <c r="O37" s="300" t="str">
        <f t="shared" si="2"/>
        <v/>
      </c>
      <c r="P37" s="301" t="str">
        <f t="shared" si="3"/>
        <v/>
      </c>
      <c r="Q37" s="302" t="str">
        <f t="shared" si="4"/>
        <v/>
      </c>
      <c r="R37" s="303"/>
    </row>
    <row r="38" spans="1:19" s="304" customFormat="1" ht="24.95" customHeight="1" x14ac:dyDescent="0.25">
      <c r="A38" s="353" t="s">
        <v>153</v>
      </c>
      <c r="B38" s="173"/>
      <c r="C38" s="134" t="s">
        <v>7</v>
      </c>
      <c r="D38" s="217"/>
      <c r="E38" s="217"/>
      <c r="F38" s="338"/>
      <c r="G38" s="221" t="str">
        <f t="shared" si="5"/>
        <v/>
      </c>
      <c r="H38" s="223"/>
      <c r="I38" s="221" t="str">
        <f t="shared" si="0"/>
        <v/>
      </c>
      <c r="J38" s="222"/>
      <c r="K38" s="222"/>
      <c r="L38" s="223">
        <f t="shared" si="1"/>
        <v>0</v>
      </c>
      <c r="M38" s="254"/>
      <c r="N38" s="361">
        <f t="shared" si="6"/>
        <v>0</v>
      </c>
      <c r="O38" s="300" t="str">
        <f t="shared" si="2"/>
        <v/>
      </c>
      <c r="P38" s="301" t="str">
        <f t="shared" si="3"/>
        <v/>
      </c>
      <c r="Q38" s="302" t="str">
        <f t="shared" si="4"/>
        <v/>
      </c>
      <c r="R38" s="303"/>
    </row>
    <row r="39" spans="1:19" s="304" customFormat="1" ht="24.95" customHeight="1" x14ac:dyDescent="0.25">
      <c r="A39" s="353" t="s">
        <v>154</v>
      </c>
      <c r="B39" s="173"/>
      <c r="C39" s="134" t="s">
        <v>7</v>
      </c>
      <c r="D39" s="217"/>
      <c r="E39" s="217"/>
      <c r="F39" s="338"/>
      <c r="G39" s="221" t="str">
        <f t="shared" si="5"/>
        <v/>
      </c>
      <c r="H39" s="223"/>
      <c r="I39" s="221" t="str">
        <f t="shared" si="0"/>
        <v/>
      </c>
      <c r="J39" s="222"/>
      <c r="K39" s="222"/>
      <c r="L39" s="223">
        <f t="shared" si="1"/>
        <v>0</v>
      </c>
      <c r="M39" s="254"/>
      <c r="N39" s="361">
        <f t="shared" si="6"/>
        <v>0</v>
      </c>
      <c r="O39" s="300" t="str">
        <f t="shared" si="2"/>
        <v/>
      </c>
      <c r="P39" s="301" t="str">
        <f t="shared" si="3"/>
        <v/>
      </c>
      <c r="Q39" s="302" t="str">
        <f t="shared" si="4"/>
        <v/>
      </c>
      <c r="R39" s="303"/>
    </row>
    <row r="40" spans="1:19" s="304" customFormat="1" ht="24.95" customHeight="1" x14ac:dyDescent="0.25">
      <c r="A40" s="353" t="s">
        <v>155</v>
      </c>
      <c r="B40" s="173"/>
      <c r="C40" s="134" t="s">
        <v>7</v>
      </c>
      <c r="D40" s="217"/>
      <c r="E40" s="217"/>
      <c r="F40" s="338"/>
      <c r="G40" s="221" t="str">
        <f t="shared" si="5"/>
        <v/>
      </c>
      <c r="H40" s="223"/>
      <c r="I40" s="221" t="str">
        <f t="shared" si="0"/>
        <v/>
      </c>
      <c r="J40" s="222"/>
      <c r="K40" s="222"/>
      <c r="L40" s="223">
        <f t="shared" si="1"/>
        <v>0</v>
      </c>
      <c r="M40" s="254"/>
      <c r="N40" s="361">
        <f t="shared" si="6"/>
        <v>0</v>
      </c>
      <c r="O40" s="300" t="str">
        <f t="shared" si="2"/>
        <v/>
      </c>
      <c r="P40" s="301" t="str">
        <f t="shared" si="3"/>
        <v/>
      </c>
      <c r="Q40" s="302" t="str">
        <f t="shared" si="4"/>
        <v/>
      </c>
      <c r="R40" s="303"/>
    </row>
    <row r="41" spans="1:19" s="304" customFormat="1" ht="24.95" customHeight="1" x14ac:dyDescent="0.25">
      <c r="A41" s="353" t="s">
        <v>156</v>
      </c>
      <c r="B41" s="173"/>
      <c r="C41" s="134" t="s">
        <v>7</v>
      </c>
      <c r="D41" s="217"/>
      <c r="E41" s="217"/>
      <c r="F41" s="338"/>
      <c r="G41" s="221" t="str">
        <f t="shared" si="5"/>
        <v/>
      </c>
      <c r="H41" s="223"/>
      <c r="I41" s="221" t="str">
        <f t="shared" si="0"/>
        <v/>
      </c>
      <c r="J41" s="222"/>
      <c r="K41" s="222"/>
      <c r="L41" s="223">
        <f t="shared" si="1"/>
        <v>0</v>
      </c>
      <c r="M41" s="254"/>
      <c r="N41" s="361">
        <f t="shared" si="6"/>
        <v>0</v>
      </c>
      <c r="O41" s="300" t="str">
        <f t="shared" si="2"/>
        <v/>
      </c>
      <c r="P41" s="301" t="str">
        <f t="shared" si="3"/>
        <v/>
      </c>
      <c r="Q41" s="302" t="str">
        <f t="shared" si="4"/>
        <v/>
      </c>
      <c r="R41" s="303"/>
    </row>
    <row r="42" spans="1:19" s="304" customFormat="1" ht="24.95" customHeight="1" x14ac:dyDescent="0.25">
      <c r="A42" s="353" t="s">
        <v>157</v>
      </c>
      <c r="B42" s="173"/>
      <c r="C42" s="134" t="s">
        <v>7</v>
      </c>
      <c r="D42" s="217"/>
      <c r="E42" s="217"/>
      <c r="F42" s="338"/>
      <c r="G42" s="221" t="str">
        <f t="shared" si="5"/>
        <v/>
      </c>
      <c r="H42" s="223"/>
      <c r="I42" s="221" t="str">
        <f t="shared" si="0"/>
        <v/>
      </c>
      <c r="J42" s="222"/>
      <c r="K42" s="222"/>
      <c r="L42" s="223">
        <f t="shared" si="1"/>
        <v>0</v>
      </c>
      <c r="M42" s="254"/>
      <c r="N42" s="361">
        <f t="shared" si="6"/>
        <v>0</v>
      </c>
      <c r="O42" s="300" t="str">
        <f t="shared" si="2"/>
        <v/>
      </c>
      <c r="P42" s="301" t="str">
        <f t="shared" si="3"/>
        <v/>
      </c>
      <c r="Q42" s="302" t="str">
        <f t="shared" si="4"/>
        <v/>
      </c>
      <c r="R42" s="303"/>
    </row>
    <row r="43" spans="1:19" s="304" customFormat="1" ht="24.95" customHeight="1" x14ac:dyDescent="0.25">
      <c r="A43" s="353" t="s">
        <v>158</v>
      </c>
      <c r="B43" s="173"/>
      <c r="C43" s="134" t="s">
        <v>7</v>
      </c>
      <c r="D43" s="217"/>
      <c r="E43" s="217"/>
      <c r="F43" s="338"/>
      <c r="G43" s="221" t="str">
        <f t="shared" si="5"/>
        <v/>
      </c>
      <c r="H43" s="223"/>
      <c r="I43" s="221" t="str">
        <f t="shared" si="0"/>
        <v/>
      </c>
      <c r="J43" s="222"/>
      <c r="K43" s="222"/>
      <c r="L43" s="223">
        <f t="shared" si="1"/>
        <v>0</v>
      </c>
      <c r="M43" s="254"/>
      <c r="N43" s="361">
        <f t="shared" si="6"/>
        <v>0</v>
      </c>
      <c r="O43" s="300" t="str">
        <f t="shared" si="2"/>
        <v/>
      </c>
      <c r="P43" s="301" t="str">
        <f t="shared" si="3"/>
        <v/>
      </c>
      <c r="Q43" s="302" t="str">
        <f t="shared" si="4"/>
        <v/>
      </c>
      <c r="R43" s="303"/>
    </row>
    <row r="44" spans="1:19" s="304" customFormat="1" ht="24.95" customHeight="1" x14ac:dyDescent="0.25">
      <c r="A44" s="353" t="s">
        <v>159</v>
      </c>
      <c r="B44" s="173"/>
      <c r="C44" s="134" t="s">
        <v>7</v>
      </c>
      <c r="D44" s="217"/>
      <c r="E44" s="217"/>
      <c r="F44" s="338"/>
      <c r="G44" s="221" t="str">
        <f t="shared" si="5"/>
        <v/>
      </c>
      <c r="H44" s="223"/>
      <c r="I44" s="221" t="str">
        <f t="shared" si="0"/>
        <v/>
      </c>
      <c r="J44" s="222"/>
      <c r="K44" s="222"/>
      <c r="L44" s="223">
        <f t="shared" si="1"/>
        <v>0</v>
      </c>
      <c r="M44" s="254"/>
      <c r="N44" s="361">
        <f t="shared" si="6"/>
        <v>0</v>
      </c>
      <c r="O44" s="300" t="str">
        <f t="shared" si="2"/>
        <v/>
      </c>
      <c r="P44" s="301" t="str">
        <f t="shared" si="3"/>
        <v/>
      </c>
      <c r="Q44" s="302" t="str">
        <f t="shared" si="4"/>
        <v/>
      </c>
      <c r="R44" s="303"/>
    </row>
    <row r="45" spans="1:19" s="304" customFormat="1" ht="24.95" customHeight="1" thickBot="1" x14ac:dyDescent="0.3">
      <c r="A45" s="353" t="s">
        <v>160</v>
      </c>
      <c r="B45" s="250"/>
      <c r="C45" s="224" t="s">
        <v>0</v>
      </c>
      <c r="D45" s="225"/>
      <c r="E45" s="225"/>
      <c r="F45" s="339"/>
      <c r="G45" s="226" t="str">
        <f t="shared" si="5"/>
        <v/>
      </c>
      <c r="H45" s="247"/>
      <c r="I45" s="226" t="str">
        <f t="shared" si="0"/>
        <v/>
      </c>
      <c r="J45" s="227"/>
      <c r="K45" s="227"/>
      <c r="L45" s="247">
        <f t="shared" si="1"/>
        <v>0</v>
      </c>
      <c r="M45" s="330"/>
      <c r="N45" s="362">
        <f t="shared" si="6"/>
        <v>0</v>
      </c>
      <c r="O45" s="363" t="str">
        <f t="shared" si="2"/>
        <v/>
      </c>
      <c r="P45" s="364" t="str">
        <f t="shared" si="3"/>
        <v/>
      </c>
      <c r="Q45" s="365" t="str">
        <f t="shared" si="4"/>
        <v/>
      </c>
      <c r="R45" s="303"/>
    </row>
    <row r="46" spans="1:19" s="304" customFormat="1" ht="24.95" customHeight="1" thickBot="1" x14ac:dyDescent="0.3">
      <c r="A46" s="350"/>
      <c r="B46" s="287"/>
      <c r="C46" s="277"/>
      <c r="D46" s="277"/>
      <c r="E46" s="305"/>
      <c r="F46" s="305"/>
      <c r="G46" s="305"/>
      <c r="H46" s="306"/>
      <c r="I46" s="306"/>
      <c r="J46" s="306"/>
      <c r="K46" s="306"/>
      <c r="L46" s="306"/>
      <c r="M46" s="306"/>
      <c r="N46" s="306"/>
      <c r="O46" s="307"/>
      <c r="P46" s="307"/>
      <c r="Q46" s="306"/>
      <c r="R46" s="306"/>
      <c r="S46" s="303"/>
    </row>
    <row r="47" spans="1:19" s="304" customFormat="1" ht="27.95" customHeight="1" thickBot="1" x14ac:dyDescent="0.3">
      <c r="A47" s="350"/>
      <c r="B47" s="403" t="s">
        <v>38</v>
      </c>
      <c r="C47" s="404"/>
      <c r="D47" s="404"/>
      <c r="E47" s="405"/>
      <c r="F47" s="336"/>
      <c r="G47" s="414" t="s">
        <v>111</v>
      </c>
      <c r="H47" s="415"/>
      <c r="I47" s="45"/>
      <c r="J47" s="306"/>
      <c r="K47" s="306"/>
      <c r="L47" s="306"/>
      <c r="M47" s="306"/>
      <c r="N47" s="307"/>
      <c r="O47" s="307"/>
      <c r="P47" s="306"/>
      <c r="Q47" s="306"/>
      <c r="R47" s="303"/>
    </row>
    <row r="48" spans="1:19" s="310" customFormat="1" ht="45" customHeight="1" thickBot="1" x14ac:dyDescent="0.3">
      <c r="A48" s="350"/>
      <c r="B48" s="265" t="s">
        <v>57</v>
      </c>
      <c r="C48" s="266" t="s">
        <v>3</v>
      </c>
      <c r="D48" s="267" t="s">
        <v>65</v>
      </c>
      <c r="E48" s="267" t="s">
        <v>140</v>
      </c>
      <c r="F48" s="110" t="s">
        <v>142</v>
      </c>
      <c r="G48" s="267" t="s">
        <v>4</v>
      </c>
      <c r="H48" s="267" t="s">
        <v>5</v>
      </c>
      <c r="I48" s="268" t="s">
        <v>6</v>
      </c>
      <c r="J48" s="308"/>
      <c r="K48" s="306"/>
      <c r="L48" s="306"/>
      <c r="M48" s="306"/>
      <c r="N48" s="307"/>
      <c r="O48" s="307"/>
      <c r="P48" s="306"/>
      <c r="Q48" s="306"/>
      <c r="R48" s="309"/>
    </row>
    <row r="49" spans="1:26" s="310" customFormat="1" ht="24.95" customHeight="1" x14ac:dyDescent="0.25">
      <c r="A49" s="353" t="s">
        <v>161</v>
      </c>
      <c r="B49" s="269"/>
      <c r="C49" s="36" t="s">
        <v>0</v>
      </c>
      <c r="D49" s="41"/>
      <c r="E49" s="41"/>
      <c r="F49" s="340"/>
      <c r="G49" s="43"/>
      <c r="H49" s="43"/>
      <c r="I49" s="270"/>
      <c r="J49" s="311"/>
      <c r="K49" s="312"/>
      <c r="L49" s="312"/>
      <c r="M49" s="312"/>
      <c r="N49" s="312"/>
      <c r="O49" s="312"/>
      <c r="P49" s="312"/>
      <c r="Q49" s="312"/>
      <c r="R49" s="313"/>
      <c r="S49" s="314"/>
      <c r="T49" s="314"/>
      <c r="U49" s="314"/>
      <c r="V49" s="314"/>
      <c r="W49" s="314"/>
      <c r="X49" s="314"/>
      <c r="Y49" s="314"/>
      <c r="Z49" s="314"/>
    </row>
    <row r="50" spans="1:26" s="316" customFormat="1" ht="24.95" customHeight="1" x14ac:dyDescent="0.25">
      <c r="A50" s="353" t="s">
        <v>144</v>
      </c>
      <c r="B50" s="37"/>
      <c r="C50" s="16" t="s">
        <v>0</v>
      </c>
      <c r="D50" s="15"/>
      <c r="E50" s="15"/>
      <c r="F50" s="341"/>
      <c r="G50" s="22"/>
      <c r="H50" s="22"/>
      <c r="I50" s="174"/>
      <c r="J50" s="312"/>
      <c r="K50" s="312"/>
      <c r="L50" s="312"/>
      <c r="M50" s="312"/>
      <c r="N50" s="312"/>
      <c r="O50" s="312"/>
      <c r="P50" s="312"/>
      <c r="Q50" s="312"/>
      <c r="R50" s="315"/>
      <c r="S50" s="315"/>
      <c r="T50" s="315"/>
      <c r="U50" s="315"/>
      <c r="V50" s="315"/>
      <c r="W50" s="315"/>
      <c r="X50" s="315"/>
      <c r="Y50" s="315"/>
      <c r="Z50" s="315"/>
    </row>
    <row r="51" spans="1:26" s="316" customFormat="1" ht="24.95" customHeight="1" x14ac:dyDescent="0.25">
      <c r="A51" s="353" t="s">
        <v>145</v>
      </c>
      <c r="B51" s="37"/>
      <c r="C51" s="16" t="s">
        <v>0</v>
      </c>
      <c r="D51" s="15"/>
      <c r="E51" s="15"/>
      <c r="F51" s="341"/>
      <c r="G51" s="22"/>
      <c r="H51" s="22"/>
      <c r="I51" s="174"/>
      <c r="J51" s="312"/>
      <c r="K51" s="312"/>
      <c r="L51" s="312"/>
      <c r="M51" s="312"/>
      <c r="N51" s="312"/>
      <c r="O51" s="312"/>
      <c r="P51" s="312"/>
      <c r="Q51" s="312"/>
      <c r="R51" s="315"/>
      <c r="S51" s="315"/>
      <c r="T51" s="315"/>
      <c r="U51" s="315"/>
      <c r="V51" s="315"/>
      <c r="W51" s="315"/>
      <c r="X51" s="315"/>
      <c r="Y51" s="315"/>
      <c r="Z51" s="315"/>
    </row>
    <row r="52" spans="1:26" s="316" customFormat="1" ht="24.95" customHeight="1" x14ac:dyDescent="0.25">
      <c r="A52" s="353" t="s">
        <v>146</v>
      </c>
      <c r="B52" s="37"/>
      <c r="C52" s="16" t="s">
        <v>0</v>
      </c>
      <c r="D52" s="15"/>
      <c r="E52" s="15"/>
      <c r="F52" s="341"/>
      <c r="G52" s="22"/>
      <c r="H52" s="22"/>
      <c r="I52" s="174"/>
      <c r="J52" s="312"/>
      <c r="K52" s="312"/>
      <c r="L52" s="312"/>
      <c r="M52" s="312"/>
      <c r="N52" s="312"/>
      <c r="O52" s="312"/>
      <c r="P52" s="312"/>
      <c r="Q52" s="312"/>
      <c r="R52" s="315"/>
      <c r="S52" s="315"/>
      <c r="T52" s="315"/>
      <c r="U52" s="315"/>
      <c r="V52" s="315"/>
      <c r="W52" s="315"/>
      <c r="X52" s="315"/>
      <c r="Y52" s="315"/>
      <c r="Z52" s="315"/>
    </row>
    <row r="53" spans="1:26" s="316" customFormat="1" ht="24.95" customHeight="1" x14ac:dyDescent="0.25">
      <c r="A53" s="353" t="s">
        <v>147</v>
      </c>
      <c r="B53" s="37"/>
      <c r="C53" s="16" t="s">
        <v>0</v>
      </c>
      <c r="D53" s="15"/>
      <c r="E53" s="15"/>
      <c r="F53" s="341"/>
      <c r="G53" s="22"/>
      <c r="H53" s="22"/>
      <c r="I53" s="174"/>
      <c r="J53" s="312"/>
      <c r="K53" s="312"/>
      <c r="L53" s="312"/>
      <c r="M53" s="312"/>
      <c r="N53" s="312"/>
      <c r="O53" s="312"/>
      <c r="P53" s="312"/>
      <c r="Q53" s="312"/>
      <c r="R53" s="315"/>
      <c r="S53" s="315"/>
      <c r="T53" s="315"/>
      <c r="U53" s="315"/>
      <c r="V53" s="315"/>
      <c r="W53" s="315"/>
      <c r="X53" s="315"/>
      <c r="Y53" s="315"/>
      <c r="Z53" s="315"/>
    </row>
    <row r="54" spans="1:26" s="316" customFormat="1" ht="24.95" customHeight="1" x14ac:dyDescent="0.25">
      <c r="A54" s="353" t="s">
        <v>148</v>
      </c>
      <c r="B54" s="37"/>
      <c r="C54" s="16" t="s">
        <v>0</v>
      </c>
      <c r="D54" s="15"/>
      <c r="E54" s="15"/>
      <c r="F54" s="341"/>
      <c r="G54" s="22"/>
      <c r="H54" s="22"/>
      <c r="I54" s="174"/>
      <c r="J54" s="312"/>
      <c r="K54" s="312"/>
      <c r="L54" s="312"/>
      <c r="M54" s="312"/>
      <c r="N54" s="312"/>
      <c r="O54" s="312"/>
      <c r="P54" s="312"/>
      <c r="Q54" s="312"/>
      <c r="R54" s="315"/>
      <c r="S54" s="315"/>
      <c r="T54" s="315"/>
      <c r="U54" s="315"/>
      <c r="V54" s="315"/>
      <c r="W54" s="315"/>
      <c r="X54" s="315"/>
      <c r="Y54" s="315"/>
      <c r="Z54" s="315"/>
    </row>
    <row r="55" spans="1:26" s="316" customFormat="1" ht="24.95" customHeight="1" x14ac:dyDescent="0.25">
      <c r="A55" s="353" t="s">
        <v>149</v>
      </c>
      <c r="B55" s="37"/>
      <c r="C55" s="16" t="s">
        <v>0</v>
      </c>
      <c r="D55" s="15"/>
      <c r="E55" s="15"/>
      <c r="F55" s="341"/>
      <c r="G55" s="22"/>
      <c r="H55" s="22"/>
      <c r="I55" s="174"/>
      <c r="J55" s="312"/>
      <c r="K55" s="312"/>
      <c r="L55" s="312"/>
      <c r="M55" s="312"/>
      <c r="N55" s="312"/>
      <c r="O55" s="312"/>
      <c r="P55" s="312"/>
      <c r="Q55" s="312"/>
      <c r="R55" s="315"/>
      <c r="S55" s="315"/>
      <c r="T55" s="315"/>
      <c r="U55" s="315"/>
      <c r="V55" s="315"/>
      <c r="W55" s="315"/>
      <c r="X55" s="315"/>
      <c r="Y55" s="315"/>
      <c r="Z55" s="315"/>
    </row>
    <row r="56" spans="1:26" s="316" customFormat="1" ht="24.95" customHeight="1" x14ac:dyDescent="0.25">
      <c r="A56" s="353" t="s">
        <v>150</v>
      </c>
      <c r="B56" s="37"/>
      <c r="C56" s="16" t="s">
        <v>0</v>
      </c>
      <c r="D56" s="15"/>
      <c r="E56" s="15"/>
      <c r="F56" s="341"/>
      <c r="G56" s="22"/>
      <c r="H56" s="22"/>
      <c r="I56" s="174"/>
      <c r="J56" s="312"/>
      <c r="K56" s="312"/>
      <c r="L56" s="312"/>
      <c r="M56" s="312"/>
      <c r="N56" s="312"/>
      <c r="O56" s="312"/>
      <c r="P56" s="312"/>
      <c r="Q56" s="312"/>
      <c r="R56" s="315"/>
      <c r="S56" s="315"/>
      <c r="T56" s="315"/>
      <c r="U56" s="315"/>
      <c r="V56" s="315"/>
      <c r="W56" s="315"/>
      <c r="X56" s="315"/>
      <c r="Y56" s="315"/>
      <c r="Z56" s="315"/>
    </row>
    <row r="57" spans="1:26" s="316" customFormat="1" ht="24.95" customHeight="1" x14ac:dyDescent="0.25">
      <c r="A57" s="353" t="s">
        <v>151</v>
      </c>
      <c r="B57" s="37"/>
      <c r="C57" s="16" t="s">
        <v>0</v>
      </c>
      <c r="D57" s="15"/>
      <c r="E57" s="15"/>
      <c r="F57" s="341"/>
      <c r="G57" s="22"/>
      <c r="H57" s="22"/>
      <c r="I57" s="174"/>
      <c r="J57" s="312"/>
      <c r="K57" s="312"/>
      <c r="L57" s="312"/>
      <c r="M57" s="312"/>
      <c r="N57" s="312"/>
      <c r="O57" s="312"/>
      <c r="P57" s="312"/>
      <c r="Q57" s="312"/>
      <c r="R57" s="315"/>
      <c r="S57" s="315"/>
      <c r="T57" s="315"/>
      <c r="U57" s="315"/>
      <c r="V57" s="315"/>
      <c r="W57" s="315"/>
      <c r="X57" s="315"/>
      <c r="Y57" s="315"/>
      <c r="Z57" s="315"/>
    </row>
    <row r="58" spans="1:26" s="316" customFormat="1" ht="24.95" customHeight="1" x14ac:dyDescent="0.25">
      <c r="A58" s="353" t="s">
        <v>152</v>
      </c>
      <c r="B58" s="37"/>
      <c r="C58" s="16" t="s">
        <v>0</v>
      </c>
      <c r="D58" s="15"/>
      <c r="E58" s="15"/>
      <c r="F58" s="341"/>
      <c r="G58" s="22"/>
      <c r="H58" s="22"/>
      <c r="I58" s="174"/>
      <c r="J58" s="312"/>
      <c r="K58" s="312"/>
      <c r="L58" s="312"/>
      <c r="M58" s="312"/>
      <c r="N58" s="312"/>
      <c r="O58" s="312"/>
      <c r="P58" s="312"/>
      <c r="Q58" s="312"/>
      <c r="R58" s="315"/>
      <c r="S58" s="315"/>
      <c r="T58" s="315"/>
      <c r="U58" s="315"/>
      <c r="V58" s="315"/>
      <c r="W58" s="315"/>
      <c r="X58" s="315"/>
      <c r="Y58" s="315"/>
      <c r="Z58" s="315"/>
    </row>
    <row r="59" spans="1:26" s="316" customFormat="1" ht="24.95" customHeight="1" x14ac:dyDescent="0.25">
      <c r="A59" s="353" t="s">
        <v>153</v>
      </c>
      <c r="B59" s="37"/>
      <c r="C59" s="16" t="s">
        <v>0</v>
      </c>
      <c r="D59" s="15"/>
      <c r="E59" s="15"/>
      <c r="F59" s="341"/>
      <c r="G59" s="22"/>
      <c r="H59" s="22"/>
      <c r="I59" s="174"/>
      <c r="J59" s="312"/>
      <c r="K59" s="312"/>
      <c r="L59" s="312"/>
      <c r="M59" s="312"/>
      <c r="N59" s="312"/>
      <c r="O59" s="312"/>
      <c r="P59" s="312"/>
      <c r="Q59" s="312"/>
      <c r="R59" s="315"/>
      <c r="S59" s="315"/>
      <c r="T59" s="315"/>
      <c r="U59" s="315"/>
      <c r="V59" s="315"/>
      <c r="W59" s="315"/>
      <c r="X59" s="315"/>
      <c r="Y59" s="315"/>
      <c r="Z59" s="315"/>
    </row>
    <row r="60" spans="1:26" s="316" customFormat="1" ht="24.95" customHeight="1" x14ac:dyDescent="0.25">
      <c r="A60" s="353" t="s">
        <v>154</v>
      </c>
      <c r="B60" s="37"/>
      <c r="C60" s="16" t="s">
        <v>0</v>
      </c>
      <c r="D60" s="15"/>
      <c r="E60" s="15"/>
      <c r="F60" s="341"/>
      <c r="G60" s="22"/>
      <c r="H60" s="22"/>
      <c r="I60" s="174"/>
      <c r="J60" s="312"/>
      <c r="K60" s="312"/>
      <c r="L60" s="312"/>
      <c r="M60" s="312"/>
      <c r="N60" s="312"/>
      <c r="O60" s="312"/>
      <c r="P60" s="312"/>
      <c r="Q60" s="312"/>
      <c r="R60" s="315"/>
      <c r="S60" s="315"/>
      <c r="T60" s="315"/>
      <c r="U60" s="315"/>
      <c r="V60" s="315"/>
      <c r="W60" s="315"/>
      <c r="X60" s="315"/>
      <c r="Y60" s="315"/>
      <c r="Z60" s="315"/>
    </row>
    <row r="61" spans="1:26" s="316" customFormat="1" ht="24.95" customHeight="1" x14ac:dyDescent="0.25">
      <c r="A61" s="353" t="s">
        <v>155</v>
      </c>
      <c r="B61" s="37"/>
      <c r="C61" s="16" t="s">
        <v>0</v>
      </c>
      <c r="D61" s="15"/>
      <c r="E61" s="15"/>
      <c r="F61" s="341"/>
      <c r="G61" s="22"/>
      <c r="H61" s="22"/>
      <c r="I61" s="174"/>
      <c r="J61" s="312"/>
      <c r="K61" s="312"/>
      <c r="L61" s="312"/>
      <c r="M61" s="312"/>
      <c r="N61" s="312"/>
      <c r="O61" s="312"/>
      <c r="P61" s="312"/>
      <c r="Q61" s="312"/>
      <c r="R61" s="315"/>
      <c r="S61" s="315"/>
      <c r="T61" s="315"/>
      <c r="U61" s="315"/>
      <c r="V61" s="315"/>
      <c r="W61" s="315"/>
      <c r="X61" s="315"/>
      <c r="Y61" s="315"/>
      <c r="Z61" s="315"/>
    </row>
    <row r="62" spans="1:26" s="316" customFormat="1" ht="24.95" customHeight="1" x14ac:dyDescent="0.25">
      <c r="A62" s="353" t="s">
        <v>156</v>
      </c>
      <c r="B62" s="37"/>
      <c r="C62" s="16" t="s">
        <v>0</v>
      </c>
      <c r="D62" s="15"/>
      <c r="E62" s="15"/>
      <c r="F62" s="341"/>
      <c r="G62" s="22"/>
      <c r="H62" s="22"/>
      <c r="I62" s="174"/>
      <c r="J62" s="312"/>
      <c r="K62" s="312"/>
      <c r="L62" s="312"/>
      <c r="M62" s="312"/>
      <c r="N62" s="312"/>
      <c r="O62" s="312"/>
      <c r="P62" s="312"/>
      <c r="Q62" s="312"/>
      <c r="R62" s="315"/>
      <c r="S62" s="315"/>
      <c r="T62" s="315"/>
      <c r="U62" s="315"/>
      <c r="V62" s="315"/>
      <c r="W62" s="315"/>
      <c r="X62" s="315"/>
      <c r="Y62" s="315"/>
      <c r="Z62" s="315"/>
    </row>
    <row r="63" spans="1:26" s="316" customFormat="1" ht="24.95" customHeight="1" x14ac:dyDescent="0.25">
      <c r="A63" s="353" t="s">
        <v>157</v>
      </c>
      <c r="B63" s="37"/>
      <c r="C63" s="16" t="s">
        <v>0</v>
      </c>
      <c r="D63" s="15"/>
      <c r="E63" s="15"/>
      <c r="F63" s="341"/>
      <c r="G63" s="22"/>
      <c r="H63" s="22"/>
      <c r="I63" s="174"/>
      <c r="J63" s="312"/>
      <c r="K63" s="312"/>
      <c r="L63" s="312"/>
      <c r="M63" s="312"/>
      <c r="N63" s="312"/>
      <c r="O63" s="312"/>
      <c r="P63" s="312"/>
      <c r="Q63" s="312"/>
      <c r="R63" s="315"/>
      <c r="S63" s="315"/>
      <c r="T63" s="315"/>
      <c r="U63" s="315"/>
      <c r="V63" s="315"/>
      <c r="W63" s="315"/>
      <c r="X63" s="315"/>
      <c r="Y63" s="315"/>
      <c r="Z63" s="315"/>
    </row>
    <row r="64" spans="1:26" s="316" customFormat="1" ht="24.95" customHeight="1" x14ac:dyDescent="0.25">
      <c r="A64" s="353" t="s">
        <v>158</v>
      </c>
      <c r="B64" s="37"/>
      <c r="C64" s="16" t="s">
        <v>0</v>
      </c>
      <c r="D64" s="15"/>
      <c r="E64" s="15"/>
      <c r="F64" s="341"/>
      <c r="G64" s="22"/>
      <c r="H64" s="22"/>
      <c r="I64" s="174"/>
      <c r="J64" s="312"/>
      <c r="K64" s="312"/>
      <c r="L64" s="312"/>
      <c r="M64" s="312"/>
      <c r="N64" s="312"/>
      <c r="O64" s="312"/>
      <c r="P64" s="312"/>
      <c r="Q64" s="312"/>
      <c r="R64" s="315"/>
      <c r="S64" s="315"/>
      <c r="T64" s="315"/>
      <c r="U64" s="315"/>
      <c r="V64" s="315"/>
      <c r="W64" s="315"/>
      <c r="X64" s="315"/>
      <c r="Y64" s="315"/>
      <c r="Z64" s="315"/>
    </row>
    <row r="65" spans="1:26" s="316" customFormat="1" ht="24.95" customHeight="1" x14ac:dyDescent="0.25">
      <c r="A65" s="353" t="s">
        <v>159</v>
      </c>
      <c r="B65" s="37"/>
      <c r="C65" s="16" t="s">
        <v>0</v>
      </c>
      <c r="D65" s="15"/>
      <c r="E65" s="15"/>
      <c r="F65" s="341"/>
      <c r="G65" s="22"/>
      <c r="H65" s="22"/>
      <c r="I65" s="174"/>
      <c r="J65" s="312"/>
      <c r="K65" s="312"/>
      <c r="L65" s="312"/>
      <c r="M65" s="312"/>
      <c r="N65" s="312"/>
      <c r="O65" s="312"/>
      <c r="P65" s="312"/>
      <c r="Q65" s="312"/>
      <c r="R65" s="315"/>
      <c r="S65" s="315"/>
      <c r="T65" s="315"/>
      <c r="U65" s="315"/>
      <c r="V65" s="315"/>
      <c r="W65" s="315"/>
      <c r="X65" s="315"/>
      <c r="Y65" s="315"/>
      <c r="Z65" s="315"/>
    </row>
    <row r="66" spans="1:26" s="316" customFormat="1" ht="24.95" customHeight="1" thickBot="1" x14ac:dyDescent="0.3">
      <c r="A66" s="353" t="s">
        <v>160</v>
      </c>
      <c r="B66" s="38"/>
      <c r="C66" s="39" t="s">
        <v>0</v>
      </c>
      <c r="D66" s="42"/>
      <c r="E66" s="42"/>
      <c r="F66" s="342"/>
      <c r="G66" s="44"/>
      <c r="H66" s="44"/>
      <c r="I66" s="271"/>
      <c r="J66" s="312"/>
      <c r="K66" s="312"/>
      <c r="L66" s="312"/>
      <c r="M66" s="312"/>
      <c r="N66" s="312"/>
      <c r="O66" s="312"/>
      <c r="P66" s="312"/>
      <c r="Q66" s="312"/>
      <c r="R66" s="315"/>
      <c r="S66" s="315"/>
      <c r="T66" s="315"/>
      <c r="U66" s="315"/>
      <c r="V66" s="315"/>
      <c r="W66" s="315"/>
      <c r="X66" s="315"/>
      <c r="Y66" s="315"/>
      <c r="Z66" s="315"/>
    </row>
    <row r="67" spans="1:26" s="316" customFormat="1" ht="24.95" customHeight="1" x14ac:dyDescent="0.25">
      <c r="A67" s="350"/>
      <c r="B67" s="287"/>
      <c r="C67" s="277"/>
      <c r="D67" s="401" t="s">
        <v>41</v>
      </c>
      <c r="E67" s="402"/>
      <c r="F67" s="333"/>
      <c r="G67" s="177">
        <f>SUMIF(C28:C45,"Gebouwen en gronden",G28:G45)</f>
        <v>0</v>
      </c>
      <c r="H67" s="176"/>
      <c r="I67" s="25">
        <f>SUMIF(C28:C45,"Gebouwen en gronden",I28:I45)</f>
        <v>0</v>
      </c>
      <c r="J67" s="312"/>
      <c r="K67" s="312"/>
      <c r="L67" s="312"/>
      <c r="M67" s="312"/>
      <c r="N67" s="312"/>
      <c r="O67" s="312"/>
      <c r="P67" s="315"/>
      <c r="Q67" s="315"/>
      <c r="R67" s="315"/>
      <c r="S67" s="315"/>
      <c r="T67" s="315"/>
      <c r="U67" s="315"/>
      <c r="V67" s="315"/>
      <c r="W67" s="315"/>
      <c r="X67" s="315"/>
    </row>
    <row r="68" spans="1:26" s="316" customFormat="1" ht="24.95" customHeight="1" x14ac:dyDescent="0.25">
      <c r="A68" s="350"/>
      <c r="B68" s="287"/>
      <c r="C68" s="277"/>
      <c r="D68" s="397" t="s">
        <v>42</v>
      </c>
      <c r="E68" s="398"/>
      <c r="F68" s="332"/>
      <c r="G68" s="29">
        <f>SUMIF(C28:C45,"Apparatuur en uitrusting",G28:G45)</f>
        <v>0</v>
      </c>
      <c r="H68" s="177"/>
      <c r="I68" s="28">
        <f>SUMIF(C28:C45,"apparatuur en uitrusting",I28:I45)</f>
        <v>0</v>
      </c>
      <c r="J68" s="312"/>
      <c r="K68" s="312"/>
      <c r="L68" s="312"/>
      <c r="M68" s="312"/>
      <c r="N68" s="312"/>
      <c r="O68" s="312"/>
      <c r="P68" s="315"/>
      <c r="Q68" s="315"/>
      <c r="R68" s="315"/>
      <c r="S68" s="315"/>
      <c r="T68" s="315"/>
      <c r="U68" s="315"/>
      <c r="V68" s="315"/>
      <c r="W68" s="315"/>
      <c r="X68" s="315"/>
    </row>
    <row r="69" spans="1:26" s="316" customFormat="1" ht="24.95" customHeight="1" x14ac:dyDescent="0.25">
      <c r="A69" s="350"/>
      <c r="B69" s="287"/>
      <c r="C69" s="277"/>
      <c r="D69" s="397" t="s">
        <v>44</v>
      </c>
      <c r="E69" s="398"/>
      <c r="F69" s="332"/>
      <c r="G69" s="29">
        <f>SUMIF(C49:C66,"Personeelskosten",G49:G66)</f>
        <v>0</v>
      </c>
      <c r="H69" s="178">
        <f>SUMIF(C49:C66,"personeelskosten",H49:H66)</f>
        <v>0</v>
      </c>
      <c r="I69" s="28"/>
      <c r="J69" s="312"/>
      <c r="K69" s="312"/>
      <c r="L69" s="312"/>
      <c r="M69" s="312"/>
      <c r="N69" s="312"/>
      <c r="O69" s="312"/>
      <c r="P69" s="315"/>
      <c r="Q69" s="315"/>
      <c r="R69" s="315"/>
      <c r="S69" s="315"/>
      <c r="T69" s="315"/>
      <c r="U69" s="315"/>
      <c r="V69" s="315"/>
      <c r="W69" s="315"/>
      <c r="X69" s="315"/>
    </row>
    <row r="70" spans="1:26" s="316" customFormat="1" ht="24.95" customHeight="1" x14ac:dyDescent="0.25">
      <c r="A70" s="350"/>
      <c r="B70" s="287"/>
      <c r="C70" s="277"/>
      <c r="D70" s="397" t="s">
        <v>43</v>
      </c>
      <c r="E70" s="398"/>
      <c r="F70" s="332"/>
      <c r="G70" s="29">
        <f>SUMIF(C49:C66,"Contractonderzoek",G49:G66)</f>
        <v>0</v>
      </c>
      <c r="H70" s="179">
        <f>SUMIF(C49:C66,"contractonderzoek",H49:H66)</f>
        <v>0</v>
      </c>
      <c r="I70" s="30"/>
      <c r="J70" s="312"/>
      <c r="K70" s="312"/>
      <c r="L70" s="312"/>
      <c r="M70" s="312"/>
      <c r="N70" s="312"/>
      <c r="O70" s="312"/>
      <c r="P70" s="315"/>
      <c r="Q70" s="315"/>
      <c r="R70" s="315"/>
      <c r="S70" s="315"/>
      <c r="T70" s="315"/>
      <c r="U70" s="315"/>
      <c r="V70" s="315"/>
      <c r="W70" s="315"/>
      <c r="X70" s="315"/>
    </row>
    <row r="71" spans="1:26" s="316" customFormat="1" ht="24.95" customHeight="1" x14ac:dyDescent="0.25">
      <c r="A71" s="350"/>
      <c r="B71" s="287"/>
      <c r="C71" s="277"/>
      <c r="D71" s="399" t="s">
        <v>162</v>
      </c>
      <c r="E71" s="400"/>
      <c r="F71" s="335"/>
      <c r="G71" s="31">
        <f>SUMIF(C49:C66,"Algemene kosten",G49:G66)</f>
        <v>0</v>
      </c>
      <c r="H71" s="180">
        <f>SUMIF(C49:C66,"Algemene kosten",H49:H66)</f>
        <v>0</v>
      </c>
      <c r="I71" s="30"/>
      <c r="J71" s="312"/>
      <c r="K71" s="312"/>
      <c r="L71" s="312"/>
      <c r="M71" s="312"/>
      <c r="N71" s="312"/>
      <c r="O71" s="312"/>
      <c r="P71" s="315"/>
      <c r="Q71" s="315"/>
      <c r="R71" s="315"/>
      <c r="S71" s="315"/>
      <c r="T71" s="315"/>
      <c r="U71" s="315"/>
      <c r="V71" s="315"/>
      <c r="W71" s="315"/>
      <c r="X71" s="315"/>
    </row>
    <row r="72" spans="1:26" s="319" customFormat="1" ht="24.95" customHeight="1" x14ac:dyDescent="0.25">
      <c r="A72" s="350"/>
      <c r="B72" s="317"/>
      <c r="C72" s="317"/>
      <c r="D72" s="395" t="s">
        <v>123</v>
      </c>
      <c r="E72" s="396"/>
      <c r="F72" s="346"/>
      <c r="G72" s="212">
        <f>SUM(G67:G71)</f>
        <v>0</v>
      </c>
      <c r="H72" s="212">
        <f>SUM(H69:H71)</f>
        <v>0</v>
      </c>
      <c r="I72" s="33">
        <f>SUM(I67:I68)</f>
        <v>0</v>
      </c>
      <c r="J72" s="318"/>
    </row>
    <row r="73" spans="1:26" s="319" customFormat="1" ht="24.95" customHeight="1" x14ac:dyDescent="0.25">
      <c r="A73" s="350"/>
      <c r="B73" s="317"/>
      <c r="C73" s="317"/>
      <c r="D73" s="401" t="s">
        <v>124</v>
      </c>
      <c r="E73" s="402"/>
      <c r="F73" s="333"/>
      <c r="G73" s="211">
        <f>SUM(G72:I72)</f>
        <v>0</v>
      </c>
      <c r="H73" s="355"/>
      <c r="I73" s="356"/>
      <c r="J73" s="356"/>
      <c r="K73" s="356"/>
      <c r="L73" s="356"/>
      <c r="M73" s="357"/>
    </row>
    <row r="74" spans="1:26" ht="24.95" customHeight="1" x14ac:dyDescent="0.25">
      <c r="A74" s="347"/>
      <c r="B74" s="317"/>
      <c r="C74" s="317"/>
      <c r="D74" s="397" t="s">
        <v>115</v>
      </c>
      <c r="E74" s="398"/>
      <c r="F74" s="332"/>
      <c r="G74" s="209">
        <f>G72*G21</f>
        <v>0</v>
      </c>
      <c r="H74" s="209">
        <f>IF(C16="Onderzoeksorganisatie",H72*H21,0)</f>
        <v>0</v>
      </c>
      <c r="I74" s="209">
        <f>IF(C16="Veehouderijonderneming",I72*I21,0)</f>
        <v>0</v>
      </c>
      <c r="J74" s="275"/>
      <c r="K74" s="275"/>
      <c r="L74" s="275"/>
      <c r="M74" s="320"/>
    </row>
    <row r="75" spans="1:26" ht="24.95" customHeight="1" x14ac:dyDescent="0.25">
      <c r="A75" s="347"/>
      <c r="B75" s="317"/>
      <c r="C75" s="317"/>
      <c r="D75" s="397" t="s">
        <v>114</v>
      </c>
      <c r="E75" s="398"/>
      <c r="F75" s="332"/>
      <c r="G75" s="246"/>
      <c r="H75" s="321"/>
      <c r="I75" s="321"/>
      <c r="J75" s="294"/>
      <c r="K75" s="273"/>
    </row>
    <row r="76" spans="1:26" ht="24.95" customHeight="1" x14ac:dyDescent="0.25">
      <c r="A76" s="347"/>
      <c r="B76" s="317"/>
      <c r="C76" s="317"/>
      <c r="D76" s="395" t="s">
        <v>112</v>
      </c>
      <c r="E76" s="396"/>
      <c r="F76" s="346"/>
      <c r="G76" s="228">
        <f>SUM(G74:I74)</f>
        <v>0</v>
      </c>
      <c r="H76" s="418" t="str">
        <f>IF(C16="Veehouderijonderneming","Let op! Dit bedrag is niet gecorrigeerd voor het eventueel overschrijden van het maximum bedrag per veehouder","")</f>
        <v/>
      </c>
      <c r="I76" s="419"/>
      <c r="J76" s="419"/>
      <c r="K76" s="419"/>
      <c r="L76" s="419"/>
      <c r="M76" s="420"/>
    </row>
    <row r="77" spans="1:26" ht="21" customHeight="1" x14ac:dyDescent="0.25">
      <c r="A77" s="347"/>
      <c r="B77" s="322"/>
      <c r="C77" s="322"/>
      <c r="D77" s="323"/>
      <c r="E77" s="275"/>
      <c r="F77" s="275"/>
      <c r="G77" s="275"/>
      <c r="H77" s="275"/>
      <c r="I77" s="275"/>
      <c r="J77" s="275"/>
      <c r="K77" s="324"/>
    </row>
    <row r="78" spans="1:26" ht="24.75" customHeight="1" x14ac:dyDescent="0.25">
      <c r="A78" s="347"/>
      <c r="B78" s="139" t="s">
        <v>25</v>
      </c>
      <c r="C78" s="140"/>
      <c r="D78" s="140"/>
      <c r="E78" s="140"/>
      <c r="F78" s="140"/>
      <c r="G78" s="140"/>
      <c r="H78" s="140"/>
      <c r="I78" s="140"/>
      <c r="J78" s="141"/>
      <c r="K78" s="324"/>
    </row>
    <row r="79" spans="1:26" ht="15" customHeight="1" x14ac:dyDescent="0.25">
      <c r="A79" s="347"/>
      <c r="B79" s="376"/>
      <c r="C79" s="377"/>
      <c r="D79" s="377"/>
      <c r="E79" s="377"/>
      <c r="F79" s="377"/>
      <c r="G79" s="377"/>
      <c r="H79" s="377"/>
      <c r="I79" s="377"/>
      <c r="J79" s="378"/>
      <c r="K79" s="324"/>
    </row>
    <row r="80" spans="1:26" ht="15" customHeight="1" x14ac:dyDescent="0.25">
      <c r="A80" s="347"/>
      <c r="B80" s="379"/>
      <c r="C80" s="380"/>
      <c r="D80" s="380"/>
      <c r="E80" s="380"/>
      <c r="F80" s="380"/>
      <c r="G80" s="380"/>
      <c r="H80" s="380"/>
      <c r="I80" s="380"/>
      <c r="J80" s="381"/>
      <c r="K80" s="324"/>
    </row>
    <row r="81" spans="1:11" ht="15" customHeight="1" x14ac:dyDescent="0.25">
      <c r="A81" s="347"/>
      <c r="B81" s="379"/>
      <c r="C81" s="380"/>
      <c r="D81" s="380"/>
      <c r="E81" s="380"/>
      <c r="F81" s="380"/>
      <c r="G81" s="380"/>
      <c r="H81" s="380"/>
      <c r="I81" s="380"/>
      <c r="J81" s="381"/>
      <c r="K81" s="324"/>
    </row>
    <row r="82" spans="1:11" ht="15" customHeight="1" x14ac:dyDescent="0.25">
      <c r="A82" s="347"/>
      <c r="B82" s="379"/>
      <c r="C82" s="380"/>
      <c r="D82" s="380"/>
      <c r="E82" s="380"/>
      <c r="F82" s="380"/>
      <c r="G82" s="380"/>
      <c r="H82" s="380"/>
      <c r="I82" s="380"/>
      <c r="J82" s="381"/>
      <c r="K82" s="324"/>
    </row>
    <row r="83" spans="1:11" ht="15" customHeight="1" x14ac:dyDescent="0.25">
      <c r="A83" s="347"/>
      <c r="B83" s="379"/>
      <c r="C83" s="380"/>
      <c r="D83" s="380"/>
      <c r="E83" s="380"/>
      <c r="F83" s="380"/>
      <c r="G83" s="380"/>
      <c r="H83" s="380"/>
      <c r="I83" s="380"/>
      <c r="J83" s="381"/>
      <c r="K83" s="324"/>
    </row>
    <row r="84" spans="1:11" ht="15" customHeight="1" x14ac:dyDescent="0.25">
      <c r="A84" s="347"/>
      <c r="B84" s="379"/>
      <c r="C84" s="380"/>
      <c r="D84" s="380"/>
      <c r="E84" s="380"/>
      <c r="F84" s="380"/>
      <c r="G84" s="380"/>
      <c r="H84" s="380"/>
      <c r="I84" s="380"/>
      <c r="J84" s="381"/>
      <c r="K84" s="324"/>
    </row>
    <row r="85" spans="1:11" ht="15" customHeight="1" x14ac:dyDescent="0.25">
      <c r="A85" s="347"/>
      <c r="B85" s="379"/>
      <c r="C85" s="380"/>
      <c r="D85" s="380"/>
      <c r="E85" s="380"/>
      <c r="F85" s="380"/>
      <c r="G85" s="380"/>
      <c r="H85" s="380"/>
      <c r="I85" s="380"/>
      <c r="J85" s="381"/>
      <c r="K85" s="324"/>
    </row>
    <row r="86" spans="1:11" ht="15" customHeight="1" x14ac:dyDescent="0.25">
      <c r="A86" s="347"/>
      <c r="B86" s="379"/>
      <c r="C86" s="380"/>
      <c r="D86" s="380"/>
      <c r="E86" s="380"/>
      <c r="F86" s="380"/>
      <c r="G86" s="380"/>
      <c r="H86" s="380"/>
      <c r="I86" s="380"/>
      <c r="J86" s="381"/>
      <c r="K86" s="324"/>
    </row>
    <row r="87" spans="1:11" ht="15" customHeight="1" x14ac:dyDescent="0.25">
      <c r="A87" s="347"/>
      <c r="B87" s="379"/>
      <c r="C87" s="380"/>
      <c r="D87" s="380"/>
      <c r="E87" s="380"/>
      <c r="F87" s="380"/>
      <c r="G87" s="380"/>
      <c r="H87" s="380"/>
      <c r="I87" s="380"/>
      <c r="J87" s="381"/>
      <c r="K87" s="324"/>
    </row>
    <row r="88" spans="1:11" ht="15" customHeight="1" x14ac:dyDescent="0.25">
      <c r="A88" s="347"/>
      <c r="B88" s="382"/>
      <c r="C88" s="383"/>
      <c r="D88" s="383"/>
      <c r="E88" s="383"/>
      <c r="F88" s="383"/>
      <c r="G88" s="383"/>
      <c r="H88" s="383"/>
      <c r="I88" s="383"/>
      <c r="J88" s="384"/>
      <c r="K88" s="324"/>
    </row>
    <row r="89" spans="1:11" x14ac:dyDescent="0.25">
      <c r="A89" s="351"/>
      <c r="B89" s="325"/>
      <c r="C89" s="325"/>
      <c r="D89" s="286"/>
      <c r="E89" s="326"/>
      <c r="F89" s="326"/>
      <c r="G89" s="326"/>
      <c r="H89" s="326"/>
      <c r="I89" s="326"/>
      <c r="J89" s="326"/>
    </row>
  </sheetData>
  <sheetProtection algorithmName="SHA-512" hashValue="MyfH7PXR7qboI27c0L24F6uUYhQ6kOEJ8sPiflUTvhqsHwrxq/UXkS5I6jQv1mdX7kJIv0qMRd4QIXDSc/FHow==" saltValue="9Z2RcL2556tjk0mZ7A7YMw==" spinCount="100000" sheet="1"/>
  <mergeCells count="28">
    <mergeCell ref="J25:M26"/>
    <mergeCell ref="D21:E21"/>
    <mergeCell ref="G47:H47"/>
    <mergeCell ref="D76:E76"/>
    <mergeCell ref="Q25:Q26"/>
    <mergeCell ref="N25:N26"/>
    <mergeCell ref="O25:O26"/>
    <mergeCell ref="P25:P26"/>
    <mergeCell ref="L23:L24"/>
    <mergeCell ref="H76:M76"/>
    <mergeCell ref="D74:E74"/>
    <mergeCell ref="D73:E73"/>
    <mergeCell ref="B79:J88"/>
    <mergeCell ref="B25:I26"/>
    <mergeCell ref="G1:I1"/>
    <mergeCell ref="G3:G6"/>
    <mergeCell ref="H3:H6"/>
    <mergeCell ref="I3:I6"/>
    <mergeCell ref="B1:C1"/>
    <mergeCell ref="B13:C13"/>
    <mergeCell ref="D72:E72"/>
    <mergeCell ref="D75:E75"/>
    <mergeCell ref="D68:E68"/>
    <mergeCell ref="D69:E69"/>
    <mergeCell ref="D70:E70"/>
    <mergeCell ref="D71:E71"/>
    <mergeCell ref="D67:E67"/>
    <mergeCell ref="B47:E47"/>
  </mergeCells>
  <conditionalFormatting sqref="E49:E66">
    <cfRule type="expression" dxfId="59" priority="19">
      <formula>$C49="Personeelskosten"</formula>
    </cfRule>
  </conditionalFormatting>
  <conditionalFormatting sqref="H49:H66">
    <cfRule type="expression" dxfId="58" priority="15">
      <formula>$C$16="Veehouderijonderneming"</formula>
    </cfRule>
  </conditionalFormatting>
  <conditionalFormatting sqref="H49:H66">
    <cfRule type="expression" dxfId="57" priority="14">
      <formula>$C$16="Overige ondernemingen"</formula>
    </cfRule>
  </conditionalFormatting>
  <conditionalFormatting sqref="J28:M45">
    <cfRule type="expression" dxfId="56" priority="11">
      <formula>$C$16="Overige ondernemingen"</formula>
    </cfRule>
    <cfRule type="expression" dxfId="55" priority="12">
      <formula>$C$16="onderzoeksorganisatie"</formula>
    </cfRule>
  </conditionalFormatting>
  <conditionalFormatting sqref="G49:G66">
    <cfRule type="expression" dxfId="54" priority="9">
      <formula>$C$16="Onderzoeksorganisatie"</formula>
    </cfRule>
  </conditionalFormatting>
  <conditionalFormatting sqref="B28:B45">
    <cfRule type="expression" dxfId="53" priority="5">
      <formula>+$C$16="Onderzoeksorganisatie"</formula>
    </cfRule>
  </conditionalFormatting>
  <conditionalFormatting sqref="C28:C45">
    <cfRule type="expression" dxfId="52" priority="4">
      <formula>+$C$16="Onderzoeksorganisatie"</formula>
    </cfRule>
  </conditionalFormatting>
  <conditionalFormatting sqref="D28:F45">
    <cfRule type="expression" dxfId="51" priority="2">
      <formula>$C$16="Onderzoeksorganisatie"</formula>
    </cfRule>
  </conditionalFormatting>
  <conditionalFormatting sqref="B28:F45">
    <cfRule type="expression" dxfId="50" priority="1">
      <formula>$C$16="Overige ondernemingen"</formula>
    </cfRule>
  </conditionalFormatting>
  <dataValidations count="4">
    <dataValidation type="list" allowBlank="1" showInputMessage="1" showErrorMessage="1" sqref="C67:C71 C46" xr:uid="{BAFBB062-73C6-404B-9EB1-1E9FEC96B31F}">
      <formula1>"[Maak een keuze],Emissiereductie,Dierenwelzijn,Brandveiligheid"</formula1>
    </dataValidation>
    <dataValidation type="list" allowBlank="1" showInputMessage="1" showErrorMessage="1" sqref="C21" xr:uid="{A33A6791-5A89-4A75-B457-4DA730C1DF0F}">
      <formula1>"[Maak een keuze],BTW-plichtig,BTW-vrijgesteld"</formula1>
    </dataValidation>
    <dataValidation type="custom" allowBlank="1" showInputMessage="1" showErrorMessage="1" sqref="D46" xr:uid="{03DB4EFC-D9A6-4012-A583-BEB948899E61}">
      <formula1>"""Niet subsidiabele kosten"""</formula1>
    </dataValidation>
    <dataValidation type="date" operator="greaterThan" allowBlank="1" showInputMessage="1" showErrorMessage="1" sqref="C7:C8" xr:uid="{E4B1A4CD-153B-48E6-B789-F9457619883E}">
      <formula1>36526</formula1>
    </dataValidation>
  </dataValidations>
  <hyperlinks>
    <hyperlink ref="B17" r:id="rId1" xr:uid="{E79F7F86-232A-3C45-A8A6-E59D7C776BAA}"/>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11">
        <x14:dataValidation type="list" allowBlank="1" showInputMessage="1" showErrorMessage="1" xr:uid="{B61B6991-3B9E-4607-AB33-1226839D13E9}">
          <x14:formula1>
            <xm:f>Keuzelijst!$B$61:$B$64</xm:f>
          </x14:formula1>
          <xm:sqref>C49:C66</xm:sqref>
        </x14:dataValidation>
        <x14:dataValidation type="list" allowBlank="1" showInputMessage="1" showErrorMessage="1" xr:uid="{82BFB087-447B-4E20-A7BB-14F65C0BB46D}">
          <x14:formula1>
            <xm:f>Keuzelijst!$B$30:$B$33</xm:f>
          </x14:formula1>
          <xm:sqref>C16</xm:sqref>
        </x14:dataValidation>
        <x14:dataValidation type="list" allowBlank="1" showInputMessage="1" showErrorMessage="1" xr:uid="{FE9EEF2A-7055-48CD-BAE4-E2E19B78482D}">
          <x14:formula1>
            <xm:f>Keuzelijst!$B$35:$B$38</xm:f>
          </x14:formula1>
          <xm:sqref>C17</xm:sqref>
        </x14:dataValidation>
        <x14:dataValidation type="list" allowBlank="1" showInputMessage="1" showErrorMessage="1" xr:uid="{A745B2C9-F361-4C89-B981-6819D0F87314}">
          <x14:formula1>
            <xm:f>Keuzelijst!$B$44:$B$46</xm:f>
          </x14:formula1>
          <xm:sqref>C19</xm:sqref>
        </x14:dataValidation>
        <x14:dataValidation type="list" allowBlank="1" showInputMessage="1" showErrorMessage="1" xr:uid="{AABD689B-2B36-4414-9E88-B827B9705D06}">
          <x14:formula1>
            <xm:f>Keuzelijst!$B$22:$B$24</xm:f>
          </x14:formula1>
          <xm:sqref>C10</xm:sqref>
        </x14:dataValidation>
        <x14:dataValidation type="list" allowBlank="1" showInputMessage="1" showErrorMessage="1" xr:uid="{2FCA456B-539E-4B23-9232-A9F626DBDF9E}">
          <x14:formula1>
            <xm:f>Keuzelijst!$B$26:$B$28</xm:f>
          </x14:formula1>
          <xm:sqref>C11</xm:sqref>
        </x14:dataValidation>
        <x14:dataValidation type="list" allowBlank="1" showInputMessage="1" showErrorMessage="1" xr:uid="{2519DCF5-D5B9-49F1-9F02-5BB2FECE6BA9}">
          <x14:formula1>
            <xm:f>Keuzelijst!$B$40:$B$42</xm:f>
          </x14:formula1>
          <xm:sqref>C18</xm:sqref>
        </x14:dataValidation>
        <x14:dataValidation type="list" allowBlank="1" showInputMessage="1" showErrorMessage="1" xr:uid="{2B47C6F7-B6DD-4CD4-9D6C-56F28AF13CC3}">
          <x14:formula1>
            <xm:f>Keuzelijst!$B$57:$B$59</xm:f>
          </x14:formula1>
          <xm:sqref>C28:C45</xm:sqref>
        </x14:dataValidation>
        <x14:dataValidation type="list" allowBlank="1" showInputMessage="1" showErrorMessage="1" xr:uid="{43CA0903-5B73-466A-9427-B7252F8DDA28}">
          <x14:formula1>
            <xm:f>Keuzelijst!$B$6:$B$10</xm:f>
          </x14:formula1>
          <xm:sqref>C4</xm:sqref>
        </x14:dataValidation>
        <x14:dataValidation type="list" allowBlank="1" showInputMessage="1" showErrorMessage="1" xr:uid="{2AE047FC-C001-4CBF-BC2D-FD7F044FA5D1}">
          <x14:formula1>
            <xm:f>Keuzelijst!$B$13:$B$15</xm:f>
          </x14:formula1>
          <xm:sqref>C6</xm:sqref>
        </x14:dataValidation>
        <x14:dataValidation type="list" allowBlank="1" showInputMessage="1" showErrorMessage="1" xr:uid="{5A0ECF7A-95A1-4D90-A3E8-D1119C75B417}">
          <x14:formula1>
            <xm:f>Keuzelijst!$B$18:$B$20</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470F1-5699-451B-B0D8-B29A6EE646E5}">
  <sheetPr>
    <pageSetUpPr fitToPage="1"/>
  </sheetPr>
  <dimension ref="A1:Z88"/>
  <sheetViews>
    <sheetView showGridLines="0" zoomScale="90" zoomScaleNormal="90" workbookViewId="0">
      <selection activeCell="C14" sqref="C14"/>
    </sheetView>
  </sheetViews>
  <sheetFormatPr defaultColWidth="8.85546875" defaultRowHeight="12" x14ac:dyDescent="0.25"/>
  <cols>
    <col min="1" max="1" width="4.140625" style="58" customWidth="1"/>
    <col min="2" max="2" width="47.5703125" style="131" customWidth="1"/>
    <col min="3" max="3" width="32.28515625" style="131" customWidth="1"/>
    <col min="4" max="4" width="30.7109375" style="57" customWidth="1"/>
    <col min="5" max="6" width="29.28515625" style="58" customWidth="1"/>
    <col min="7" max="10" width="25.7109375" style="58" customWidth="1"/>
    <col min="11" max="11" width="25.7109375" style="126" customWidth="1"/>
    <col min="12" max="12" width="24.28515625" style="58" hidden="1" customWidth="1"/>
    <col min="13" max="13" width="24.85546875" style="58" bestFit="1" customWidth="1"/>
    <col min="14" max="14" width="13.28515625" style="58" hidden="1" customWidth="1"/>
    <col min="15" max="15" width="16.28515625" style="58" hidden="1" customWidth="1"/>
    <col min="16" max="17" width="15.28515625" style="58" hidden="1" customWidth="1"/>
    <col min="18" max="18" width="17.28515625" style="58" customWidth="1"/>
    <col min="19" max="19" width="16.5703125" style="58" customWidth="1"/>
    <col min="20" max="16384" width="8.85546875" style="58"/>
  </cols>
  <sheetData>
    <row r="1" spans="1:14" ht="36" customHeight="1" x14ac:dyDescent="0.25">
      <c r="A1" s="129"/>
      <c r="B1" s="393" t="s">
        <v>1</v>
      </c>
      <c r="C1" s="389"/>
      <c r="D1" s="136"/>
      <c r="F1" s="129"/>
      <c r="G1" s="389" t="s">
        <v>66</v>
      </c>
      <c r="H1" s="390"/>
      <c r="I1" s="391"/>
      <c r="J1" s="59"/>
      <c r="K1" s="58"/>
    </row>
    <row r="2" spans="1:14" ht="24.95" customHeight="1" x14ac:dyDescent="0.25">
      <c r="A2" s="129"/>
      <c r="B2" s="60" t="s">
        <v>55</v>
      </c>
      <c r="C2" s="60" t="str">
        <f>IF('Penvoerder, deelnemer 1'!$C2&gt;0,'Penvoerder, deelnemer 1'!$C2,"")</f>
        <v/>
      </c>
      <c r="D2" s="135"/>
      <c r="E2" s="129"/>
      <c r="F2" s="129"/>
      <c r="G2" s="205"/>
      <c r="H2" s="206"/>
      <c r="I2" s="207"/>
      <c r="J2" s="62"/>
      <c r="K2" s="58"/>
    </row>
    <row r="3" spans="1:14" ht="24.95" customHeight="1" x14ac:dyDescent="0.25">
      <c r="A3" s="129"/>
      <c r="B3" s="60" t="s">
        <v>21</v>
      </c>
      <c r="C3" s="60" t="str">
        <f>IF('Penvoerder, deelnemer 1'!$C3&gt;0,'Penvoerder, deelnemer 1'!$C3,"")</f>
        <v/>
      </c>
      <c r="D3" s="165"/>
      <c r="E3" s="7"/>
      <c r="F3" s="7"/>
      <c r="G3" s="392"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3" s="392"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3" s="392"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3" s="62"/>
      <c r="K3" s="58"/>
    </row>
    <row r="4" spans="1:14" ht="24.95" customHeight="1" x14ac:dyDescent="0.25">
      <c r="A4" s="129"/>
      <c r="B4" s="60" t="s">
        <v>16</v>
      </c>
      <c r="C4" s="60" t="str">
        <f>IF('Penvoerder, deelnemer 1'!$C4&gt;0,'Penvoerder, deelnemer 1'!$C4,"")</f>
        <v>[Maak een keuze]</v>
      </c>
      <c r="D4" s="166"/>
      <c r="E4" s="7"/>
      <c r="F4" s="7"/>
      <c r="G4" s="392"/>
      <c r="H4" s="392"/>
      <c r="I4" s="392"/>
      <c r="J4" s="59"/>
      <c r="K4" s="63"/>
      <c r="L4" s="63"/>
      <c r="M4" s="64"/>
      <c r="N4" s="65"/>
    </row>
    <row r="5" spans="1:14" ht="35.25" customHeight="1" x14ac:dyDescent="0.25">
      <c r="A5" s="129"/>
      <c r="B5" s="60" t="s">
        <v>17</v>
      </c>
      <c r="C5" s="60" t="str">
        <f>IF('Penvoerder, deelnemer 1'!$C5&gt;0,'Penvoerder, deelnemer 1'!$C5,"")</f>
        <v/>
      </c>
      <c r="D5" s="167"/>
      <c r="E5" s="7"/>
      <c r="F5" s="7"/>
      <c r="G5" s="392"/>
      <c r="H5" s="392"/>
      <c r="I5" s="392"/>
      <c r="J5" s="59"/>
      <c r="K5" s="66"/>
      <c r="L5" s="66"/>
    </row>
    <row r="6" spans="1:14" ht="24.95" customHeight="1" x14ac:dyDescent="0.25">
      <c r="A6" s="129"/>
      <c r="B6" s="60" t="s">
        <v>24</v>
      </c>
      <c r="C6" s="60" t="str">
        <f>IF('Penvoerder, deelnemer 1'!$C6&gt;0,'Penvoerder, deelnemer 1'!$C6,"")</f>
        <v>[Maak een keuze]</v>
      </c>
      <c r="D6" s="168"/>
      <c r="E6" s="7"/>
      <c r="F6" s="7"/>
      <c r="G6" s="392"/>
      <c r="H6" s="392"/>
      <c r="I6" s="392"/>
      <c r="J6" s="59"/>
      <c r="K6" s="66"/>
      <c r="L6" s="66"/>
    </row>
    <row r="7" spans="1:14" ht="24.95" customHeight="1" x14ac:dyDescent="0.25">
      <c r="A7" s="129"/>
      <c r="B7" s="60" t="s">
        <v>18</v>
      </c>
      <c r="C7" s="171" t="str">
        <f>IF('Penvoerder, deelnemer 1'!$C7&gt;0,'Penvoerder, deelnemer 1'!$C7,"")</f>
        <v/>
      </c>
      <c r="D7" s="168"/>
      <c r="E7" s="7"/>
      <c r="F7" s="7"/>
      <c r="G7" s="67"/>
      <c r="H7" s="67"/>
      <c r="I7" s="67"/>
      <c r="J7" s="59"/>
      <c r="K7" s="66"/>
      <c r="L7" s="66"/>
    </row>
    <row r="8" spans="1:14" ht="24.95" customHeight="1" x14ac:dyDescent="0.25">
      <c r="A8" s="129"/>
      <c r="B8" s="60" t="s">
        <v>53</v>
      </c>
      <c r="C8" s="171" t="str">
        <f>IF('Penvoerder, deelnemer 1'!$C8&gt;0,'Penvoerder, deelnemer 1'!$C8,"")</f>
        <v/>
      </c>
      <c r="D8" s="138"/>
      <c r="E8" s="7"/>
      <c r="F8" s="7"/>
      <c r="G8" s="67"/>
      <c r="H8" s="67"/>
      <c r="I8" s="67"/>
      <c r="J8" s="59"/>
      <c r="K8" s="66"/>
      <c r="L8" s="66"/>
    </row>
    <row r="9" spans="1:14" ht="24.95" customHeight="1" x14ac:dyDescent="0.25">
      <c r="A9" s="129"/>
      <c r="B9" s="60" t="s">
        <v>105</v>
      </c>
      <c r="C9" s="60" t="str">
        <f>IF('Penvoerder, deelnemer 1'!$C9&gt;0,'Penvoerder, deelnemer 1'!$C9,"")</f>
        <v>[Maak een keuze]</v>
      </c>
      <c r="D9" s="138"/>
      <c r="E9" s="7"/>
      <c r="F9" s="7"/>
      <c r="G9" s="68">
        <f>IF(C9="[Maak een keuze]",0%,IF(C9="Experimentele ontwikkeling",25%,50%))</f>
        <v>0</v>
      </c>
      <c r="H9" s="67"/>
      <c r="I9" s="67"/>
      <c r="J9" s="169"/>
      <c r="K9" s="66"/>
      <c r="L9" s="66"/>
    </row>
    <row r="10" spans="1:14" ht="65.099999999999994" customHeight="1" x14ac:dyDescent="0.25">
      <c r="A10" s="129"/>
      <c r="B10" s="60" t="s">
        <v>165</v>
      </c>
      <c r="C10" s="60" t="str">
        <f>IF('Penvoerder, deelnemer 1'!$C10&gt;0,'Penvoerder, deelnemer 1'!$C10,"")</f>
        <v>[Maak een keuze]</v>
      </c>
      <c r="D10" s="164">
        <f>IF(C10="Ja",10%,0%)</f>
        <v>0</v>
      </c>
      <c r="E10" s="7"/>
      <c r="F10" s="7"/>
      <c r="G10" s="69"/>
      <c r="H10" s="69"/>
      <c r="I10" s="69"/>
      <c r="J10" s="169"/>
      <c r="K10" s="66"/>
      <c r="L10" s="66"/>
    </row>
    <row r="11" spans="1:14" ht="65.099999999999994" customHeight="1" x14ac:dyDescent="0.25">
      <c r="A11" s="129"/>
      <c r="B11" s="60" t="s">
        <v>164</v>
      </c>
      <c r="C11" s="60" t="str">
        <f>IF('Penvoerder, deelnemer 1'!$C11&gt;0,'Penvoerder, deelnemer 1'!$C11,"")</f>
        <v>[Maak een keuze]</v>
      </c>
      <c r="D11" s="164">
        <f>IF(C11="Ja",10%,0%)</f>
        <v>0</v>
      </c>
      <c r="E11" s="8"/>
      <c r="F11" s="8"/>
      <c r="G11" s="70">
        <f>IF(D10+D11&gt;9%,10%,0%)</f>
        <v>0</v>
      </c>
      <c r="H11" s="71"/>
      <c r="I11" s="71"/>
      <c r="J11" s="169"/>
      <c r="K11" s="72"/>
      <c r="L11" s="72"/>
    </row>
    <row r="12" spans="1:14" ht="12.75" customHeight="1" x14ac:dyDescent="0.25">
      <c r="A12" s="354"/>
      <c r="B12" s="73"/>
      <c r="C12" s="74"/>
      <c r="D12" s="75"/>
      <c r="E12" s="8"/>
      <c r="F12" s="8"/>
      <c r="G12" s="76"/>
      <c r="H12" s="77"/>
      <c r="I12" s="77"/>
      <c r="J12" s="169"/>
      <c r="K12" s="72"/>
      <c r="L12" s="72"/>
    </row>
    <row r="13" spans="1:14" ht="15" customHeight="1" x14ac:dyDescent="0.25">
      <c r="A13" s="129"/>
      <c r="B13" s="394" t="s">
        <v>2</v>
      </c>
      <c r="C13" s="394"/>
      <c r="D13" s="61"/>
      <c r="E13" s="79"/>
      <c r="F13" s="7"/>
      <c r="G13" s="80"/>
      <c r="H13" s="81"/>
      <c r="I13" s="82"/>
      <c r="J13" s="169"/>
      <c r="K13" s="58"/>
    </row>
    <row r="14" spans="1:14" ht="24.95" customHeight="1" x14ac:dyDescent="0.25">
      <c r="A14" s="129"/>
      <c r="B14" s="60" t="s">
        <v>20</v>
      </c>
      <c r="C14" s="15"/>
      <c r="D14" s="83"/>
      <c r="E14" s="84"/>
      <c r="F14" s="7"/>
      <c r="G14" s="85"/>
      <c r="H14" s="86"/>
      <c r="I14" s="86"/>
      <c r="J14" s="169"/>
      <c r="K14" s="58"/>
    </row>
    <row r="15" spans="1:14" ht="24.95" customHeight="1" x14ac:dyDescent="0.25">
      <c r="A15" s="129"/>
      <c r="B15" s="60" t="s">
        <v>163</v>
      </c>
      <c r="C15" s="15"/>
      <c r="D15" s="83"/>
      <c r="E15" s="7"/>
      <c r="F15" s="7"/>
      <c r="G15" s="87"/>
      <c r="H15" s="69"/>
      <c r="I15" s="69"/>
      <c r="J15" s="169"/>
      <c r="K15" s="66"/>
      <c r="L15" s="66"/>
    </row>
    <row r="16" spans="1:14" ht="24.95" customHeight="1" x14ac:dyDescent="0.25">
      <c r="A16" s="129"/>
      <c r="B16" s="60" t="s">
        <v>135</v>
      </c>
      <c r="C16" s="18" t="s">
        <v>0</v>
      </c>
      <c r="D16" s="142"/>
      <c r="E16" s="142"/>
      <c r="F16" s="142"/>
      <c r="G16" s="87"/>
      <c r="H16" s="88" t="str">
        <f>IF(C16="onderzoeksorganisatie","100%","0%")</f>
        <v>0%</v>
      </c>
      <c r="I16" s="89">
        <f>IF(C16="[Maak een keuze]",0,IF(C16="veehouderijonderneming","40%",0))</f>
        <v>0</v>
      </c>
      <c r="J16" s="169"/>
      <c r="K16" s="66"/>
      <c r="L16" s="66"/>
    </row>
    <row r="17" spans="1:18" ht="24.95" customHeight="1" x14ac:dyDescent="0.25">
      <c r="A17" s="129"/>
      <c r="B17" s="90" t="s">
        <v>166</v>
      </c>
      <c r="C17" s="15" t="s">
        <v>0</v>
      </c>
      <c r="D17" s="142"/>
      <c r="E17" s="142"/>
      <c r="F17" s="142"/>
      <c r="G17" s="91">
        <f>IF(C17="[Maak een keuze]",0%,IF(C17="Overig",0,IF(C17="Klein",20%,10%)))</f>
        <v>0</v>
      </c>
      <c r="H17" s="69"/>
      <c r="I17" s="69"/>
      <c r="J17" s="169"/>
      <c r="K17" s="66"/>
      <c r="L17" s="66"/>
    </row>
    <row r="18" spans="1:18" ht="24.95" customHeight="1" x14ac:dyDescent="0.25">
      <c r="A18" s="129"/>
      <c r="B18" s="60" t="str">
        <f>IF(C16="Veehouderijonderneming","Deelnemer 2 is een jonge landbouwer",IF(C16="Overige ondernemingen","Niet van toepassing op deze deelnemersoort",IF(C16="Onderzoeksorganisatie","Niet van toepassing op deze deelnemersoort",IF(C16="[Maak een keuze]","Afhankelijk van deelnemersoort"))))</f>
        <v>Afhankelijk van deelnemersoort</v>
      </c>
      <c r="C18" s="217" t="s">
        <v>0</v>
      </c>
      <c r="D18" s="142"/>
      <c r="E18" s="142"/>
      <c r="F18" s="142"/>
      <c r="G18" s="92"/>
      <c r="H18" s="69"/>
      <c r="I18" s="68">
        <f>IF(C16="overige ondernemingen","0%",IF(C16="Onderzoeksorganisatie","0%",IF(C18="[Maak een keuze]",0,IF(C18="Ja",20%,0))))</f>
        <v>0</v>
      </c>
      <c r="J18" s="169"/>
      <c r="K18" s="66"/>
      <c r="L18" s="66"/>
    </row>
    <row r="19" spans="1:18" ht="39.950000000000003" customHeight="1" x14ac:dyDescent="0.25">
      <c r="A19" s="129"/>
      <c r="B19" s="60"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5" t="s">
        <v>0</v>
      </c>
      <c r="D19" s="83"/>
      <c r="E19" s="7"/>
      <c r="F19" s="7"/>
      <c r="G19" s="93"/>
      <c r="H19" s="71"/>
      <c r="I19" s="70">
        <f>IF(C16="overige ondernemingen","0%",IF(C16="onderzoeksorganisatie","0%",IF(C19="[Maak een keuze]",0,IF(C19="Ja",20%,0))))</f>
        <v>0</v>
      </c>
      <c r="J19" s="59"/>
      <c r="K19" s="66"/>
      <c r="L19" s="66"/>
    </row>
    <row r="20" spans="1:18" ht="16.5" customHeight="1" x14ac:dyDescent="0.25">
      <c r="A20" s="129"/>
      <c r="B20" s="19"/>
      <c r="C20" s="7"/>
      <c r="D20" s="94"/>
      <c r="E20" s="95"/>
      <c r="F20" s="97"/>
      <c r="G20" s="96"/>
      <c r="H20" s="97"/>
      <c r="I20" s="98"/>
      <c r="J20" s="59"/>
      <c r="K20" s="66"/>
      <c r="L20" s="66"/>
    </row>
    <row r="21" spans="1:18" ht="14.1" customHeight="1" x14ac:dyDescent="0.25">
      <c r="A21" s="129"/>
      <c r="B21" s="19"/>
      <c r="C21" s="7"/>
      <c r="D21" s="412" t="s">
        <v>39</v>
      </c>
      <c r="E21" s="413"/>
      <c r="F21" s="331"/>
      <c r="G21" s="99">
        <f>IF(C16="Onderzoeksorganisatie","0%",(G9+G11+G17))</f>
        <v>0</v>
      </c>
      <c r="H21" s="100">
        <f>IF(H3="Fase 2 (emissiemetingfase)",100%,0)</f>
        <v>0</v>
      </c>
      <c r="I21" s="99">
        <f>IF(C16="Onderzoeksorganisatie","0%",IF(C16="Overige ondernemingen","0%",IF((I16+I18+I19)&gt;G21,G21,(I16+I18+I19))))</f>
        <v>0</v>
      </c>
      <c r="J21" s="59"/>
      <c r="K21" s="58"/>
    </row>
    <row r="22" spans="1:18" ht="14.1" customHeight="1" thickBot="1" x14ac:dyDescent="0.3">
      <c r="A22" s="354"/>
      <c r="B22" s="73"/>
      <c r="C22" s="73"/>
      <c r="D22" s="101"/>
      <c r="E22" s="102"/>
      <c r="F22" s="102"/>
      <c r="G22" s="102"/>
      <c r="H22" s="103"/>
      <c r="I22" s="103"/>
      <c r="J22" s="103"/>
      <c r="K22" s="78"/>
      <c r="M22" s="104"/>
      <c r="N22" s="104"/>
      <c r="O22" s="104"/>
      <c r="P22" s="104"/>
    </row>
    <row r="23" spans="1:18" ht="14.1" customHeight="1" x14ac:dyDescent="0.25">
      <c r="A23" s="126"/>
      <c r="B23" s="105"/>
      <c r="C23" s="106"/>
      <c r="D23" s="106"/>
      <c r="E23" s="102"/>
      <c r="F23" s="102"/>
      <c r="G23" s="102"/>
      <c r="H23" s="103"/>
      <c r="I23" s="103"/>
      <c r="J23" s="103"/>
      <c r="K23" s="62"/>
      <c r="L23" s="421" t="s">
        <v>36</v>
      </c>
      <c r="M23" s="104"/>
      <c r="N23" s="104"/>
      <c r="O23" s="104"/>
    </row>
    <row r="24" spans="1:18" ht="14.1" customHeight="1" thickBot="1" x14ac:dyDescent="0.3">
      <c r="A24" s="354"/>
      <c r="B24" s="73"/>
      <c r="C24" s="73"/>
      <c r="D24" s="94"/>
      <c r="E24" s="97"/>
      <c r="F24" s="97"/>
      <c r="G24" s="97"/>
      <c r="H24" s="107"/>
      <c r="I24" s="97"/>
      <c r="J24" s="108"/>
      <c r="K24" s="46"/>
      <c r="L24" s="422"/>
      <c r="M24" s="109"/>
      <c r="N24" s="109"/>
      <c r="O24" s="109"/>
    </row>
    <row r="25" spans="1:18" ht="14.1" customHeight="1" x14ac:dyDescent="0.25">
      <c r="A25" s="129"/>
      <c r="B25" s="423" t="s">
        <v>45</v>
      </c>
      <c r="C25" s="424"/>
      <c r="D25" s="424"/>
      <c r="E25" s="424"/>
      <c r="F25" s="424"/>
      <c r="G25" s="424"/>
      <c r="H25" s="424"/>
      <c r="I25" s="424"/>
      <c r="J25" s="427" t="s">
        <v>50</v>
      </c>
      <c r="K25" s="428"/>
      <c r="L25" s="428"/>
      <c r="M25" s="429"/>
      <c r="N25" s="421" t="s">
        <v>36</v>
      </c>
      <c r="O25" s="421" t="s">
        <v>36</v>
      </c>
      <c r="P25" s="421" t="s">
        <v>36</v>
      </c>
      <c r="Q25" s="421" t="s">
        <v>36</v>
      </c>
      <c r="R25" s="104"/>
    </row>
    <row r="26" spans="1:18" ht="14.1" customHeight="1" thickBot="1" x14ac:dyDescent="0.3">
      <c r="A26" s="129"/>
      <c r="B26" s="425"/>
      <c r="C26" s="426"/>
      <c r="D26" s="426"/>
      <c r="E26" s="426"/>
      <c r="F26" s="426"/>
      <c r="G26" s="426"/>
      <c r="H26" s="426"/>
      <c r="I26" s="426"/>
      <c r="J26" s="430"/>
      <c r="K26" s="431"/>
      <c r="L26" s="431"/>
      <c r="M26" s="432"/>
      <c r="N26" s="422"/>
      <c r="O26" s="422"/>
      <c r="P26" s="422"/>
      <c r="Q26" s="422"/>
      <c r="R26" s="104"/>
    </row>
    <row r="27" spans="1:18" ht="45" customHeight="1" x14ac:dyDescent="0.25">
      <c r="A27" s="129"/>
      <c r="B27" s="181" t="s">
        <v>57</v>
      </c>
      <c r="C27" s="359" t="s">
        <v>3</v>
      </c>
      <c r="D27" s="183" t="s">
        <v>54</v>
      </c>
      <c r="E27" s="183" t="s">
        <v>140</v>
      </c>
      <c r="F27" s="183" t="s">
        <v>142</v>
      </c>
      <c r="G27" s="183" t="s">
        <v>4</v>
      </c>
      <c r="H27" s="183" t="s">
        <v>5</v>
      </c>
      <c r="I27" s="183" t="s">
        <v>48</v>
      </c>
      <c r="J27" s="183" t="s">
        <v>13</v>
      </c>
      <c r="K27" s="183" t="s">
        <v>14</v>
      </c>
      <c r="L27" s="360" t="s">
        <v>47</v>
      </c>
      <c r="M27" s="184" t="s">
        <v>46</v>
      </c>
      <c r="N27" s="375" t="s">
        <v>15</v>
      </c>
      <c r="O27" s="183" t="s">
        <v>101</v>
      </c>
      <c r="P27" s="183" t="s">
        <v>4</v>
      </c>
      <c r="Q27" s="184" t="s">
        <v>35</v>
      </c>
      <c r="R27" s="104"/>
    </row>
    <row r="28" spans="1:18" s="114" customFormat="1" ht="24.95" customHeight="1" x14ac:dyDescent="0.25">
      <c r="A28" s="353" t="s">
        <v>161</v>
      </c>
      <c r="B28" s="173"/>
      <c r="C28" s="134" t="s">
        <v>0</v>
      </c>
      <c r="D28" s="217"/>
      <c r="E28" s="217"/>
      <c r="F28" s="338"/>
      <c r="G28" s="221" t="str">
        <f>P28</f>
        <v/>
      </c>
      <c r="H28" s="223"/>
      <c r="I28" s="221" t="str">
        <f t="shared" ref="I28:I45" si="0">Q28</f>
        <v/>
      </c>
      <c r="J28" s="222"/>
      <c r="K28" s="222"/>
      <c r="L28" s="223">
        <f t="shared" ref="L28:L38" si="1">J28-K28</f>
        <v>0</v>
      </c>
      <c r="M28" s="254"/>
      <c r="N28" s="366" t="e">
        <f>($C$8-$C$7)/365.2</f>
        <v>#VALUE!</v>
      </c>
      <c r="O28" s="21" t="str">
        <f>IF(M28=0,"",L28/M28)</f>
        <v/>
      </c>
      <c r="P28" s="34" t="str">
        <f t="shared" ref="P28:P45" si="2">IFERROR((O28*N28),"")</f>
        <v/>
      </c>
      <c r="Q28" s="367" t="str">
        <f t="shared" ref="Q28:Q45" si="3">IFERROR(J28-K28-P28,"")</f>
        <v/>
      </c>
      <c r="R28" s="113"/>
    </row>
    <row r="29" spans="1:18" s="114" customFormat="1" ht="24.95" customHeight="1" x14ac:dyDescent="0.25">
      <c r="A29" s="353" t="s">
        <v>144</v>
      </c>
      <c r="B29" s="173"/>
      <c r="C29" s="134" t="s">
        <v>7</v>
      </c>
      <c r="D29" s="217"/>
      <c r="E29" s="217"/>
      <c r="F29" s="338"/>
      <c r="G29" s="221" t="str">
        <f t="shared" ref="G29:G45" si="4">P29</f>
        <v/>
      </c>
      <c r="H29" s="223"/>
      <c r="I29" s="221" t="str">
        <f t="shared" si="0"/>
        <v/>
      </c>
      <c r="J29" s="222"/>
      <c r="K29" s="222"/>
      <c r="L29" s="223">
        <f t="shared" si="1"/>
        <v>0</v>
      </c>
      <c r="M29" s="254"/>
      <c r="N29" s="366" t="e">
        <f t="shared" ref="N29:N45" si="5">($C$8-$C$7)/365.2</f>
        <v>#VALUE!</v>
      </c>
      <c r="O29" s="21" t="str">
        <f t="shared" ref="O29:O45" si="6">IF(M29=0,"",L29/M29)</f>
        <v/>
      </c>
      <c r="P29" s="34" t="str">
        <f t="shared" si="2"/>
        <v/>
      </c>
      <c r="Q29" s="367" t="str">
        <f t="shared" si="3"/>
        <v/>
      </c>
      <c r="R29" s="113"/>
    </row>
    <row r="30" spans="1:18" s="114" customFormat="1" ht="24.95" customHeight="1" x14ac:dyDescent="0.25">
      <c r="A30" s="353" t="s">
        <v>145</v>
      </c>
      <c r="B30" s="173"/>
      <c r="C30" s="134" t="s">
        <v>7</v>
      </c>
      <c r="D30" s="217"/>
      <c r="E30" s="217"/>
      <c r="F30" s="338"/>
      <c r="G30" s="221" t="str">
        <f t="shared" si="4"/>
        <v/>
      </c>
      <c r="H30" s="223"/>
      <c r="I30" s="221" t="str">
        <f t="shared" si="0"/>
        <v/>
      </c>
      <c r="J30" s="222"/>
      <c r="K30" s="222"/>
      <c r="L30" s="223">
        <f t="shared" si="1"/>
        <v>0</v>
      </c>
      <c r="M30" s="254"/>
      <c r="N30" s="366" t="e">
        <f t="shared" si="5"/>
        <v>#VALUE!</v>
      </c>
      <c r="O30" s="21" t="str">
        <f t="shared" si="6"/>
        <v/>
      </c>
      <c r="P30" s="34" t="str">
        <f t="shared" si="2"/>
        <v/>
      </c>
      <c r="Q30" s="367" t="str">
        <f t="shared" si="3"/>
        <v/>
      </c>
      <c r="R30" s="113"/>
    </row>
    <row r="31" spans="1:18" s="114" customFormat="1" ht="24.95" customHeight="1" x14ac:dyDescent="0.25">
      <c r="A31" s="353" t="s">
        <v>146</v>
      </c>
      <c r="B31" s="173"/>
      <c r="C31" s="134" t="s">
        <v>7</v>
      </c>
      <c r="D31" s="217"/>
      <c r="E31" s="217"/>
      <c r="F31" s="338"/>
      <c r="G31" s="221" t="str">
        <f t="shared" si="4"/>
        <v/>
      </c>
      <c r="H31" s="223"/>
      <c r="I31" s="221" t="str">
        <f t="shared" si="0"/>
        <v/>
      </c>
      <c r="J31" s="222"/>
      <c r="K31" s="222"/>
      <c r="L31" s="223">
        <f t="shared" si="1"/>
        <v>0</v>
      </c>
      <c r="M31" s="254"/>
      <c r="N31" s="366" t="e">
        <f t="shared" si="5"/>
        <v>#VALUE!</v>
      </c>
      <c r="O31" s="21" t="str">
        <f t="shared" si="6"/>
        <v/>
      </c>
      <c r="P31" s="34" t="str">
        <f t="shared" si="2"/>
        <v/>
      </c>
      <c r="Q31" s="367" t="str">
        <f t="shared" si="3"/>
        <v/>
      </c>
      <c r="R31" s="113"/>
    </row>
    <row r="32" spans="1:18" s="114" customFormat="1" ht="24.95" customHeight="1" x14ac:dyDescent="0.25">
      <c r="A32" s="353" t="s">
        <v>147</v>
      </c>
      <c r="B32" s="173"/>
      <c r="C32" s="134" t="s">
        <v>7</v>
      </c>
      <c r="D32" s="217"/>
      <c r="E32" s="217"/>
      <c r="F32" s="338"/>
      <c r="G32" s="221" t="str">
        <f t="shared" si="4"/>
        <v/>
      </c>
      <c r="H32" s="223"/>
      <c r="I32" s="221" t="str">
        <f t="shared" si="0"/>
        <v/>
      </c>
      <c r="J32" s="222"/>
      <c r="K32" s="222"/>
      <c r="L32" s="223">
        <f t="shared" si="1"/>
        <v>0</v>
      </c>
      <c r="M32" s="254"/>
      <c r="N32" s="366" t="e">
        <f t="shared" si="5"/>
        <v>#VALUE!</v>
      </c>
      <c r="O32" s="21" t="str">
        <f t="shared" si="6"/>
        <v/>
      </c>
      <c r="P32" s="34" t="str">
        <f t="shared" si="2"/>
        <v/>
      </c>
      <c r="Q32" s="367" t="str">
        <f t="shared" si="3"/>
        <v/>
      </c>
      <c r="R32" s="113"/>
    </row>
    <row r="33" spans="1:19" s="114" customFormat="1" ht="24.95" customHeight="1" x14ac:dyDescent="0.25">
      <c r="A33" s="353" t="s">
        <v>148</v>
      </c>
      <c r="B33" s="173"/>
      <c r="C33" s="134" t="s">
        <v>7</v>
      </c>
      <c r="D33" s="217"/>
      <c r="E33" s="217"/>
      <c r="F33" s="338"/>
      <c r="G33" s="221" t="str">
        <f t="shared" si="4"/>
        <v/>
      </c>
      <c r="H33" s="223"/>
      <c r="I33" s="221" t="str">
        <f t="shared" si="0"/>
        <v/>
      </c>
      <c r="J33" s="222"/>
      <c r="K33" s="222"/>
      <c r="L33" s="223">
        <f t="shared" si="1"/>
        <v>0</v>
      </c>
      <c r="M33" s="254"/>
      <c r="N33" s="366" t="e">
        <f t="shared" si="5"/>
        <v>#VALUE!</v>
      </c>
      <c r="O33" s="21" t="str">
        <f t="shared" si="6"/>
        <v/>
      </c>
      <c r="P33" s="34" t="str">
        <f t="shared" si="2"/>
        <v/>
      </c>
      <c r="Q33" s="367" t="str">
        <f t="shared" si="3"/>
        <v/>
      </c>
      <c r="R33" s="113"/>
    </row>
    <row r="34" spans="1:19" s="114" customFormat="1" ht="24.95" customHeight="1" x14ac:dyDescent="0.25">
      <c r="A34" s="353" t="s">
        <v>149</v>
      </c>
      <c r="B34" s="173"/>
      <c r="C34" s="134" t="s">
        <v>7</v>
      </c>
      <c r="D34" s="217"/>
      <c r="E34" s="217"/>
      <c r="F34" s="338"/>
      <c r="G34" s="221" t="str">
        <f t="shared" si="4"/>
        <v/>
      </c>
      <c r="H34" s="223"/>
      <c r="I34" s="221" t="str">
        <f t="shared" si="0"/>
        <v/>
      </c>
      <c r="J34" s="222"/>
      <c r="K34" s="222"/>
      <c r="L34" s="223">
        <f t="shared" si="1"/>
        <v>0</v>
      </c>
      <c r="M34" s="254"/>
      <c r="N34" s="366" t="e">
        <f t="shared" si="5"/>
        <v>#VALUE!</v>
      </c>
      <c r="O34" s="21" t="str">
        <f t="shared" si="6"/>
        <v/>
      </c>
      <c r="P34" s="34" t="str">
        <f t="shared" si="2"/>
        <v/>
      </c>
      <c r="Q34" s="367" t="str">
        <f t="shared" si="3"/>
        <v/>
      </c>
      <c r="R34" s="113"/>
    </row>
    <row r="35" spans="1:19" s="114" customFormat="1" ht="24.95" customHeight="1" x14ac:dyDescent="0.25">
      <c r="A35" s="353" t="s">
        <v>150</v>
      </c>
      <c r="B35" s="173"/>
      <c r="C35" s="134" t="s">
        <v>7</v>
      </c>
      <c r="D35" s="217"/>
      <c r="E35" s="217"/>
      <c r="F35" s="338"/>
      <c r="G35" s="221" t="str">
        <f t="shared" si="4"/>
        <v/>
      </c>
      <c r="H35" s="223"/>
      <c r="I35" s="221" t="str">
        <f t="shared" si="0"/>
        <v/>
      </c>
      <c r="J35" s="222"/>
      <c r="K35" s="222"/>
      <c r="L35" s="223">
        <f t="shared" si="1"/>
        <v>0</v>
      </c>
      <c r="M35" s="254"/>
      <c r="N35" s="366" t="e">
        <f t="shared" si="5"/>
        <v>#VALUE!</v>
      </c>
      <c r="O35" s="21" t="str">
        <f t="shared" si="6"/>
        <v/>
      </c>
      <c r="P35" s="34" t="str">
        <f t="shared" si="2"/>
        <v/>
      </c>
      <c r="Q35" s="367" t="str">
        <f t="shared" si="3"/>
        <v/>
      </c>
      <c r="R35" s="113"/>
    </row>
    <row r="36" spans="1:19" s="114" customFormat="1" ht="24.95" customHeight="1" x14ac:dyDescent="0.25">
      <c r="A36" s="353" t="s">
        <v>151</v>
      </c>
      <c r="B36" s="173"/>
      <c r="C36" s="134" t="s">
        <v>7</v>
      </c>
      <c r="D36" s="217"/>
      <c r="E36" s="217"/>
      <c r="F36" s="338"/>
      <c r="G36" s="221" t="str">
        <f t="shared" si="4"/>
        <v/>
      </c>
      <c r="H36" s="223"/>
      <c r="I36" s="221" t="str">
        <f t="shared" si="0"/>
        <v/>
      </c>
      <c r="J36" s="222"/>
      <c r="K36" s="222"/>
      <c r="L36" s="223">
        <f t="shared" si="1"/>
        <v>0</v>
      </c>
      <c r="M36" s="254"/>
      <c r="N36" s="366" t="e">
        <f t="shared" si="5"/>
        <v>#VALUE!</v>
      </c>
      <c r="O36" s="21" t="str">
        <f t="shared" si="6"/>
        <v/>
      </c>
      <c r="P36" s="34" t="str">
        <f t="shared" si="2"/>
        <v/>
      </c>
      <c r="Q36" s="367" t="str">
        <f t="shared" si="3"/>
        <v/>
      </c>
      <c r="R36" s="113"/>
    </row>
    <row r="37" spans="1:19" s="114" customFormat="1" ht="24.95" customHeight="1" x14ac:dyDescent="0.25">
      <c r="A37" s="353" t="s">
        <v>152</v>
      </c>
      <c r="B37" s="173"/>
      <c r="C37" s="134" t="s">
        <v>7</v>
      </c>
      <c r="D37" s="217"/>
      <c r="E37" s="217"/>
      <c r="F37" s="338"/>
      <c r="G37" s="221" t="str">
        <f t="shared" si="4"/>
        <v/>
      </c>
      <c r="H37" s="223"/>
      <c r="I37" s="221" t="str">
        <f t="shared" si="0"/>
        <v/>
      </c>
      <c r="J37" s="222"/>
      <c r="K37" s="222"/>
      <c r="L37" s="223">
        <f t="shared" si="1"/>
        <v>0</v>
      </c>
      <c r="M37" s="254"/>
      <c r="N37" s="366" t="e">
        <f t="shared" si="5"/>
        <v>#VALUE!</v>
      </c>
      <c r="O37" s="21" t="str">
        <f t="shared" si="6"/>
        <v/>
      </c>
      <c r="P37" s="34" t="str">
        <f t="shared" si="2"/>
        <v/>
      </c>
      <c r="Q37" s="367" t="str">
        <f t="shared" si="3"/>
        <v/>
      </c>
      <c r="R37" s="113"/>
    </row>
    <row r="38" spans="1:19" s="114" customFormat="1" ht="24.95" customHeight="1" x14ac:dyDescent="0.25">
      <c r="A38" s="353" t="s">
        <v>153</v>
      </c>
      <c r="B38" s="173"/>
      <c r="C38" s="134" t="s">
        <v>7</v>
      </c>
      <c r="D38" s="217"/>
      <c r="E38" s="217"/>
      <c r="F38" s="338"/>
      <c r="G38" s="221" t="str">
        <f t="shared" si="4"/>
        <v/>
      </c>
      <c r="H38" s="223"/>
      <c r="I38" s="221" t="str">
        <f t="shared" si="0"/>
        <v/>
      </c>
      <c r="J38" s="222"/>
      <c r="K38" s="222"/>
      <c r="L38" s="223">
        <f t="shared" si="1"/>
        <v>0</v>
      </c>
      <c r="M38" s="254"/>
      <c r="N38" s="366" t="e">
        <f t="shared" si="5"/>
        <v>#VALUE!</v>
      </c>
      <c r="O38" s="21" t="str">
        <f t="shared" si="6"/>
        <v/>
      </c>
      <c r="P38" s="34" t="str">
        <f t="shared" si="2"/>
        <v/>
      </c>
      <c r="Q38" s="367" t="str">
        <f t="shared" si="3"/>
        <v/>
      </c>
      <c r="R38" s="113"/>
    </row>
    <row r="39" spans="1:19" s="114" customFormat="1" ht="24.95" customHeight="1" x14ac:dyDescent="0.25">
      <c r="A39" s="353" t="s">
        <v>154</v>
      </c>
      <c r="B39" s="173"/>
      <c r="C39" s="134" t="s">
        <v>7</v>
      </c>
      <c r="D39" s="217"/>
      <c r="E39" s="217"/>
      <c r="F39" s="338"/>
      <c r="G39" s="221" t="str">
        <f t="shared" si="4"/>
        <v/>
      </c>
      <c r="H39" s="223"/>
      <c r="I39" s="221" t="str">
        <f t="shared" si="0"/>
        <v/>
      </c>
      <c r="J39" s="222"/>
      <c r="K39" s="222"/>
      <c r="L39" s="223">
        <f t="shared" ref="L39:L45" si="7">J39-K39</f>
        <v>0</v>
      </c>
      <c r="M39" s="254"/>
      <c r="N39" s="366" t="e">
        <f t="shared" si="5"/>
        <v>#VALUE!</v>
      </c>
      <c r="O39" s="21" t="str">
        <f t="shared" si="6"/>
        <v/>
      </c>
      <c r="P39" s="34" t="str">
        <f t="shared" si="2"/>
        <v/>
      </c>
      <c r="Q39" s="367" t="str">
        <f t="shared" si="3"/>
        <v/>
      </c>
      <c r="R39" s="113"/>
    </row>
    <row r="40" spans="1:19" s="114" customFormat="1" ht="24.95" customHeight="1" x14ac:dyDescent="0.25">
      <c r="A40" s="353" t="s">
        <v>155</v>
      </c>
      <c r="B40" s="173"/>
      <c r="C40" s="134" t="s">
        <v>7</v>
      </c>
      <c r="D40" s="217"/>
      <c r="E40" s="217"/>
      <c r="F40" s="338"/>
      <c r="G40" s="221" t="str">
        <f t="shared" si="4"/>
        <v/>
      </c>
      <c r="H40" s="223"/>
      <c r="I40" s="221" t="str">
        <f t="shared" si="0"/>
        <v/>
      </c>
      <c r="J40" s="222"/>
      <c r="K40" s="222"/>
      <c r="L40" s="223">
        <f t="shared" si="7"/>
        <v>0</v>
      </c>
      <c r="M40" s="254"/>
      <c r="N40" s="366" t="e">
        <f t="shared" si="5"/>
        <v>#VALUE!</v>
      </c>
      <c r="O40" s="21" t="str">
        <f t="shared" si="6"/>
        <v/>
      </c>
      <c r="P40" s="34" t="str">
        <f t="shared" si="2"/>
        <v/>
      </c>
      <c r="Q40" s="367" t="str">
        <f t="shared" si="3"/>
        <v/>
      </c>
      <c r="R40" s="113"/>
    </row>
    <row r="41" spans="1:19" s="114" customFormat="1" ht="24.95" customHeight="1" x14ac:dyDescent="0.25">
      <c r="A41" s="353" t="s">
        <v>156</v>
      </c>
      <c r="B41" s="173"/>
      <c r="C41" s="134" t="s">
        <v>7</v>
      </c>
      <c r="D41" s="217"/>
      <c r="E41" s="217"/>
      <c r="F41" s="338"/>
      <c r="G41" s="221" t="str">
        <f t="shared" si="4"/>
        <v/>
      </c>
      <c r="H41" s="223"/>
      <c r="I41" s="221" t="str">
        <f t="shared" si="0"/>
        <v/>
      </c>
      <c r="J41" s="222"/>
      <c r="K41" s="222"/>
      <c r="L41" s="223">
        <f t="shared" si="7"/>
        <v>0</v>
      </c>
      <c r="M41" s="254"/>
      <c r="N41" s="366" t="e">
        <f t="shared" si="5"/>
        <v>#VALUE!</v>
      </c>
      <c r="O41" s="21" t="str">
        <f t="shared" si="6"/>
        <v/>
      </c>
      <c r="P41" s="34" t="str">
        <f t="shared" si="2"/>
        <v/>
      </c>
      <c r="Q41" s="367" t="str">
        <f t="shared" si="3"/>
        <v/>
      </c>
      <c r="R41" s="113"/>
    </row>
    <row r="42" spans="1:19" s="114" customFormat="1" ht="24.95" customHeight="1" x14ac:dyDescent="0.25">
      <c r="A42" s="353" t="s">
        <v>157</v>
      </c>
      <c r="B42" s="173"/>
      <c r="C42" s="134" t="s">
        <v>7</v>
      </c>
      <c r="D42" s="217"/>
      <c r="E42" s="217"/>
      <c r="F42" s="338"/>
      <c r="G42" s="221" t="str">
        <f t="shared" si="4"/>
        <v/>
      </c>
      <c r="H42" s="223"/>
      <c r="I42" s="221" t="str">
        <f t="shared" si="0"/>
        <v/>
      </c>
      <c r="J42" s="222"/>
      <c r="K42" s="222"/>
      <c r="L42" s="223">
        <f t="shared" si="7"/>
        <v>0</v>
      </c>
      <c r="M42" s="254"/>
      <c r="N42" s="366" t="e">
        <f t="shared" si="5"/>
        <v>#VALUE!</v>
      </c>
      <c r="O42" s="21" t="str">
        <f t="shared" si="6"/>
        <v/>
      </c>
      <c r="P42" s="34" t="str">
        <f t="shared" si="2"/>
        <v/>
      </c>
      <c r="Q42" s="367" t="str">
        <f t="shared" si="3"/>
        <v/>
      </c>
      <c r="R42" s="113"/>
    </row>
    <row r="43" spans="1:19" s="114" customFormat="1" ht="24.95" customHeight="1" x14ac:dyDescent="0.25">
      <c r="A43" s="353" t="s">
        <v>158</v>
      </c>
      <c r="B43" s="173"/>
      <c r="C43" s="134" t="s">
        <v>7</v>
      </c>
      <c r="D43" s="217"/>
      <c r="E43" s="217"/>
      <c r="F43" s="338"/>
      <c r="G43" s="221" t="str">
        <f t="shared" si="4"/>
        <v/>
      </c>
      <c r="H43" s="223"/>
      <c r="I43" s="221" t="str">
        <f t="shared" si="0"/>
        <v/>
      </c>
      <c r="J43" s="222"/>
      <c r="K43" s="222"/>
      <c r="L43" s="223">
        <f t="shared" si="7"/>
        <v>0</v>
      </c>
      <c r="M43" s="254"/>
      <c r="N43" s="366" t="e">
        <f t="shared" si="5"/>
        <v>#VALUE!</v>
      </c>
      <c r="O43" s="21" t="str">
        <f t="shared" si="6"/>
        <v/>
      </c>
      <c r="P43" s="34" t="str">
        <f t="shared" si="2"/>
        <v/>
      </c>
      <c r="Q43" s="367" t="str">
        <f t="shared" si="3"/>
        <v/>
      </c>
      <c r="R43" s="113"/>
    </row>
    <row r="44" spans="1:19" s="114" customFormat="1" ht="24.95" customHeight="1" x14ac:dyDescent="0.25">
      <c r="A44" s="353" t="s">
        <v>159</v>
      </c>
      <c r="B44" s="173"/>
      <c r="C44" s="134" t="s">
        <v>7</v>
      </c>
      <c r="D44" s="217"/>
      <c r="E44" s="217"/>
      <c r="F44" s="338"/>
      <c r="G44" s="221" t="str">
        <f t="shared" si="4"/>
        <v/>
      </c>
      <c r="H44" s="223"/>
      <c r="I44" s="221" t="str">
        <f t="shared" si="0"/>
        <v/>
      </c>
      <c r="J44" s="222"/>
      <c r="K44" s="222"/>
      <c r="L44" s="223">
        <f t="shared" si="7"/>
        <v>0</v>
      </c>
      <c r="M44" s="254"/>
      <c r="N44" s="366" t="e">
        <f t="shared" si="5"/>
        <v>#VALUE!</v>
      </c>
      <c r="O44" s="21" t="str">
        <f t="shared" si="6"/>
        <v/>
      </c>
      <c r="P44" s="34" t="str">
        <f t="shared" si="2"/>
        <v/>
      </c>
      <c r="Q44" s="367" t="str">
        <f t="shared" si="3"/>
        <v/>
      </c>
      <c r="R44" s="113"/>
    </row>
    <row r="45" spans="1:19" s="114" customFormat="1" ht="24.95" customHeight="1" thickBot="1" x14ac:dyDescent="0.3">
      <c r="A45" s="353" t="s">
        <v>160</v>
      </c>
      <c r="B45" s="250"/>
      <c r="C45" s="224" t="s">
        <v>7</v>
      </c>
      <c r="D45" s="225"/>
      <c r="E45" s="225"/>
      <c r="F45" s="339"/>
      <c r="G45" s="226" t="str">
        <f t="shared" si="4"/>
        <v/>
      </c>
      <c r="H45" s="247"/>
      <c r="I45" s="226" t="str">
        <f t="shared" si="0"/>
        <v/>
      </c>
      <c r="J45" s="227"/>
      <c r="K45" s="227"/>
      <c r="L45" s="247">
        <f t="shared" si="7"/>
        <v>0</v>
      </c>
      <c r="M45" s="330"/>
      <c r="N45" s="368" t="e">
        <f t="shared" si="5"/>
        <v>#VALUE!</v>
      </c>
      <c r="O45" s="40" t="str">
        <f t="shared" si="6"/>
        <v/>
      </c>
      <c r="P45" s="35" t="str">
        <f t="shared" si="2"/>
        <v/>
      </c>
      <c r="Q45" s="369" t="str">
        <f t="shared" si="3"/>
        <v/>
      </c>
      <c r="R45" s="113"/>
    </row>
    <row r="46" spans="1:19" s="114" customFormat="1" ht="24.95" customHeight="1" thickBot="1" x14ac:dyDescent="0.3">
      <c r="A46" s="316"/>
      <c r="B46" s="19"/>
      <c r="C46" s="7"/>
      <c r="D46" s="7"/>
      <c r="E46" s="20"/>
      <c r="F46" s="20"/>
      <c r="G46" s="20"/>
      <c r="H46" s="13"/>
      <c r="I46" s="13"/>
      <c r="J46" s="13"/>
      <c r="K46" s="13"/>
      <c r="L46" s="13"/>
      <c r="M46" s="13"/>
      <c r="N46" s="13"/>
      <c r="O46" s="14"/>
      <c r="P46" s="14"/>
      <c r="Q46" s="13"/>
      <c r="R46" s="13"/>
      <c r="S46" s="113"/>
    </row>
    <row r="47" spans="1:19" s="114" customFormat="1" ht="24.95" customHeight="1" thickBot="1" x14ac:dyDescent="0.3">
      <c r="A47" s="316"/>
      <c r="B47" s="433" t="s">
        <v>38</v>
      </c>
      <c r="C47" s="434"/>
      <c r="D47" s="434"/>
      <c r="E47" s="435"/>
      <c r="F47" s="337"/>
      <c r="G47" s="414" t="s">
        <v>40</v>
      </c>
      <c r="H47" s="415"/>
      <c r="I47" s="45"/>
      <c r="J47" s="13"/>
      <c r="K47" s="13"/>
      <c r="L47" s="13"/>
      <c r="M47" s="13"/>
      <c r="N47" s="14"/>
      <c r="O47" s="14"/>
      <c r="P47" s="13"/>
      <c r="Q47" s="13"/>
      <c r="R47" s="113"/>
    </row>
    <row r="48" spans="1:19" s="117" customFormat="1" ht="45" customHeight="1" thickBot="1" x14ac:dyDescent="0.3">
      <c r="A48" s="316"/>
      <c r="B48" s="181" t="s">
        <v>57</v>
      </c>
      <c r="C48" s="182" t="s">
        <v>3</v>
      </c>
      <c r="D48" s="183" t="s">
        <v>65</v>
      </c>
      <c r="E48" s="267" t="s">
        <v>140</v>
      </c>
      <c r="F48" s="110" t="s">
        <v>142</v>
      </c>
      <c r="G48" s="183" t="s">
        <v>4</v>
      </c>
      <c r="H48" s="183" t="s">
        <v>5</v>
      </c>
      <c r="I48" s="184" t="s">
        <v>6</v>
      </c>
      <c r="J48" s="115"/>
      <c r="K48" s="13"/>
      <c r="L48" s="13"/>
      <c r="M48" s="13"/>
      <c r="N48" s="14"/>
      <c r="O48" s="14"/>
      <c r="P48" s="13"/>
      <c r="Q48" s="13"/>
      <c r="R48" s="116"/>
    </row>
    <row r="49" spans="1:26" s="117" customFormat="1" ht="24.95" customHeight="1" x14ac:dyDescent="0.25">
      <c r="A49" s="353" t="s">
        <v>161</v>
      </c>
      <c r="B49" s="269"/>
      <c r="C49" s="36" t="s">
        <v>0</v>
      </c>
      <c r="D49" s="41"/>
      <c r="E49" s="41"/>
      <c r="F49" s="340"/>
      <c r="G49" s="43"/>
      <c r="H49" s="43"/>
      <c r="I49" s="270"/>
      <c r="J49" s="170"/>
      <c r="K49" s="118"/>
      <c r="L49" s="118"/>
      <c r="M49" s="118"/>
      <c r="N49" s="118"/>
      <c r="O49" s="118"/>
      <c r="P49" s="118"/>
      <c r="Q49" s="118"/>
      <c r="R49" s="119"/>
      <c r="S49" s="120"/>
      <c r="T49" s="120"/>
      <c r="U49" s="120"/>
      <c r="V49" s="120"/>
      <c r="W49" s="120"/>
      <c r="X49" s="120"/>
      <c r="Y49" s="120"/>
      <c r="Z49" s="120"/>
    </row>
    <row r="50" spans="1:26" s="122" customFormat="1" ht="24.95" customHeight="1" x14ac:dyDescent="0.25">
      <c r="A50" s="353" t="s">
        <v>144</v>
      </c>
      <c r="B50" s="37"/>
      <c r="C50" s="16" t="s">
        <v>0</v>
      </c>
      <c r="D50" s="15"/>
      <c r="E50" s="15"/>
      <c r="F50" s="341"/>
      <c r="G50" s="22"/>
      <c r="H50" s="22"/>
      <c r="I50" s="174"/>
      <c r="J50" s="118"/>
      <c r="K50" s="118"/>
      <c r="L50" s="118"/>
      <c r="M50" s="118"/>
      <c r="N50" s="118"/>
      <c r="O50" s="118"/>
      <c r="P50" s="118"/>
      <c r="Q50" s="118"/>
      <c r="R50" s="121"/>
      <c r="S50" s="121"/>
      <c r="T50" s="121"/>
      <c r="U50" s="121"/>
      <c r="V50" s="121"/>
      <c r="W50" s="121"/>
      <c r="X50" s="121"/>
      <c r="Y50" s="121"/>
      <c r="Z50" s="121"/>
    </row>
    <row r="51" spans="1:26" s="122" customFormat="1" ht="24.95" customHeight="1" x14ac:dyDescent="0.25">
      <c r="A51" s="353" t="s">
        <v>145</v>
      </c>
      <c r="B51" s="37"/>
      <c r="C51" s="16" t="s">
        <v>0</v>
      </c>
      <c r="D51" s="15"/>
      <c r="E51" s="15"/>
      <c r="F51" s="341"/>
      <c r="G51" s="22"/>
      <c r="H51" s="22"/>
      <c r="I51" s="174"/>
      <c r="J51" s="118"/>
      <c r="K51" s="118"/>
      <c r="L51" s="118"/>
      <c r="M51" s="118"/>
      <c r="N51" s="118"/>
      <c r="O51" s="118"/>
      <c r="P51" s="118"/>
      <c r="Q51" s="118"/>
      <c r="R51" s="121"/>
      <c r="S51" s="121"/>
      <c r="T51" s="121"/>
      <c r="U51" s="121"/>
      <c r="V51" s="121"/>
      <c r="W51" s="121"/>
      <c r="X51" s="121"/>
      <c r="Y51" s="121"/>
      <c r="Z51" s="121"/>
    </row>
    <row r="52" spans="1:26" s="122" customFormat="1" ht="24.95" customHeight="1" x14ac:dyDescent="0.25">
      <c r="A52" s="353" t="s">
        <v>146</v>
      </c>
      <c r="B52" s="37"/>
      <c r="C52" s="16" t="s">
        <v>0</v>
      </c>
      <c r="D52" s="15"/>
      <c r="E52" s="15"/>
      <c r="F52" s="341"/>
      <c r="G52" s="22"/>
      <c r="H52" s="22"/>
      <c r="I52" s="174"/>
      <c r="J52" s="118"/>
      <c r="K52" s="118"/>
      <c r="L52" s="118"/>
      <c r="M52" s="118"/>
      <c r="N52" s="118"/>
      <c r="O52" s="118"/>
      <c r="P52" s="118"/>
      <c r="Q52" s="118"/>
      <c r="R52" s="121"/>
      <c r="S52" s="121"/>
      <c r="T52" s="121"/>
      <c r="U52" s="121"/>
      <c r="V52" s="121"/>
      <c r="W52" s="121"/>
      <c r="X52" s="121"/>
      <c r="Y52" s="121"/>
      <c r="Z52" s="121"/>
    </row>
    <row r="53" spans="1:26" s="122" customFormat="1" ht="24.95" customHeight="1" x14ac:dyDescent="0.25">
      <c r="A53" s="353" t="s">
        <v>147</v>
      </c>
      <c r="B53" s="37"/>
      <c r="C53" s="16" t="s">
        <v>0</v>
      </c>
      <c r="D53" s="15"/>
      <c r="E53" s="15"/>
      <c r="F53" s="341"/>
      <c r="G53" s="22"/>
      <c r="H53" s="22"/>
      <c r="I53" s="174"/>
      <c r="J53" s="118"/>
      <c r="K53" s="118"/>
      <c r="L53" s="118"/>
      <c r="M53" s="118"/>
      <c r="N53" s="118"/>
      <c r="O53" s="118"/>
      <c r="P53" s="118"/>
      <c r="Q53" s="118"/>
      <c r="R53" s="121"/>
      <c r="S53" s="121"/>
      <c r="T53" s="121"/>
      <c r="U53" s="121"/>
      <c r="V53" s="121"/>
      <c r="W53" s="121"/>
      <c r="X53" s="121"/>
      <c r="Y53" s="121"/>
      <c r="Z53" s="121"/>
    </row>
    <row r="54" spans="1:26" s="122" customFormat="1" ht="24.95" customHeight="1" x14ac:dyDescent="0.25">
      <c r="A54" s="353" t="s">
        <v>148</v>
      </c>
      <c r="B54" s="37"/>
      <c r="C54" s="16" t="s">
        <v>0</v>
      </c>
      <c r="D54" s="15"/>
      <c r="E54" s="15"/>
      <c r="F54" s="341"/>
      <c r="G54" s="22"/>
      <c r="H54" s="22"/>
      <c r="I54" s="174"/>
      <c r="J54" s="118"/>
      <c r="K54" s="118"/>
      <c r="L54" s="118"/>
      <c r="M54" s="118"/>
      <c r="N54" s="118"/>
      <c r="O54" s="118"/>
      <c r="P54" s="118"/>
      <c r="Q54" s="118"/>
      <c r="R54" s="121"/>
      <c r="S54" s="121"/>
      <c r="T54" s="121"/>
      <c r="U54" s="121"/>
      <c r="V54" s="121"/>
      <c r="W54" s="121"/>
      <c r="X54" s="121"/>
      <c r="Y54" s="121"/>
      <c r="Z54" s="121"/>
    </row>
    <row r="55" spans="1:26" s="122" customFormat="1" ht="24.95" customHeight="1" x14ac:dyDescent="0.25">
      <c r="A55" s="353" t="s">
        <v>149</v>
      </c>
      <c r="B55" s="37"/>
      <c r="C55" s="16" t="s">
        <v>0</v>
      </c>
      <c r="D55" s="15"/>
      <c r="E55" s="15"/>
      <c r="F55" s="341"/>
      <c r="G55" s="22"/>
      <c r="H55" s="22"/>
      <c r="I55" s="174"/>
      <c r="J55" s="118"/>
      <c r="K55" s="118"/>
      <c r="L55" s="118"/>
      <c r="M55" s="118"/>
      <c r="N55" s="118"/>
      <c r="O55" s="118"/>
      <c r="P55" s="118"/>
      <c r="Q55" s="118"/>
      <c r="R55" s="121"/>
      <c r="S55" s="121"/>
      <c r="T55" s="121"/>
      <c r="U55" s="121"/>
      <c r="V55" s="121"/>
      <c r="W55" s="121"/>
      <c r="X55" s="121"/>
      <c r="Y55" s="121"/>
      <c r="Z55" s="121"/>
    </row>
    <row r="56" spans="1:26" s="122" customFormat="1" ht="24.95" customHeight="1" x14ac:dyDescent="0.25">
      <c r="A56" s="353" t="s">
        <v>150</v>
      </c>
      <c r="B56" s="37"/>
      <c r="C56" s="16" t="s">
        <v>0</v>
      </c>
      <c r="D56" s="15"/>
      <c r="E56" s="15"/>
      <c r="F56" s="341"/>
      <c r="G56" s="22"/>
      <c r="H56" s="22"/>
      <c r="I56" s="174"/>
      <c r="J56" s="118"/>
      <c r="K56" s="118"/>
      <c r="L56" s="118"/>
      <c r="M56" s="118"/>
      <c r="N56" s="118"/>
      <c r="O56" s="118"/>
      <c r="P56" s="118"/>
      <c r="Q56" s="118"/>
      <c r="R56" s="121"/>
      <c r="S56" s="121"/>
      <c r="T56" s="121"/>
      <c r="U56" s="121"/>
      <c r="V56" s="121"/>
      <c r="W56" s="121"/>
      <c r="X56" s="121"/>
      <c r="Y56" s="121"/>
      <c r="Z56" s="121"/>
    </row>
    <row r="57" spans="1:26" s="122" customFormat="1" ht="24.95" customHeight="1" x14ac:dyDescent="0.25">
      <c r="A57" s="353" t="s">
        <v>151</v>
      </c>
      <c r="B57" s="37"/>
      <c r="C57" s="16" t="s">
        <v>0</v>
      </c>
      <c r="D57" s="15"/>
      <c r="E57" s="15"/>
      <c r="F57" s="341"/>
      <c r="G57" s="22"/>
      <c r="H57" s="22"/>
      <c r="I57" s="174"/>
      <c r="J57" s="118"/>
      <c r="K57" s="118"/>
      <c r="L57" s="118"/>
      <c r="M57" s="118"/>
      <c r="N57" s="118"/>
      <c r="O57" s="118"/>
      <c r="P57" s="118"/>
      <c r="Q57" s="118"/>
      <c r="R57" s="121"/>
      <c r="S57" s="121"/>
      <c r="T57" s="121"/>
      <c r="U57" s="121"/>
      <c r="V57" s="121"/>
      <c r="W57" s="121"/>
      <c r="X57" s="121"/>
      <c r="Y57" s="121"/>
      <c r="Z57" s="121"/>
    </row>
    <row r="58" spans="1:26" s="122" customFormat="1" ht="24.95" customHeight="1" x14ac:dyDescent="0.25">
      <c r="A58" s="353" t="s">
        <v>152</v>
      </c>
      <c r="B58" s="37"/>
      <c r="C58" s="16" t="s">
        <v>0</v>
      </c>
      <c r="D58" s="15"/>
      <c r="E58" s="15"/>
      <c r="F58" s="341"/>
      <c r="G58" s="22"/>
      <c r="H58" s="22"/>
      <c r="I58" s="174"/>
      <c r="J58" s="118"/>
      <c r="K58" s="118"/>
      <c r="L58" s="118"/>
      <c r="M58" s="118"/>
      <c r="N58" s="118"/>
      <c r="O58" s="118"/>
      <c r="P58" s="118"/>
      <c r="Q58" s="118"/>
      <c r="R58" s="121"/>
      <c r="S58" s="121"/>
      <c r="T58" s="121"/>
      <c r="U58" s="121"/>
      <c r="V58" s="121"/>
      <c r="W58" s="121"/>
      <c r="X58" s="121"/>
      <c r="Y58" s="121"/>
      <c r="Z58" s="121"/>
    </row>
    <row r="59" spans="1:26" s="122" customFormat="1" ht="24.95" customHeight="1" x14ac:dyDescent="0.25">
      <c r="A59" s="353" t="s">
        <v>153</v>
      </c>
      <c r="B59" s="37"/>
      <c r="C59" s="16" t="s">
        <v>0</v>
      </c>
      <c r="D59" s="15"/>
      <c r="E59" s="15"/>
      <c r="F59" s="341"/>
      <c r="G59" s="22"/>
      <c r="H59" s="22"/>
      <c r="I59" s="174"/>
      <c r="J59" s="118"/>
      <c r="K59" s="118"/>
      <c r="L59" s="118"/>
      <c r="M59" s="118"/>
      <c r="N59" s="118"/>
      <c r="O59" s="118"/>
      <c r="P59" s="118"/>
      <c r="Q59" s="118"/>
      <c r="R59" s="121"/>
      <c r="S59" s="121"/>
      <c r="T59" s="121"/>
      <c r="U59" s="121"/>
      <c r="V59" s="121"/>
      <c r="W59" s="121"/>
      <c r="X59" s="121"/>
      <c r="Y59" s="121"/>
      <c r="Z59" s="121"/>
    </row>
    <row r="60" spans="1:26" s="122" customFormat="1" ht="24.95" customHeight="1" x14ac:dyDescent="0.25">
      <c r="A60" s="353" t="s">
        <v>154</v>
      </c>
      <c r="B60" s="37"/>
      <c r="C60" s="16" t="s">
        <v>0</v>
      </c>
      <c r="D60" s="15"/>
      <c r="E60" s="15"/>
      <c r="F60" s="341"/>
      <c r="G60" s="22"/>
      <c r="H60" s="22"/>
      <c r="I60" s="174"/>
      <c r="J60" s="118"/>
      <c r="K60" s="118"/>
      <c r="L60" s="118"/>
      <c r="M60" s="118"/>
      <c r="N60" s="118"/>
      <c r="O60" s="118"/>
      <c r="P60" s="118"/>
      <c r="Q60" s="118"/>
      <c r="R60" s="121"/>
      <c r="S60" s="121"/>
      <c r="T60" s="121"/>
      <c r="U60" s="121"/>
      <c r="V60" s="121"/>
      <c r="W60" s="121"/>
      <c r="X60" s="121"/>
      <c r="Y60" s="121"/>
      <c r="Z60" s="121"/>
    </row>
    <row r="61" spans="1:26" s="122" customFormat="1" ht="24.95" customHeight="1" x14ac:dyDescent="0.25">
      <c r="A61" s="353" t="s">
        <v>155</v>
      </c>
      <c r="B61" s="37"/>
      <c r="C61" s="16" t="s">
        <v>0</v>
      </c>
      <c r="D61" s="15"/>
      <c r="E61" s="15"/>
      <c r="F61" s="341"/>
      <c r="G61" s="22"/>
      <c r="H61" s="22"/>
      <c r="I61" s="174"/>
      <c r="J61" s="118"/>
      <c r="K61" s="118"/>
      <c r="L61" s="118"/>
      <c r="M61" s="118"/>
      <c r="N61" s="118"/>
      <c r="O61" s="118"/>
      <c r="P61" s="118"/>
      <c r="Q61" s="118"/>
      <c r="R61" s="121"/>
      <c r="S61" s="121"/>
      <c r="T61" s="121"/>
      <c r="U61" s="121"/>
      <c r="V61" s="121"/>
      <c r="W61" s="121"/>
      <c r="X61" s="121"/>
      <c r="Y61" s="121"/>
      <c r="Z61" s="121"/>
    </row>
    <row r="62" spans="1:26" s="122" customFormat="1" ht="24.95" customHeight="1" x14ac:dyDescent="0.25">
      <c r="A62" s="353" t="s">
        <v>156</v>
      </c>
      <c r="B62" s="37"/>
      <c r="C62" s="16" t="s">
        <v>0</v>
      </c>
      <c r="D62" s="15"/>
      <c r="E62" s="15"/>
      <c r="F62" s="341"/>
      <c r="G62" s="22"/>
      <c r="H62" s="22"/>
      <c r="I62" s="174"/>
      <c r="J62" s="118"/>
      <c r="K62" s="118"/>
      <c r="L62" s="118"/>
      <c r="M62" s="118"/>
      <c r="N62" s="118"/>
      <c r="O62" s="118"/>
      <c r="P62" s="118"/>
      <c r="Q62" s="118"/>
      <c r="R62" s="121"/>
      <c r="S62" s="121"/>
      <c r="T62" s="121"/>
      <c r="U62" s="121"/>
      <c r="V62" s="121"/>
      <c r="W62" s="121"/>
      <c r="X62" s="121"/>
      <c r="Y62" s="121"/>
      <c r="Z62" s="121"/>
    </row>
    <row r="63" spans="1:26" s="122" customFormat="1" ht="24.95" customHeight="1" x14ac:dyDescent="0.25">
      <c r="A63" s="353" t="s">
        <v>157</v>
      </c>
      <c r="B63" s="37"/>
      <c r="C63" s="16" t="s">
        <v>0</v>
      </c>
      <c r="D63" s="15"/>
      <c r="E63" s="15"/>
      <c r="F63" s="341"/>
      <c r="G63" s="22"/>
      <c r="H63" s="22"/>
      <c r="I63" s="174"/>
      <c r="J63" s="118"/>
      <c r="K63" s="118"/>
      <c r="L63" s="118"/>
      <c r="M63" s="118"/>
      <c r="N63" s="118"/>
      <c r="O63" s="118"/>
      <c r="P63" s="118"/>
      <c r="Q63" s="118"/>
      <c r="R63" s="121"/>
      <c r="S63" s="121"/>
      <c r="T63" s="121"/>
      <c r="U63" s="121"/>
      <c r="V63" s="121"/>
      <c r="W63" s="121"/>
      <c r="X63" s="121"/>
      <c r="Y63" s="121"/>
      <c r="Z63" s="121"/>
    </row>
    <row r="64" spans="1:26" s="122" customFormat="1" ht="24.95" customHeight="1" x14ac:dyDescent="0.25">
      <c r="A64" s="353" t="s">
        <v>158</v>
      </c>
      <c r="B64" s="37"/>
      <c r="C64" s="16" t="s">
        <v>0</v>
      </c>
      <c r="D64" s="15"/>
      <c r="E64" s="15"/>
      <c r="F64" s="341"/>
      <c r="G64" s="22"/>
      <c r="H64" s="22"/>
      <c r="I64" s="174"/>
      <c r="J64" s="118"/>
      <c r="K64" s="118"/>
      <c r="L64" s="118"/>
      <c r="M64" s="118"/>
      <c r="N64" s="118"/>
      <c r="O64" s="118"/>
      <c r="P64" s="118"/>
      <c r="Q64" s="118"/>
      <c r="R64" s="121"/>
      <c r="S64" s="121"/>
      <c r="T64" s="121"/>
      <c r="U64" s="121"/>
      <c r="V64" s="121"/>
      <c r="W64" s="121"/>
      <c r="X64" s="121"/>
      <c r="Y64" s="121"/>
      <c r="Z64" s="121"/>
    </row>
    <row r="65" spans="1:26" s="122" customFormat="1" ht="24.95" customHeight="1" x14ac:dyDescent="0.25">
      <c r="A65" s="353" t="s">
        <v>159</v>
      </c>
      <c r="B65" s="37"/>
      <c r="C65" s="16" t="s">
        <v>0</v>
      </c>
      <c r="D65" s="15"/>
      <c r="E65" s="15"/>
      <c r="F65" s="341"/>
      <c r="G65" s="22"/>
      <c r="H65" s="22"/>
      <c r="I65" s="174"/>
      <c r="J65" s="118"/>
      <c r="K65" s="118"/>
      <c r="L65" s="118"/>
      <c r="M65" s="118"/>
      <c r="N65" s="118"/>
      <c r="O65" s="118"/>
      <c r="P65" s="118"/>
      <c r="Q65" s="118"/>
      <c r="R65" s="121"/>
      <c r="S65" s="121"/>
      <c r="T65" s="121"/>
      <c r="U65" s="121"/>
      <c r="V65" s="121"/>
      <c r="W65" s="121"/>
      <c r="X65" s="121"/>
      <c r="Y65" s="121"/>
      <c r="Z65" s="121"/>
    </row>
    <row r="66" spans="1:26" s="122" customFormat="1" ht="24.75" customHeight="1" thickBot="1" x14ac:dyDescent="0.3">
      <c r="A66" s="353" t="s">
        <v>160</v>
      </c>
      <c r="B66" s="38"/>
      <c r="C66" s="39" t="s">
        <v>0</v>
      </c>
      <c r="D66" s="42"/>
      <c r="E66" s="42"/>
      <c r="F66" s="342"/>
      <c r="G66" s="44"/>
      <c r="H66" s="44"/>
      <c r="I66" s="271"/>
      <c r="J66" s="118"/>
      <c r="K66" s="118"/>
      <c r="L66" s="118"/>
      <c r="M66" s="118"/>
      <c r="N66" s="118"/>
      <c r="O66" s="118"/>
      <c r="P66" s="118"/>
      <c r="Q66" s="118"/>
      <c r="R66" s="121"/>
      <c r="S66" s="121"/>
      <c r="T66" s="121"/>
      <c r="U66" s="121"/>
      <c r="V66" s="121"/>
      <c r="W66" s="121"/>
      <c r="X66" s="121"/>
      <c r="Y66" s="121"/>
      <c r="Z66" s="121"/>
    </row>
    <row r="67" spans="1:26" s="122" customFormat="1" ht="24.95" customHeight="1" x14ac:dyDescent="0.25">
      <c r="B67" s="19"/>
      <c r="C67" s="7"/>
      <c r="D67" s="397" t="s">
        <v>41</v>
      </c>
      <c r="E67" s="398"/>
      <c r="F67" s="332"/>
      <c r="G67" s="178">
        <f>SUMIF(C28:C45,"Gebouwen en gronden",G28:G45)</f>
        <v>0</v>
      </c>
      <c r="H67" s="24"/>
      <c r="I67" s="25">
        <f>SUMIF(C28:C45,"Gebouwen en gronden",I28:I45)</f>
        <v>0</v>
      </c>
      <c r="J67" s="118"/>
      <c r="K67" s="118"/>
      <c r="L67" s="118"/>
      <c r="M67" s="118"/>
      <c r="N67" s="118"/>
      <c r="O67" s="118"/>
      <c r="P67" s="121"/>
      <c r="Q67" s="121"/>
      <c r="R67" s="121"/>
      <c r="S67" s="121"/>
      <c r="T67" s="121"/>
      <c r="U67" s="121"/>
      <c r="V67" s="121"/>
      <c r="W67" s="121"/>
      <c r="X67" s="121"/>
    </row>
    <row r="68" spans="1:26" s="122" customFormat="1" ht="24.95" customHeight="1" x14ac:dyDescent="0.25">
      <c r="B68" s="19"/>
      <c r="C68" s="7"/>
      <c r="D68" s="397" t="s">
        <v>42</v>
      </c>
      <c r="E68" s="398"/>
      <c r="F68" s="332"/>
      <c r="G68" s="26">
        <f>SUMIF(C28:C45,"Apparatuur en uitrusting",G28:G45)</f>
        <v>0</v>
      </c>
      <c r="H68" s="27"/>
      <c r="I68" s="28">
        <f>SUMIF(C28:C45,"apparatuur en uitrusting",I28:I45)</f>
        <v>0</v>
      </c>
      <c r="J68" s="118"/>
      <c r="K68" s="118"/>
      <c r="L68" s="118"/>
      <c r="M68" s="118"/>
      <c r="N68" s="118"/>
      <c r="O68" s="118"/>
      <c r="P68" s="121"/>
      <c r="Q68" s="121"/>
      <c r="R68" s="121"/>
      <c r="S68" s="121"/>
      <c r="T68" s="121"/>
      <c r="U68" s="121"/>
      <c r="V68" s="121"/>
      <c r="W68" s="121"/>
      <c r="X68" s="121"/>
    </row>
    <row r="69" spans="1:26" s="122" customFormat="1" ht="24.95" customHeight="1" x14ac:dyDescent="0.25">
      <c r="B69" s="19"/>
      <c r="C69" s="7"/>
      <c r="D69" s="397" t="s">
        <v>44</v>
      </c>
      <c r="E69" s="398"/>
      <c r="F69" s="332"/>
      <c r="G69" s="29">
        <f>SUMIF(C49:C66,"Personeelskosten",G49:G66)</f>
        <v>0</v>
      </c>
      <c r="H69" s="23">
        <f>SUMIF(C49:C66,"personeelskosten",H49:H66)</f>
        <v>0</v>
      </c>
      <c r="I69" s="28"/>
      <c r="J69" s="118"/>
      <c r="K69" s="118"/>
      <c r="L69" s="118"/>
      <c r="M69" s="118"/>
      <c r="N69" s="118"/>
      <c r="O69" s="118"/>
      <c r="P69" s="121"/>
      <c r="Q69" s="121"/>
      <c r="R69" s="121"/>
      <c r="S69" s="121"/>
      <c r="T69" s="121"/>
      <c r="U69" s="121"/>
      <c r="V69" s="121"/>
      <c r="W69" s="121"/>
      <c r="X69" s="121"/>
    </row>
    <row r="70" spans="1:26" s="122" customFormat="1" ht="24.95" customHeight="1" x14ac:dyDescent="0.25">
      <c r="B70" s="19"/>
      <c r="C70" s="7"/>
      <c r="D70" s="397" t="s">
        <v>43</v>
      </c>
      <c r="E70" s="398"/>
      <c r="F70" s="332"/>
      <c r="G70" s="29">
        <f>SUMIF(C49:C66,"Contractonderzoek",G49:G66)</f>
        <v>0</v>
      </c>
      <c r="H70" s="26">
        <f>SUMIF(C49:C66,"contractonderzoek",H49:H66)</f>
        <v>0</v>
      </c>
      <c r="I70" s="30"/>
      <c r="J70" s="118"/>
      <c r="K70" s="118"/>
      <c r="L70" s="118"/>
      <c r="M70" s="118"/>
      <c r="N70" s="118"/>
      <c r="O70" s="118"/>
      <c r="P70" s="121"/>
      <c r="Q70" s="121"/>
      <c r="R70" s="121"/>
      <c r="S70" s="121"/>
      <c r="T70" s="121"/>
      <c r="U70" s="121"/>
      <c r="V70" s="121"/>
      <c r="W70" s="121"/>
      <c r="X70" s="121"/>
    </row>
    <row r="71" spans="1:26" s="122" customFormat="1" ht="24.95" customHeight="1" x14ac:dyDescent="0.25">
      <c r="B71" s="19"/>
      <c r="C71" s="7"/>
      <c r="D71" s="399" t="s">
        <v>162</v>
      </c>
      <c r="E71" s="400"/>
      <c r="F71" s="335"/>
      <c r="G71" s="31">
        <f>SUMIF(C49:C66,"Algemene kosten",G49:G66)</f>
        <v>0</v>
      </c>
      <c r="H71" s="32">
        <f>SUMIF(C49:C66,"Algemene kosten",H49:H66)</f>
        <v>0</v>
      </c>
      <c r="I71" s="30"/>
      <c r="J71" s="118"/>
      <c r="K71" s="118"/>
      <c r="L71" s="118"/>
      <c r="M71" s="118"/>
      <c r="N71" s="118"/>
      <c r="O71" s="118"/>
      <c r="P71" s="121"/>
      <c r="Q71" s="121"/>
      <c r="R71" s="121"/>
      <c r="S71" s="121"/>
      <c r="T71" s="121"/>
      <c r="U71" s="121"/>
      <c r="V71" s="121"/>
      <c r="W71" s="121"/>
      <c r="X71" s="121"/>
    </row>
    <row r="72" spans="1:26" s="125" customFormat="1" ht="24.95" customHeight="1" x14ac:dyDescent="0.25">
      <c r="A72" s="122"/>
      <c r="B72" s="123"/>
      <c r="C72" s="123"/>
      <c r="D72" s="395" t="s">
        <v>123</v>
      </c>
      <c r="E72" s="396"/>
      <c r="F72" s="346"/>
      <c r="G72" s="212">
        <f>SUM(G67:G71)</f>
        <v>0</v>
      </c>
      <c r="H72" s="212">
        <f>SUM(H69:H71)</f>
        <v>0</v>
      </c>
      <c r="I72" s="33">
        <f>SUM(I67:I68)</f>
        <v>0</v>
      </c>
      <c r="J72" s="124"/>
    </row>
    <row r="73" spans="1:26" s="125" customFormat="1" ht="24.95" customHeight="1" x14ac:dyDescent="0.25">
      <c r="A73" s="122"/>
      <c r="B73" s="123"/>
      <c r="C73" s="123"/>
      <c r="D73" s="401" t="s">
        <v>124</v>
      </c>
      <c r="E73" s="402"/>
      <c r="F73" s="333"/>
      <c r="G73" s="211">
        <f>SUM(G72:I72)</f>
        <v>0</v>
      </c>
      <c r="H73" s="355"/>
      <c r="I73" s="356"/>
      <c r="J73" s="122"/>
      <c r="K73" s="122"/>
      <c r="L73" s="122"/>
      <c r="M73" s="210"/>
    </row>
    <row r="74" spans="1:26" ht="24.95" customHeight="1" x14ac:dyDescent="0.25">
      <c r="A74" s="129"/>
      <c r="B74" s="123"/>
      <c r="C74" s="123"/>
      <c r="D74" s="397" t="s">
        <v>115</v>
      </c>
      <c r="E74" s="398"/>
      <c r="F74" s="332"/>
      <c r="G74" s="209">
        <f>G72*G21</f>
        <v>0</v>
      </c>
      <c r="H74" s="209">
        <f>IF(C16="Onderzoeksorganisatie",H72*H21,0)</f>
        <v>0</v>
      </c>
      <c r="I74" s="209">
        <f>IF(C16="Veehouderijonderneming",I72*I21,0)</f>
        <v>0</v>
      </c>
      <c r="J74" s="129"/>
      <c r="K74" s="129"/>
      <c r="L74" s="129"/>
      <c r="M74" s="208"/>
    </row>
    <row r="75" spans="1:26" ht="24.95" customHeight="1" x14ac:dyDescent="0.25">
      <c r="A75" s="129"/>
      <c r="B75" s="123"/>
      <c r="C75" s="123"/>
      <c r="D75" s="399" t="s">
        <v>114</v>
      </c>
      <c r="E75" s="400"/>
      <c r="F75" s="335"/>
      <c r="G75" s="248"/>
      <c r="H75" s="175"/>
      <c r="I75" s="175"/>
      <c r="J75" s="104"/>
      <c r="K75" s="58"/>
    </row>
    <row r="76" spans="1:26" ht="24.95" customHeight="1" x14ac:dyDescent="0.25">
      <c r="A76" s="129"/>
      <c r="B76" s="123"/>
      <c r="C76" s="123"/>
      <c r="D76" s="395" t="s">
        <v>112</v>
      </c>
      <c r="E76" s="396"/>
      <c r="F76" s="346"/>
      <c r="G76" s="212">
        <f>SUM(G74:I74)</f>
        <v>0</v>
      </c>
      <c r="H76" s="436" t="str">
        <f>IF(C16="Veehouderijonderneming","Let op! Dit bedrag is niet gecorrigeerd voor het eventueel overschrijden van het maximum bedrag per veehouder","")</f>
        <v/>
      </c>
      <c r="I76" s="437"/>
      <c r="J76" s="437"/>
      <c r="K76" s="437"/>
      <c r="L76" s="437"/>
      <c r="M76" s="438"/>
    </row>
    <row r="77" spans="1:26" ht="21" customHeight="1" x14ac:dyDescent="0.25">
      <c r="A77" s="129"/>
      <c r="B77" s="127"/>
      <c r="C77" s="127"/>
      <c r="D77" s="128"/>
      <c r="E77" s="129"/>
      <c r="F77" s="129"/>
      <c r="G77" s="129"/>
      <c r="H77" s="129"/>
      <c r="I77" s="129"/>
      <c r="J77" s="129"/>
      <c r="K77" s="130"/>
    </row>
    <row r="78" spans="1:26" ht="24.75" customHeight="1" x14ac:dyDescent="0.25">
      <c r="A78" s="129"/>
      <c r="B78" s="139" t="s">
        <v>25</v>
      </c>
      <c r="C78" s="140"/>
      <c r="D78" s="140"/>
      <c r="E78" s="140"/>
      <c r="F78" s="140"/>
      <c r="G78" s="140"/>
      <c r="H78" s="140"/>
      <c r="I78" s="140"/>
      <c r="J78" s="141"/>
      <c r="K78" s="130"/>
    </row>
    <row r="79" spans="1:26" ht="15" customHeight="1" x14ac:dyDescent="0.25">
      <c r="A79" s="129"/>
      <c r="B79" s="376"/>
      <c r="C79" s="377"/>
      <c r="D79" s="377"/>
      <c r="E79" s="377"/>
      <c r="F79" s="377"/>
      <c r="G79" s="377"/>
      <c r="H79" s="377"/>
      <c r="I79" s="377"/>
      <c r="J79" s="378"/>
      <c r="K79" s="130"/>
    </row>
    <row r="80" spans="1:26" ht="15" customHeight="1" x14ac:dyDescent="0.25">
      <c r="A80" s="129"/>
      <c r="B80" s="379"/>
      <c r="C80" s="380"/>
      <c r="D80" s="380"/>
      <c r="E80" s="380"/>
      <c r="F80" s="380"/>
      <c r="G80" s="380"/>
      <c r="H80" s="380"/>
      <c r="I80" s="380"/>
      <c r="J80" s="381"/>
      <c r="K80" s="130"/>
    </row>
    <row r="81" spans="1:11" ht="15" customHeight="1" x14ac:dyDescent="0.25">
      <c r="A81" s="129"/>
      <c r="B81" s="379"/>
      <c r="C81" s="380"/>
      <c r="D81" s="380"/>
      <c r="E81" s="380"/>
      <c r="F81" s="380"/>
      <c r="G81" s="380"/>
      <c r="H81" s="380"/>
      <c r="I81" s="380"/>
      <c r="J81" s="381"/>
      <c r="K81" s="130"/>
    </row>
    <row r="82" spans="1:11" ht="15" customHeight="1" x14ac:dyDescent="0.25">
      <c r="A82" s="129"/>
      <c r="B82" s="379"/>
      <c r="C82" s="380"/>
      <c r="D82" s="380"/>
      <c r="E82" s="380"/>
      <c r="F82" s="380"/>
      <c r="G82" s="380"/>
      <c r="H82" s="380"/>
      <c r="I82" s="380"/>
      <c r="J82" s="381"/>
      <c r="K82" s="130"/>
    </row>
    <row r="83" spans="1:11" ht="15" customHeight="1" x14ac:dyDescent="0.25">
      <c r="A83" s="129"/>
      <c r="B83" s="379"/>
      <c r="C83" s="380"/>
      <c r="D83" s="380"/>
      <c r="E83" s="380"/>
      <c r="F83" s="380"/>
      <c r="G83" s="380"/>
      <c r="H83" s="380"/>
      <c r="I83" s="380"/>
      <c r="J83" s="381"/>
      <c r="K83" s="130"/>
    </row>
    <row r="84" spans="1:11" ht="15" customHeight="1" x14ac:dyDescent="0.25">
      <c r="A84" s="129"/>
      <c r="B84" s="379"/>
      <c r="C84" s="380"/>
      <c r="D84" s="380"/>
      <c r="E84" s="380"/>
      <c r="F84" s="380"/>
      <c r="G84" s="380"/>
      <c r="H84" s="380"/>
      <c r="I84" s="380"/>
      <c r="J84" s="381"/>
      <c r="K84" s="130"/>
    </row>
    <row r="85" spans="1:11" ht="15" customHeight="1" x14ac:dyDescent="0.25">
      <c r="A85" s="129"/>
      <c r="B85" s="379"/>
      <c r="C85" s="380"/>
      <c r="D85" s="380"/>
      <c r="E85" s="380"/>
      <c r="F85" s="380"/>
      <c r="G85" s="380"/>
      <c r="H85" s="380"/>
      <c r="I85" s="380"/>
      <c r="J85" s="381"/>
      <c r="K85" s="130"/>
    </row>
    <row r="86" spans="1:11" ht="15" customHeight="1" x14ac:dyDescent="0.25">
      <c r="A86" s="129"/>
      <c r="B86" s="379"/>
      <c r="C86" s="380"/>
      <c r="D86" s="380"/>
      <c r="E86" s="380"/>
      <c r="F86" s="380"/>
      <c r="G86" s="380"/>
      <c r="H86" s="380"/>
      <c r="I86" s="380"/>
      <c r="J86" s="381"/>
      <c r="K86" s="130"/>
    </row>
    <row r="87" spans="1:11" ht="15" customHeight="1" x14ac:dyDescent="0.25">
      <c r="A87" s="129"/>
      <c r="B87" s="379"/>
      <c r="C87" s="380"/>
      <c r="D87" s="380"/>
      <c r="E87" s="380"/>
      <c r="F87" s="380"/>
      <c r="G87" s="380"/>
      <c r="H87" s="380"/>
      <c r="I87" s="380"/>
      <c r="J87" s="381"/>
      <c r="K87" s="130"/>
    </row>
    <row r="88" spans="1:11" ht="15" customHeight="1" x14ac:dyDescent="0.25">
      <c r="A88" s="129"/>
      <c r="B88" s="382"/>
      <c r="C88" s="383"/>
      <c r="D88" s="383"/>
      <c r="E88" s="383"/>
      <c r="F88" s="383"/>
      <c r="G88" s="383"/>
      <c r="H88" s="383"/>
      <c r="I88" s="383"/>
      <c r="J88" s="384"/>
      <c r="K88" s="130"/>
    </row>
  </sheetData>
  <sheetProtection algorithmName="SHA-512" hashValue="AEpN6BBxowfDd+cFnbonfCdJs5pdE/Vujtih2LSYxkiQKf+2qBUxpy1XXfT5I8hyu3+w3lLsKSoTENRqMp5SkQ==" saltValue="bCjvJHTXYVHqmrI8p9WU+g==" spinCount="100000" sheet="1"/>
  <mergeCells count="28">
    <mergeCell ref="D75:E75"/>
    <mergeCell ref="D76:E76"/>
    <mergeCell ref="B79:J88"/>
    <mergeCell ref="D74:E74"/>
    <mergeCell ref="D69:E69"/>
    <mergeCell ref="D70:E70"/>
    <mergeCell ref="D71:E71"/>
    <mergeCell ref="D72:E72"/>
    <mergeCell ref="D73:E73"/>
    <mergeCell ref="H76:M76"/>
    <mergeCell ref="P25:P26"/>
    <mergeCell ref="Q25:Q26"/>
    <mergeCell ref="B47:E47"/>
    <mergeCell ref="G47:H47"/>
    <mergeCell ref="D67:E67"/>
    <mergeCell ref="N25:N26"/>
    <mergeCell ref="O25:O26"/>
    <mergeCell ref="D68:E68"/>
    <mergeCell ref="D21:E21"/>
    <mergeCell ref="L23:L24"/>
    <mergeCell ref="B25:I26"/>
    <mergeCell ref="J25:M26"/>
    <mergeCell ref="B13:C13"/>
    <mergeCell ref="B1:C1"/>
    <mergeCell ref="G1:I1"/>
    <mergeCell ref="G3:G6"/>
    <mergeCell ref="H3:H6"/>
    <mergeCell ref="I3:I6"/>
  </mergeCells>
  <conditionalFormatting sqref="J28:M45">
    <cfRule type="expression" dxfId="49" priority="9">
      <formula>$C$16="Overige ondernemingen"</formula>
    </cfRule>
    <cfRule type="expression" dxfId="48" priority="10">
      <formula>$C$16="onderzoeksorganisatie"</formula>
    </cfRule>
  </conditionalFormatting>
  <conditionalFormatting sqref="B28:B45">
    <cfRule type="expression" dxfId="47" priority="8">
      <formula>+$C$16="Onderzoeksorganisatie"</formula>
    </cfRule>
  </conditionalFormatting>
  <conditionalFormatting sqref="C28:C45">
    <cfRule type="expression" dxfId="46" priority="7">
      <formula>+$C$16="Onderzoeksorganisatie"</formula>
    </cfRule>
  </conditionalFormatting>
  <conditionalFormatting sqref="D28:F45">
    <cfRule type="expression" dxfId="45" priority="6">
      <formula>$C$16="Onderzoeksorganisatie"</formula>
    </cfRule>
  </conditionalFormatting>
  <conditionalFormatting sqref="B28:F45">
    <cfRule type="expression" dxfId="44" priority="5">
      <formula>$C$16="Overige ondernemingen"</formula>
    </cfRule>
  </conditionalFormatting>
  <conditionalFormatting sqref="E49:E66">
    <cfRule type="expression" dxfId="43" priority="4">
      <formula>$C49="Personeelskosten"</formula>
    </cfRule>
  </conditionalFormatting>
  <conditionalFormatting sqref="H49:H66">
    <cfRule type="expression" dxfId="42" priority="3">
      <formula>$C$16="Veehouderijonderneming"</formula>
    </cfRule>
  </conditionalFormatting>
  <conditionalFormatting sqref="H49:H66">
    <cfRule type="expression" dxfId="41" priority="2">
      <formula>$C$16="Overige ondernemingen"</formula>
    </cfRule>
  </conditionalFormatting>
  <conditionalFormatting sqref="G49:G66">
    <cfRule type="expression" dxfId="40" priority="1">
      <formula>$C$16="Onderzoeksorganisatie"</formula>
    </cfRule>
  </conditionalFormatting>
  <dataValidations count="4">
    <dataValidation type="custom" allowBlank="1" showInputMessage="1" showErrorMessage="1" sqref="D46" xr:uid="{346E46E5-E540-4A10-A6BA-ADB3BD6428D0}">
      <formula1>"""Niet subsidiabele kosten"""</formula1>
    </dataValidation>
    <dataValidation type="list" allowBlank="1" showInputMessage="1" showErrorMessage="1" sqref="C21" xr:uid="{602E4512-2AB0-4F87-AC6E-E7E758357E47}">
      <formula1>"[Maak een keuze],BTW-plichtig,BTW-vrijgesteld"</formula1>
    </dataValidation>
    <dataValidation type="list" allowBlank="1" showInputMessage="1" showErrorMessage="1" sqref="C67:C71 C46" xr:uid="{259B1354-DCCC-4960-A345-BB1092FC84E1}">
      <formula1>"[Maak een keuze],Emissiereductie,Dierenwelzijn,Brandveiligheid"</formula1>
    </dataValidation>
    <dataValidation type="date" operator="greaterThan" allowBlank="1" showInputMessage="1" showErrorMessage="1" sqref="C7:C8" xr:uid="{5CEC5DF4-EB50-438B-BBC2-53161345F8B8}">
      <formula1>43831</formula1>
    </dataValidation>
  </dataValidations>
  <hyperlinks>
    <hyperlink ref="B17" r:id="rId1" display="Volgens de Mkb-toets is de organisatie van deelnemer 1" xr:uid="{DED61D74-3C0B-420F-8EC1-9E9C721812D7}"/>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D64F346C-CCC3-4EBC-BB2B-8B153D7E7A7D}">
          <x14:formula1>
            <xm:f>Keuzelijst!$B$40:$B$42</xm:f>
          </x14:formula1>
          <xm:sqref>C18</xm:sqref>
        </x14:dataValidation>
        <x14:dataValidation type="list" allowBlank="1" showInputMessage="1" showErrorMessage="1" xr:uid="{DF9742FA-FB09-40B1-98EB-4C5CECF9A887}">
          <x14:formula1>
            <xm:f>Keuzelijst!$B$44:$B$46</xm:f>
          </x14:formula1>
          <xm:sqref>C19</xm:sqref>
        </x14:dataValidation>
        <x14:dataValidation type="list" allowBlank="1" showInputMessage="1" showErrorMessage="1" xr:uid="{9634FAEC-7468-448B-B988-17CCAA337585}">
          <x14:formula1>
            <xm:f>Keuzelijst!$B$35:$B$38</xm:f>
          </x14:formula1>
          <xm:sqref>C17</xm:sqref>
        </x14:dataValidation>
        <x14:dataValidation type="list" allowBlank="1" showInputMessage="1" showErrorMessage="1" xr:uid="{7CB9FD01-CAFC-434A-AA42-0D074CB73D78}">
          <x14:formula1>
            <xm:f>Keuzelijst!$B$30:$B$33</xm:f>
          </x14:formula1>
          <xm:sqref>C16</xm:sqref>
        </x14:dataValidation>
        <x14:dataValidation type="list" allowBlank="1" showInputMessage="1" showErrorMessage="1" xr:uid="{4ACAE6A8-4A20-40A4-883B-747187F7001B}">
          <x14:formula1>
            <xm:f>Keuzelijst!$B$57:$B$59</xm:f>
          </x14:formula1>
          <xm:sqref>C28:C45</xm:sqref>
        </x14:dataValidation>
        <x14:dataValidation type="list" allowBlank="1" showInputMessage="1" showErrorMessage="1" xr:uid="{5EF328FD-1F36-48A9-B6B5-270A1927971E}">
          <x14:formula1>
            <xm:f>Keuzelijst!$B$61:$B$64</xm:f>
          </x14:formula1>
          <xm:sqref>C49:C66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CBC6-6CDC-4975-83C8-1C71AD9DFE60}">
  <sheetPr>
    <pageSetUpPr fitToPage="1"/>
  </sheetPr>
  <dimension ref="A1:Z88"/>
  <sheetViews>
    <sheetView showGridLines="0" zoomScale="90" zoomScaleNormal="90" workbookViewId="0">
      <selection activeCell="C14" sqref="C14"/>
    </sheetView>
  </sheetViews>
  <sheetFormatPr defaultColWidth="8.85546875" defaultRowHeight="12" x14ac:dyDescent="0.25"/>
  <cols>
    <col min="1" max="1" width="4.140625" style="58" customWidth="1"/>
    <col min="2" max="2" width="47.5703125" style="131" customWidth="1"/>
    <col min="3" max="3" width="32.28515625" style="131" customWidth="1"/>
    <col min="4" max="4" width="30.7109375" style="57" customWidth="1"/>
    <col min="5" max="6" width="29.28515625" style="58" customWidth="1"/>
    <col min="7" max="10" width="25.7109375" style="58" customWidth="1"/>
    <col min="11" max="11" width="25.7109375" style="126" customWidth="1"/>
    <col min="12" max="12" width="24.28515625" style="58" hidden="1" customWidth="1"/>
    <col min="13" max="13" width="24.85546875" style="58" bestFit="1" customWidth="1"/>
    <col min="14" max="14" width="13.28515625" style="58" hidden="1" customWidth="1"/>
    <col min="15" max="15" width="16.28515625" style="58" hidden="1" customWidth="1"/>
    <col min="16" max="17" width="15.28515625" style="58" hidden="1" customWidth="1"/>
    <col min="18" max="18" width="17.28515625" style="58" customWidth="1"/>
    <col min="19" max="19" width="16.5703125" style="58" customWidth="1"/>
    <col min="20" max="16384" width="8.85546875" style="58"/>
  </cols>
  <sheetData>
    <row r="1" spans="1:14" ht="36" customHeight="1" x14ac:dyDescent="0.25">
      <c r="A1" s="129"/>
      <c r="B1" s="393" t="s">
        <v>1</v>
      </c>
      <c r="C1" s="389"/>
      <c r="D1" s="136"/>
      <c r="F1" s="129"/>
      <c r="G1" s="389" t="s">
        <v>66</v>
      </c>
      <c r="H1" s="390"/>
      <c r="I1" s="391"/>
      <c r="J1" s="59"/>
      <c r="K1" s="58"/>
    </row>
    <row r="2" spans="1:14" ht="24.95" customHeight="1" x14ac:dyDescent="0.25">
      <c r="A2" s="129"/>
      <c r="B2" s="60" t="s">
        <v>55</v>
      </c>
      <c r="C2" s="60" t="str">
        <f>IF('Penvoerder, deelnemer 1'!$C2&gt;0,'Penvoerder, deelnemer 1'!$C2,"")</f>
        <v/>
      </c>
      <c r="D2" s="135"/>
      <c r="E2" s="129"/>
      <c r="F2" s="129"/>
      <c r="G2" s="155"/>
      <c r="H2" s="156"/>
      <c r="I2" s="157"/>
      <c r="J2" s="62"/>
      <c r="K2" s="58"/>
    </row>
    <row r="3" spans="1:14" ht="24.95" customHeight="1" x14ac:dyDescent="0.25">
      <c r="A3" s="129"/>
      <c r="B3" s="60" t="s">
        <v>21</v>
      </c>
      <c r="C3" s="60" t="str">
        <f>IF('Penvoerder, deelnemer 1'!$C3&gt;0,'Penvoerder, deelnemer 1'!$C3,"")</f>
        <v/>
      </c>
      <c r="D3" s="165"/>
      <c r="E3" s="7"/>
      <c r="F3" s="7"/>
      <c r="G3" s="392"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3" s="392"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3" s="392"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3" s="62"/>
      <c r="K3" s="58"/>
    </row>
    <row r="4" spans="1:14" ht="24.95" customHeight="1" x14ac:dyDescent="0.25">
      <c r="A4" s="129"/>
      <c r="B4" s="60" t="s">
        <v>16</v>
      </c>
      <c r="C4" s="60" t="str">
        <f>IF('Penvoerder, deelnemer 1'!$C4&gt;0,'Penvoerder, deelnemer 1'!$C4,"")</f>
        <v>[Maak een keuze]</v>
      </c>
      <c r="D4" s="166"/>
      <c r="E4" s="7"/>
      <c r="F4" s="7"/>
      <c r="G4" s="392"/>
      <c r="H4" s="392"/>
      <c r="I4" s="392"/>
      <c r="J4" s="59"/>
      <c r="K4" s="63"/>
      <c r="L4" s="63"/>
      <c r="M4" s="64"/>
      <c r="N4" s="65"/>
    </row>
    <row r="5" spans="1:14" ht="35.25" customHeight="1" x14ac:dyDescent="0.25">
      <c r="A5" s="129"/>
      <c r="B5" s="60" t="s">
        <v>17</v>
      </c>
      <c r="C5" s="60" t="str">
        <f>IF('Penvoerder, deelnemer 1'!$C5&gt;0,'Penvoerder, deelnemer 1'!$C5,"")</f>
        <v/>
      </c>
      <c r="D5" s="167"/>
      <c r="E5" s="7"/>
      <c r="F5" s="7"/>
      <c r="G5" s="392"/>
      <c r="H5" s="392"/>
      <c r="I5" s="392"/>
      <c r="J5" s="59"/>
      <c r="K5" s="66"/>
      <c r="L5" s="66"/>
    </row>
    <row r="6" spans="1:14" ht="24.95" customHeight="1" x14ac:dyDescent="0.25">
      <c r="A6" s="129"/>
      <c r="B6" s="60" t="s">
        <v>24</v>
      </c>
      <c r="C6" s="60" t="str">
        <f>IF('Penvoerder, deelnemer 1'!$C6&gt;0,'Penvoerder, deelnemer 1'!$C6,"")</f>
        <v>[Maak een keuze]</v>
      </c>
      <c r="D6" s="168"/>
      <c r="E6" s="7"/>
      <c r="F6" s="7"/>
      <c r="G6" s="392"/>
      <c r="H6" s="392"/>
      <c r="I6" s="392"/>
      <c r="J6" s="59"/>
      <c r="K6" s="66"/>
      <c r="L6" s="66"/>
    </row>
    <row r="7" spans="1:14" ht="24.95" customHeight="1" x14ac:dyDescent="0.25">
      <c r="A7" s="129"/>
      <c r="B7" s="60" t="s">
        <v>18</v>
      </c>
      <c r="C7" s="171" t="str">
        <f>IF('Penvoerder, deelnemer 1'!$C7&gt;0,'Penvoerder, deelnemer 1'!$C7,"")</f>
        <v/>
      </c>
      <c r="D7" s="168"/>
      <c r="E7" s="7"/>
      <c r="F7" s="7"/>
      <c r="G7" s="67"/>
      <c r="H7" s="67"/>
      <c r="I7" s="67"/>
      <c r="J7" s="59"/>
      <c r="K7" s="66"/>
      <c r="L7" s="66"/>
    </row>
    <row r="8" spans="1:14" ht="24.95" customHeight="1" x14ac:dyDescent="0.25">
      <c r="A8" s="129"/>
      <c r="B8" s="60" t="s">
        <v>53</v>
      </c>
      <c r="C8" s="171" t="str">
        <f>IF('Penvoerder, deelnemer 1'!$C8&gt;0,'Penvoerder, deelnemer 1'!$C8,"")</f>
        <v/>
      </c>
      <c r="D8" s="138"/>
      <c r="E8" s="7"/>
      <c r="F8" s="7"/>
      <c r="G8" s="67"/>
      <c r="H8" s="67"/>
      <c r="I8" s="67"/>
      <c r="J8" s="59"/>
      <c r="K8" s="66"/>
      <c r="L8" s="66"/>
    </row>
    <row r="9" spans="1:14" ht="24.95" customHeight="1" x14ac:dyDescent="0.25">
      <c r="A9" s="129"/>
      <c r="B9" s="60" t="s">
        <v>105</v>
      </c>
      <c r="C9" s="60" t="str">
        <f>IF('Penvoerder, deelnemer 1'!$C9&gt;0,'Penvoerder, deelnemer 1'!$C9,"")</f>
        <v>[Maak een keuze]</v>
      </c>
      <c r="D9" s="138"/>
      <c r="E9" s="7"/>
      <c r="F9" s="7"/>
      <c r="G9" s="68">
        <f>IF(C9="[Maak een keuze]",0%,IF(C9="Experimentele ontwikkeling",25%,50%))</f>
        <v>0</v>
      </c>
      <c r="H9" s="67"/>
      <c r="I9" s="67"/>
      <c r="J9" s="169"/>
      <c r="K9" s="66"/>
      <c r="L9" s="66"/>
    </row>
    <row r="10" spans="1:14" ht="65.099999999999994" customHeight="1" x14ac:dyDescent="0.25">
      <c r="A10" s="129"/>
      <c r="B10" s="60" t="s">
        <v>165</v>
      </c>
      <c r="C10" s="60" t="str">
        <f>IF('Penvoerder, deelnemer 1'!$C10&gt;0,'Penvoerder, deelnemer 1'!$C10,"")</f>
        <v>[Maak een keuze]</v>
      </c>
      <c r="D10" s="164">
        <f>IF(C10="Ja",10%,0%)</f>
        <v>0</v>
      </c>
      <c r="E10" s="7"/>
      <c r="F10" s="7"/>
      <c r="G10" s="69"/>
      <c r="H10" s="69"/>
      <c r="I10" s="69"/>
      <c r="J10" s="169"/>
      <c r="K10" s="66"/>
      <c r="L10" s="66"/>
    </row>
    <row r="11" spans="1:14" ht="65.099999999999994" customHeight="1" x14ac:dyDescent="0.25">
      <c r="A11" s="129"/>
      <c r="B11" s="60" t="s">
        <v>164</v>
      </c>
      <c r="C11" s="60" t="str">
        <f>IF('Penvoerder, deelnemer 1'!$C11&gt;0,'Penvoerder, deelnemer 1'!$C11,"")</f>
        <v>[Maak een keuze]</v>
      </c>
      <c r="D11" s="164">
        <f>IF(C11="Ja",10%,0%)</f>
        <v>0</v>
      </c>
      <c r="E11" s="8"/>
      <c r="F11" s="8"/>
      <c r="G11" s="70">
        <f>IF(D10+D11&gt;9%,10%,0%)</f>
        <v>0</v>
      </c>
      <c r="H11" s="71"/>
      <c r="I11" s="71"/>
      <c r="J11" s="169"/>
      <c r="K11" s="72"/>
      <c r="L11" s="72"/>
    </row>
    <row r="12" spans="1:14" ht="12.75" customHeight="1" x14ac:dyDescent="0.25">
      <c r="A12" s="354"/>
      <c r="B12" s="73"/>
      <c r="C12" s="74"/>
      <c r="D12" s="75"/>
      <c r="E12" s="8"/>
      <c r="F12" s="8"/>
      <c r="G12" s="76"/>
      <c r="H12" s="77"/>
      <c r="I12" s="77"/>
      <c r="J12" s="169"/>
      <c r="K12" s="72"/>
      <c r="L12" s="72"/>
    </row>
    <row r="13" spans="1:14" ht="15" customHeight="1" x14ac:dyDescent="0.25">
      <c r="A13" s="129"/>
      <c r="B13" s="394" t="s">
        <v>8</v>
      </c>
      <c r="C13" s="394"/>
      <c r="D13" s="61"/>
      <c r="E13" s="79"/>
      <c r="F13" s="7"/>
      <c r="G13" s="80"/>
      <c r="H13" s="81"/>
      <c r="I13" s="82"/>
      <c r="J13" s="169"/>
      <c r="K13" s="58"/>
    </row>
    <row r="14" spans="1:14" ht="24.95" customHeight="1" x14ac:dyDescent="0.25">
      <c r="A14" s="129"/>
      <c r="B14" s="60" t="s">
        <v>20</v>
      </c>
      <c r="C14" s="15"/>
      <c r="D14" s="83"/>
      <c r="E14" s="84"/>
      <c r="F14" s="7"/>
      <c r="G14" s="85"/>
      <c r="H14" s="86"/>
      <c r="I14" s="86"/>
      <c r="J14" s="169"/>
      <c r="K14" s="58"/>
    </row>
    <row r="15" spans="1:14" ht="24.95" customHeight="1" x14ac:dyDescent="0.25">
      <c r="A15" s="129"/>
      <c r="B15" s="60" t="s">
        <v>163</v>
      </c>
      <c r="C15" s="15"/>
      <c r="D15" s="83"/>
      <c r="E15" s="7"/>
      <c r="F15" s="7"/>
      <c r="G15" s="87"/>
      <c r="H15" s="69"/>
      <c r="I15" s="69"/>
      <c r="J15" s="169"/>
      <c r="K15" s="66"/>
      <c r="L15" s="66"/>
    </row>
    <row r="16" spans="1:14" ht="24.95" customHeight="1" x14ac:dyDescent="0.25">
      <c r="A16" s="129"/>
      <c r="B16" s="60" t="s">
        <v>136</v>
      </c>
      <c r="C16" s="18" t="s">
        <v>0</v>
      </c>
      <c r="D16" s="142"/>
      <c r="E16" s="142"/>
      <c r="F16" s="142"/>
      <c r="G16" s="87"/>
      <c r="H16" s="88" t="str">
        <f>IF(C16="onderzoeksorganisatie","100%","0%")</f>
        <v>0%</v>
      </c>
      <c r="I16" s="89">
        <f>IF(C16="[Maak een keuze]",0,IF(C16="veehouderijonderneming","40%",0))</f>
        <v>0</v>
      </c>
      <c r="J16" s="169"/>
      <c r="K16" s="66"/>
      <c r="L16" s="66"/>
    </row>
    <row r="17" spans="1:18" ht="24.95" customHeight="1" x14ac:dyDescent="0.25">
      <c r="A17" s="129"/>
      <c r="B17" s="90" t="s">
        <v>167</v>
      </c>
      <c r="C17" s="15" t="s">
        <v>0</v>
      </c>
      <c r="D17" s="142"/>
      <c r="E17" s="142"/>
      <c r="F17" s="142"/>
      <c r="G17" s="91">
        <f>IF(C17="[Maak een keuze]",0%,IF(C17="Overig",0,IF(C17="Klein",20%,10%)))</f>
        <v>0</v>
      </c>
      <c r="H17" s="69"/>
      <c r="I17" s="69"/>
      <c r="J17" s="169"/>
      <c r="K17" s="66"/>
      <c r="L17" s="66"/>
    </row>
    <row r="18" spans="1:18" ht="24.95" customHeight="1" x14ac:dyDescent="0.25">
      <c r="A18" s="129"/>
      <c r="B18" s="60" t="str">
        <f>IF(C16="Veehouderijonderneming","Penvoerder, deelnemer 1 is een jonge landbouwer",IF(C16="Overige ondernemingen","Niet van toepassing op deze deelnemersoort",IF(C16="Onderzoeksorganisatie","Niet van toepassing op deze deelnemersoort",IF(C16="[Maak een keuze]","Afhankelijk van deelnemersoort"))))</f>
        <v>Afhankelijk van deelnemersoort</v>
      </c>
      <c r="C18" s="217" t="s">
        <v>0</v>
      </c>
      <c r="D18" s="142"/>
      <c r="E18" s="142"/>
      <c r="F18" s="142"/>
      <c r="G18" s="92"/>
      <c r="H18" s="69"/>
      <c r="I18" s="68">
        <f>IF(C16="overige ondernemingen","0%",IF(C16="Onderzoeksorganisatie","0%",IF(C18="[Maak een keuze]",0,IF(C18="Ja",20%,0))))</f>
        <v>0</v>
      </c>
      <c r="J18" s="169"/>
      <c r="K18" s="66"/>
      <c r="L18" s="66"/>
    </row>
    <row r="19" spans="1:18" ht="39.950000000000003" customHeight="1" x14ac:dyDescent="0.25">
      <c r="A19" s="129"/>
      <c r="B19" s="60"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5" t="s">
        <v>0</v>
      </c>
      <c r="D19" s="83"/>
      <c r="E19" s="7"/>
      <c r="F19" s="7"/>
      <c r="G19" s="93"/>
      <c r="H19" s="71"/>
      <c r="I19" s="70">
        <f>IF(C16="overige ondernemingen","0%",IF(C16="onderzoeksorganisatie","0%",IF(C19="[Maak een keuze]",0,IF(C19="Ja",20%,0))))</f>
        <v>0</v>
      </c>
      <c r="J19" s="59"/>
      <c r="K19" s="66"/>
      <c r="L19" s="66"/>
    </row>
    <row r="20" spans="1:18" ht="16.5" customHeight="1" x14ac:dyDescent="0.25">
      <c r="A20" s="129"/>
      <c r="B20" s="19"/>
      <c r="C20" s="7"/>
      <c r="D20" s="94"/>
      <c r="E20" s="95"/>
      <c r="F20" s="97"/>
      <c r="G20" s="96"/>
      <c r="H20" s="97"/>
      <c r="I20" s="98"/>
      <c r="J20" s="59"/>
      <c r="K20" s="66"/>
      <c r="L20" s="66"/>
    </row>
    <row r="21" spans="1:18" ht="14.1" customHeight="1" x14ac:dyDescent="0.25">
      <c r="A21" s="129"/>
      <c r="B21" s="19"/>
      <c r="C21" s="7"/>
      <c r="D21" s="412" t="s">
        <v>39</v>
      </c>
      <c r="E21" s="413"/>
      <c r="F21" s="331"/>
      <c r="G21" s="99">
        <f>IF(C16="Onderzoeksorganisatie","0%",(G9+G11+G17))</f>
        <v>0</v>
      </c>
      <c r="H21" s="100">
        <f>IF(H3="Fase 2 (emissiemetingfase)",100%,0)</f>
        <v>0</v>
      </c>
      <c r="I21" s="99">
        <f>IF(C16="Onderzoeksorganisatie","0%",IF(C16="Overige ondernemingen","0%",IF((I16+I18+I19)&gt;G21,G21,(I16+I18+I19))))</f>
        <v>0</v>
      </c>
      <c r="J21" s="59"/>
      <c r="K21" s="58"/>
    </row>
    <row r="22" spans="1:18" ht="14.1" customHeight="1" thickBot="1" x14ac:dyDescent="0.3">
      <c r="A22" s="354"/>
      <c r="B22" s="73"/>
      <c r="C22" s="73"/>
      <c r="D22" s="101"/>
      <c r="E22" s="102"/>
      <c r="F22" s="102"/>
      <c r="G22" s="102"/>
      <c r="H22" s="103"/>
      <c r="I22" s="103"/>
      <c r="J22" s="103"/>
      <c r="K22" s="78"/>
      <c r="M22" s="104"/>
      <c r="N22" s="104"/>
      <c r="O22" s="104"/>
      <c r="P22" s="104"/>
    </row>
    <row r="23" spans="1:18" ht="14.1" customHeight="1" x14ac:dyDescent="0.25">
      <c r="A23" s="126"/>
      <c r="B23" s="105"/>
      <c r="C23" s="106"/>
      <c r="D23" s="106"/>
      <c r="E23" s="102"/>
      <c r="F23" s="102"/>
      <c r="G23" s="102"/>
      <c r="H23" s="103"/>
      <c r="I23" s="103"/>
      <c r="J23" s="103"/>
      <c r="K23" s="62"/>
      <c r="L23" s="421" t="s">
        <v>36</v>
      </c>
      <c r="M23" s="104"/>
      <c r="N23" s="104"/>
      <c r="O23" s="104"/>
    </row>
    <row r="24" spans="1:18" ht="14.1" customHeight="1" thickBot="1" x14ac:dyDescent="0.3">
      <c r="A24" s="354"/>
      <c r="B24" s="73"/>
      <c r="C24" s="73"/>
      <c r="D24" s="94"/>
      <c r="E24" s="97"/>
      <c r="F24" s="97"/>
      <c r="G24" s="97"/>
      <c r="H24" s="107"/>
      <c r="I24" s="97"/>
      <c r="J24" s="108"/>
      <c r="K24" s="46"/>
      <c r="L24" s="422"/>
      <c r="M24" s="109"/>
      <c r="N24" s="109"/>
      <c r="O24" s="109"/>
    </row>
    <row r="25" spans="1:18" ht="14.1" customHeight="1" x14ac:dyDescent="0.25">
      <c r="A25" s="129"/>
      <c r="B25" s="423" t="s">
        <v>45</v>
      </c>
      <c r="C25" s="424"/>
      <c r="D25" s="424"/>
      <c r="E25" s="424"/>
      <c r="F25" s="424"/>
      <c r="G25" s="424"/>
      <c r="H25" s="424"/>
      <c r="I25" s="439"/>
      <c r="J25" s="427" t="s">
        <v>50</v>
      </c>
      <c r="K25" s="428"/>
      <c r="L25" s="428"/>
      <c r="M25" s="429"/>
      <c r="N25" s="446" t="s">
        <v>36</v>
      </c>
      <c r="O25" s="421" t="s">
        <v>36</v>
      </c>
      <c r="P25" s="421" t="s">
        <v>36</v>
      </c>
      <c r="Q25" s="421" t="s">
        <v>36</v>
      </c>
    </row>
    <row r="26" spans="1:18" ht="14.1" customHeight="1" thickBot="1" x14ac:dyDescent="0.3">
      <c r="A26" s="129"/>
      <c r="B26" s="440"/>
      <c r="C26" s="441"/>
      <c r="D26" s="441"/>
      <c r="E26" s="441"/>
      <c r="F26" s="441"/>
      <c r="G26" s="441"/>
      <c r="H26" s="441"/>
      <c r="I26" s="442"/>
      <c r="J26" s="443"/>
      <c r="K26" s="444"/>
      <c r="L26" s="444"/>
      <c r="M26" s="445"/>
      <c r="N26" s="447"/>
      <c r="O26" s="422"/>
      <c r="P26" s="422"/>
      <c r="Q26" s="422"/>
    </row>
    <row r="27" spans="1:18" ht="45" customHeight="1" x14ac:dyDescent="0.25">
      <c r="A27" s="129"/>
      <c r="B27" s="249" t="s">
        <v>57</v>
      </c>
      <c r="C27" s="111" t="s">
        <v>3</v>
      </c>
      <c r="D27" s="110" t="s">
        <v>54</v>
      </c>
      <c r="E27" s="110" t="s">
        <v>140</v>
      </c>
      <c r="F27" s="110" t="s">
        <v>142</v>
      </c>
      <c r="G27" s="110" t="s">
        <v>4</v>
      </c>
      <c r="H27" s="110" t="s">
        <v>5</v>
      </c>
      <c r="I27" s="110" t="s">
        <v>48</v>
      </c>
      <c r="J27" s="110" t="s">
        <v>13</v>
      </c>
      <c r="K27" s="110" t="s">
        <v>14</v>
      </c>
      <c r="L27" s="112" t="s">
        <v>47</v>
      </c>
      <c r="M27" s="172" t="s">
        <v>46</v>
      </c>
      <c r="N27" s="375" t="s">
        <v>15</v>
      </c>
      <c r="O27" s="183" t="s">
        <v>101</v>
      </c>
      <c r="P27" s="183" t="s">
        <v>4</v>
      </c>
      <c r="Q27" s="184" t="s">
        <v>35</v>
      </c>
      <c r="R27" s="104"/>
    </row>
    <row r="28" spans="1:18" s="114" customFormat="1" ht="24.95" customHeight="1" x14ac:dyDescent="0.25">
      <c r="A28" s="353" t="s">
        <v>161</v>
      </c>
      <c r="B28" s="173"/>
      <c r="C28" s="134" t="s">
        <v>0</v>
      </c>
      <c r="D28" s="217"/>
      <c r="E28" s="217"/>
      <c r="F28" s="338"/>
      <c r="G28" s="221" t="str">
        <f t="shared" ref="G28:G45" si="0">P28</f>
        <v/>
      </c>
      <c r="H28" s="223"/>
      <c r="I28" s="221" t="str">
        <f t="shared" ref="I28:I45" si="1">Q28</f>
        <v/>
      </c>
      <c r="J28" s="222"/>
      <c r="K28" s="222"/>
      <c r="L28" s="223">
        <f t="shared" ref="L28:L45" si="2">J28-K28</f>
        <v>0</v>
      </c>
      <c r="M28" s="254"/>
      <c r="N28" s="366" t="e">
        <f>($C$8-$C$7)/365.2</f>
        <v>#VALUE!</v>
      </c>
      <c r="O28" s="21" t="str">
        <f>IF(M28=0,"",L28/M28)</f>
        <v/>
      </c>
      <c r="P28" s="34" t="str">
        <f t="shared" ref="P28:P45" si="3">IFERROR((O28*N28),"")</f>
        <v/>
      </c>
      <c r="Q28" s="367" t="str">
        <f t="shared" ref="Q28:Q45" si="4">IFERROR(J28-K28-P28,"")</f>
        <v/>
      </c>
      <c r="R28" s="113"/>
    </row>
    <row r="29" spans="1:18" s="114" customFormat="1" ht="24.95" customHeight="1" x14ac:dyDescent="0.25">
      <c r="A29" s="353" t="s">
        <v>144</v>
      </c>
      <c r="B29" s="173"/>
      <c r="C29" s="134" t="s">
        <v>7</v>
      </c>
      <c r="D29" s="217"/>
      <c r="E29" s="217"/>
      <c r="F29" s="338"/>
      <c r="G29" s="221" t="str">
        <f t="shared" si="0"/>
        <v/>
      </c>
      <c r="H29" s="223"/>
      <c r="I29" s="221" t="str">
        <f t="shared" si="1"/>
        <v/>
      </c>
      <c r="J29" s="222"/>
      <c r="K29" s="222"/>
      <c r="L29" s="223">
        <f t="shared" si="2"/>
        <v>0</v>
      </c>
      <c r="M29" s="254"/>
      <c r="N29" s="366" t="e">
        <f t="shared" ref="N29:N45" si="5">($C$8-$C$7)/365.2</f>
        <v>#VALUE!</v>
      </c>
      <c r="O29" s="21" t="str">
        <f t="shared" ref="O29:O45" si="6">IF(M29=0,"",L29/M29)</f>
        <v/>
      </c>
      <c r="P29" s="34" t="str">
        <f t="shared" si="3"/>
        <v/>
      </c>
      <c r="Q29" s="367" t="str">
        <f t="shared" si="4"/>
        <v/>
      </c>
      <c r="R29" s="113"/>
    </row>
    <row r="30" spans="1:18" s="114" customFormat="1" ht="24.95" customHeight="1" x14ac:dyDescent="0.25">
      <c r="A30" s="353" t="s">
        <v>145</v>
      </c>
      <c r="B30" s="173"/>
      <c r="C30" s="134" t="s">
        <v>7</v>
      </c>
      <c r="D30" s="217"/>
      <c r="E30" s="217"/>
      <c r="F30" s="338"/>
      <c r="G30" s="221" t="str">
        <f t="shared" si="0"/>
        <v/>
      </c>
      <c r="H30" s="223"/>
      <c r="I30" s="221" t="str">
        <f t="shared" si="1"/>
        <v/>
      </c>
      <c r="J30" s="222"/>
      <c r="K30" s="222"/>
      <c r="L30" s="223">
        <f t="shared" si="2"/>
        <v>0</v>
      </c>
      <c r="M30" s="254"/>
      <c r="N30" s="366" t="e">
        <f t="shared" si="5"/>
        <v>#VALUE!</v>
      </c>
      <c r="O30" s="21" t="str">
        <f t="shared" si="6"/>
        <v/>
      </c>
      <c r="P30" s="34" t="str">
        <f t="shared" si="3"/>
        <v/>
      </c>
      <c r="Q30" s="367" t="str">
        <f t="shared" si="4"/>
        <v/>
      </c>
      <c r="R30" s="113"/>
    </row>
    <row r="31" spans="1:18" s="114" customFormat="1" ht="24.95" customHeight="1" x14ac:dyDescent="0.25">
      <c r="A31" s="353" t="s">
        <v>146</v>
      </c>
      <c r="B31" s="173"/>
      <c r="C31" s="134" t="s">
        <v>7</v>
      </c>
      <c r="D31" s="217"/>
      <c r="E31" s="217"/>
      <c r="F31" s="338"/>
      <c r="G31" s="221" t="str">
        <f t="shared" si="0"/>
        <v/>
      </c>
      <c r="H31" s="223"/>
      <c r="I31" s="221" t="str">
        <f t="shared" si="1"/>
        <v/>
      </c>
      <c r="J31" s="222"/>
      <c r="K31" s="222"/>
      <c r="L31" s="223">
        <f t="shared" si="2"/>
        <v>0</v>
      </c>
      <c r="M31" s="254"/>
      <c r="N31" s="366" t="e">
        <f t="shared" si="5"/>
        <v>#VALUE!</v>
      </c>
      <c r="O31" s="21" t="str">
        <f t="shared" si="6"/>
        <v/>
      </c>
      <c r="P31" s="34" t="str">
        <f t="shared" si="3"/>
        <v/>
      </c>
      <c r="Q31" s="367" t="str">
        <f t="shared" si="4"/>
        <v/>
      </c>
      <c r="R31" s="113"/>
    </row>
    <row r="32" spans="1:18" s="114" customFormat="1" ht="24.95" customHeight="1" x14ac:dyDescent="0.25">
      <c r="A32" s="353" t="s">
        <v>147</v>
      </c>
      <c r="B32" s="173"/>
      <c r="C32" s="134" t="s">
        <v>7</v>
      </c>
      <c r="D32" s="217"/>
      <c r="E32" s="217"/>
      <c r="F32" s="338"/>
      <c r="G32" s="221" t="str">
        <f t="shared" si="0"/>
        <v/>
      </c>
      <c r="H32" s="223"/>
      <c r="I32" s="221" t="str">
        <f t="shared" si="1"/>
        <v/>
      </c>
      <c r="J32" s="222"/>
      <c r="K32" s="222"/>
      <c r="L32" s="223">
        <f t="shared" si="2"/>
        <v>0</v>
      </c>
      <c r="M32" s="254"/>
      <c r="N32" s="366" t="e">
        <f t="shared" si="5"/>
        <v>#VALUE!</v>
      </c>
      <c r="O32" s="21" t="str">
        <f t="shared" si="6"/>
        <v/>
      </c>
      <c r="P32" s="34" t="str">
        <f t="shared" si="3"/>
        <v/>
      </c>
      <c r="Q32" s="367" t="str">
        <f t="shared" si="4"/>
        <v/>
      </c>
      <c r="R32" s="113"/>
    </row>
    <row r="33" spans="1:19" s="114" customFormat="1" ht="24.95" customHeight="1" x14ac:dyDescent="0.25">
      <c r="A33" s="353" t="s">
        <v>148</v>
      </c>
      <c r="B33" s="173"/>
      <c r="C33" s="134" t="s">
        <v>7</v>
      </c>
      <c r="D33" s="217"/>
      <c r="E33" s="217"/>
      <c r="F33" s="338"/>
      <c r="G33" s="221" t="str">
        <f t="shared" si="0"/>
        <v/>
      </c>
      <c r="H33" s="223"/>
      <c r="I33" s="221" t="str">
        <f t="shared" si="1"/>
        <v/>
      </c>
      <c r="J33" s="222"/>
      <c r="K33" s="222"/>
      <c r="L33" s="223">
        <f t="shared" si="2"/>
        <v>0</v>
      </c>
      <c r="M33" s="254"/>
      <c r="N33" s="366" t="e">
        <f t="shared" si="5"/>
        <v>#VALUE!</v>
      </c>
      <c r="O33" s="21" t="str">
        <f t="shared" si="6"/>
        <v/>
      </c>
      <c r="P33" s="34" t="str">
        <f t="shared" si="3"/>
        <v/>
      </c>
      <c r="Q33" s="367" t="str">
        <f t="shared" si="4"/>
        <v/>
      </c>
      <c r="R33" s="113"/>
    </row>
    <row r="34" spans="1:19" s="114" customFormat="1" ht="24.95" customHeight="1" x14ac:dyDescent="0.25">
      <c r="A34" s="353" t="s">
        <v>149</v>
      </c>
      <c r="B34" s="173"/>
      <c r="C34" s="134" t="s">
        <v>7</v>
      </c>
      <c r="D34" s="217"/>
      <c r="E34" s="217"/>
      <c r="F34" s="338"/>
      <c r="G34" s="221" t="str">
        <f t="shared" si="0"/>
        <v/>
      </c>
      <c r="H34" s="223"/>
      <c r="I34" s="221" t="str">
        <f t="shared" si="1"/>
        <v/>
      </c>
      <c r="J34" s="222"/>
      <c r="K34" s="222"/>
      <c r="L34" s="223">
        <f t="shared" si="2"/>
        <v>0</v>
      </c>
      <c r="M34" s="254"/>
      <c r="N34" s="366" t="e">
        <f t="shared" si="5"/>
        <v>#VALUE!</v>
      </c>
      <c r="O34" s="21" t="str">
        <f t="shared" si="6"/>
        <v/>
      </c>
      <c r="P34" s="34" t="str">
        <f t="shared" si="3"/>
        <v/>
      </c>
      <c r="Q34" s="367" t="str">
        <f t="shared" si="4"/>
        <v/>
      </c>
      <c r="R34" s="113"/>
    </row>
    <row r="35" spans="1:19" s="114" customFormat="1" ht="24.95" customHeight="1" x14ac:dyDescent="0.25">
      <c r="A35" s="353" t="s">
        <v>150</v>
      </c>
      <c r="B35" s="173"/>
      <c r="C35" s="134" t="s">
        <v>7</v>
      </c>
      <c r="D35" s="217"/>
      <c r="E35" s="217"/>
      <c r="F35" s="338"/>
      <c r="G35" s="221" t="str">
        <f t="shared" si="0"/>
        <v/>
      </c>
      <c r="H35" s="223"/>
      <c r="I35" s="221" t="str">
        <f t="shared" si="1"/>
        <v/>
      </c>
      <c r="J35" s="222"/>
      <c r="K35" s="222"/>
      <c r="L35" s="223">
        <f t="shared" si="2"/>
        <v>0</v>
      </c>
      <c r="M35" s="254"/>
      <c r="N35" s="366" t="e">
        <f t="shared" si="5"/>
        <v>#VALUE!</v>
      </c>
      <c r="O35" s="21" t="str">
        <f t="shared" si="6"/>
        <v/>
      </c>
      <c r="P35" s="34" t="str">
        <f t="shared" si="3"/>
        <v/>
      </c>
      <c r="Q35" s="367" t="str">
        <f t="shared" si="4"/>
        <v/>
      </c>
      <c r="R35" s="113"/>
    </row>
    <row r="36" spans="1:19" s="114" customFormat="1" ht="24.95" customHeight="1" x14ac:dyDescent="0.25">
      <c r="A36" s="353" t="s">
        <v>151</v>
      </c>
      <c r="B36" s="173"/>
      <c r="C36" s="134" t="s">
        <v>7</v>
      </c>
      <c r="D36" s="217"/>
      <c r="E36" s="217"/>
      <c r="F36" s="338"/>
      <c r="G36" s="221" t="str">
        <f t="shared" si="0"/>
        <v/>
      </c>
      <c r="H36" s="223"/>
      <c r="I36" s="221" t="str">
        <f t="shared" si="1"/>
        <v/>
      </c>
      <c r="J36" s="222"/>
      <c r="K36" s="222"/>
      <c r="L36" s="223">
        <f t="shared" si="2"/>
        <v>0</v>
      </c>
      <c r="M36" s="254"/>
      <c r="N36" s="366" t="e">
        <f t="shared" si="5"/>
        <v>#VALUE!</v>
      </c>
      <c r="O36" s="21" t="str">
        <f t="shared" si="6"/>
        <v/>
      </c>
      <c r="P36" s="34" t="str">
        <f t="shared" si="3"/>
        <v/>
      </c>
      <c r="Q36" s="367" t="str">
        <f t="shared" si="4"/>
        <v/>
      </c>
      <c r="R36" s="113"/>
    </row>
    <row r="37" spans="1:19" s="114" customFormat="1" ht="24.95" customHeight="1" x14ac:dyDescent="0.25">
      <c r="A37" s="353" t="s">
        <v>152</v>
      </c>
      <c r="B37" s="173"/>
      <c r="C37" s="134" t="s">
        <v>7</v>
      </c>
      <c r="D37" s="217"/>
      <c r="E37" s="217"/>
      <c r="F37" s="338"/>
      <c r="G37" s="221" t="str">
        <f t="shared" si="0"/>
        <v/>
      </c>
      <c r="H37" s="223"/>
      <c r="I37" s="221" t="str">
        <f t="shared" si="1"/>
        <v/>
      </c>
      <c r="J37" s="222"/>
      <c r="K37" s="222"/>
      <c r="L37" s="223">
        <f t="shared" si="2"/>
        <v>0</v>
      </c>
      <c r="M37" s="254"/>
      <c r="N37" s="366" t="e">
        <f t="shared" si="5"/>
        <v>#VALUE!</v>
      </c>
      <c r="O37" s="21" t="str">
        <f t="shared" si="6"/>
        <v/>
      </c>
      <c r="P37" s="34" t="str">
        <f t="shared" si="3"/>
        <v/>
      </c>
      <c r="Q37" s="367" t="str">
        <f t="shared" si="4"/>
        <v/>
      </c>
      <c r="R37" s="113"/>
    </row>
    <row r="38" spans="1:19" s="114" customFormat="1" ht="24.95" customHeight="1" x14ac:dyDescent="0.25">
      <c r="A38" s="353" t="s">
        <v>153</v>
      </c>
      <c r="B38" s="173"/>
      <c r="C38" s="134" t="s">
        <v>7</v>
      </c>
      <c r="D38" s="217"/>
      <c r="E38" s="217"/>
      <c r="F38" s="338"/>
      <c r="G38" s="221" t="str">
        <f t="shared" si="0"/>
        <v/>
      </c>
      <c r="H38" s="223"/>
      <c r="I38" s="221" t="str">
        <f t="shared" si="1"/>
        <v/>
      </c>
      <c r="J38" s="222"/>
      <c r="K38" s="222"/>
      <c r="L38" s="223">
        <f t="shared" si="2"/>
        <v>0</v>
      </c>
      <c r="M38" s="254"/>
      <c r="N38" s="366" t="e">
        <f t="shared" si="5"/>
        <v>#VALUE!</v>
      </c>
      <c r="O38" s="21" t="str">
        <f t="shared" si="6"/>
        <v/>
      </c>
      <c r="P38" s="34" t="str">
        <f t="shared" si="3"/>
        <v/>
      </c>
      <c r="Q38" s="367" t="str">
        <f t="shared" si="4"/>
        <v/>
      </c>
      <c r="R38" s="113"/>
    </row>
    <row r="39" spans="1:19" s="114" customFormat="1" ht="24.95" customHeight="1" x14ac:dyDescent="0.25">
      <c r="A39" s="353" t="s">
        <v>154</v>
      </c>
      <c r="B39" s="173"/>
      <c r="C39" s="134" t="s">
        <v>7</v>
      </c>
      <c r="D39" s="217"/>
      <c r="E39" s="217"/>
      <c r="F39" s="338"/>
      <c r="G39" s="221" t="str">
        <f t="shared" si="0"/>
        <v/>
      </c>
      <c r="H39" s="223"/>
      <c r="I39" s="221" t="str">
        <f t="shared" si="1"/>
        <v/>
      </c>
      <c r="J39" s="222"/>
      <c r="K39" s="222"/>
      <c r="L39" s="223">
        <f t="shared" si="2"/>
        <v>0</v>
      </c>
      <c r="M39" s="254"/>
      <c r="N39" s="366" t="e">
        <f t="shared" si="5"/>
        <v>#VALUE!</v>
      </c>
      <c r="O39" s="21" t="str">
        <f t="shared" si="6"/>
        <v/>
      </c>
      <c r="P39" s="34" t="str">
        <f t="shared" si="3"/>
        <v/>
      </c>
      <c r="Q39" s="367" t="str">
        <f t="shared" si="4"/>
        <v/>
      </c>
      <c r="R39" s="113"/>
    </row>
    <row r="40" spans="1:19" s="114" customFormat="1" ht="24.95" customHeight="1" x14ac:dyDescent="0.25">
      <c r="A40" s="353" t="s">
        <v>155</v>
      </c>
      <c r="B40" s="173"/>
      <c r="C40" s="134" t="s">
        <v>7</v>
      </c>
      <c r="D40" s="217"/>
      <c r="E40" s="217"/>
      <c r="F40" s="338"/>
      <c r="G40" s="221" t="str">
        <f t="shared" si="0"/>
        <v/>
      </c>
      <c r="H40" s="223"/>
      <c r="I40" s="221" t="str">
        <f t="shared" si="1"/>
        <v/>
      </c>
      <c r="J40" s="222"/>
      <c r="K40" s="222"/>
      <c r="L40" s="223">
        <f t="shared" si="2"/>
        <v>0</v>
      </c>
      <c r="M40" s="254"/>
      <c r="N40" s="366" t="e">
        <f t="shared" si="5"/>
        <v>#VALUE!</v>
      </c>
      <c r="O40" s="21" t="str">
        <f t="shared" si="6"/>
        <v/>
      </c>
      <c r="P40" s="34" t="str">
        <f t="shared" si="3"/>
        <v/>
      </c>
      <c r="Q40" s="367" t="str">
        <f t="shared" si="4"/>
        <v/>
      </c>
      <c r="R40" s="113"/>
    </row>
    <row r="41" spans="1:19" s="114" customFormat="1" ht="24.95" customHeight="1" x14ac:dyDescent="0.25">
      <c r="A41" s="353" t="s">
        <v>156</v>
      </c>
      <c r="B41" s="173"/>
      <c r="C41" s="134" t="s">
        <v>7</v>
      </c>
      <c r="D41" s="217"/>
      <c r="E41" s="217"/>
      <c r="F41" s="338"/>
      <c r="G41" s="221" t="str">
        <f t="shared" si="0"/>
        <v/>
      </c>
      <c r="H41" s="223"/>
      <c r="I41" s="221" t="str">
        <f t="shared" si="1"/>
        <v/>
      </c>
      <c r="J41" s="222"/>
      <c r="K41" s="222"/>
      <c r="L41" s="223">
        <f t="shared" si="2"/>
        <v>0</v>
      </c>
      <c r="M41" s="254"/>
      <c r="N41" s="366" t="e">
        <f t="shared" si="5"/>
        <v>#VALUE!</v>
      </c>
      <c r="O41" s="21" t="str">
        <f t="shared" si="6"/>
        <v/>
      </c>
      <c r="P41" s="34" t="str">
        <f t="shared" si="3"/>
        <v/>
      </c>
      <c r="Q41" s="367" t="str">
        <f t="shared" si="4"/>
        <v/>
      </c>
      <c r="R41" s="113"/>
    </row>
    <row r="42" spans="1:19" s="114" customFormat="1" ht="24.95" customHeight="1" x14ac:dyDescent="0.25">
      <c r="A42" s="353" t="s">
        <v>157</v>
      </c>
      <c r="B42" s="173"/>
      <c r="C42" s="134" t="s">
        <v>7</v>
      </c>
      <c r="D42" s="217"/>
      <c r="E42" s="217"/>
      <c r="F42" s="338"/>
      <c r="G42" s="221" t="str">
        <f t="shared" si="0"/>
        <v/>
      </c>
      <c r="H42" s="223"/>
      <c r="I42" s="221" t="str">
        <f t="shared" si="1"/>
        <v/>
      </c>
      <c r="J42" s="222"/>
      <c r="K42" s="222"/>
      <c r="L42" s="223">
        <f t="shared" si="2"/>
        <v>0</v>
      </c>
      <c r="M42" s="254"/>
      <c r="N42" s="366" t="e">
        <f t="shared" si="5"/>
        <v>#VALUE!</v>
      </c>
      <c r="O42" s="21" t="str">
        <f t="shared" si="6"/>
        <v/>
      </c>
      <c r="P42" s="34" t="str">
        <f t="shared" si="3"/>
        <v/>
      </c>
      <c r="Q42" s="367" t="str">
        <f t="shared" si="4"/>
        <v/>
      </c>
      <c r="R42" s="113"/>
    </row>
    <row r="43" spans="1:19" s="114" customFormat="1" ht="24.95" customHeight="1" x14ac:dyDescent="0.25">
      <c r="A43" s="353" t="s">
        <v>158</v>
      </c>
      <c r="B43" s="173"/>
      <c r="C43" s="134" t="s">
        <v>7</v>
      </c>
      <c r="D43" s="217"/>
      <c r="E43" s="217"/>
      <c r="F43" s="338"/>
      <c r="G43" s="221" t="str">
        <f t="shared" si="0"/>
        <v/>
      </c>
      <c r="H43" s="223"/>
      <c r="I43" s="221" t="str">
        <f t="shared" si="1"/>
        <v/>
      </c>
      <c r="J43" s="222"/>
      <c r="K43" s="222"/>
      <c r="L43" s="223">
        <f t="shared" si="2"/>
        <v>0</v>
      </c>
      <c r="M43" s="254"/>
      <c r="N43" s="366" t="e">
        <f t="shared" si="5"/>
        <v>#VALUE!</v>
      </c>
      <c r="O43" s="21" t="str">
        <f t="shared" si="6"/>
        <v/>
      </c>
      <c r="P43" s="34" t="str">
        <f t="shared" si="3"/>
        <v/>
      </c>
      <c r="Q43" s="367" t="str">
        <f t="shared" si="4"/>
        <v/>
      </c>
      <c r="R43" s="113"/>
    </row>
    <row r="44" spans="1:19" s="114" customFormat="1" ht="24.95" customHeight="1" x14ac:dyDescent="0.25">
      <c r="A44" s="353" t="s">
        <v>159</v>
      </c>
      <c r="B44" s="173"/>
      <c r="C44" s="134" t="s">
        <v>7</v>
      </c>
      <c r="D44" s="217"/>
      <c r="E44" s="217"/>
      <c r="F44" s="338"/>
      <c r="G44" s="221" t="str">
        <f t="shared" si="0"/>
        <v/>
      </c>
      <c r="H44" s="223"/>
      <c r="I44" s="221" t="str">
        <f t="shared" si="1"/>
        <v/>
      </c>
      <c r="J44" s="222"/>
      <c r="K44" s="222"/>
      <c r="L44" s="223">
        <f t="shared" si="2"/>
        <v>0</v>
      </c>
      <c r="M44" s="254"/>
      <c r="N44" s="366" t="e">
        <f t="shared" si="5"/>
        <v>#VALUE!</v>
      </c>
      <c r="O44" s="21" t="str">
        <f t="shared" si="6"/>
        <v/>
      </c>
      <c r="P44" s="34" t="str">
        <f t="shared" si="3"/>
        <v/>
      </c>
      <c r="Q44" s="367" t="str">
        <f t="shared" si="4"/>
        <v/>
      </c>
      <c r="R44" s="113"/>
    </row>
    <row r="45" spans="1:19" s="114" customFormat="1" ht="24.95" customHeight="1" thickBot="1" x14ac:dyDescent="0.3">
      <c r="A45" s="353" t="s">
        <v>160</v>
      </c>
      <c r="B45" s="250"/>
      <c r="C45" s="224" t="s">
        <v>7</v>
      </c>
      <c r="D45" s="225"/>
      <c r="E45" s="225"/>
      <c r="F45" s="339"/>
      <c r="G45" s="226" t="str">
        <f t="shared" si="0"/>
        <v/>
      </c>
      <c r="H45" s="247"/>
      <c r="I45" s="226" t="str">
        <f t="shared" si="1"/>
        <v/>
      </c>
      <c r="J45" s="227"/>
      <c r="K45" s="227"/>
      <c r="L45" s="247">
        <f t="shared" si="2"/>
        <v>0</v>
      </c>
      <c r="M45" s="330"/>
      <c r="N45" s="368" t="e">
        <f t="shared" si="5"/>
        <v>#VALUE!</v>
      </c>
      <c r="O45" s="40" t="str">
        <f t="shared" si="6"/>
        <v/>
      </c>
      <c r="P45" s="35" t="str">
        <f t="shared" si="3"/>
        <v/>
      </c>
      <c r="Q45" s="369" t="str">
        <f t="shared" si="4"/>
        <v/>
      </c>
      <c r="R45" s="113"/>
    </row>
    <row r="46" spans="1:19" s="114" customFormat="1" ht="24.95" customHeight="1" thickBot="1" x14ac:dyDescent="0.3">
      <c r="A46" s="316"/>
      <c r="B46" s="19"/>
      <c r="C46" s="7"/>
      <c r="D46" s="7"/>
      <c r="E46" s="20"/>
      <c r="F46" s="20"/>
      <c r="G46" s="20"/>
      <c r="H46" s="13"/>
      <c r="I46" s="13"/>
      <c r="J46" s="13"/>
      <c r="K46" s="13"/>
      <c r="L46" s="13"/>
      <c r="M46" s="13"/>
      <c r="N46" s="13"/>
      <c r="O46" s="14"/>
      <c r="P46" s="14"/>
      <c r="Q46" s="13"/>
      <c r="R46" s="13"/>
      <c r="S46" s="113"/>
    </row>
    <row r="47" spans="1:19" s="114" customFormat="1" ht="24.95" customHeight="1" thickBot="1" x14ac:dyDescent="0.3">
      <c r="A47" s="316"/>
      <c r="B47" s="433" t="s">
        <v>38</v>
      </c>
      <c r="C47" s="434"/>
      <c r="D47" s="434"/>
      <c r="E47" s="435"/>
      <c r="F47" s="337"/>
      <c r="G47" s="414" t="s">
        <v>40</v>
      </c>
      <c r="H47" s="415"/>
      <c r="I47" s="45"/>
      <c r="J47" s="13"/>
      <c r="K47" s="13"/>
      <c r="L47" s="13"/>
      <c r="M47" s="13"/>
      <c r="N47" s="14"/>
      <c r="O47" s="14"/>
      <c r="P47" s="13"/>
      <c r="Q47" s="13"/>
      <c r="R47" s="113"/>
    </row>
    <row r="48" spans="1:19" s="117" customFormat="1" ht="45" customHeight="1" thickBot="1" x14ac:dyDescent="0.3">
      <c r="A48" s="316"/>
      <c r="B48" s="181" t="s">
        <v>57</v>
      </c>
      <c r="C48" s="182" t="s">
        <v>3</v>
      </c>
      <c r="D48" s="183" t="s">
        <v>65</v>
      </c>
      <c r="E48" s="267" t="s">
        <v>140</v>
      </c>
      <c r="F48" s="110" t="s">
        <v>142</v>
      </c>
      <c r="G48" s="183" t="s">
        <v>4</v>
      </c>
      <c r="H48" s="183" t="s">
        <v>5</v>
      </c>
      <c r="I48" s="184" t="s">
        <v>6</v>
      </c>
      <c r="J48" s="115"/>
      <c r="K48" s="13"/>
      <c r="L48" s="13"/>
      <c r="M48" s="13"/>
      <c r="N48" s="14"/>
      <c r="O48" s="14"/>
      <c r="P48" s="13"/>
      <c r="Q48" s="13"/>
      <c r="R48" s="116"/>
    </row>
    <row r="49" spans="1:26" s="117" customFormat="1" ht="24.95" customHeight="1" x14ac:dyDescent="0.25">
      <c r="A49" s="353" t="s">
        <v>161</v>
      </c>
      <c r="B49" s="269"/>
      <c r="C49" s="36" t="s">
        <v>0</v>
      </c>
      <c r="D49" s="41"/>
      <c r="E49" s="41"/>
      <c r="F49" s="340"/>
      <c r="G49" s="43"/>
      <c r="H49" s="43"/>
      <c r="I49" s="270"/>
      <c r="J49" s="170"/>
      <c r="K49" s="118"/>
      <c r="L49" s="118"/>
      <c r="M49" s="118"/>
      <c r="N49" s="118"/>
      <c r="O49" s="118"/>
      <c r="P49" s="118"/>
      <c r="Q49" s="118"/>
      <c r="R49" s="119"/>
      <c r="S49" s="120"/>
      <c r="T49" s="120"/>
      <c r="U49" s="120"/>
      <c r="V49" s="120"/>
      <c r="W49" s="120"/>
      <c r="X49" s="120"/>
      <c r="Y49" s="120"/>
      <c r="Z49" s="120"/>
    </row>
    <row r="50" spans="1:26" s="122" customFormat="1" ht="24.95" customHeight="1" x14ac:dyDescent="0.25">
      <c r="A50" s="353" t="s">
        <v>144</v>
      </c>
      <c r="B50" s="37"/>
      <c r="C50" s="16" t="s">
        <v>0</v>
      </c>
      <c r="D50" s="15"/>
      <c r="E50" s="15"/>
      <c r="F50" s="341"/>
      <c r="G50" s="22"/>
      <c r="H50" s="22"/>
      <c r="I50" s="174"/>
      <c r="J50" s="118"/>
      <c r="K50" s="118"/>
      <c r="L50" s="118"/>
      <c r="M50" s="118"/>
      <c r="N50" s="118"/>
      <c r="O50" s="118"/>
      <c r="P50" s="118"/>
      <c r="Q50" s="118"/>
      <c r="R50" s="121"/>
      <c r="S50" s="121"/>
      <c r="T50" s="121"/>
      <c r="U50" s="121"/>
      <c r="V50" s="121"/>
      <c r="W50" s="121"/>
      <c r="X50" s="121"/>
      <c r="Y50" s="121"/>
      <c r="Z50" s="121"/>
    </row>
    <row r="51" spans="1:26" s="122" customFormat="1" ht="24.95" customHeight="1" x14ac:dyDescent="0.25">
      <c r="A51" s="353" t="s">
        <v>145</v>
      </c>
      <c r="B51" s="37"/>
      <c r="C51" s="16" t="s">
        <v>0</v>
      </c>
      <c r="D51" s="15"/>
      <c r="E51" s="15"/>
      <c r="F51" s="341"/>
      <c r="G51" s="22"/>
      <c r="H51" s="22"/>
      <c r="I51" s="174"/>
      <c r="J51" s="118"/>
      <c r="K51" s="118"/>
      <c r="L51" s="118"/>
      <c r="M51" s="118"/>
      <c r="N51" s="118"/>
      <c r="O51" s="118"/>
      <c r="P51" s="118"/>
      <c r="Q51" s="118"/>
      <c r="R51" s="121"/>
      <c r="S51" s="121"/>
      <c r="T51" s="121"/>
      <c r="U51" s="121"/>
      <c r="V51" s="121"/>
      <c r="W51" s="121"/>
      <c r="X51" s="121"/>
      <c r="Y51" s="121"/>
      <c r="Z51" s="121"/>
    </row>
    <row r="52" spans="1:26" s="122" customFormat="1" ht="24.95" customHeight="1" x14ac:dyDescent="0.25">
      <c r="A52" s="353" t="s">
        <v>146</v>
      </c>
      <c r="B52" s="37"/>
      <c r="C52" s="16" t="s">
        <v>0</v>
      </c>
      <c r="D52" s="15"/>
      <c r="E52" s="15"/>
      <c r="F52" s="341"/>
      <c r="G52" s="22"/>
      <c r="H52" s="22"/>
      <c r="I52" s="174"/>
      <c r="J52" s="118"/>
      <c r="K52" s="118"/>
      <c r="L52" s="118"/>
      <c r="M52" s="118"/>
      <c r="N52" s="118"/>
      <c r="O52" s="118"/>
      <c r="P52" s="118"/>
      <c r="Q52" s="118"/>
      <c r="R52" s="121"/>
      <c r="S52" s="121"/>
      <c r="T52" s="121"/>
      <c r="U52" s="121"/>
      <c r="V52" s="121"/>
      <c r="W52" s="121"/>
      <c r="X52" s="121"/>
      <c r="Y52" s="121"/>
      <c r="Z52" s="121"/>
    </row>
    <row r="53" spans="1:26" s="122" customFormat="1" ht="24.95" customHeight="1" x14ac:dyDescent="0.25">
      <c r="A53" s="353" t="s">
        <v>147</v>
      </c>
      <c r="B53" s="37"/>
      <c r="C53" s="16" t="s">
        <v>0</v>
      </c>
      <c r="D53" s="15"/>
      <c r="E53" s="15"/>
      <c r="F53" s="341"/>
      <c r="G53" s="22"/>
      <c r="H53" s="22"/>
      <c r="I53" s="174"/>
      <c r="J53" s="118"/>
      <c r="K53" s="118"/>
      <c r="L53" s="118"/>
      <c r="M53" s="118"/>
      <c r="N53" s="118"/>
      <c r="O53" s="118"/>
      <c r="P53" s="118"/>
      <c r="Q53" s="118"/>
      <c r="R53" s="121"/>
      <c r="S53" s="121"/>
      <c r="T53" s="121"/>
      <c r="U53" s="121"/>
      <c r="V53" s="121"/>
      <c r="W53" s="121"/>
      <c r="X53" s="121"/>
      <c r="Y53" s="121"/>
      <c r="Z53" s="121"/>
    </row>
    <row r="54" spans="1:26" s="122" customFormat="1" ht="24.95" customHeight="1" x14ac:dyDescent="0.25">
      <c r="A54" s="353" t="s">
        <v>148</v>
      </c>
      <c r="B54" s="37"/>
      <c r="C54" s="16" t="s">
        <v>0</v>
      </c>
      <c r="D54" s="15"/>
      <c r="E54" s="15"/>
      <c r="F54" s="341"/>
      <c r="G54" s="22"/>
      <c r="H54" s="22"/>
      <c r="I54" s="174"/>
      <c r="J54" s="118"/>
      <c r="K54" s="118"/>
      <c r="L54" s="118"/>
      <c r="M54" s="118"/>
      <c r="N54" s="118"/>
      <c r="O54" s="118"/>
      <c r="P54" s="118"/>
      <c r="Q54" s="118"/>
      <c r="R54" s="121"/>
      <c r="S54" s="121"/>
      <c r="T54" s="121"/>
      <c r="U54" s="121"/>
      <c r="V54" s="121"/>
      <c r="W54" s="121"/>
      <c r="X54" s="121"/>
      <c r="Y54" s="121"/>
      <c r="Z54" s="121"/>
    </row>
    <row r="55" spans="1:26" s="122" customFormat="1" ht="24.95" customHeight="1" x14ac:dyDescent="0.25">
      <c r="A55" s="353" t="s">
        <v>149</v>
      </c>
      <c r="B55" s="37"/>
      <c r="C55" s="16" t="s">
        <v>0</v>
      </c>
      <c r="D55" s="15"/>
      <c r="E55" s="15"/>
      <c r="F55" s="341"/>
      <c r="G55" s="22"/>
      <c r="H55" s="22"/>
      <c r="I55" s="174"/>
      <c r="J55" s="118"/>
      <c r="K55" s="118"/>
      <c r="L55" s="118"/>
      <c r="M55" s="118"/>
      <c r="N55" s="118"/>
      <c r="O55" s="118"/>
      <c r="P55" s="118"/>
      <c r="Q55" s="118"/>
      <c r="R55" s="121"/>
      <c r="S55" s="121"/>
      <c r="T55" s="121"/>
      <c r="U55" s="121"/>
      <c r="V55" s="121"/>
      <c r="W55" s="121"/>
      <c r="X55" s="121"/>
      <c r="Y55" s="121"/>
      <c r="Z55" s="121"/>
    </row>
    <row r="56" spans="1:26" s="122" customFormat="1" ht="24.95" customHeight="1" x14ac:dyDescent="0.25">
      <c r="A56" s="353" t="s">
        <v>150</v>
      </c>
      <c r="B56" s="37"/>
      <c r="C56" s="16" t="s">
        <v>0</v>
      </c>
      <c r="D56" s="15"/>
      <c r="E56" s="15"/>
      <c r="F56" s="341"/>
      <c r="G56" s="22"/>
      <c r="H56" s="22"/>
      <c r="I56" s="174"/>
      <c r="J56" s="118"/>
      <c r="K56" s="118"/>
      <c r="L56" s="118"/>
      <c r="M56" s="118"/>
      <c r="N56" s="118"/>
      <c r="O56" s="118"/>
      <c r="P56" s="118"/>
      <c r="Q56" s="118"/>
      <c r="R56" s="121"/>
      <c r="S56" s="121"/>
      <c r="T56" s="121"/>
      <c r="U56" s="121"/>
      <c r="V56" s="121"/>
      <c r="W56" s="121"/>
      <c r="X56" s="121"/>
      <c r="Y56" s="121"/>
      <c r="Z56" s="121"/>
    </row>
    <row r="57" spans="1:26" s="122" customFormat="1" ht="24.95" customHeight="1" x14ac:dyDescent="0.25">
      <c r="A57" s="353" t="s">
        <v>151</v>
      </c>
      <c r="B57" s="37"/>
      <c r="C57" s="16" t="s">
        <v>0</v>
      </c>
      <c r="D57" s="15"/>
      <c r="E57" s="15"/>
      <c r="F57" s="341"/>
      <c r="G57" s="22"/>
      <c r="H57" s="22"/>
      <c r="I57" s="174"/>
      <c r="J57" s="118"/>
      <c r="K57" s="118"/>
      <c r="L57" s="118"/>
      <c r="M57" s="118"/>
      <c r="N57" s="118"/>
      <c r="O57" s="118"/>
      <c r="P57" s="118"/>
      <c r="Q57" s="118"/>
      <c r="R57" s="121"/>
      <c r="S57" s="121"/>
      <c r="T57" s="121"/>
      <c r="U57" s="121"/>
      <c r="V57" s="121"/>
      <c r="W57" s="121"/>
      <c r="X57" s="121"/>
      <c r="Y57" s="121"/>
      <c r="Z57" s="121"/>
    </row>
    <row r="58" spans="1:26" s="122" customFormat="1" ht="24.95" customHeight="1" x14ac:dyDescent="0.25">
      <c r="A58" s="353" t="s">
        <v>152</v>
      </c>
      <c r="B58" s="37"/>
      <c r="C58" s="16" t="s">
        <v>0</v>
      </c>
      <c r="D58" s="15"/>
      <c r="E58" s="15"/>
      <c r="F58" s="341"/>
      <c r="G58" s="22"/>
      <c r="H58" s="22"/>
      <c r="I58" s="174"/>
      <c r="J58" s="118"/>
      <c r="K58" s="118"/>
      <c r="L58" s="118"/>
      <c r="M58" s="118"/>
      <c r="N58" s="118"/>
      <c r="O58" s="118"/>
      <c r="P58" s="118"/>
      <c r="Q58" s="118"/>
      <c r="R58" s="121"/>
      <c r="S58" s="121"/>
      <c r="T58" s="121"/>
      <c r="U58" s="121"/>
      <c r="V58" s="121"/>
      <c r="W58" s="121"/>
      <c r="X58" s="121"/>
      <c r="Y58" s="121"/>
      <c r="Z58" s="121"/>
    </row>
    <row r="59" spans="1:26" s="122" customFormat="1" ht="24.95" customHeight="1" x14ac:dyDescent="0.25">
      <c r="A59" s="353" t="s">
        <v>153</v>
      </c>
      <c r="B59" s="37"/>
      <c r="C59" s="16" t="s">
        <v>0</v>
      </c>
      <c r="D59" s="15"/>
      <c r="E59" s="15"/>
      <c r="F59" s="341"/>
      <c r="G59" s="22"/>
      <c r="H59" s="22"/>
      <c r="I59" s="174"/>
      <c r="J59" s="118"/>
      <c r="K59" s="118"/>
      <c r="L59" s="118"/>
      <c r="M59" s="118"/>
      <c r="N59" s="118"/>
      <c r="O59" s="118"/>
      <c r="P59" s="118"/>
      <c r="Q59" s="118"/>
      <c r="R59" s="121"/>
      <c r="S59" s="121"/>
      <c r="T59" s="121"/>
      <c r="U59" s="121"/>
      <c r="V59" s="121"/>
      <c r="W59" s="121"/>
      <c r="X59" s="121"/>
      <c r="Y59" s="121"/>
      <c r="Z59" s="121"/>
    </row>
    <row r="60" spans="1:26" s="122" customFormat="1" ht="24.95" customHeight="1" x14ac:dyDescent="0.25">
      <c r="A60" s="353" t="s">
        <v>154</v>
      </c>
      <c r="B60" s="37"/>
      <c r="C60" s="16" t="s">
        <v>0</v>
      </c>
      <c r="D60" s="15"/>
      <c r="E60" s="15"/>
      <c r="F60" s="341"/>
      <c r="G60" s="22"/>
      <c r="H60" s="22"/>
      <c r="I60" s="174"/>
      <c r="J60" s="118"/>
      <c r="K60" s="118"/>
      <c r="L60" s="118"/>
      <c r="M60" s="118"/>
      <c r="N60" s="118"/>
      <c r="O60" s="118"/>
      <c r="P60" s="118"/>
      <c r="Q60" s="118"/>
      <c r="R60" s="121"/>
      <c r="S60" s="121"/>
      <c r="T60" s="121"/>
      <c r="U60" s="121"/>
      <c r="V60" s="121"/>
      <c r="W60" s="121"/>
      <c r="X60" s="121"/>
      <c r="Y60" s="121"/>
      <c r="Z60" s="121"/>
    </row>
    <row r="61" spans="1:26" s="122" customFormat="1" ht="24.95" customHeight="1" x14ac:dyDescent="0.25">
      <c r="A61" s="353" t="s">
        <v>155</v>
      </c>
      <c r="B61" s="37"/>
      <c r="C61" s="16" t="s">
        <v>0</v>
      </c>
      <c r="D61" s="15"/>
      <c r="E61" s="15"/>
      <c r="F61" s="341"/>
      <c r="G61" s="22"/>
      <c r="H61" s="22"/>
      <c r="I61" s="174"/>
      <c r="J61" s="118"/>
      <c r="K61" s="118"/>
      <c r="L61" s="118"/>
      <c r="M61" s="118"/>
      <c r="N61" s="118"/>
      <c r="O61" s="118"/>
      <c r="P61" s="118"/>
      <c r="Q61" s="118"/>
      <c r="R61" s="121"/>
      <c r="S61" s="121"/>
      <c r="T61" s="121"/>
      <c r="U61" s="121"/>
      <c r="V61" s="121"/>
      <c r="W61" s="121"/>
      <c r="X61" s="121"/>
      <c r="Y61" s="121"/>
      <c r="Z61" s="121"/>
    </row>
    <row r="62" spans="1:26" s="122" customFormat="1" ht="24.95" customHeight="1" x14ac:dyDescent="0.25">
      <c r="A62" s="353" t="s">
        <v>156</v>
      </c>
      <c r="B62" s="37"/>
      <c r="C62" s="16" t="s">
        <v>0</v>
      </c>
      <c r="D62" s="15"/>
      <c r="E62" s="15"/>
      <c r="F62" s="341"/>
      <c r="G62" s="22"/>
      <c r="H62" s="22"/>
      <c r="I62" s="174"/>
      <c r="J62" s="118"/>
      <c r="K62" s="118"/>
      <c r="L62" s="118"/>
      <c r="M62" s="118"/>
      <c r="N62" s="118"/>
      <c r="O62" s="118"/>
      <c r="P62" s="118"/>
      <c r="Q62" s="118"/>
      <c r="R62" s="121"/>
      <c r="S62" s="121"/>
      <c r="T62" s="121"/>
      <c r="U62" s="121"/>
      <c r="V62" s="121"/>
      <c r="W62" s="121"/>
      <c r="X62" s="121"/>
      <c r="Y62" s="121"/>
      <c r="Z62" s="121"/>
    </row>
    <row r="63" spans="1:26" s="122" customFormat="1" ht="24.95" customHeight="1" x14ac:dyDescent="0.25">
      <c r="A63" s="353" t="s">
        <v>157</v>
      </c>
      <c r="B63" s="37"/>
      <c r="C63" s="16" t="s">
        <v>0</v>
      </c>
      <c r="D63" s="15"/>
      <c r="E63" s="15"/>
      <c r="F63" s="341"/>
      <c r="G63" s="22"/>
      <c r="H63" s="22"/>
      <c r="I63" s="174"/>
      <c r="J63" s="118"/>
      <c r="K63" s="118"/>
      <c r="L63" s="118"/>
      <c r="M63" s="118"/>
      <c r="N63" s="118"/>
      <c r="O63" s="118"/>
      <c r="P63" s="118"/>
      <c r="Q63" s="118"/>
      <c r="R63" s="121"/>
      <c r="S63" s="121"/>
      <c r="T63" s="121"/>
      <c r="U63" s="121"/>
      <c r="V63" s="121"/>
      <c r="W63" s="121"/>
      <c r="X63" s="121"/>
      <c r="Y63" s="121"/>
      <c r="Z63" s="121"/>
    </row>
    <row r="64" spans="1:26" s="122" customFormat="1" ht="24.95" customHeight="1" x14ac:dyDescent="0.25">
      <c r="A64" s="353" t="s">
        <v>158</v>
      </c>
      <c r="B64" s="37"/>
      <c r="C64" s="16" t="s">
        <v>0</v>
      </c>
      <c r="D64" s="15"/>
      <c r="E64" s="15"/>
      <c r="F64" s="341"/>
      <c r="G64" s="22"/>
      <c r="H64" s="22"/>
      <c r="I64" s="174"/>
      <c r="J64" s="118"/>
      <c r="K64" s="118"/>
      <c r="L64" s="118"/>
      <c r="M64" s="118"/>
      <c r="N64" s="118"/>
      <c r="O64" s="118"/>
      <c r="P64" s="118"/>
      <c r="Q64" s="118"/>
      <c r="R64" s="121"/>
      <c r="S64" s="121"/>
      <c r="T64" s="121"/>
      <c r="U64" s="121"/>
      <c r="V64" s="121"/>
      <c r="W64" s="121"/>
      <c r="X64" s="121"/>
      <c r="Y64" s="121"/>
      <c r="Z64" s="121"/>
    </row>
    <row r="65" spans="1:26" s="122" customFormat="1" ht="24.95" customHeight="1" x14ac:dyDescent="0.25">
      <c r="A65" s="353" t="s">
        <v>159</v>
      </c>
      <c r="B65" s="37"/>
      <c r="C65" s="16" t="s">
        <v>0</v>
      </c>
      <c r="D65" s="15"/>
      <c r="E65" s="15"/>
      <c r="F65" s="341"/>
      <c r="G65" s="22"/>
      <c r="H65" s="22"/>
      <c r="I65" s="174"/>
      <c r="J65" s="118"/>
      <c r="K65" s="118"/>
      <c r="L65" s="118"/>
      <c r="M65" s="118"/>
      <c r="N65" s="118"/>
      <c r="O65" s="118"/>
      <c r="P65" s="118"/>
      <c r="Q65" s="118"/>
      <c r="R65" s="121"/>
      <c r="S65" s="121"/>
      <c r="T65" s="121"/>
      <c r="U65" s="121"/>
      <c r="V65" s="121"/>
      <c r="W65" s="121"/>
      <c r="X65" s="121"/>
      <c r="Y65" s="121"/>
      <c r="Z65" s="121"/>
    </row>
    <row r="66" spans="1:26" s="122" customFormat="1" ht="24.95" customHeight="1" thickBot="1" x14ac:dyDescent="0.3">
      <c r="A66" s="353" t="s">
        <v>160</v>
      </c>
      <c r="B66" s="38"/>
      <c r="C66" s="39" t="s">
        <v>0</v>
      </c>
      <c r="D66" s="42"/>
      <c r="E66" s="42"/>
      <c r="F66" s="342"/>
      <c r="G66" s="44"/>
      <c r="H66" s="44"/>
      <c r="I66" s="271"/>
      <c r="J66" s="118"/>
      <c r="K66" s="118"/>
      <c r="L66" s="118"/>
      <c r="M66" s="118"/>
      <c r="N66" s="118"/>
      <c r="O66" s="118"/>
      <c r="P66" s="118"/>
      <c r="Q66" s="118"/>
      <c r="R66" s="121"/>
      <c r="S66" s="121"/>
      <c r="T66" s="121"/>
      <c r="U66" s="121"/>
      <c r="V66" s="121"/>
      <c r="W66" s="121"/>
      <c r="X66" s="121"/>
      <c r="Y66" s="121"/>
      <c r="Z66" s="121"/>
    </row>
    <row r="67" spans="1:26" s="122" customFormat="1" ht="24.95" customHeight="1" x14ac:dyDescent="0.25">
      <c r="B67" s="19"/>
      <c r="C67" s="7"/>
      <c r="D67" s="397" t="s">
        <v>41</v>
      </c>
      <c r="E67" s="398"/>
      <c r="F67" s="332"/>
      <c r="G67" s="178">
        <f>SUMIF(C28:C45,"Gebouwen en gronden",G28:G45)</f>
        <v>0</v>
      </c>
      <c r="H67" s="24"/>
      <c r="I67" s="25">
        <f>SUMIF(C28:C45,"Gebouwen en gronden",I28:I45)</f>
        <v>0</v>
      </c>
      <c r="J67" s="118"/>
      <c r="K67" s="118"/>
      <c r="L67" s="118"/>
      <c r="M67" s="118"/>
      <c r="N67" s="118"/>
      <c r="O67" s="118"/>
      <c r="P67" s="121"/>
      <c r="Q67" s="121"/>
      <c r="R67" s="121"/>
      <c r="S67" s="121"/>
      <c r="T67" s="121"/>
      <c r="U67" s="121"/>
      <c r="V67" s="121"/>
      <c r="W67" s="121"/>
      <c r="X67" s="121"/>
    </row>
    <row r="68" spans="1:26" s="122" customFormat="1" ht="24.95" customHeight="1" x14ac:dyDescent="0.25">
      <c r="B68" s="19"/>
      <c r="C68" s="7"/>
      <c r="D68" s="397" t="s">
        <v>42</v>
      </c>
      <c r="E68" s="398"/>
      <c r="F68" s="332"/>
      <c r="G68" s="26">
        <f>SUMIF(C28:C45,"Apparatuur en uitrusting",G28:G45)</f>
        <v>0</v>
      </c>
      <c r="H68" s="27"/>
      <c r="I68" s="28">
        <f>SUMIF(C28:C45,"apparatuur en uitrusting",I28:I45)</f>
        <v>0</v>
      </c>
      <c r="J68" s="118"/>
      <c r="K68" s="118"/>
      <c r="L68" s="118"/>
      <c r="M68" s="118"/>
      <c r="N68" s="118"/>
      <c r="O68" s="118"/>
      <c r="P68" s="121"/>
      <c r="Q68" s="121"/>
      <c r="R68" s="121"/>
      <c r="S68" s="121"/>
      <c r="T68" s="121"/>
      <c r="U68" s="121"/>
      <c r="V68" s="121"/>
      <c r="W68" s="121"/>
      <c r="X68" s="121"/>
    </row>
    <row r="69" spans="1:26" s="122" customFormat="1" ht="24.95" customHeight="1" x14ac:dyDescent="0.25">
      <c r="B69" s="19"/>
      <c r="C69" s="7"/>
      <c r="D69" s="397" t="s">
        <v>44</v>
      </c>
      <c r="E69" s="398"/>
      <c r="F69" s="332"/>
      <c r="G69" s="29">
        <f>SUMIF(C49:C66,"Personeelskosten",G49:G66)</f>
        <v>0</v>
      </c>
      <c r="H69" s="23">
        <f>SUMIF(C49:C66,"personeelskosten",H49:H66)</f>
        <v>0</v>
      </c>
      <c r="I69" s="28"/>
      <c r="J69" s="118"/>
      <c r="K69" s="118"/>
      <c r="L69" s="118"/>
      <c r="M69" s="118"/>
      <c r="N69" s="118"/>
      <c r="O69" s="118"/>
      <c r="P69" s="121"/>
      <c r="Q69" s="121"/>
      <c r="R69" s="121"/>
      <c r="S69" s="121"/>
      <c r="T69" s="121"/>
      <c r="U69" s="121"/>
      <c r="V69" s="121"/>
      <c r="W69" s="121"/>
      <c r="X69" s="121"/>
    </row>
    <row r="70" spans="1:26" s="122" customFormat="1" ht="24.95" customHeight="1" x14ac:dyDescent="0.25">
      <c r="B70" s="19"/>
      <c r="C70" s="7"/>
      <c r="D70" s="397" t="s">
        <v>43</v>
      </c>
      <c r="E70" s="398"/>
      <c r="F70" s="332"/>
      <c r="G70" s="29">
        <f>SUMIF(C49:C66,"Contractonderzoek",G49:G66)</f>
        <v>0</v>
      </c>
      <c r="H70" s="26">
        <f>SUMIF(C49:C66,"contractonderzoek",H49:H66)</f>
        <v>0</v>
      </c>
      <c r="I70" s="30"/>
      <c r="J70" s="118"/>
      <c r="K70" s="118"/>
      <c r="L70" s="118"/>
      <c r="M70" s="118"/>
      <c r="N70" s="118"/>
      <c r="O70" s="118"/>
      <c r="P70" s="121"/>
      <c r="Q70" s="121"/>
      <c r="R70" s="121"/>
      <c r="S70" s="121"/>
      <c r="T70" s="121"/>
      <c r="U70" s="121"/>
      <c r="V70" s="121"/>
      <c r="W70" s="121"/>
      <c r="X70" s="121"/>
    </row>
    <row r="71" spans="1:26" s="122" customFormat="1" ht="24.95" customHeight="1" x14ac:dyDescent="0.25">
      <c r="B71" s="19"/>
      <c r="C71" s="7"/>
      <c r="D71" s="399" t="s">
        <v>162</v>
      </c>
      <c r="E71" s="400"/>
      <c r="F71" s="335"/>
      <c r="G71" s="31">
        <f>SUMIF(C49:C66,"Algemene kosten",G49:G66)</f>
        <v>0</v>
      </c>
      <c r="H71" s="32">
        <f>SUMIF(C49:C66,"Algemene kosten",H49:H66)</f>
        <v>0</v>
      </c>
      <c r="I71" s="30"/>
      <c r="J71" s="118"/>
      <c r="K71" s="118"/>
      <c r="L71" s="118"/>
      <c r="M71" s="118"/>
      <c r="N71" s="118"/>
      <c r="O71" s="118"/>
      <c r="P71" s="121"/>
      <c r="Q71" s="121"/>
      <c r="R71" s="121"/>
      <c r="S71" s="121"/>
      <c r="T71" s="121"/>
      <c r="U71" s="121"/>
      <c r="V71" s="121"/>
      <c r="W71" s="121"/>
      <c r="X71" s="121"/>
    </row>
    <row r="72" spans="1:26" s="125" customFormat="1" ht="24.95" customHeight="1" x14ac:dyDescent="0.25">
      <c r="A72" s="122"/>
      <c r="B72" s="123"/>
      <c r="C72" s="123"/>
      <c r="D72" s="395" t="s">
        <v>123</v>
      </c>
      <c r="E72" s="396"/>
      <c r="F72" s="346"/>
      <c r="G72" s="212">
        <f>SUM(G67:G71)</f>
        <v>0</v>
      </c>
      <c r="H72" s="212">
        <f>SUM(H69:H71)</f>
        <v>0</v>
      </c>
      <c r="I72" s="33">
        <f>SUM(I67:I68)</f>
        <v>0</v>
      </c>
      <c r="J72" s="124"/>
    </row>
    <row r="73" spans="1:26" s="125" customFormat="1" ht="24.95" customHeight="1" x14ac:dyDescent="0.25">
      <c r="A73" s="122"/>
      <c r="B73" s="123"/>
      <c r="C73" s="123"/>
      <c r="D73" s="401" t="s">
        <v>124</v>
      </c>
      <c r="E73" s="402"/>
      <c r="F73" s="333"/>
      <c r="G73" s="211">
        <f>SUM(G72:I72)</f>
        <v>0</v>
      </c>
      <c r="H73" s="355"/>
      <c r="I73" s="356"/>
      <c r="J73" s="122"/>
      <c r="K73" s="122"/>
      <c r="L73" s="122"/>
      <c r="M73" s="210"/>
    </row>
    <row r="74" spans="1:26" ht="24.95" customHeight="1" x14ac:dyDescent="0.25">
      <c r="A74" s="129"/>
      <c r="B74" s="123"/>
      <c r="C74" s="123"/>
      <c r="D74" s="397" t="s">
        <v>115</v>
      </c>
      <c r="E74" s="398"/>
      <c r="F74" s="332"/>
      <c r="G74" s="216">
        <f>G72*G21</f>
        <v>0</v>
      </c>
      <c r="H74" s="209">
        <f>IF(C16="Onderzoeksorganisatie",H72*H21,0)</f>
        <v>0</v>
      </c>
      <c r="I74" s="209">
        <f>IF(C16="Veehouderijonderneming",I72*I21,0)</f>
        <v>0</v>
      </c>
      <c r="J74" s="129"/>
      <c r="K74" s="129"/>
      <c r="L74" s="129"/>
      <c r="M74" s="208"/>
    </row>
    <row r="75" spans="1:26" ht="24.95" customHeight="1" x14ac:dyDescent="0.25">
      <c r="A75" s="129"/>
      <c r="B75" s="123"/>
      <c r="C75" s="123"/>
      <c r="D75" s="397" t="s">
        <v>114</v>
      </c>
      <c r="E75" s="398"/>
      <c r="F75" s="332"/>
      <c r="G75" s="248"/>
      <c r="H75" s="175"/>
      <c r="I75" s="175"/>
      <c r="J75" s="104"/>
      <c r="K75" s="58"/>
    </row>
    <row r="76" spans="1:26" ht="24.95" customHeight="1" x14ac:dyDescent="0.25">
      <c r="A76" s="129"/>
      <c r="B76" s="123"/>
      <c r="C76" s="123"/>
      <c r="D76" s="395" t="s">
        <v>112</v>
      </c>
      <c r="E76" s="396"/>
      <c r="F76" s="346"/>
      <c r="G76" s="33">
        <f>SUM(G74:I74)</f>
        <v>0</v>
      </c>
      <c r="H76" s="436" t="str">
        <f>IF(C16="Veehouderijonderneming","Let op! Dit bedrag is niet gecorrigeerd voor het eventueel overschrijden van het maximum bedrag per veehouder","")</f>
        <v/>
      </c>
      <c r="I76" s="437"/>
      <c r="J76" s="437"/>
      <c r="K76" s="437"/>
      <c r="L76" s="437"/>
      <c r="M76" s="438"/>
    </row>
    <row r="77" spans="1:26" ht="21" customHeight="1" x14ac:dyDescent="0.25">
      <c r="A77" s="129"/>
      <c r="B77" s="127"/>
      <c r="C77" s="127"/>
      <c r="D77" s="128"/>
      <c r="E77" s="129"/>
      <c r="F77" s="129"/>
      <c r="G77" s="129"/>
      <c r="H77" s="129"/>
      <c r="I77" s="129"/>
      <c r="J77" s="129"/>
      <c r="K77" s="130"/>
    </row>
    <row r="78" spans="1:26" ht="24.75" customHeight="1" x14ac:dyDescent="0.25">
      <c r="A78" s="129"/>
      <c r="B78" s="139" t="s">
        <v>25</v>
      </c>
      <c r="C78" s="140"/>
      <c r="D78" s="140"/>
      <c r="E78" s="140"/>
      <c r="F78" s="140"/>
      <c r="G78" s="140"/>
      <c r="H78" s="140"/>
      <c r="I78" s="140"/>
      <c r="J78" s="141"/>
      <c r="K78" s="130"/>
    </row>
    <row r="79" spans="1:26" ht="15" customHeight="1" x14ac:dyDescent="0.25">
      <c r="A79" s="129"/>
      <c r="B79" s="376"/>
      <c r="C79" s="377"/>
      <c r="D79" s="377"/>
      <c r="E79" s="377"/>
      <c r="F79" s="377"/>
      <c r="G79" s="377"/>
      <c r="H79" s="377"/>
      <c r="I79" s="377"/>
      <c r="J79" s="378"/>
      <c r="K79" s="130"/>
    </row>
    <row r="80" spans="1:26" ht="15" customHeight="1" x14ac:dyDescent="0.25">
      <c r="A80" s="129"/>
      <c r="B80" s="379"/>
      <c r="C80" s="380"/>
      <c r="D80" s="380"/>
      <c r="E80" s="380"/>
      <c r="F80" s="380"/>
      <c r="G80" s="380"/>
      <c r="H80" s="380"/>
      <c r="I80" s="380"/>
      <c r="J80" s="381"/>
      <c r="K80" s="130"/>
    </row>
    <row r="81" spans="1:11" ht="15" customHeight="1" x14ac:dyDescent="0.25">
      <c r="A81" s="129"/>
      <c r="B81" s="379"/>
      <c r="C81" s="380"/>
      <c r="D81" s="380"/>
      <c r="E81" s="380"/>
      <c r="F81" s="380"/>
      <c r="G81" s="380"/>
      <c r="H81" s="380"/>
      <c r="I81" s="380"/>
      <c r="J81" s="381"/>
      <c r="K81" s="130"/>
    </row>
    <row r="82" spans="1:11" ht="15" customHeight="1" x14ac:dyDescent="0.25">
      <c r="A82" s="129"/>
      <c r="B82" s="379"/>
      <c r="C82" s="380"/>
      <c r="D82" s="380"/>
      <c r="E82" s="380"/>
      <c r="F82" s="380"/>
      <c r="G82" s="380"/>
      <c r="H82" s="380"/>
      <c r="I82" s="380"/>
      <c r="J82" s="381"/>
      <c r="K82" s="130"/>
    </row>
    <row r="83" spans="1:11" ht="15" customHeight="1" x14ac:dyDescent="0.25">
      <c r="A83" s="129"/>
      <c r="B83" s="379"/>
      <c r="C83" s="380"/>
      <c r="D83" s="380"/>
      <c r="E83" s="380"/>
      <c r="F83" s="380"/>
      <c r="G83" s="380"/>
      <c r="H83" s="380"/>
      <c r="I83" s="380"/>
      <c r="J83" s="381"/>
      <c r="K83" s="130"/>
    </row>
    <row r="84" spans="1:11" ht="15" customHeight="1" x14ac:dyDescent="0.25">
      <c r="A84" s="129"/>
      <c r="B84" s="379"/>
      <c r="C84" s="380"/>
      <c r="D84" s="380"/>
      <c r="E84" s="380"/>
      <c r="F84" s="380"/>
      <c r="G84" s="380"/>
      <c r="H84" s="380"/>
      <c r="I84" s="380"/>
      <c r="J84" s="381"/>
      <c r="K84" s="130"/>
    </row>
    <row r="85" spans="1:11" ht="15" customHeight="1" x14ac:dyDescent="0.25">
      <c r="A85" s="129"/>
      <c r="B85" s="379"/>
      <c r="C85" s="380"/>
      <c r="D85" s="380"/>
      <c r="E85" s="380"/>
      <c r="F85" s="380"/>
      <c r="G85" s="380"/>
      <c r="H85" s="380"/>
      <c r="I85" s="380"/>
      <c r="J85" s="381"/>
      <c r="K85" s="130"/>
    </row>
    <row r="86" spans="1:11" ht="15" customHeight="1" x14ac:dyDescent="0.25">
      <c r="A86" s="129"/>
      <c r="B86" s="379"/>
      <c r="C86" s="380"/>
      <c r="D86" s="380"/>
      <c r="E86" s="380"/>
      <c r="F86" s="380"/>
      <c r="G86" s="380"/>
      <c r="H86" s="380"/>
      <c r="I86" s="380"/>
      <c r="J86" s="381"/>
      <c r="K86" s="130"/>
    </row>
    <row r="87" spans="1:11" ht="15" customHeight="1" x14ac:dyDescent="0.25">
      <c r="A87" s="129"/>
      <c r="B87" s="379"/>
      <c r="C87" s="380"/>
      <c r="D87" s="380"/>
      <c r="E87" s="380"/>
      <c r="F87" s="380"/>
      <c r="G87" s="380"/>
      <c r="H87" s="380"/>
      <c r="I87" s="380"/>
      <c r="J87" s="381"/>
      <c r="K87" s="130"/>
    </row>
    <row r="88" spans="1:11" ht="15" customHeight="1" x14ac:dyDescent="0.25">
      <c r="A88" s="129"/>
      <c r="B88" s="382"/>
      <c r="C88" s="383"/>
      <c r="D88" s="383"/>
      <c r="E88" s="383"/>
      <c r="F88" s="383"/>
      <c r="G88" s="383"/>
      <c r="H88" s="383"/>
      <c r="I88" s="383"/>
      <c r="J88" s="384"/>
      <c r="K88" s="130"/>
    </row>
  </sheetData>
  <sheetProtection algorithmName="SHA-512" hashValue="HS0L8uFEPjs7BRTnd8nkF9CUUlcn7Pdeb46VWheA31/OcNptlppFc1987p2HOjHES0UcUv8/v3XVZQ+//zXavA==" saltValue="qEB2gOqgLbinh6RyjbziNw==" spinCount="100000" sheet="1"/>
  <mergeCells count="28">
    <mergeCell ref="D75:E75"/>
    <mergeCell ref="D76:E76"/>
    <mergeCell ref="B79:J88"/>
    <mergeCell ref="D74:E74"/>
    <mergeCell ref="D69:E69"/>
    <mergeCell ref="D70:E70"/>
    <mergeCell ref="D71:E71"/>
    <mergeCell ref="D72:E72"/>
    <mergeCell ref="D73:E73"/>
    <mergeCell ref="H76:M76"/>
    <mergeCell ref="P25:P26"/>
    <mergeCell ref="Q25:Q26"/>
    <mergeCell ref="B47:E47"/>
    <mergeCell ref="G47:H47"/>
    <mergeCell ref="D67:E67"/>
    <mergeCell ref="N25:N26"/>
    <mergeCell ref="O25:O26"/>
    <mergeCell ref="D68:E68"/>
    <mergeCell ref="D21:E21"/>
    <mergeCell ref="L23:L24"/>
    <mergeCell ref="B25:I26"/>
    <mergeCell ref="J25:M26"/>
    <mergeCell ref="B13:C13"/>
    <mergeCell ref="B1:C1"/>
    <mergeCell ref="G1:I1"/>
    <mergeCell ref="G3:G6"/>
    <mergeCell ref="H3:H6"/>
    <mergeCell ref="I3:I6"/>
  </mergeCells>
  <conditionalFormatting sqref="J28:M45">
    <cfRule type="expression" dxfId="39" priority="9">
      <formula>$C$16="Overige ondernemingen"</formula>
    </cfRule>
    <cfRule type="expression" dxfId="38" priority="10">
      <formula>$C$16="onderzoeksorganisatie"</formula>
    </cfRule>
  </conditionalFormatting>
  <conditionalFormatting sqref="B28:B45">
    <cfRule type="expression" dxfId="37" priority="8">
      <formula>+$C$16="Onderzoeksorganisatie"</formula>
    </cfRule>
  </conditionalFormatting>
  <conditionalFormatting sqref="C28:C45">
    <cfRule type="expression" dxfId="36" priority="7">
      <formula>+$C$16="Onderzoeksorganisatie"</formula>
    </cfRule>
  </conditionalFormatting>
  <conditionalFormatting sqref="D28:F45">
    <cfRule type="expression" dxfId="35" priority="6">
      <formula>$C$16="Onderzoeksorganisatie"</formula>
    </cfRule>
  </conditionalFormatting>
  <conditionalFormatting sqref="B28:F45">
    <cfRule type="expression" dxfId="34" priority="5">
      <formula>$C$16="Overige ondernemingen"</formula>
    </cfRule>
  </conditionalFormatting>
  <conditionalFormatting sqref="E49:E66">
    <cfRule type="expression" dxfId="33" priority="4">
      <formula>$C49="Personeelskosten"</formula>
    </cfRule>
  </conditionalFormatting>
  <conditionalFormatting sqref="H49:H66">
    <cfRule type="expression" dxfId="32" priority="3">
      <formula>$C$16="Veehouderijonderneming"</formula>
    </cfRule>
  </conditionalFormatting>
  <conditionalFormatting sqref="H49:H66">
    <cfRule type="expression" dxfId="31" priority="2">
      <formula>$C$16="Overige ondernemingen"</formula>
    </cfRule>
  </conditionalFormatting>
  <conditionalFormatting sqref="G49:G66">
    <cfRule type="expression" dxfId="30" priority="1">
      <formula>$C$16="Onderzoeksorganisatie"</formula>
    </cfRule>
  </conditionalFormatting>
  <dataValidations count="4">
    <dataValidation type="list" allowBlank="1" showInputMessage="1" showErrorMessage="1" sqref="C67:C71 C46" xr:uid="{17D2EA45-C9EF-4571-B725-CC92D9802FB7}">
      <formula1>"[Maak een keuze],Emissiereductie,Dierenwelzijn,Brandveiligheid"</formula1>
    </dataValidation>
    <dataValidation type="list" allowBlank="1" showInputMessage="1" showErrorMessage="1" sqref="C21" xr:uid="{2EEF54B0-1561-4105-8BC9-D442502B2FAC}">
      <formula1>"[Maak een keuze],BTW-plichtig,BTW-vrijgesteld"</formula1>
    </dataValidation>
    <dataValidation type="custom" allowBlank="1" showInputMessage="1" showErrorMessage="1" sqref="D46" xr:uid="{330C3C09-B13D-4220-9AF1-57E0CE125864}">
      <formula1>"""Niet subsidiabele kosten"""</formula1>
    </dataValidation>
    <dataValidation type="date" operator="greaterThan" allowBlank="1" showInputMessage="1" showErrorMessage="1" sqref="C7:C8" xr:uid="{596AE10D-A50F-40BB-B7AF-18FE3627E6C3}">
      <formula1>43831</formula1>
    </dataValidation>
  </dataValidations>
  <hyperlinks>
    <hyperlink ref="B17" r:id="rId1" display="Volgens de Mkb-toets is de organisatie van deelnemer 1" xr:uid="{703AED1C-47B9-4C53-93DA-F458B39CEE18}"/>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82870B6E-BDF9-4C0C-B773-99F32812E15C}">
          <x14:formula1>
            <xm:f>Keuzelijst!$B$30:$B$33</xm:f>
          </x14:formula1>
          <xm:sqref>C16</xm:sqref>
        </x14:dataValidation>
        <x14:dataValidation type="list" allowBlank="1" showInputMessage="1" showErrorMessage="1" xr:uid="{F77F0D62-8F8F-41CD-B466-84017502A5A8}">
          <x14:formula1>
            <xm:f>Keuzelijst!$B$35:$B$38</xm:f>
          </x14:formula1>
          <xm:sqref>C17</xm:sqref>
        </x14:dataValidation>
        <x14:dataValidation type="list" allowBlank="1" showInputMessage="1" showErrorMessage="1" xr:uid="{411BCC6A-8088-4F82-BF99-32026EA68179}">
          <x14:formula1>
            <xm:f>Keuzelijst!$B$44:$B$46</xm:f>
          </x14:formula1>
          <xm:sqref>C19</xm:sqref>
        </x14:dataValidation>
        <x14:dataValidation type="list" allowBlank="1" showInputMessage="1" showErrorMessage="1" xr:uid="{63680532-16C5-4E01-A5CE-26006399AE84}">
          <x14:formula1>
            <xm:f>Keuzelijst!$B$40:$B$42</xm:f>
          </x14:formula1>
          <xm:sqref>C18</xm:sqref>
        </x14:dataValidation>
        <x14:dataValidation type="list" allowBlank="1" showInputMessage="1" showErrorMessage="1" xr:uid="{C80878D9-98DA-4FA7-B05B-227CA09EC7B6}">
          <x14:formula1>
            <xm:f>Keuzelijst!$B$57:$B$59</xm:f>
          </x14:formula1>
          <xm:sqref>C28:C45</xm:sqref>
        </x14:dataValidation>
        <x14:dataValidation type="list" allowBlank="1" showInputMessage="1" showErrorMessage="1" xr:uid="{BA5C4A4A-6828-415C-9914-675874360ADB}">
          <x14:formula1>
            <xm:f>Keuzelijst!$B$61:$B$64</xm:f>
          </x14:formula1>
          <xm:sqref>C49:C66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1C34F-8551-496A-885E-33E6FB53692F}">
  <sheetPr>
    <pageSetUpPr fitToPage="1"/>
  </sheetPr>
  <dimension ref="A1:Z88"/>
  <sheetViews>
    <sheetView showGridLines="0" zoomScale="90" zoomScaleNormal="90" workbookViewId="0">
      <selection activeCell="C14" sqref="C14"/>
    </sheetView>
  </sheetViews>
  <sheetFormatPr defaultColWidth="8.85546875" defaultRowHeight="12" x14ac:dyDescent="0.25"/>
  <cols>
    <col min="1" max="1" width="4.140625" style="58" customWidth="1"/>
    <col min="2" max="2" width="47.5703125" style="131" customWidth="1"/>
    <col min="3" max="3" width="32.28515625" style="131" customWidth="1"/>
    <col min="4" max="4" width="30.7109375" style="57" customWidth="1"/>
    <col min="5" max="6" width="29.28515625" style="58" customWidth="1"/>
    <col min="7" max="10" width="25.7109375" style="58" customWidth="1"/>
    <col min="11" max="11" width="25.7109375" style="126" customWidth="1"/>
    <col min="12" max="12" width="24.28515625" style="58" hidden="1" customWidth="1"/>
    <col min="13" max="13" width="25.7109375" style="58" customWidth="1"/>
    <col min="14" max="14" width="13.28515625" style="58" hidden="1" customWidth="1"/>
    <col min="15" max="15" width="16.28515625" style="58" hidden="1" customWidth="1"/>
    <col min="16" max="17" width="15.28515625" style="58" hidden="1" customWidth="1"/>
    <col min="18" max="18" width="17.28515625" style="58" customWidth="1"/>
    <col min="19" max="19" width="16.5703125" style="58" customWidth="1"/>
    <col min="20" max="16384" width="8.85546875" style="58"/>
  </cols>
  <sheetData>
    <row r="1" spans="1:14" ht="36" customHeight="1" x14ac:dyDescent="0.25">
      <c r="A1" s="129"/>
      <c r="B1" s="393" t="s">
        <v>1</v>
      </c>
      <c r="C1" s="389"/>
      <c r="D1" s="136"/>
      <c r="F1" s="129"/>
      <c r="G1" s="389" t="s">
        <v>66</v>
      </c>
      <c r="H1" s="390"/>
      <c r="I1" s="391"/>
      <c r="J1" s="59"/>
      <c r="K1" s="58"/>
    </row>
    <row r="2" spans="1:14" ht="24.95" customHeight="1" x14ac:dyDescent="0.25">
      <c r="A2" s="129"/>
      <c r="B2" s="60" t="s">
        <v>55</v>
      </c>
      <c r="C2" s="60" t="str">
        <f>IF('Penvoerder, deelnemer 1'!$C2&gt;0,'Penvoerder, deelnemer 1'!$C2,"")</f>
        <v/>
      </c>
      <c r="D2" s="135"/>
      <c r="E2" s="129"/>
      <c r="F2" s="129"/>
      <c r="G2" s="205"/>
      <c r="H2" s="206"/>
      <c r="I2" s="207"/>
      <c r="J2" s="62"/>
      <c r="K2" s="58"/>
    </row>
    <row r="3" spans="1:14" ht="24.95" customHeight="1" x14ac:dyDescent="0.25">
      <c r="A3" s="129"/>
      <c r="B3" s="60" t="s">
        <v>21</v>
      </c>
      <c r="C3" s="60" t="str">
        <f>IF('Penvoerder, deelnemer 1'!$C3&gt;0,'Penvoerder, deelnemer 1'!$C3,"")</f>
        <v/>
      </c>
      <c r="D3" s="165"/>
      <c r="E3" s="7"/>
      <c r="F3" s="7"/>
      <c r="G3" s="392"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3" s="392"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3" s="392"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3" s="62"/>
      <c r="K3" s="58"/>
    </row>
    <row r="4" spans="1:14" ht="24.95" customHeight="1" x14ac:dyDescent="0.25">
      <c r="A4" s="129"/>
      <c r="B4" s="60" t="s">
        <v>16</v>
      </c>
      <c r="C4" s="60" t="str">
        <f>IF('Penvoerder, deelnemer 1'!$C4&gt;0,'Penvoerder, deelnemer 1'!$C4,"")</f>
        <v>[Maak een keuze]</v>
      </c>
      <c r="D4" s="166"/>
      <c r="E4" s="7"/>
      <c r="F4" s="7"/>
      <c r="G4" s="392"/>
      <c r="H4" s="392"/>
      <c r="I4" s="392"/>
      <c r="J4" s="59"/>
      <c r="K4" s="63"/>
      <c r="L4" s="63"/>
      <c r="M4" s="64"/>
      <c r="N4" s="65"/>
    </row>
    <row r="5" spans="1:14" ht="35.25" customHeight="1" x14ac:dyDescent="0.25">
      <c r="A5" s="129"/>
      <c r="B5" s="60" t="s">
        <v>17</v>
      </c>
      <c r="C5" s="60" t="str">
        <f>IF('Penvoerder, deelnemer 1'!$C5&gt;0,'Penvoerder, deelnemer 1'!$C5,"")</f>
        <v/>
      </c>
      <c r="D5" s="167"/>
      <c r="E5" s="7"/>
      <c r="F5" s="7"/>
      <c r="G5" s="392"/>
      <c r="H5" s="392"/>
      <c r="I5" s="392"/>
      <c r="J5" s="59"/>
      <c r="K5" s="66"/>
      <c r="L5" s="66"/>
    </row>
    <row r="6" spans="1:14" ht="24.95" customHeight="1" x14ac:dyDescent="0.25">
      <c r="A6" s="129"/>
      <c r="B6" s="60" t="s">
        <v>24</v>
      </c>
      <c r="C6" s="60" t="str">
        <f>IF('Penvoerder, deelnemer 1'!$C6&gt;0,'Penvoerder, deelnemer 1'!$C6,"")</f>
        <v>[Maak een keuze]</v>
      </c>
      <c r="D6" s="168"/>
      <c r="E6" s="7"/>
      <c r="F6" s="7"/>
      <c r="G6" s="392"/>
      <c r="H6" s="392"/>
      <c r="I6" s="392"/>
      <c r="J6" s="59"/>
      <c r="K6" s="66"/>
      <c r="L6" s="66"/>
    </row>
    <row r="7" spans="1:14" ht="24.95" customHeight="1" x14ac:dyDescent="0.25">
      <c r="A7" s="129"/>
      <c r="B7" s="60" t="s">
        <v>18</v>
      </c>
      <c r="C7" s="171" t="str">
        <f>IF('Penvoerder, deelnemer 1'!$C7&gt;0,'Penvoerder, deelnemer 1'!$C7,"")</f>
        <v/>
      </c>
      <c r="D7" s="168"/>
      <c r="E7" s="7"/>
      <c r="F7" s="7"/>
      <c r="G7" s="67"/>
      <c r="H7" s="67"/>
      <c r="I7" s="67"/>
      <c r="J7" s="59"/>
      <c r="K7" s="66"/>
      <c r="L7" s="66"/>
    </row>
    <row r="8" spans="1:14" ht="24.95" customHeight="1" x14ac:dyDescent="0.25">
      <c r="A8" s="129"/>
      <c r="B8" s="60" t="s">
        <v>53</v>
      </c>
      <c r="C8" s="171" t="str">
        <f>IF('Penvoerder, deelnemer 1'!$C8&gt;0,'Penvoerder, deelnemer 1'!$C8,"")</f>
        <v/>
      </c>
      <c r="D8" s="138"/>
      <c r="E8" s="7"/>
      <c r="F8" s="7"/>
      <c r="G8" s="67"/>
      <c r="H8" s="67"/>
      <c r="I8" s="67"/>
      <c r="J8" s="59"/>
      <c r="K8" s="66"/>
      <c r="L8" s="66"/>
    </row>
    <row r="9" spans="1:14" ht="24.95" customHeight="1" x14ac:dyDescent="0.25">
      <c r="A9" s="129"/>
      <c r="B9" s="60" t="s">
        <v>105</v>
      </c>
      <c r="C9" s="60" t="str">
        <f>IF('Penvoerder, deelnemer 1'!$C9&gt;0,'Penvoerder, deelnemer 1'!$C9,"")</f>
        <v>[Maak een keuze]</v>
      </c>
      <c r="D9" s="138"/>
      <c r="E9" s="7"/>
      <c r="F9" s="7"/>
      <c r="G9" s="68">
        <f>IF(C9="[Maak een keuze]",0%,IF(C9="Experimentele ontwikkeling",25%,50%))</f>
        <v>0</v>
      </c>
      <c r="H9" s="67"/>
      <c r="I9" s="67"/>
      <c r="J9" s="169"/>
      <c r="K9" s="66"/>
      <c r="L9" s="66"/>
    </row>
    <row r="10" spans="1:14" ht="65.099999999999994" customHeight="1" x14ac:dyDescent="0.25">
      <c r="A10" s="129"/>
      <c r="B10" s="60" t="s">
        <v>165</v>
      </c>
      <c r="C10" s="60" t="str">
        <f>IF('Penvoerder, deelnemer 1'!$C10&gt;0,'Penvoerder, deelnemer 1'!$C10,"")</f>
        <v>[Maak een keuze]</v>
      </c>
      <c r="D10" s="164">
        <f>IF(C10="Ja",10%,0%)</f>
        <v>0</v>
      </c>
      <c r="E10" s="7"/>
      <c r="F10" s="7"/>
      <c r="G10" s="69"/>
      <c r="H10" s="69"/>
      <c r="I10" s="69"/>
      <c r="J10" s="169"/>
      <c r="K10" s="66"/>
      <c r="L10" s="66"/>
    </row>
    <row r="11" spans="1:14" ht="65.099999999999994" customHeight="1" x14ac:dyDescent="0.25">
      <c r="A11" s="129"/>
      <c r="B11" s="60" t="s">
        <v>164</v>
      </c>
      <c r="C11" s="60" t="str">
        <f>IF('Penvoerder, deelnemer 1'!$C11&gt;0,'Penvoerder, deelnemer 1'!$C11,"")</f>
        <v>[Maak een keuze]</v>
      </c>
      <c r="D11" s="164">
        <f>IF(C11="Ja",10%,0%)</f>
        <v>0</v>
      </c>
      <c r="E11" s="8"/>
      <c r="F11" s="8"/>
      <c r="G11" s="70">
        <f>IF(D10+D11&gt;9%,10%,0%)</f>
        <v>0</v>
      </c>
      <c r="H11" s="71"/>
      <c r="I11" s="71"/>
      <c r="J11" s="169"/>
      <c r="K11" s="72"/>
      <c r="L11" s="72"/>
    </row>
    <row r="12" spans="1:14" ht="12.75" customHeight="1" x14ac:dyDescent="0.25">
      <c r="A12" s="354"/>
      <c r="B12" s="73"/>
      <c r="C12" s="74"/>
      <c r="D12" s="75"/>
      <c r="E12" s="8"/>
      <c r="F12" s="8"/>
      <c r="G12" s="76"/>
      <c r="H12" s="77"/>
      <c r="I12" s="77"/>
      <c r="J12" s="169"/>
      <c r="K12" s="72"/>
      <c r="L12" s="72"/>
    </row>
    <row r="13" spans="1:14" ht="15" customHeight="1" x14ac:dyDescent="0.25">
      <c r="A13" s="129"/>
      <c r="B13" s="394" t="s">
        <v>9</v>
      </c>
      <c r="C13" s="394"/>
      <c r="D13" s="257"/>
      <c r="E13" s="79"/>
      <c r="F13" s="7"/>
      <c r="G13" s="80"/>
      <c r="H13" s="81"/>
      <c r="I13" s="82"/>
      <c r="J13" s="169"/>
      <c r="K13" s="58"/>
    </row>
    <row r="14" spans="1:14" ht="24.95" customHeight="1" x14ac:dyDescent="0.25">
      <c r="A14" s="129"/>
      <c r="B14" s="60" t="s">
        <v>20</v>
      </c>
      <c r="C14" s="15"/>
      <c r="D14" s="258"/>
      <c r="E14" s="84"/>
      <c r="F14" s="7"/>
      <c r="G14" s="85"/>
      <c r="H14" s="86"/>
      <c r="I14" s="86"/>
      <c r="J14" s="169"/>
      <c r="K14" s="58"/>
    </row>
    <row r="15" spans="1:14" ht="24.95" customHeight="1" x14ac:dyDescent="0.25">
      <c r="A15" s="129"/>
      <c r="B15" s="60" t="s">
        <v>163</v>
      </c>
      <c r="C15" s="15"/>
      <c r="D15" s="258"/>
      <c r="E15" s="7"/>
      <c r="F15" s="7"/>
      <c r="G15" s="87"/>
      <c r="H15" s="69"/>
      <c r="I15" s="69"/>
      <c r="J15" s="169"/>
      <c r="K15" s="66"/>
      <c r="L15" s="66"/>
    </row>
    <row r="16" spans="1:14" ht="24.95" customHeight="1" x14ac:dyDescent="0.25">
      <c r="A16" s="129"/>
      <c r="B16" s="60" t="s">
        <v>137</v>
      </c>
      <c r="C16" s="18" t="s">
        <v>0</v>
      </c>
      <c r="D16" s="259"/>
      <c r="E16" s="142"/>
      <c r="F16" s="142"/>
      <c r="G16" s="87"/>
      <c r="H16" s="88" t="str">
        <f>IF(C16="onderzoeksorganisatie","100%","0%")</f>
        <v>0%</v>
      </c>
      <c r="I16" s="89">
        <f>IF(C16="[Maak een keuze]",0,IF(C16="veehouderijonderneming","40%",0))</f>
        <v>0</v>
      </c>
      <c r="J16" s="169"/>
      <c r="K16" s="66"/>
      <c r="L16" s="66"/>
    </row>
    <row r="17" spans="1:18" ht="24.95" customHeight="1" x14ac:dyDescent="0.25">
      <c r="A17" s="129"/>
      <c r="B17" s="90" t="s">
        <v>168</v>
      </c>
      <c r="C17" s="15" t="s">
        <v>0</v>
      </c>
      <c r="D17" s="259"/>
      <c r="E17" s="142"/>
      <c r="F17" s="142"/>
      <c r="G17" s="91">
        <f>IF(C17="[Maak een keuze]",0%,IF(C17="Overig",0,IF(C17="Klein",20%,10%)))</f>
        <v>0</v>
      </c>
      <c r="H17" s="69"/>
      <c r="I17" s="69"/>
      <c r="J17" s="169"/>
      <c r="K17" s="66"/>
      <c r="L17" s="66"/>
    </row>
    <row r="18" spans="1:18" ht="24.95" customHeight="1" x14ac:dyDescent="0.25">
      <c r="A18" s="129"/>
      <c r="B18" s="60" t="str">
        <f>IF(C16="Veehouderijonderneming","Penvoerder, deelnemer 1 is een jonge landbouwer",IF(C16="Overige ondernemingen","Niet van toepassing op deze deelnemersoort",IF(C16="Onderzoeksorganisatie","Niet van toepassing op deze deelnemersoort",IF(C16="[Maak een keuze]","Afhankelijk van deelnemersoort"))))</f>
        <v>Afhankelijk van deelnemersoort</v>
      </c>
      <c r="C18" s="217" t="s">
        <v>0</v>
      </c>
      <c r="D18" s="259"/>
      <c r="E18" s="142"/>
      <c r="F18" s="142"/>
      <c r="G18" s="92"/>
      <c r="H18" s="69"/>
      <c r="I18" s="68">
        <f>IF(C16="overige ondernemingen","0%",IF(C16="Onderzoeksorganisatie","0%",IF(C18="[Maak een keuze]",0,IF(C18="Ja",20%,0))))</f>
        <v>0</v>
      </c>
      <c r="J18" s="169"/>
      <c r="K18" s="66"/>
      <c r="L18" s="66"/>
    </row>
    <row r="19" spans="1:18" ht="39.950000000000003" customHeight="1" x14ac:dyDescent="0.25">
      <c r="A19" s="129"/>
      <c r="B19" s="60"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5" t="s">
        <v>0</v>
      </c>
      <c r="D19" s="258"/>
      <c r="E19" s="7"/>
      <c r="F19" s="7"/>
      <c r="G19" s="93"/>
      <c r="H19" s="71"/>
      <c r="I19" s="70">
        <f>IF(C16="overige ondernemingen","0%",IF(C16="onderzoeksorganisatie","0%",IF(C19="[Maak een keuze]",0,IF(C19="Ja",20%,0))))</f>
        <v>0</v>
      </c>
      <c r="J19" s="59"/>
      <c r="K19" s="66"/>
      <c r="L19" s="66"/>
    </row>
    <row r="20" spans="1:18" ht="16.5" customHeight="1" x14ac:dyDescent="0.25">
      <c r="A20" s="129"/>
      <c r="B20" s="19"/>
      <c r="C20" s="7"/>
      <c r="D20" s="94"/>
      <c r="E20" s="95"/>
      <c r="F20" s="97"/>
      <c r="G20" s="96"/>
      <c r="H20" s="97"/>
      <c r="I20" s="98"/>
      <c r="J20" s="59"/>
      <c r="K20" s="66"/>
      <c r="L20" s="66"/>
    </row>
    <row r="21" spans="1:18" ht="14.1" customHeight="1" x14ac:dyDescent="0.25">
      <c r="A21" s="129"/>
      <c r="B21" s="19"/>
      <c r="C21" s="7"/>
      <c r="D21" s="412" t="s">
        <v>39</v>
      </c>
      <c r="E21" s="413"/>
      <c r="F21" s="331"/>
      <c r="G21" s="99">
        <f>IF(C16="Onderzoeksorganisatie","0%",(G9+G11+G17))</f>
        <v>0</v>
      </c>
      <c r="H21" s="100">
        <f>IF(H3="Fase 2 (emissiemetingfase)",100%,0)</f>
        <v>0</v>
      </c>
      <c r="I21" s="99">
        <f>IF(C16="Onderzoeksorganisatie","0%",IF(C16="Overige ondernemingen","0%",IF((I16+I18+I19)&gt;G21,G21,(I16+I18+I19))))</f>
        <v>0</v>
      </c>
      <c r="J21" s="59"/>
      <c r="K21" s="58"/>
    </row>
    <row r="22" spans="1:18" ht="14.1" customHeight="1" thickBot="1" x14ac:dyDescent="0.3">
      <c r="A22" s="354"/>
      <c r="B22" s="73"/>
      <c r="C22" s="73"/>
      <c r="D22" s="101"/>
      <c r="E22" s="102"/>
      <c r="F22" s="102"/>
      <c r="G22" s="102"/>
      <c r="H22" s="103"/>
      <c r="I22" s="103"/>
      <c r="J22" s="103"/>
      <c r="K22" s="78"/>
      <c r="M22" s="104"/>
      <c r="N22" s="104"/>
      <c r="O22" s="104"/>
      <c r="P22" s="104"/>
    </row>
    <row r="23" spans="1:18" ht="14.1" customHeight="1" x14ac:dyDescent="0.25">
      <c r="A23" s="126"/>
      <c r="B23" s="105"/>
      <c r="C23" s="106"/>
      <c r="D23" s="106"/>
      <c r="E23" s="102"/>
      <c r="F23" s="102"/>
      <c r="G23" s="102"/>
      <c r="H23" s="103"/>
      <c r="I23" s="103"/>
      <c r="J23" s="103"/>
      <c r="K23" s="62"/>
      <c r="L23" s="421" t="s">
        <v>36</v>
      </c>
      <c r="M23" s="104"/>
      <c r="N23" s="104"/>
      <c r="O23" s="104"/>
    </row>
    <row r="24" spans="1:18" ht="14.1" customHeight="1" thickBot="1" x14ac:dyDescent="0.3">
      <c r="A24" s="354"/>
      <c r="B24" s="73"/>
      <c r="C24" s="73"/>
      <c r="D24" s="94"/>
      <c r="E24" s="97"/>
      <c r="F24" s="97"/>
      <c r="G24" s="97"/>
      <c r="H24" s="107"/>
      <c r="I24" s="97"/>
      <c r="J24" s="108"/>
      <c r="K24" s="46"/>
      <c r="L24" s="422"/>
      <c r="M24" s="109"/>
      <c r="N24" s="109"/>
      <c r="O24" s="109"/>
    </row>
    <row r="25" spans="1:18" ht="14.1" customHeight="1" x14ac:dyDescent="0.25">
      <c r="A25" s="129"/>
      <c r="B25" s="423" t="s">
        <v>45</v>
      </c>
      <c r="C25" s="424"/>
      <c r="D25" s="424"/>
      <c r="E25" s="424"/>
      <c r="F25" s="424"/>
      <c r="G25" s="424"/>
      <c r="H25" s="424"/>
      <c r="I25" s="439"/>
      <c r="J25" s="427" t="s">
        <v>50</v>
      </c>
      <c r="K25" s="428"/>
      <c r="L25" s="428"/>
      <c r="M25" s="429"/>
      <c r="N25" s="446" t="s">
        <v>36</v>
      </c>
      <c r="O25" s="421" t="s">
        <v>36</v>
      </c>
      <c r="P25" s="421" t="s">
        <v>36</v>
      </c>
      <c r="Q25" s="421" t="s">
        <v>36</v>
      </c>
    </row>
    <row r="26" spans="1:18" ht="14.1" customHeight="1" thickBot="1" x14ac:dyDescent="0.3">
      <c r="A26" s="129"/>
      <c r="B26" s="440"/>
      <c r="C26" s="441"/>
      <c r="D26" s="441"/>
      <c r="E26" s="441"/>
      <c r="F26" s="441"/>
      <c r="G26" s="441"/>
      <c r="H26" s="441"/>
      <c r="I26" s="442"/>
      <c r="J26" s="443"/>
      <c r="K26" s="444"/>
      <c r="L26" s="444"/>
      <c r="M26" s="445"/>
      <c r="N26" s="447"/>
      <c r="O26" s="422"/>
      <c r="P26" s="422"/>
      <c r="Q26" s="422"/>
    </row>
    <row r="27" spans="1:18" ht="45" customHeight="1" x14ac:dyDescent="0.25">
      <c r="A27" s="129"/>
      <c r="B27" s="255" t="s">
        <v>57</v>
      </c>
      <c r="C27" s="218" t="s">
        <v>3</v>
      </c>
      <c r="D27" s="219" t="s">
        <v>54</v>
      </c>
      <c r="E27" s="110" t="s">
        <v>140</v>
      </c>
      <c r="F27" s="110" t="s">
        <v>142</v>
      </c>
      <c r="G27" s="219" t="s">
        <v>4</v>
      </c>
      <c r="H27" s="219" t="s">
        <v>5</v>
      </c>
      <c r="I27" s="219" t="s">
        <v>48</v>
      </c>
      <c r="J27" s="219" t="s">
        <v>13</v>
      </c>
      <c r="K27" s="219" t="s">
        <v>14</v>
      </c>
      <c r="L27" s="220" t="s">
        <v>47</v>
      </c>
      <c r="M27" s="256" t="s">
        <v>46</v>
      </c>
      <c r="N27" s="375" t="s">
        <v>15</v>
      </c>
      <c r="O27" s="183" t="s">
        <v>101</v>
      </c>
      <c r="P27" s="183" t="s">
        <v>4</v>
      </c>
      <c r="Q27" s="184" t="s">
        <v>35</v>
      </c>
      <c r="R27" s="104"/>
    </row>
    <row r="28" spans="1:18" s="114" customFormat="1" ht="24.95" customHeight="1" x14ac:dyDescent="0.25">
      <c r="A28" s="353" t="s">
        <v>161</v>
      </c>
      <c r="B28" s="173"/>
      <c r="C28" s="134" t="s">
        <v>0</v>
      </c>
      <c r="D28" s="217"/>
      <c r="E28" s="217"/>
      <c r="F28" s="338"/>
      <c r="G28" s="221" t="str">
        <f>P28</f>
        <v/>
      </c>
      <c r="H28" s="223"/>
      <c r="I28" s="221" t="str">
        <f t="shared" ref="I28:I45" si="0">Q28</f>
        <v/>
      </c>
      <c r="J28" s="222"/>
      <c r="K28" s="222"/>
      <c r="L28" s="223">
        <f t="shared" ref="L28:L45" si="1">J28-K28</f>
        <v>0</v>
      </c>
      <c r="M28" s="254"/>
      <c r="N28" s="366" t="e">
        <f>($C$8-$C$7)/365.2</f>
        <v>#VALUE!</v>
      </c>
      <c r="O28" s="21" t="str">
        <f>IF(M28=0,"",L28/M28)</f>
        <v/>
      </c>
      <c r="P28" s="34" t="str">
        <f t="shared" ref="P28:P45" si="2">IFERROR((O28*N28),"")</f>
        <v/>
      </c>
      <c r="Q28" s="367" t="str">
        <f t="shared" ref="Q28:Q45" si="3">IFERROR(J28-K28-P28,"")</f>
        <v/>
      </c>
      <c r="R28" s="113"/>
    </row>
    <row r="29" spans="1:18" s="114" customFormat="1" ht="24.95" customHeight="1" x14ac:dyDescent="0.25">
      <c r="A29" s="353" t="s">
        <v>144</v>
      </c>
      <c r="B29" s="173"/>
      <c r="C29" s="134" t="s">
        <v>7</v>
      </c>
      <c r="D29" s="217"/>
      <c r="E29" s="217"/>
      <c r="F29" s="338"/>
      <c r="G29" s="221" t="str">
        <f t="shared" ref="G29:G45" si="4">P29</f>
        <v/>
      </c>
      <c r="H29" s="223"/>
      <c r="I29" s="221" t="str">
        <f t="shared" si="0"/>
        <v/>
      </c>
      <c r="J29" s="222"/>
      <c r="K29" s="222"/>
      <c r="L29" s="223">
        <f t="shared" si="1"/>
        <v>0</v>
      </c>
      <c r="M29" s="254"/>
      <c r="N29" s="366" t="e">
        <f t="shared" ref="N29:N45" si="5">($C$8-$C$7)/365.2</f>
        <v>#VALUE!</v>
      </c>
      <c r="O29" s="21" t="str">
        <f t="shared" ref="O29:O45" si="6">IF(M29=0,"",L29/M29)</f>
        <v/>
      </c>
      <c r="P29" s="34" t="str">
        <f t="shared" si="2"/>
        <v/>
      </c>
      <c r="Q29" s="367" t="str">
        <f t="shared" si="3"/>
        <v/>
      </c>
      <c r="R29" s="113"/>
    </row>
    <row r="30" spans="1:18" s="114" customFormat="1" ht="24.95" customHeight="1" x14ac:dyDescent="0.25">
      <c r="A30" s="353" t="s">
        <v>145</v>
      </c>
      <c r="B30" s="173"/>
      <c r="C30" s="134" t="s">
        <v>7</v>
      </c>
      <c r="D30" s="217"/>
      <c r="E30" s="217"/>
      <c r="F30" s="338"/>
      <c r="G30" s="221" t="str">
        <f t="shared" si="4"/>
        <v/>
      </c>
      <c r="H30" s="223"/>
      <c r="I30" s="221" t="str">
        <f t="shared" si="0"/>
        <v/>
      </c>
      <c r="J30" s="222"/>
      <c r="K30" s="222"/>
      <c r="L30" s="223">
        <f t="shared" si="1"/>
        <v>0</v>
      </c>
      <c r="M30" s="254"/>
      <c r="N30" s="366" t="e">
        <f t="shared" si="5"/>
        <v>#VALUE!</v>
      </c>
      <c r="O30" s="21" t="str">
        <f t="shared" si="6"/>
        <v/>
      </c>
      <c r="P30" s="34" t="str">
        <f t="shared" si="2"/>
        <v/>
      </c>
      <c r="Q30" s="367" t="str">
        <f t="shared" si="3"/>
        <v/>
      </c>
      <c r="R30" s="113"/>
    </row>
    <row r="31" spans="1:18" s="114" customFormat="1" ht="24.95" customHeight="1" x14ac:dyDescent="0.25">
      <c r="A31" s="353" t="s">
        <v>146</v>
      </c>
      <c r="B31" s="173"/>
      <c r="C31" s="134" t="s">
        <v>7</v>
      </c>
      <c r="D31" s="217"/>
      <c r="E31" s="217"/>
      <c r="F31" s="338"/>
      <c r="G31" s="221" t="str">
        <f t="shared" si="4"/>
        <v/>
      </c>
      <c r="H31" s="223"/>
      <c r="I31" s="221" t="str">
        <f t="shared" si="0"/>
        <v/>
      </c>
      <c r="J31" s="222"/>
      <c r="K31" s="222"/>
      <c r="L31" s="223">
        <f t="shared" si="1"/>
        <v>0</v>
      </c>
      <c r="M31" s="254"/>
      <c r="N31" s="366" t="e">
        <f t="shared" si="5"/>
        <v>#VALUE!</v>
      </c>
      <c r="O31" s="21" t="str">
        <f t="shared" si="6"/>
        <v/>
      </c>
      <c r="P31" s="34" t="str">
        <f t="shared" si="2"/>
        <v/>
      </c>
      <c r="Q31" s="367" t="str">
        <f t="shared" si="3"/>
        <v/>
      </c>
      <c r="R31" s="113"/>
    </row>
    <row r="32" spans="1:18" s="114" customFormat="1" ht="24.95" customHeight="1" x14ac:dyDescent="0.25">
      <c r="A32" s="353" t="s">
        <v>147</v>
      </c>
      <c r="B32" s="173"/>
      <c r="C32" s="134" t="s">
        <v>7</v>
      </c>
      <c r="D32" s="217"/>
      <c r="E32" s="217"/>
      <c r="F32" s="338"/>
      <c r="G32" s="221" t="str">
        <f t="shared" si="4"/>
        <v/>
      </c>
      <c r="H32" s="223"/>
      <c r="I32" s="221" t="str">
        <f t="shared" si="0"/>
        <v/>
      </c>
      <c r="J32" s="222"/>
      <c r="K32" s="222"/>
      <c r="L32" s="223">
        <f t="shared" si="1"/>
        <v>0</v>
      </c>
      <c r="M32" s="254"/>
      <c r="N32" s="366" t="e">
        <f t="shared" si="5"/>
        <v>#VALUE!</v>
      </c>
      <c r="O32" s="21" t="str">
        <f t="shared" si="6"/>
        <v/>
      </c>
      <c r="P32" s="34" t="str">
        <f t="shared" si="2"/>
        <v/>
      </c>
      <c r="Q32" s="367" t="str">
        <f t="shared" si="3"/>
        <v/>
      </c>
      <c r="R32" s="113"/>
    </row>
    <row r="33" spans="1:19" s="114" customFormat="1" ht="24.95" customHeight="1" x14ac:dyDescent="0.25">
      <c r="A33" s="353" t="s">
        <v>148</v>
      </c>
      <c r="B33" s="173"/>
      <c r="C33" s="134" t="s">
        <v>7</v>
      </c>
      <c r="D33" s="217"/>
      <c r="E33" s="217"/>
      <c r="F33" s="338"/>
      <c r="G33" s="221" t="str">
        <f t="shared" si="4"/>
        <v/>
      </c>
      <c r="H33" s="223"/>
      <c r="I33" s="221" t="str">
        <f t="shared" si="0"/>
        <v/>
      </c>
      <c r="J33" s="222"/>
      <c r="K33" s="222"/>
      <c r="L33" s="223">
        <f t="shared" si="1"/>
        <v>0</v>
      </c>
      <c r="M33" s="254"/>
      <c r="N33" s="366" t="e">
        <f t="shared" si="5"/>
        <v>#VALUE!</v>
      </c>
      <c r="O33" s="21" t="str">
        <f t="shared" si="6"/>
        <v/>
      </c>
      <c r="P33" s="34" t="str">
        <f t="shared" si="2"/>
        <v/>
      </c>
      <c r="Q33" s="367" t="str">
        <f t="shared" si="3"/>
        <v/>
      </c>
      <c r="R33" s="113"/>
    </row>
    <row r="34" spans="1:19" s="114" customFormat="1" ht="24.95" customHeight="1" x14ac:dyDescent="0.25">
      <c r="A34" s="353" t="s">
        <v>149</v>
      </c>
      <c r="B34" s="173"/>
      <c r="C34" s="134" t="s">
        <v>7</v>
      </c>
      <c r="D34" s="217"/>
      <c r="E34" s="217"/>
      <c r="F34" s="338"/>
      <c r="G34" s="221" t="str">
        <f t="shared" si="4"/>
        <v/>
      </c>
      <c r="H34" s="223"/>
      <c r="I34" s="221" t="str">
        <f t="shared" si="0"/>
        <v/>
      </c>
      <c r="J34" s="222"/>
      <c r="K34" s="222"/>
      <c r="L34" s="223">
        <f t="shared" si="1"/>
        <v>0</v>
      </c>
      <c r="M34" s="254"/>
      <c r="N34" s="366" t="e">
        <f t="shared" si="5"/>
        <v>#VALUE!</v>
      </c>
      <c r="O34" s="21" t="str">
        <f t="shared" si="6"/>
        <v/>
      </c>
      <c r="P34" s="34" t="str">
        <f t="shared" si="2"/>
        <v/>
      </c>
      <c r="Q34" s="367" t="str">
        <f t="shared" si="3"/>
        <v/>
      </c>
      <c r="R34" s="113"/>
    </row>
    <row r="35" spans="1:19" s="114" customFormat="1" ht="24.95" customHeight="1" x14ac:dyDescent="0.25">
      <c r="A35" s="353" t="s">
        <v>150</v>
      </c>
      <c r="B35" s="173"/>
      <c r="C35" s="134" t="s">
        <v>7</v>
      </c>
      <c r="D35" s="217"/>
      <c r="E35" s="217"/>
      <c r="F35" s="338"/>
      <c r="G35" s="221" t="str">
        <f t="shared" si="4"/>
        <v/>
      </c>
      <c r="H35" s="223"/>
      <c r="I35" s="221" t="str">
        <f t="shared" si="0"/>
        <v/>
      </c>
      <c r="J35" s="222"/>
      <c r="K35" s="222"/>
      <c r="L35" s="223">
        <f t="shared" si="1"/>
        <v>0</v>
      </c>
      <c r="M35" s="254"/>
      <c r="N35" s="366" t="e">
        <f t="shared" si="5"/>
        <v>#VALUE!</v>
      </c>
      <c r="O35" s="21" t="str">
        <f t="shared" si="6"/>
        <v/>
      </c>
      <c r="P35" s="34" t="str">
        <f t="shared" si="2"/>
        <v/>
      </c>
      <c r="Q35" s="367" t="str">
        <f t="shared" si="3"/>
        <v/>
      </c>
      <c r="R35" s="113"/>
    </row>
    <row r="36" spans="1:19" s="114" customFormat="1" ht="24.95" customHeight="1" x14ac:dyDescent="0.25">
      <c r="A36" s="353" t="s">
        <v>151</v>
      </c>
      <c r="B36" s="173"/>
      <c r="C36" s="134" t="s">
        <v>7</v>
      </c>
      <c r="D36" s="217"/>
      <c r="E36" s="217"/>
      <c r="F36" s="338"/>
      <c r="G36" s="221" t="str">
        <f t="shared" si="4"/>
        <v/>
      </c>
      <c r="H36" s="223"/>
      <c r="I36" s="221" t="str">
        <f t="shared" si="0"/>
        <v/>
      </c>
      <c r="J36" s="222"/>
      <c r="K36" s="222"/>
      <c r="L36" s="223">
        <f t="shared" si="1"/>
        <v>0</v>
      </c>
      <c r="M36" s="254"/>
      <c r="N36" s="366" t="e">
        <f t="shared" si="5"/>
        <v>#VALUE!</v>
      </c>
      <c r="O36" s="21" t="str">
        <f t="shared" si="6"/>
        <v/>
      </c>
      <c r="P36" s="34" t="str">
        <f t="shared" si="2"/>
        <v/>
      </c>
      <c r="Q36" s="367" t="str">
        <f t="shared" si="3"/>
        <v/>
      </c>
      <c r="R36" s="113"/>
    </row>
    <row r="37" spans="1:19" s="114" customFormat="1" ht="24.95" customHeight="1" x14ac:dyDescent="0.25">
      <c r="A37" s="353" t="s">
        <v>152</v>
      </c>
      <c r="B37" s="173"/>
      <c r="C37" s="134" t="s">
        <v>7</v>
      </c>
      <c r="D37" s="217"/>
      <c r="E37" s="217"/>
      <c r="F37" s="338"/>
      <c r="G37" s="221" t="str">
        <f t="shared" si="4"/>
        <v/>
      </c>
      <c r="H37" s="223"/>
      <c r="I37" s="221" t="str">
        <f t="shared" si="0"/>
        <v/>
      </c>
      <c r="J37" s="222"/>
      <c r="K37" s="222"/>
      <c r="L37" s="223">
        <f t="shared" si="1"/>
        <v>0</v>
      </c>
      <c r="M37" s="254"/>
      <c r="N37" s="366" t="e">
        <f t="shared" si="5"/>
        <v>#VALUE!</v>
      </c>
      <c r="O37" s="21" t="str">
        <f t="shared" si="6"/>
        <v/>
      </c>
      <c r="P37" s="34" t="str">
        <f t="shared" si="2"/>
        <v/>
      </c>
      <c r="Q37" s="367" t="str">
        <f t="shared" si="3"/>
        <v/>
      </c>
      <c r="R37" s="113"/>
    </row>
    <row r="38" spans="1:19" s="114" customFormat="1" ht="24.95" customHeight="1" x14ac:dyDescent="0.25">
      <c r="A38" s="353" t="s">
        <v>153</v>
      </c>
      <c r="B38" s="173"/>
      <c r="C38" s="134" t="s">
        <v>7</v>
      </c>
      <c r="D38" s="217"/>
      <c r="E38" s="217"/>
      <c r="F38" s="338"/>
      <c r="G38" s="221" t="str">
        <f t="shared" si="4"/>
        <v/>
      </c>
      <c r="H38" s="223"/>
      <c r="I38" s="221" t="str">
        <f t="shared" si="0"/>
        <v/>
      </c>
      <c r="J38" s="222"/>
      <c r="K38" s="222"/>
      <c r="L38" s="223">
        <f t="shared" si="1"/>
        <v>0</v>
      </c>
      <c r="M38" s="254"/>
      <c r="N38" s="366" t="e">
        <f t="shared" si="5"/>
        <v>#VALUE!</v>
      </c>
      <c r="O38" s="21" t="str">
        <f t="shared" si="6"/>
        <v/>
      </c>
      <c r="P38" s="34" t="str">
        <f t="shared" si="2"/>
        <v/>
      </c>
      <c r="Q38" s="367" t="str">
        <f t="shared" si="3"/>
        <v/>
      </c>
      <c r="R38" s="113"/>
    </row>
    <row r="39" spans="1:19" s="114" customFormat="1" ht="24.95" customHeight="1" x14ac:dyDescent="0.25">
      <c r="A39" s="353" t="s">
        <v>154</v>
      </c>
      <c r="B39" s="173"/>
      <c r="C39" s="134" t="s">
        <v>7</v>
      </c>
      <c r="D39" s="217"/>
      <c r="E39" s="217"/>
      <c r="F39" s="338"/>
      <c r="G39" s="221" t="str">
        <f t="shared" si="4"/>
        <v/>
      </c>
      <c r="H39" s="223"/>
      <c r="I39" s="221" t="str">
        <f t="shared" si="0"/>
        <v/>
      </c>
      <c r="J39" s="222"/>
      <c r="K39" s="222"/>
      <c r="L39" s="223">
        <f t="shared" si="1"/>
        <v>0</v>
      </c>
      <c r="M39" s="254"/>
      <c r="N39" s="366" t="e">
        <f t="shared" si="5"/>
        <v>#VALUE!</v>
      </c>
      <c r="O39" s="21" t="str">
        <f t="shared" si="6"/>
        <v/>
      </c>
      <c r="P39" s="34" t="str">
        <f t="shared" si="2"/>
        <v/>
      </c>
      <c r="Q39" s="367" t="str">
        <f t="shared" si="3"/>
        <v/>
      </c>
      <c r="R39" s="113"/>
    </row>
    <row r="40" spans="1:19" s="114" customFormat="1" ht="24.95" customHeight="1" x14ac:dyDescent="0.25">
      <c r="A40" s="353" t="s">
        <v>155</v>
      </c>
      <c r="B40" s="173"/>
      <c r="C40" s="134" t="s">
        <v>7</v>
      </c>
      <c r="D40" s="217"/>
      <c r="E40" s="217"/>
      <c r="F40" s="338"/>
      <c r="G40" s="221" t="str">
        <f t="shared" si="4"/>
        <v/>
      </c>
      <c r="H40" s="223"/>
      <c r="I40" s="221" t="str">
        <f t="shared" si="0"/>
        <v/>
      </c>
      <c r="J40" s="222"/>
      <c r="K40" s="222"/>
      <c r="L40" s="223">
        <f t="shared" si="1"/>
        <v>0</v>
      </c>
      <c r="M40" s="254"/>
      <c r="N40" s="366" t="e">
        <f t="shared" si="5"/>
        <v>#VALUE!</v>
      </c>
      <c r="O40" s="21" t="str">
        <f t="shared" si="6"/>
        <v/>
      </c>
      <c r="P40" s="34" t="str">
        <f t="shared" si="2"/>
        <v/>
      </c>
      <c r="Q40" s="367" t="str">
        <f t="shared" si="3"/>
        <v/>
      </c>
      <c r="R40" s="113"/>
    </row>
    <row r="41" spans="1:19" s="114" customFormat="1" ht="24.95" customHeight="1" x14ac:dyDescent="0.25">
      <c r="A41" s="353" t="s">
        <v>156</v>
      </c>
      <c r="B41" s="173"/>
      <c r="C41" s="134" t="s">
        <v>7</v>
      </c>
      <c r="D41" s="217"/>
      <c r="E41" s="217"/>
      <c r="F41" s="338"/>
      <c r="G41" s="221" t="str">
        <f t="shared" si="4"/>
        <v/>
      </c>
      <c r="H41" s="223"/>
      <c r="I41" s="221" t="str">
        <f t="shared" si="0"/>
        <v/>
      </c>
      <c r="J41" s="222"/>
      <c r="K41" s="222"/>
      <c r="L41" s="223">
        <f t="shared" si="1"/>
        <v>0</v>
      </c>
      <c r="M41" s="254"/>
      <c r="N41" s="366" t="e">
        <f t="shared" si="5"/>
        <v>#VALUE!</v>
      </c>
      <c r="O41" s="21" t="str">
        <f t="shared" si="6"/>
        <v/>
      </c>
      <c r="P41" s="34" t="str">
        <f t="shared" si="2"/>
        <v/>
      </c>
      <c r="Q41" s="367" t="str">
        <f t="shared" si="3"/>
        <v/>
      </c>
      <c r="R41" s="113"/>
    </row>
    <row r="42" spans="1:19" s="114" customFormat="1" ht="24.95" customHeight="1" x14ac:dyDescent="0.25">
      <c r="A42" s="353" t="s">
        <v>157</v>
      </c>
      <c r="B42" s="173"/>
      <c r="C42" s="134" t="s">
        <v>7</v>
      </c>
      <c r="D42" s="217"/>
      <c r="E42" s="217"/>
      <c r="F42" s="338"/>
      <c r="G42" s="221" t="str">
        <f t="shared" si="4"/>
        <v/>
      </c>
      <c r="H42" s="223"/>
      <c r="I42" s="221" t="str">
        <f t="shared" si="0"/>
        <v/>
      </c>
      <c r="J42" s="222"/>
      <c r="K42" s="222"/>
      <c r="L42" s="223">
        <f t="shared" si="1"/>
        <v>0</v>
      </c>
      <c r="M42" s="254"/>
      <c r="N42" s="366" t="e">
        <f t="shared" si="5"/>
        <v>#VALUE!</v>
      </c>
      <c r="O42" s="21" t="str">
        <f t="shared" si="6"/>
        <v/>
      </c>
      <c r="P42" s="34" t="str">
        <f t="shared" si="2"/>
        <v/>
      </c>
      <c r="Q42" s="367" t="str">
        <f t="shared" si="3"/>
        <v/>
      </c>
      <c r="R42" s="113"/>
    </row>
    <row r="43" spans="1:19" s="114" customFormat="1" ht="24.95" customHeight="1" x14ac:dyDescent="0.25">
      <c r="A43" s="353" t="s">
        <v>158</v>
      </c>
      <c r="B43" s="173"/>
      <c r="C43" s="134" t="s">
        <v>7</v>
      </c>
      <c r="D43" s="217"/>
      <c r="E43" s="217"/>
      <c r="F43" s="338"/>
      <c r="G43" s="221" t="str">
        <f t="shared" si="4"/>
        <v/>
      </c>
      <c r="H43" s="223"/>
      <c r="I43" s="221" t="str">
        <f t="shared" si="0"/>
        <v/>
      </c>
      <c r="J43" s="222"/>
      <c r="K43" s="222"/>
      <c r="L43" s="223">
        <f t="shared" si="1"/>
        <v>0</v>
      </c>
      <c r="M43" s="254"/>
      <c r="N43" s="366" t="e">
        <f t="shared" si="5"/>
        <v>#VALUE!</v>
      </c>
      <c r="O43" s="21" t="str">
        <f t="shared" si="6"/>
        <v/>
      </c>
      <c r="P43" s="34" t="str">
        <f t="shared" si="2"/>
        <v/>
      </c>
      <c r="Q43" s="367" t="str">
        <f t="shared" si="3"/>
        <v/>
      </c>
      <c r="R43" s="113"/>
    </row>
    <row r="44" spans="1:19" s="114" customFormat="1" ht="24.95" customHeight="1" x14ac:dyDescent="0.25">
      <c r="A44" s="353" t="s">
        <v>159</v>
      </c>
      <c r="B44" s="173"/>
      <c r="C44" s="134" t="s">
        <v>7</v>
      </c>
      <c r="D44" s="217"/>
      <c r="E44" s="217"/>
      <c r="F44" s="338"/>
      <c r="G44" s="221" t="str">
        <f t="shared" si="4"/>
        <v/>
      </c>
      <c r="H44" s="223"/>
      <c r="I44" s="221" t="str">
        <f t="shared" si="0"/>
        <v/>
      </c>
      <c r="J44" s="222"/>
      <c r="K44" s="222"/>
      <c r="L44" s="223">
        <f t="shared" si="1"/>
        <v>0</v>
      </c>
      <c r="M44" s="254"/>
      <c r="N44" s="366" t="e">
        <f t="shared" si="5"/>
        <v>#VALUE!</v>
      </c>
      <c r="O44" s="21" t="str">
        <f t="shared" si="6"/>
        <v/>
      </c>
      <c r="P44" s="34" t="str">
        <f t="shared" si="2"/>
        <v/>
      </c>
      <c r="Q44" s="367" t="str">
        <f t="shared" si="3"/>
        <v/>
      </c>
      <c r="R44" s="113"/>
    </row>
    <row r="45" spans="1:19" s="114" customFormat="1" ht="24.95" customHeight="1" thickBot="1" x14ac:dyDescent="0.3">
      <c r="A45" s="353" t="s">
        <v>160</v>
      </c>
      <c r="B45" s="250"/>
      <c r="C45" s="224" t="s">
        <v>7</v>
      </c>
      <c r="D45" s="225"/>
      <c r="E45" s="225"/>
      <c r="F45" s="339"/>
      <c r="G45" s="226" t="str">
        <f t="shared" si="4"/>
        <v/>
      </c>
      <c r="H45" s="247"/>
      <c r="I45" s="226" t="str">
        <f t="shared" si="0"/>
        <v/>
      </c>
      <c r="J45" s="227"/>
      <c r="K45" s="227"/>
      <c r="L45" s="247">
        <f t="shared" si="1"/>
        <v>0</v>
      </c>
      <c r="M45" s="330"/>
      <c r="N45" s="368" t="e">
        <f t="shared" si="5"/>
        <v>#VALUE!</v>
      </c>
      <c r="O45" s="40" t="str">
        <f t="shared" si="6"/>
        <v/>
      </c>
      <c r="P45" s="35" t="str">
        <f t="shared" si="2"/>
        <v/>
      </c>
      <c r="Q45" s="369" t="str">
        <f t="shared" si="3"/>
        <v/>
      </c>
      <c r="R45" s="113"/>
    </row>
    <row r="46" spans="1:19" s="114" customFormat="1" ht="24.95" customHeight="1" thickBot="1" x14ac:dyDescent="0.3">
      <c r="A46" s="316"/>
      <c r="B46" s="19"/>
      <c r="C46" s="7"/>
      <c r="D46" s="7"/>
      <c r="E46" s="20"/>
      <c r="F46" s="20"/>
      <c r="G46" s="20"/>
      <c r="H46" s="13"/>
      <c r="I46" s="13"/>
      <c r="J46" s="13"/>
      <c r="K46" s="13"/>
      <c r="L46" s="13"/>
      <c r="M46" s="13"/>
      <c r="N46" s="13"/>
      <c r="O46" s="14"/>
      <c r="P46" s="14"/>
      <c r="Q46" s="13"/>
      <c r="R46" s="13"/>
      <c r="S46" s="113"/>
    </row>
    <row r="47" spans="1:19" s="114" customFormat="1" ht="24.95" customHeight="1" thickBot="1" x14ac:dyDescent="0.3">
      <c r="A47" s="316"/>
      <c r="B47" s="433" t="s">
        <v>38</v>
      </c>
      <c r="C47" s="434"/>
      <c r="D47" s="434"/>
      <c r="E47" s="435"/>
      <c r="F47" s="337"/>
      <c r="G47" s="414" t="s">
        <v>40</v>
      </c>
      <c r="H47" s="415"/>
      <c r="I47" s="45"/>
      <c r="J47" s="13"/>
      <c r="K47" s="13"/>
      <c r="L47" s="13"/>
      <c r="M47" s="13"/>
      <c r="N47" s="14"/>
      <c r="O47" s="14"/>
      <c r="P47" s="13"/>
      <c r="Q47" s="13"/>
      <c r="R47" s="113"/>
    </row>
    <row r="48" spans="1:19" s="117" customFormat="1" ht="45" customHeight="1" thickBot="1" x14ac:dyDescent="0.3">
      <c r="A48" s="310"/>
      <c r="B48" s="181" t="s">
        <v>57</v>
      </c>
      <c r="C48" s="182" t="s">
        <v>3</v>
      </c>
      <c r="D48" s="183" t="s">
        <v>65</v>
      </c>
      <c r="E48" s="267" t="s">
        <v>140</v>
      </c>
      <c r="F48" s="110" t="s">
        <v>142</v>
      </c>
      <c r="G48" s="183" t="s">
        <v>4</v>
      </c>
      <c r="H48" s="183" t="s">
        <v>5</v>
      </c>
      <c r="I48" s="184" t="s">
        <v>6</v>
      </c>
      <c r="J48" s="115"/>
      <c r="K48" s="13"/>
      <c r="L48" s="13"/>
      <c r="M48" s="13"/>
      <c r="N48" s="14"/>
      <c r="O48" s="14"/>
      <c r="P48" s="13"/>
      <c r="Q48" s="13"/>
      <c r="R48" s="116"/>
    </row>
    <row r="49" spans="1:26" s="117" customFormat="1" ht="24.95" customHeight="1" x14ac:dyDescent="0.25">
      <c r="A49" s="353" t="s">
        <v>161</v>
      </c>
      <c r="B49" s="269"/>
      <c r="C49" s="36" t="s">
        <v>0</v>
      </c>
      <c r="D49" s="41"/>
      <c r="E49" s="41"/>
      <c r="F49" s="340"/>
      <c r="G49" s="43"/>
      <c r="H49" s="43"/>
      <c r="I49" s="270"/>
      <c r="J49" s="170"/>
      <c r="K49" s="118"/>
      <c r="L49" s="118"/>
      <c r="M49" s="118"/>
      <c r="N49" s="118"/>
      <c r="O49" s="118"/>
      <c r="P49" s="118"/>
      <c r="Q49" s="118"/>
      <c r="R49" s="119"/>
      <c r="S49" s="120"/>
      <c r="T49" s="120"/>
      <c r="U49" s="120"/>
      <c r="V49" s="120"/>
      <c r="W49" s="120"/>
      <c r="X49" s="120"/>
      <c r="Y49" s="120"/>
      <c r="Z49" s="120"/>
    </row>
    <row r="50" spans="1:26" s="122" customFormat="1" ht="24.95" customHeight="1" x14ac:dyDescent="0.25">
      <c r="A50" s="353" t="s">
        <v>144</v>
      </c>
      <c r="B50" s="37"/>
      <c r="C50" s="16" t="s">
        <v>0</v>
      </c>
      <c r="D50" s="15"/>
      <c r="E50" s="15"/>
      <c r="F50" s="341"/>
      <c r="G50" s="22"/>
      <c r="H50" s="22"/>
      <c r="I50" s="174"/>
      <c r="J50" s="118"/>
      <c r="K50" s="118"/>
      <c r="L50" s="118"/>
      <c r="M50" s="118"/>
      <c r="N50" s="118"/>
      <c r="O50" s="118"/>
      <c r="P50" s="118"/>
      <c r="Q50" s="118"/>
      <c r="R50" s="121"/>
      <c r="S50" s="121"/>
      <c r="T50" s="121"/>
      <c r="U50" s="121"/>
      <c r="V50" s="121"/>
      <c r="W50" s="121"/>
      <c r="X50" s="121"/>
      <c r="Y50" s="121"/>
      <c r="Z50" s="121"/>
    </row>
    <row r="51" spans="1:26" s="122" customFormat="1" ht="24.95" customHeight="1" x14ac:dyDescent="0.25">
      <c r="A51" s="353" t="s">
        <v>145</v>
      </c>
      <c r="B51" s="37"/>
      <c r="C51" s="16" t="s">
        <v>0</v>
      </c>
      <c r="D51" s="15"/>
      <c r="E51" s="15"/>
      <c r="F51" s="341"/>
      <c r="G51" s="22"/>
      <c r="H51" s="22"/>
      <c r="I51" s="174"/>
      <c r="J51" s="118"/>
      <c r="K51" s="118"/>
      <c r="L51" s="118"/>
      <c r="M51" s="118"/>
      <c r="N51" s="118"/>
      <c r="O51" s="118"/>
      <c r="P51" s="118"/>
      <c r="Q51" s="118"/>
      <c r="R51" s="121"/>
      <c r="S51" s="121"/>
      <c r="T51" s="121"/>
      <c r="U51" s="121"/>
      <c r="V51" s="121"/>
      <c r="W51" s="121"/>
      <c r="X51" s="121"/>
      <c r="Y51" s="121"/>
      <c r="Z51" s="121"/>
    </row>
    <row r="52" spans="1:26" s="122" customFormat="1" ht="24.95" customHeight="1" x14ac:dyDescent="0.25">
      <c r="A52" s="353" t="s">
        <v>146</v>
      </c>
      <c r="B52" s="37"/>
      <c r="C52" s="16" t="s">
        <v>0</v>
      </c>
      <c r="D52" s="15"/>
      <c r="E52" s="15"/>
      <c r="F52" s="341"/>
      <c r="G52" s="22"/>
      <c r="H52" s="22"/>
      <c r="I52" s="174"/>
      <c r="J52" s="118"/>
      <c r="K52" s="118"/>
      <c r="L52" s="118"/>
      <c r="M52" s="118"/>
      <c r="N52" s="118"/>
      <c r="O52" s="118"/>
      <c r="P52" s="118"/>
      <c r="Q52" s="118"/>
      <c r="R52" s="121"/>
      <c r="S52" s="121"/>
      <c r="T52" s="121"/>
      <c r="U52" s="121"/>
      <c r="V52" s="121"/>
      <c r="W52" s="121"/>
      <c r="X52" s="121"/>
      <c r="Y52" s="121"/>
      <c r="Z52" s="121"/>
    </row>
    <row r="53" spans="1:26" s="122" customFormat="1" ht="24.95" customHeight="1" x14ac:dyDescent="0.25">
      <c r="A53" s="353" t="s">
        <v>147</v>
      </c>
      <c r="B53" s="37"/>
      <c r="C53" s="16" t="s">
        <v>0</v>
      </c>
      <c r="D53" s="15"/>
      <c r="E53" s="15"/>
      <c r="F53" s="341"/>
      <c r="G53" s="22"/>
      <c r="H53" s="22"/>
      <c r="I53" s="174"/>
      <c r="J53" s="118"/>
      <c r="K53" s="118"/>
      <c r="L53" s="118"/>
      <c r="M53" s="118"/>
      <c r="N53" s="118"/>
      <c r="O53" s="118"/>
      <c r="P53" s="118"/>
      <c r="Q53" s="118"/>
      <c r="R53" s="121"/>
      <c r="S53" s="121"/>
      <c r="T53" s="121"/>
      <c r="U53" s="121"/>
      <c r="V53" s="121"/>
      <c r="W53" s="121"/>
      <c r="X53" s="121"/>
      <c r="Y53" s="121"/>
      <c r="Z53" s="121"/>
    </row>
    <row r="54" spans="1:26" s="122" customFormat="1" ht="24.95" customHeight="1" x14ac:dyDescent="0.25">
      <c r="A54" s="353" t="s">
        <v>148</v>
      </c>
      <c r="B54" s="37"/>
      <c r="C54" s="16" t="s">
        <v>0</v>
      </c>
      <c r="D54" s="15"/>
      <c r="E54" s="15"/>
      <c r="F54" s="341"/>
      <c r="G54" s="22"/>
      <c r="H54" s="22"/>
      <c r="I54" s="174"/>
      <c r="J54" s="118"/>
      <c r="K54" s="118"/>
      <c r="L54" s="118"/>
      <c r="M54" s="118"/>
      <c r="N54" s="118"/>
      <c r="O54" s="118"/>
      <c r="P54" s="118"/>
      <c r="Q54" s="118"/>
      <c r="R54" s="121"/>
      <c r="S54" s="121"/>
      <c r="T54" s="121"/>
      <c r="U54" s="121"/>
      <c r="V54" s="121"/>
      <c r="W54" s="121"/>
      <c r="X54" s="121"/>
      <c r="Y54" s="121"/>
      <c r="Z54" s="121"/>
    </row>
    <row r="55" spans="1:26" s="122" customFormat="1" ht="24.95" customHeight="1" x14ac:dyDescent="0.25">
      <c r="A55" s="353" t="s">
        <v>149</v>
      </c>
      <c r="B55" s="37"/>
      <c r="C55" s="16" t="s">
        <v>0</v>
      </c>
      <c r="D55" s="15"/>
      <c r="E55" s="15"/>
      <c r="F55" s="341"/>
      <c r="G55" s="22"/>
      <c r="H55" s="22"/>
      <c r="I55" s="174"/>
      <c r="J55" s="118"/>
      <c r="K55" s="118"/>
      <c r="L55" s="118"/>
      <c r="M55" s="118"/>
      <c r="N55" s="118"/>
      <c r="O55" s="118"/>
      <c r="P55" s="118"/>
      <c r="Q55" s="118"/>
      <c r="R55" s="121"/>
      <c r="S55" s="121"/>
      <c r="T55" s="121"/>
      <c r="U55" s="121"/>
      <c r="V55" s="121"/>
      <c r="W55" s="121"/>
      <c r="X55" s="121"/>
      <c r="Y55" s="121"/>
      <c r="Z55" s="121"/>
    </row>
    <row r="56" spans="1:26" s="122" customFormat="1" ht="24.95" customHeight="1" x14ac:dyDescent="0.25">
      <c r="A56" s="353" t="s">
        <v>150</v>
      </c>
      <c r="B56" s="37"/>
      <c r="C56" s="16" t="s">
        <v>0</v>
      </c>
      <c r="D56" s="15"/>
      <c r="E56" s="15"/>
      <c r="F56" s="341"/>
      <c r="G56" s="22"/>
      <c r="H56" s="22"/>
      <c r="I56" s="174"/>
      <c r="J56" s="118"/>
      <c r="K56" s="118"/>
      <c r="L56" s="118"/>
      <c r="M56" s="118"/>
      <c r="N56" s="118"/>
      <c r="O56" s="118"/>
      <c r="P56" s="118"/>
      <c r="Q56" s="118"/>
      <c r="R56" s="121"/>
      <c r="S56" s="121"/>
      <c r="T56" s="121"/>
      <c r="U56" s="121"/>
      <c r="V56" s="121"/>
      <c r="W56" s="121"/>
      <c r="X56" s="121"/>
      <c r="Y56" s="121"/>
      <c r="Z56" s="121"/>
    </row>
    <row r="57" spans="1:26" s="122" customFormat="1" ht="24.95" customHeight="1" x14ac:dyDescent="0.25">
      <c r="A57" s="353" t="s">
        <v>151</v>
      </c>
      <c r="B57" s="37"/>
      <c r="C57" s="16" t="s">
        <v>0</v>
      </c>
      <c r="D57" s="15"/>
      <c r="E57" s="15"/>
      <c r="F57" s="341"/>
      <c r="G57" s="22"/>
      <c r="H57" s="22"/>
      <c r="I57" s="174"/>
      <c r="J57" s="118"/>
      <c r="K57" s="118"/>
      <c r="L57" s="118"/>
      <c r="M57" s="118"/>
      <c r="N57" s="118"/>
      <c r="O57" s="118"/>
      <c r="P57" s="118"/>
      <c r="Q57" s="118"/>
      <c r="R57" s="121"/>
      <c r="S57" s="121"/>
      <c r="T57" s="121"/>
      <c r="U57" s="121"/>
      <c r="V57" s="121"/>
      <c r="W57" s="121"/>
      <c r="X57" s="121"/>
      <c r="Y57" s="121"/>
      <c r="Z57" s="121"/>
    </row>
    <row r="58" spans="1:26" s="122" customFormat="1" ht="24.95" customHeight="1" x14ac:dyDescent="0.25">
      <c r="A58" s="353" t="s">
        <v>152</v>
      </c>
      <c r="B58" s="37"/>
      <c r="C58" s="16" t="s">
        <v>0</v>
      </c>
      <c r="D58" s="15"/>
      <c r="E58" s="15"/>
      <c r="F58" s="341"/>
      <c r="G58" s="22"/>
      <c r="H58" s="22"/>
      <c r="I58" s="174"/>
      <c r="J58" s="118"/>
      <c r="K58" s="118"/>
      <c r="L58" s="118"/>
      <c r="M58" s="118"/>
      <c r="N58" s="118"/>
      <c r="O58" s="118"/>
      <c r="P58" s="118"/>
      <c r="Q58" s="118"/>
      <c r="R58" s="121"/>
      <c r="S58" s="121"/>
      <c r="T58" s="121"/>
      <c r="U58" s="121"/>
      <c r="V58" s="121"/>
      <c r="W58" s="121"/>
      <c r="X58" s="121"/>
      <c r="Y58" s="121"/>
      <c r="Z58" s="121"/>
    </row>
    <row r="59" spans="1:26" s="122" customFormat="1" ht="24.95" customHeight="1" x14ac:dyDescent="0.25">
      <c r="A59" s="353" t="s">
        <v>153</v>
      </c>
      <c r="B59" s="37"/>
      <c r="C59" s="16" t="s">
        <v>0</v>
      </c>
      <c r="D59" s="15"/>
      <c r="E59" s="15"/>
      <c r="F59" s="341"/>
      <c r="G59" s="22"/>
      <c r="H59" s="22"/>
      <c r="I59" s="174"/>
      <c r="J59" s="118"/>
      <c r="K59" s="118"/>
      <c r="L59" s="118"/>
      <c r="M59" s="118"/>
      <c r="N59" s="118"/>
      <c r="O59" s="118"/>
      <c r="P59" s="118"/>
      <c r="Q59" s="118"/>
      <c r="R59" s="121"/>
      <c r="S59" s="121"/>
      <c r="T59" s="121"/>
      <c r="U59" s="121"/>
      <c r="V59" s="121"/>
      <c r="W59" s="121"/>
      <c r="X59" s="121"/>
      <c r="Y59" s="121"/>
      <c r="Z59" s="121"/>
    </row>
    <row r="60" spans="1:26" s="122" customFormat="1" ht="24.95" customHeight="1" x14ac:dyDescent="0.25">
      <c r="A60" s="353" t="s">
        <v>154</v>
      </c>
      <c r="B60" s="37"/>
      <c r="C60" s="16" t="s">
        <v>0</v>
      </c>
      <c r="D60" s="15"/>
      <c r="E60" s="15"/>
      <c r="F60" s="341"/>
      <c r="G60" s="22"/>
      <c r="H60" s="22"/>
      <c r="I60" s="174"/>
      <c r="J60" s="118"/>
      <c r="K60" s="118"/>
      <c r="L60" s="118"/>
      <c r="M60" s="118"/>
      <c r="N60" s="118"/>
      <c r="O60" s="118"/>
      <c r="P60" s="118"/>
      <c r="Q60" s="118"/>
      <c r="R60" s="121"/>
      <c r="S60" s="121"/>
      <c r="T60" s="121"/>
      <c r="U60" s="121"/>
      <c r="V60" s="121"/>
      <c r="W60" s="121"/>
      <c r="X60" s="121"/>
      <c r="Y60" s="121"/>
      <c r="Z60" s="121"/>
    </row>
    <row r="61" spans="1:26" s="122" customFormat="1" ht="24.95" customHeight="1" x14ac:dyDescent="0.25">
      <c r="A61" s="353" t="s">
        <v>155</v>
      </c>
      <c r="B61" s="37"/>
      <c r="C61" s="16" t="s">
        <v>0</v>
      </c>
      <c r="D61" s="15"/>
      <c r="E61" s="15"/>
      <c r="F61" s="341"/>
      <c r="G61" s="22"/>
      <c r="H61" s="22"/>
      <c r="I61" s="174"/>
      <c r="J61" s="118"/>
      <c r="K61" s="118"/>
      <c r="L61" s="118"/>
      <c r="M61" s="118"/>
      <c r="N61" s="118"/>
      <c r="O61" s="118"/>
      <c r="P61" s="118"/>
      <c r="Q61" s="118"/>
      <c r="R61" s="121"/>
      <c r="S61" s="121"/>
      <c r="T61" s="121"/>
      <c r="U61" s="121"/>
      <c r="V61" s="121"/>
      <c r="W61" s="121"/>
      <c r="X61" s="121"/>
      <c r="Y61" s="121"/>
      <c r="Z61" s="121"/>
    </row>
    <row r="62" spans="1:26" s="122" customFormat="1" ht="24.95" customHeight="1" x14ac:dyDescent="0.25">
      <c r="A62" s="353" t="s">
        <v>156</v>
      </c>
      <c r="B62" s="37"/>
      <c r="C62" s="16" t="s">
        <v>0</v>
      </c>
      <c r="D62" s="15"/>
      <c r="E62" s="15"/>
      <c r="F62" s="341"/>
      <c r="G62" s="22"/>
      <c r="H62" s="22"/>
      <c r="I62" s="174"/>
      <c r="J62" s="118"/>
      <c r="K62" s="118"/>
      <c r="L62" s="118"/>
      <c r="M62" s="118"/>
      <c r="N62" s="118"/>
      <c r="O62" s="118"/>
      <c r="P62" s="118"/>
      <c r="Q62" s="118"/>
      <c r="R62" s="121"/>
      <c r="S62" s="121"/>
      <c r="T62" s="121"/>
      <c r="U62" s="121"/>
      <c r="V62" s="121"/>
      <c r="W62" s="121"/>
      <c r="X62" s="121"/>
      <c r="Y62" s="121"/>
      <c r="Z62" s="121"/>
    </row>
    <row r="63" spans="1:26" s="122" customFormat="1" ht="24.95" customHeight="1" x14ac:dyDescent="0.25">
      <c r="A63" s="353" t="s">
        <v>157</v>
      </c>
      <c r="B63" s="37"/>
      <c r="C63" s="16" t="s">
        <v>0</v>
      </c>
      <c r="D63" s="15"/>
      <c r="E63" s="15"/>
      <c r="F63" s="341"/>
      <c r="G63" s="22"/>
      <c r="H63" s="22"/>
      <c r="I63" s="174"/>
      <c r="J63" s="118"/>
      <c r="K63" s="118"/>
      <c r="L63" s="118"/>
      <c r="M63" s="118"/>
      <c r="N63" s="118"/>
      <c r="O63" s="118"/>
      <c r="P63" s="118"/>
      <c r="Q63" s="118"/>
      <c r="R63" s="121"/>
      <c r="S63" s="121"/>
      <c r="T63" s="121"/>
      <c r="U63" s="121"/>
      <c r="V63" s="121"/>
      <c r="W63" s="121"/>
      <c r="X63" s="121"/>
      <c r="Y63" s="121"/>
      <c r="Z63" s="121"/>
    </row>
    <row r="64" spans="1:26" s="122" customFormat="1" ht="24.95" customHeight="1" x14ac:dyDescent="0.25">
      <c r="A64" s="353" t="s">
        <v>158</v>
      </c>
      <c r="B64" s="37"/>
      <c r="C64" s="16" t="s">
        <v>0</v>
      </c>
      <c r="D64" s="15"/>
      <c r="E64" s="15"/>
      <c r="F64" s="341"/>
      <c r="G64" s="22"/>
      <c r="H64" s="22"/>
      <c r="I64" s="174"/>
      <c r="J64" s="118"/>
      <c r="K64" s="118"/>
      <c r="L64" s="118"/>
      <c r="M64" s="118"/>
      <c r="N64" s="118"/>
      <c r="O64" s="118"/>
      <c r="P64" s="118"/>
      <c r="Q64" s="118"/>
      <c r="R64" s="121"/>
      <c r="S64" s="121"/>
      <c r="T64" s="121"/>
      <c r="U64" s="121"/>
      <c r="V64" s="121"/>
      <c r="W64" s="121"/>
      <c r="X64" s="121"/>
      <c r="Y64" s="121"/>
      <c r="Z64" s="121"/>
    </row>
    <row r="65" spans="1:26" s="122" customFormat="1" ht="24.95" customHeight="1" x14ac:dyDescent="0.25">
      <c r="A65" s="353" t="s">
        <v>159</v>
      </c>
      <c r="B65" s="37"/>
      <c r="C65" s="16" t="s">
        <v>0</v>
      </c>
      <c r="D65" s="15"/>
      <c r="E65" s="15"/>
      <c r="F65" s="341"/>
      <c r="G65" s="22"/>
      <c r="H65" s="22"/>
      <c r="I65" s="174"/>
      <c r="J65" s="118"/>
      <c r="K65" s="118"/>
      <c r="L65" s="118"/>
      <c r="M65" s="118"/>
      <c r="N65" s="118"/>
      <c r="O65" s="118"/>
      <c r="P65" s="118"/>
      <c r="Q65" s="118"/>
      <c r="R65" s="121"/>
      <c r="S65" s="121"/>
      <c r="T65" s="121"/>
      <c r="U65" s="121"/>
      <c r="V65" s="121"/>
      <c r="W65" s="121"/>
      <c r="X65" s="121"/>
      <c r="Y65" s="121"/>
      <c r="Z65" s="121"/>
    </row>
    <row r="66" spans="1:26" s="122" customFormat="1" ht="24.95" customHeight="1" thickBot="1" x14ac:dyDescent="0.3">
      <c r="A66" s="353" t="s">
        <v>160</v>
      </c>
      <c r="B66" s="38"/>
      <c r="C66" s="39" t="s">
        <v>0</v>
      </c>
      <c r="D66" s="42"/>
      <c r="E66" s="42"/>
      <c r="F66" s="342"/>
      <c r="G66" s="44"/>
      <c r="H66" s="44"/>
      <c r="I66" s="271"/>
      <c r="J66" s="118"/>
      <c r="K66" s="118"/>
      <c r="L66" s="118"/>
      <c r="M66" s="118"/>
      <c r="N66" s="118"/>
      <c r="O66" s="118"/>
      <c r="P66" s="118"/>
      <c r="Q66" s="118"/>
      <c r="R66" s="121"/>
      <c r="S66" s="121"/>
      <c r="T66" s="121"/>
      <c r="U66" s="121"/>
      <c r="V66" s="121"/>
      <c r="W66" s="121"/>
      <c r="X66" s="121"/>
      <c r="Y66" s="121"/>
      <c r="Z66" s="121"/>
    </row>
    <row r="67" spans="1:26" s="122" customFormat="1" ht="24.95" customHeight="1" x14ac:dyDescent="0.25">
      <c r="B67" s="19"/>
      <c r="C67" s="7"/>
      <c r="D67" s="448" t="s">
        <v>41</v>
      </c>
      <c r="E67" s="449"/>
      <c r="F67" s="334"/>
      <c r="G67" s="176">
        <f>SUMIF(C28:C45,"Gebouwen en gronden",G28:G45)</f>
        <v>0</v>
      </c>
      <c r="H67" s="176"/>
      <c r="I67" s="25">
        <f>SUMIF(C28:C45,"Gebouwen en gronden",I28:I45)</f>
        <v>0</v>
      </c>
      <c r="J67" s="118"/>
      <c r="K67" s="118"/>
      <c r="L67" s="118"/>
      <c r="M67" s="118"/>
      <c r="N67" s="118"/>
      <c r="O67" s="118"/>
      <c r="P67" s="121"/>
      <c r="Q67" s="121"/>
      <c r="R67" s="121"/>
      <c r="S67" s="121"/>
      <c r="T67" s="121"/>
      <c r="U67" s="121"/>
      <c r="V67" s="121"/>
      <c r="W67" s="121"/>
      <c r="X67" s="121"/>
    </row>
    <row r="68" spans="1:26" s="122" customFormat="1" ht="24.95" customHeight="1" x14ac:dyDescent="0.25">
      <c r="B68" s="19"/>
      <c r="C68" s="7"/>
      <c r="D68" s="399" t="s">
        <v>42</v>
      </c>
      <c r="E68" s="400"/>
      <c r="F68" s="335"/>
      <c r="G68" s="344">
        <f>SUMIF(C28:C45,"Apparatuur en uitrusting",G28:G45)</f>
        <v>0</v>
      </c>
      <c r="H68" s="177"/>
      <c r="I68" s="28">
        <f>SUMIF(C28:C45,"apparatuur en uitrusting",I28:I45)</f>
        <v>0</v>
      </c>
      <c r="J68" s="118"/>
      <c r="K68" s="118"/>
      <c r="L68" s="118"/>
      <c r="M68" s="118"/>
      <c r="N68" s="118"/>
      <c r="O68" s="118"/>
      <c r="P68" s="121"/>
      <c r="Q68" s="121"/>
      <c r="R68" s="121"/>
      <c r="S68" s="121"/>
      <c r="T68" s="121"/>
      <c r="U68" s="121"/>
      <c r="V68" s="121"/>
      <c r="W68" s="121"/>
      <c r="X68" s="121"/>
    </row>
    <row r="69" spans="1:26" s="122" customFormat="1" ht="24.95" customHeight="1" x14ac:dyDescent="0.25">
      <c r="B69" s="19"/>
      <c r="C69" s="7"/>
      <c r="D69" s="399" t="s">
        <v>44</v>
      </c>
      <c r="E69" s="400"/>
      <c r="F69" s="335"/>
      <c r="G69" s="343">
        <f>SUMIF(C49:C66,"Personeelskosten",G49:G66)</f>
        <v>0</v>
      </c>
      <c r="H69" s="178">
        <f>SUMIF(C49:C66,"personeelskosten",H49:H66)</f>
        <v>0</v>
      </c>
      <c r="I69" s="28"/>
      <c r="J69" s="118"/>
      <c r="K69" s="118"/>
      <c r="L69" s="118"/>
      <c r="M69" s="118"/>
      <c r="N69" s="118"/>
      <c r="O69" s="118"/>
      <c r="P69" s="121"/>
      <c r="Q69" s="121"/>
      <c r="R69" s="121"/>
      <c r="S69" s="121"/>
      <c r="T69" s="121"/>
      <c r="U69" s="121"/>
      <c r="V69" s="121"/>
      <c r="W69" s="121"/>
      <c r="X69" s="121"/>
    </row>
    <row r="70" spans="1:26" s="122" customFormat="1" ht="24.95" customHeight="1" x14ac:dyDescent="0.25">
      <c r="B70" s="19"/>
      <c r="C70" s="7"/>
      <c r="D70" s="399" t="s">
        <v>43</v>
      </c>
      <c r="E70" s="400"/>
      <c r="F70" s="335"/>
      <c r="G70" s="177">
        <f>SUMIF(C49:C66,"Contractonderzoek",G49:G66)</f>
        <v>0</v>
      </c>
      <c r="H70" s="26">
        <f>SUMIF(C49:C66,"contractonderzoek",H49:H66)</f>
        <v>0</v>
      </c>
      <c r="I70" s="30"/>
      <c r="J70" s="118"/>
      <c r="K70" s="118"/>
      <c r="L70" s="118"/>
      <c r="M70" s="118"/>
      <c r="N70" s="118"/>
      <c r="O70" s="118"/>
      <c r="P70" s="121"/>
      <c r="Q70" s="121"/>
      <c r="R70" s="121"/>
      <c r="S70" s="121"/>
      <c r="T70" s="121"/>
      <c r="U70" s="121"/>
      <c r="V70" s="121"/>
      <c r="W70" s="121"/>
      <c r="X70" s="121"/>
    </row>
    <row r="71" spans="1:26" s="122" customFormat="1" ht="24.95" customHeight="1" x14ac:dyDescent="0.25">
      <c r="B71" s="19"/>
      <c r="C71" s="7"/>
      <c r="D71" s="399" t="s">
        <v>162</v>
      </c>
      <c r="E71" s="400"/>
      <c r="F71" s="335"/>
      <c r="G71" s="343">
        <f>SUMIF(C49:C66,"Algemene kosten",G49:G66)</f>
        <v>0</v>
      </c>
      <c r="H71" s="32">
        <f>SUMIF(C49:C66,"Algemene kosten",H49:H66)</f>
        <v>0</v>
      </c>
      <c r="I71" s="30"/>
      <c r="J71" s="118"/>
      <c r="K71" s="118"/>
      <c r="L71" s="118"/>
      <c r="M71" s="118"/>
      <c r="N71" s="118"/>
      <c r="O71" s="118"/>
      <c r="P71" s="121"/>
      <c r="Q71" s="121"/>
      <c r="R71" s="121"/>
      <c r="S71" s="121"/>
      <c r="T71" s="121"/>
      <c r="U71" s="121"/>
      <c r="V71" s="121"/>
      <c r="W71" s="121"/>
      <c r="X71" s="121"/>
    </row>
    <row r="72" spans="1:26" s="125" customFormat="1" ht="24.95" customHeight="1" x14ac:dyDescent="0.25">
      <c r="A72" s="129"/>
      <c r="B72" s="123"/>
      <c r="C72" s="123"/>
      <c r="D72" s="395" t="s">
        <v>123</v>
      </c>
      <c r="E72" s="396"/>
      <c r="F72" s="346"/>
      <c r="G72" s="212">
        <f>SUM(G67:G71)</f>
        <v>0</v>
      </c>
      <c r="H72" s="212">
        <f>SUM(H69:H71)</f>
        <v>0</v>
      </c>
      <c r="I72" s="33">
        <f>SUM(I67:I68)</f>
        <v>0</v>
      </c>
      <c r="J72" s="124"/>
    </row>
    <row r="73" spans="1:26" s="125" customFormat="1" ht="24.95" customHeight="1" x14ac:dyDescent="0.25">
      <c r="A73" s="129"/>
      <c r="B73" s="123"/>
      <c r="C73" s="123"/>
      <c r="D73" s="448" t="s">
        <v>124</v>
      </c>
      <c r="E73" s="449"/>
      <c r="F73" s="334"/>
      <c r="G73" s="211">
        <f>SUM(G72:I72)</f>
        <v>0</v>
      </c>
      <c r="H73" s="355"/>
      <c r="I73" s="356"/>
      <c r="J73" s="122"/>
      <c r="K73" s="122"/>
      <c r="L73" s="122"/>
      <c r="M73" s="210"/>
    </row>
    <row r="74" spans="1:26" ht="24.95" customHeight="1" x14ac:dyDescent="0.25">
      <c r="A74" s="129"/>
      <c r="B74" s="123"/>
      <c r="C74" s="123"/>
      <c r="D74" s="399" t="s">
        <v>115</v>
      </c>
      <c r="E74" s="400"/>
      <c r="F74" s="335"/>
      <c r="G74" s="209">
        <f>G72*G21</f>
        <v>0</v>
      </c>
      <c r="H74" s="209">
        <f>IF(C16="Onderzoeksorganisatie",H72*H21,0)</f>
        <v>0</v>
      </c>
      <c r="I74" s="209">
        <f>IF(C16="Veehouderijonderneming",I72*I21,0)</f>
        <v>0</v>
      </c>
      <c r="J74" s="129"/>
      <c r="K74" s="129"/>
      <c r="L74" s="129"/>
      <c r="M74" s="208"/>
    </row>
    <row r="75" spans="1:26" ht="24.95" customHeight="1" x14ac:dyDescent="0.25">
      <c r="A75" s="129"/>
      <c r="B75" s="123"/>
      <c r="C75" s="123"/>
      <c r="D75" s="399" t="s">
        <v>114</v>
      </c>
      <c r="E75" s="400"/>
      <c r="F75" s="335"/>
      <c r="G75" s="345"/>
      <c r="H75" s="175"/>
      <c r="I75" s="175"/>
      <c r="J75" s="104"/>
      <c r="K75" s="58"/>
    </row>
    <row r="76" spans="1:26" ht="24.95" customHeight="1" x14ac:dyDescent="0.25">
      <c r="A76" s="129"/>
      <c r="B76" s="123"/>
      <c r="C76" s="123"/>
      <c r="D76" s="395" t="s">
        <v>112</v>
      </c>
      <c r="E76" s="396"/>
      <c r="F76" s="346"/>
      <c r="G76" s="212">
        <f>SUM(G74:I74)</f>
        <v>0</v>
      </c>
      <c r="H76" s="436" t="str">
        <f>IF(C16="Veehouderijonderneming","Let op! Dit bedrag is niet gecorrigeerd voor het eventueel overschrijden van het maximum bedrag per veehouder","")</f>
        <v/>
      </c>
      <c r="I76" s="437"/>
      <c r="J76" s="437"/>
      <c r="K76" s="437"/>
      <c r="L76" s="437"/>
      <c r="M76" s="438"/>
    </row>
    <row r="77" spans="1:26" ht="21" customHeight="1" x14ac:dyDescent="0.25">
      <c r="A77" s="129"/>
      <c r="B77" s="127"/>
      <c r="C77" s="127"/>
      <c r="D77" s="128"/>
      <c r="E77" s="129"/>
      <c r="F77" s="129"/>
      <c r="G77" s="129"/>
      <c r="H77" s="129"/>
      <c r="I77" s="129"/>
      <c r="J77" s="129"/>
      <c r="K77" s="130"/>
    </row>
    <row r="78" spans="1:26" ht="24.75" customHeight="1" x14ac:dyDescent="0.25">
      <c r="A78" s="129"/>
      <c r="B78" s="139" t="s">
        <v>25</v>
      </c>
      <c r="C78" s="140"/>
      <c r="D78" s="140"/>
      <c r="E78" s="140"/>
      <c r="F78" s="140"/>
      <c r="G78" s="140"/>
      <c r="H78" s="140"/>
      <c r="I78" s="140"/>
      <c r="J78" s="141"/>
      <c r="K78" s="130"/>
    </row>
    <row r="79" spans="1:26" ht="15" customHeight="1" x14ac:dyDescent="0.25">
      <c r="A79" s="129"/>
      <c r="B79" s="376"/>
      <c r="C79" s="377"/>
      <c r="D79" s="377"/>
      <c r="E79" s="377"/>
      <c r="F79" s="377"/>
      <c r="G79" s="377"/>
      <c r="H79" s="377"/>
      <c r="I79" s="377"/>
      <c r="J79" s="378"/>
      <c r="K79" s="130"/>
    </row>
    <row r="80" spans="1:26" ht="15" customHeight="1" x14ac:dyDescent="0.25">
      <c r="A80" s="129"/>
      <c r="B80" s="379"/>
      <c r="C80" s="380"/>
      <c r="D80" s="380"/>
      <c r="E80" s="380"/>
      <c r="F80" s="380"/>
      <c r="G80" s="380"/>
      <c r="H80" s="380"/>
      <c r="I80" s="380"/>
      <c r="J80" s="381"/>
      <c r="K80" s="130"/>
    </row>
    <row r="81" spans="1:11" ht="15" customHeight="1" x14ac:dyDescent="0.25">
      <c r="A81" s="129"/>
      <c r="B81" s="379"/>
      <c r="C81" s="380"/>
      <c r="D81" s="380"/>
      <c r="E81" s="380"/>
      <c r="F81" s="380"/>
      <c r="G81" s="380"/>
      <c r="H81" s="380"/>
      <c r="I81" s="380"/>
      <c r="J81" s="381"/>
      <c r="K81" s="130"/>
    </row>
    <row r="82" spans="1:11" ht="15" customHeight="1" x14ac:dyDescent="0.25">
      <c r="A82" s="129"/>
      <c r="B82" s="379"/>
      <c r="C82" s="380"/>
      <c r="D82" s="380"/>
      <c r="E82" s="380"/>
      <c r="F82" s="380"/>
      <c r="G82" s="380"/>
      <c r="H82" s="380"/>
      <c r="I82" s="380"/>
      <c r="J82" s="381"/>
      <c r="K82" s="130"/>
    </row>
    <row r="83" spans="1:11" ht="15" customHeight="1" x14ac:dyDescent="0.25">
      <c r="A83" s="129"/>
      <c r="B83" s="379"/>
      <c r="C83" s="380"/>
      <c r="D83" s="380"/>
      <c r="E83" s="380"/>
      <c r="F83" s="380"/>
      <c r="G83" s="380"/>
      <c r="H83" s="380"/>
      <c r="I83" s="380"/>
      <c r="J83" s="381"/>
      <c r="K83" s="130"/>
    </row>
    <row r="84" spans="1:11" ht="15" customHeight="1" x14ac:dyDescent="0.25">
      <c r="A84" s="129"/>
      <c r="B84" s="379"/>
      <c r="C84" s="380"/>
      <c r="D84" s="380"/>
      <c r="E84" s="380"/>
      <c r="F84" s="380"/>
      <c r="G84" s="380"/>
      <c r="H84" s="380"/>
      <c r="I84" s="380"/>
      <c r="J84" s="381"/>
      <c r="K84" s="130"/>
    </row>
    <row r="85" spans="1:11" ht="15" customHeight="1" x14ac:dyDescent="0.25">
      <c r="A85" s="129"/>
      <c r="B85" s="379"/>
      <c r="C85" s="380"/>
      <c r="D85" s="380"/>
      <c r="E85" s="380"/>
      <c r="F85" s="380"/>
      <c r="G85" s="380"/>
      <c r="H85" s="380"/>
      <c r="I85" s="380"/>
      <c r="J85" s="381"/>
      <c r="K85" s="130"/>
    </row>
    <row r="86" spans="1:11" ht="15" customHeight="1" x14ac:dyDescent="0.25">
      <c r="A86" s="129"/>
      <c r="B86" s="379"/>
      <c r="C86" s="380"/>
      <c r="D86" s="380"/>
      <c r="E86" s="380"/>
      <c r="F86" s="380"/>
      <c r="G86" s="380"/>
      <c r="H86" s="380"/>
      <c r="I86" s="380"/>
      <c r="J86" s="381"/>
      <c r="K86" s="130"/>
    </row>
    <row r="87" spans="1:11" ht="15" customHeight="1" x14ac:dyDescent="0.25">
      <c r="B87" s="379"/>
      <c r="C87" s="380"/>
      <c r="D87" s="380"/>
      <c r="E87" s="380"/>
      <c r="F87" s="380"/>
      <c r="G87" s="380"/>
      <c r="H87" s="380"/>
      <c r="I87" s="380"/>
      <c r="J87" s="381"/>
      <c r="K87" s="130"/>
    </row>
    <row r="88" spans="1:11" ht="15" customHeight="1" x14ac:dyDescent="0.25">
      <c r="B88" s="382"/>
      <c r="C88" s="383"/>
      <c r="D88" s="383"/>
      <c r="E88" s="383"/>
      <c r="F88" s="383"/>
      <c r="G88" s="383"/>
      <c r="H88" s="383"/>
      <c r="I88" s="383"/>
      <c r="J88" s="384"/>
      <c r="K88" s="130"/>
    </row>
  </sheetData>
  <sheetProtection algorithmName="SHA-512" hashValue="5iAjm/AjVrPmM2eYGYGF19oti0PVUJalJFYj4ltJJ1sroE9JZ86gCqr/DExE8+f2wORGC7BlFayGmhij4Zo2IA==" saltValue="aUMQ4vj67gKxQbqT+IaH5g==" spinCount="100000" sheet="1"/>
  <mergeCells count="28">
    <mergeCell ref="D75:E75"/>
    <mergeCell ref="D76:E76"/>
    <mergeCell ref="B79:J88"/>
    <mergeCell ref="D74:E74"/>
    <mergeCell ref="D69:E69"/>
    <mergeCell ref="D70:E70"/>
    <mergeCell ref="D71:E71"/>
    <mergeCell ref="D72:E72"/>
    <mergeCell ref="D73:E73"/>
    <mergeCell ref="H76:M76"/>
    <mergeCell ref="P25:P26"/>
    <mergeCell ref="Q25:Q26"/>
    <mergeCell ref="B47:E47"/>
    <mergeCell ref="G47:H47"/>
    <mergeCell ref="D67:E67"/>
    <mergeCell ref="N25:N26"/>
    <mergeCell ref="O25:O26"/>
    <mergeCell ref="D68:E68"/>
    <mergeCell ref="D21:E21"/>
    <mergeCell ref="L23:L24"/>
    <mergeCell ref="B25:I26"/>
    <mergeCell ref="J25:M26"/>
    <mergeCell ref="B13:C13"/>
    <mergeCell ref="B1:C1"/>
    <mergeCell ref="G1:I1"/>
    <mergeCell ref="G3:G6"/>
    <mergeCell ref="H3:H6"/>
    <mergeCell ref="I3:I6"/>
  </mergeCells>
  <conditionalFormatting sqref="J28:M45">
    <cfRule type="expression" dxfId="29" priority="9">
      <formula>$C$16="Overige ondernemingen"</formula>
    </cfRule>
    <cfRule type="expression" dxfId="28" priority="10">
      <formula>$C$16="onderzoeksorganisatie"</formula>
    </cfRule>
  </conditionalFormatting>
  <conditionalFormatting sqref="B28:B45">
    <cfRule type="expression" dxfId="27" priority="8">
      <formula>+$C$16="Onderzoeksorganisatie"</formula>
    </cfRule>
  </conditionalFormatting>
  <conditionalFormatting sqref="C28:C45">
    <cfRule type="expression" dxfId="26" priority="7">
      <formula>+$C$16="Onderzoeksorganisatie"</formula>
    </cfRule>
  </conditionalFormatting>
  <conditionalFormatting sqref="D28:F45">
    <cfRule type="expression" dxfId="25" priority="6">
      <formula>$C$16="Onderzoeksorganisatie"</formula>
    </cfRule>
  </conditionalFormatting>
  <conditionalFormatting sqref="B28:F45">
    <cfRule type="expression" dxfId="24" priority="5">
      <formula>$C$16="Overige ondernemingen"</formula>
    </cfRule>
  </conditionalFormatting>
  <conditionalFormatting sqref="E49:E66">
    <cfRule type="expression" dxfId="23" priority="4">
      <formula>$C49="Personeelskosten"</formula>
    </cfRule>
  </conditionalFormatting>
  <conditionalFormatting sqref="H49:H66">
    <cfRule type="expression" dxfId="22" priority="3">
      <formula>$C$16="Veehouderijonderneming"</formula>
    </cfRule>
  </conditionalFormatting>
  <conditionalFormatting sqref="H49:H66">
    <cfRule type="expression" dxfId="21" priority="2">
      <formula>$C$16="Overige ondernemingen"</formula>
    </cfRule>
  </conditionalFormatting>
  <conditionalFormatting sqref="G49:G66">
    <cfRule type="expression" dxfId="20" priority="1">
      <formula>$C$16="Onderzoeksorganisatie"</formula>
    </cfRule>
  </conditionalFormatting>
  <dataValidations count="4">
    <dataValidation type="custom" allowBlank="1" showInputMessage="1" showErrorMessage="1" sqref="D46" xr:uid="{DF455FBE-2F8C-4426-9F38-EC55B0566C29}">
      <formula1>"""Niet subsidiabele kosten"""</formula1>
    </dataValidation>
    <dataValidation type="list" allowBlank="1" showInputMessage="1" showErrorMessage="1" sqref="C21" xr:uid="{3C9C4F1D-B45A-41C9-86E9-9D65DD1020C0}">
      <formula1>"[Maak een keuze],BTW-plichtig,BTW-vrijgesteld"</formula1>
    </dataValidation>
    <dataValidation type="list" allowBlank="1" showInputMessage="1" showErrorMessage="1" sqref="C67:C71 C46" xr:uid="{533C4E7F-6966-462C-8135-B26B472EB4FA}">
      <formula1>"[Maak een keuze],Emissiereductie,Dierenwelzijn,Brandveiligheid"</formula1>
    </dataValidation>
    <dataValidation type="date" operator="greaterThan" allowBlank="1" showInputMessage="1" showErrorMessage="1" sqref="C7:C8" xr:uid="{68C23C4E-E4FD-4A71-931D-850DBD96B5C0}">
      <formula1>43831</formula1>
    </dataValidation>
  </dataValidations>
  <hyperlinks>
    <hyperlink ref="B17" r:id="rId1" display="Volgens de Mkb-toets is de organisatie van deelnemer 1" xr:uid="{11DDC76D-FF34-4629-B444-F15CD87B0B58}"/>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108EDAE0-CA40-456E-81ED-1DDAE7E07CAA}">
          <x14:formula1>
            <xm:f>Keuzelijst!$B$40:$B$42</xm:f>
          </x14:formula1>
          <xm:sqref>C18</xm:sqref>
        </x14:dataValidation>
        <x14:dataValidation type="list" allowBlank="1" showInputMessage="1" showErrorMessage="1" xr:uid="{C256CB7C-146C-42C4-943F-27D7783795F9}">
          <x14:formula1>
            <xm:f>Keuzelijst!$B$44:$B$46</xm:f>
          </x14:formula1>
          <xm:sqref>C19</xm:sqref>
        </x14:dataValidation>
        <x14:dataValidation type="list" allowBlank="1" showInputMessage="1" showErrorMessage="1" xr:uid="{2798FD14-47EF-4AF0-80A0-02D55BF0D5D6}">
          <x14:formula1>
            <xm:f>Keuzelijst!$B$35:$B$38</xm:f>
          </x14:formula1>
          <xm:sqref>C17</xm:sqref>
        </x14:dataValidation>
        <x14:dataValidation type="list" allowBlank="1" showInputMessage="1" showErrorMessage="1" xr:uid="{862DD2B8-E963-4125-911B-D229F1304E35}">
          <x14:formula1>
            <xm:f>Keuzelijst!$B$30:$B$33</xm:f>
          </x14:formula1>
          <xm:sqref>C16</xm:sqref>
        </x14:dataValidation>
        <x14:dataValidation type="list" allowBlank="1" showInputMessage="1" showErrorMessage="1" xr:uid="{17295399-EFD9-4F24-8F73-C94AFAEA09C9}">
          <x14:formula1>
            <xm:f>Keuzelijst!$B$61:$B$64</xm:f>
          </x14:formula1>
          <xm:sqref>C49:C66</xm:sqref>
        </x14:dataValidation>
        <x14:dataValidation type="list" allowBlank="1" showInputMessage="1" showErrorMessage="1" xr:uid="{B1D73AE3-B62C-467E-A71C-65611DE4CFD0}">
          <x14:formula1>
            <xm:f>Keuzelijst!$B$57:$B$59</xm:f>
          </x14:formula1>
          <xm:sqref>C28:C45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6B265-00E2-4B58-8212-55F0B8931C17}">
  <sheetPr>
    <pageSetUpPr fitToPage="1"/>
  </sheetPr>
  <dimension ref="A1:Z88"/>
  <sheetViews>
    <sheetView showGridLines="0" zoomScale="90" zoomScaleNormal="90" workbookViewId="0">
      <selection activeCell="C14" sqref="C14"/>
    </sheetView>
  </sheetViews>
  <sheetFormatPr defaultColWidth="8.85546875" defaultRowHeight="12" x14ac:dyDescent="0.25"/>
  <cols>
    <col min="1" max="1" width="4.140625" style="58" customWidth="1"/>
    <col min="2" max="2" width="47.5703125" style="131" customWidth="1"/>
    <col min="3" max="3" width="32.28515625" style="131" customWidth="1"/>
    <col min="4" max="4" width="30.7109375" style="57" customWidth="1"/>
    <col min="5" max="6" width="29.28515625" style="58" customWidth="1"/>
    <col min="7" max="10" width="25.7109375" style="58" customWidth="1"/>
    <col min="11" max="11" width="25.7109375" style="126" customWidth="1"/>
    <col min="12" max="12" width="24.28515625" style="58" hidden="1" customWidth="1"/>
    <col min="13" max="13" width="24.85546875" style="58" bestFit="1" customWidth="1"/>
    <col min="14" max="14" width="13.28515625" style="58" hidden="1" customWidth="1"/>
    <col min="15" max="15" width="16.28515625" style="58" hidden="1" customWidth="1"/>
    <col min="16" max="17" width="15.28515625" style="58" hidden="1" customWidth="1"/>
    <col min="18" max="18" width="17.28515625" style="58" customWidth="1"/>
    <col min="19" max="19" width="16.5703125" style="58" customWidth="1"/>
    <col min="20" max="16384" width="8.85546875" style="58"/>
  </cols>
  <sheetData>
    <row r="1" spans="1:14" ht="36" customHeight="1" x14ac:dyDescent="0.25">
      <c r="A1" s="129"/>
      <c r="B1" s="393" t="s">
        <v>1</v>
      </c>
      <c r="C1" s="389"/>
      <c r="D1" s="136"/>
      <c r="F1" s="129"/>
      <c r="G1" s="389" t="s">
        <v>66</v>
      </c>
      <c r="H1" s="390"/>
      <c r="I1" s="391"/>
      <c r="J1" s="59"/>
      <c r="K1" s="58"/>
    </row>
    <row r="2" spans="1:14" ht="24.95" customHeight="1" x14ac:dyDescent="0.25">
      <c r="A2" s="129"/>
      <c r="B2" s="60" t="s">
        <v>55</v>
      </c>
      <c r="C2" s="60" t="str">
        <f>IF('Penvoerder, deelnemer 1'!$C2&gt;0,'Penvoerder, deelnemer 1'!$C2,"")</f>
        <v/>
      </c>
      <c r="D2" s="135"/>
      <c r="E2" s="129"/>
      <c r="F2" s="129"/>
      <c r="G2" s="155"/>
      <c r="H2" s="156"/>
      <c r="I2" s="157"/>
      <c r="J2" s="62"/>
      <c r="K2" s="58"/>
    </row>
    <row r="3" spans="1:14" ht="24.95" customHeight="1" x14ac:dyDescent="0.25">
      <c r="A3" s="129"/>
      <c r="B3" s="60" t="s">
        <v>21</v>
      </c>
      <c r="C3" s="60" t="str">
        <f>IF('Penvoerder, deelnemer 1'!$C3&gt;0,'Penvoerder, deelnemer 1'!$C3,"")</f>
        <v/>
      </c>
      <c r="D3" s="165"/>
      <c r="E3" s="7"/>
      <c r="F3" s="7"/>
      <c r="G3" s="392"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3" s="392"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3" s="392"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3" s="62"/>
      <c r="K3" s="58"/>
    </row>
    <row r="4" spans="1:14" ht="24.95" customHeight="1" x14ac:dyDescent="0.25">
      <c r="A4" s="129"/>
      <c r="B4" s="60" t="s">
        <v>16</v>
      </c>
      <c r="C4" s="60" t="str">
        <f>IF('Penvoerder, deelnemer 1'!$C4&gt;0,'Penvoerder, deelnemer 1'!$C4,"")</f>
        <v>[Maak een keuze]</v>
      </c>
      <c r="D4" s="166"/>
      <c r="E4" s="7"/>
      <c r="F4" s="7"/>
      <c r="G4" s="392"/>
      <c r="H4" s="392"/>
      <c r="I4" s="392"/>
      <c r="J4" s="59"/>
      <c r="K4" s="63"/>
      <c r="L4" s="63"/>
      <c r="M4" s="64"/>
      <c r="N4" s="65"/>
    </row>
    <row r="5" spans="1:14" ht="35.25" customHeight="1" x14ac:dyDescent="0.25">
      <c r="A5" s="129"/>
      <c r="B5" s="60" t="s">
        <v>17</v>
      </c>
      <c r="C5" s="60" t="str">
        <f>IF('Penvoerder, deelnemer 1'!$C5&gt;0,'Penvoerder, deelnemer 1'!$C5,"")</f>
        <v/>
      </c>
      <c r="D5" s="167"/>
      <c r="E5" s="7"/>
      <c r="F5" s="7"/>
      <c r="G5" s="392"/>
      <c r="H5" s="392"/>
      <c r="I5" s="392"/>
      <c r="J5" s="59"/>
      <c r="K5" s="66"/>
      <c r="L5" s="66"/>
    </row>
    <row r="6" spans="1:14" ht="24.95" customHeight="1" x14ac:dyDescent="0.25">
      <c r="A6" s="129"/>
      <c r="B6" s="60" t="s">
        <v>24</v>
      </c>
      <c r="C6" s="60" t="str">
        <f>IF('Penvoerder, deelnemer 1'!$C6&gt;0,'Penvoerder, deelnemer 1'!$C6,"")</f>
        <v>[Maak een keuze]</v>
      </c>
      <c r="D6" s="168"/>
      <c r="E6" s="7"/>
      <c r="F6" s="7"/>
      <c r="G6" s="392"/>
      <c r="H6" s="392"/>
      <c r="I6" s="392"/>
      <c r="J6" s="59"/>
      <c r="K6" s="66"/>
      <c r="L6" s="66"/>
    </row>
    <row r="7" spans="1:14" ht="24.95" customHeight="1" x14ac:dyDescent="0.25">
      <c r="A7" s="129"/>
      <c r="B7" s="60" t="s">
        <v>18</v>
      </c>
      <c r="C7" s="171" t="str">
        <f>IF('Penvoerder, deelnemer 1'!$C7&gt;0,'Penvoerder, deelnemer 1'!$C7,"")</f>
        <v/>
      </c>
      <c r="D7" s="168"/>
      <c r="E7" s="7"/>
      <c r="F7" s="7"/>
      <c r="G7" s="67"/>
      <c r="H7" s="67"/>
      <c r="I7" s="67"/>
      <c r="J7" s="59"/>
      <c r="K7" s="66"/>
      <c r="L7" s="66"/>
    </row>
    <row r="8" spans="1:14" ht="24.95" customHeight="1" x14ac:dyDescent="0.25">
      <c r="A8" s="129"/>
      <c r="B8" s="60" t="s">
        <v>53</v>
      </c>
      <c r="C8" s="171" t="str">
        <f>IF('Penvoerder, deelnemer 1'!$C8&gt;0,'Penvoerder, deelnemer 1'!$C8,"")</f>
        <v/>
      </c>
      <c r="D8" s="138"/>
      <c r="E8" s="7"/>
      <c r="F8" s="7"/>
      <c r="G8" s="67"/>
      <c r="H8" s="67"/>
      <c r="I8" s="67"/>
      <c r="J8" s="59"/>
      <c r="K8" s="66"/>
      <c r="L8" s="66"/>
    </row>
    <row r="9" spans="1:14" ht="24.95" customHeight="1" x14ac:dyDescent="0.25">
      <c r="A9" s="129"/>
      <c r="B9" s="60" t="s">
        <v>105</v>
      </c>
      <c r="C9" s="60" t="str">
        <f>IF('Penvoerder, deelnemer 1'!$C9&gt;0,'Penvoerder, deelnemer 1'!$C9,"")</f>
        <v>[Maak een keuze]</v>
      </c>
      <c r="D9" s="138"/>
      <c r="E9" s="7"/>
      <c r="F9" s="7"/>
      <c r="G9" s="68">
        <f>IF(C9="[Maak een keuze]",0%,IF(C9="Experimentele ontwikkeling",25%,50%))</f>
        <v>0</v>
      </c>
      <c r="H9" s="67"/>
      <c r="I9" s="67"/>
      <c r="J9" s="169"/>
      <c r="K9" s="66"/>
      <c r="L9" s="66"/>
    </row>
    <row r="10" spans="1:14" ht="65.099999999999994" customHeight="1" x14ac:dyDescent="0.25">
      <c r="A10" s="129"/>
      <c r="B10" s="60" t="s">
        <v>165</v>
      </c>
      <c r="C10" s="60" t="str">
        <f>IF('Penvoerder, deelnemer 1'!$C10&gt;0,'Penvoerder, deelnemer 1'!$C10,"")</f>
        <v>[Maak een keuze]</v>
      </c>
      <c r="D10" s="164">
        <f>IF(C10="Ja",10%,0%)</f>
        <v>0</v>
      </c>
      <c r="E10" s="7"/>
      <c r="F10" s="7"/>
      <c r="G10" s="69"/>
      <c r="H10" s="69"/>
      <c r="I10" s="69"/>
      <c r="J10" s="169"/>
      <c r="K10" s="66"/>
      <c r="L10" s="66"/>
    </row>
    <row r="11" spans="1:14" ht="65.099999999999994" customHeight="1" x14ac:dyDescent="0.25">
      <c r="A11" s="129"/>
      <c r="B11" s="60" t="s">
        <v>164</v>
      </c>
      <c r="C11" s="60" t="str">
        <f>IF('Penvoerder, deelnemer 1'!$C11&gt;0,'Penvoerder, deelnemer 1'!$C11,"")</f>
        <v>[Maak een keuze]</v>
      </c>
      <c r="D11" s="164">
        <f>IF(C11="Ja",10%,0%)</f>
        <v>0</v>
      </c>
      <c r="E11" s="8"/>
      <c r="F11" s="8"/>
      <c r="G11" s="70">
        <f>IF(D10+D11&gt;9%,10%,0%)</f>
        <v>0</v>
      </c>
      <c r="H11" s="71"/>
      <c r="I11" s="71"/>
      <c r="J11" s="169"/>
      <c r="K11" s="72"/>
      <c r="L11" s="72"/>
    </row>
    <row r="12" spans="1:14" ht="12.75" customHeight="1" x14ac:dyDescent="0.25">
      <c r="A12" s="354"/>
      <c r="B12" s="73"/>
      <c r="C12" s="74"/>
      <c r="D12" s="75"/>
      <c r="E12" s="8"/>
      <c r="F12" s="8"/>
      <c r="G12" s="76"/>
      <c r="H12" s="77"/>
      <c r="I12" s="77"/>
      <c r="J12" s="169"/>
      <c r="K12" s="72"/>
      <c r="L12" s="72"/>
    </row>
    <row r="13" spans="1:14" ht="15" customHeight="1" x14ac:dyDescent="0.25">
      <c r="A13" s="129"/>
      <c r="B13" s="394" t="s">
        <v>10</v>
      </c>
      <c r="C13" s="394"/>
      <c r="D13" s="61"/>
      <c r="E13" s="79"/>
      <c r="F13" s="7"/>
      <c r="G13" s="80"/>
      <c r="H13" s="81"/>
      <c r="I13" s="82"/>
      <c r="J13" s="169"/>
      <c r="K13" s="58"/>
    </row>
    <row r="14" spans="1:14" ht="24.95" customHeight="1" x14ac:dyDescent="0.25">
      <c r="A14" s="129"/>
      <c r="B14" s="60" t="s">
        <v>20</v>
      </c>
      <c r="C14" s="15"/>
      <c r="D14" s="83"/>
      <c r="E14" s="84"/>
      <c r="F14" s="7"/>
      <c r="G14" s="85"/>
      <c r="H14" s="86"/>
      <c r="I14" s="86"/>
      <c r="J14" s="169"/>
      <c r="K14" s="58"/>
    </row>
    <row r="15" spans="1:14" ht="24.95" customHeight="1" x14ac:dyDescent="0.25">
      <c r="A15" s="129"/>
      <c r="B15" s="60" t="s">
        <v>163</v>
      </c>
      <c r="C15" s="15"/>
      <c r="D15" s="83"/>
      <c r="E15" s="7"/>
      <c r="F15" s="7"/>
      <c r="G15" s="87"/>
      <c r="H15" s="69"/>
      <c r="I15" s="69"/>
      <c r="J15" s="169"/>
      <c r="K15" s="66"/>
      <c r="L15" s="66"/>
    </row>
    <row r="16" spans="1:14" ht="24.95" customHeight="1" x14ac:dyDescent="0.25">
      <c r="A16" s="129"/>
      <c r="B16" s="60" t="s">
        <v>138</v>
      </c>
      <c r="C16" s="18" t="s">
        <v>0</v>
      </c>
      <c r="D16" s="142"/>
      <c r="E16" s="142"/>
      <c r="F16" s="142"/>
      <c r="G16" s="87"/>
      <c r="H16" s="88" t="str">
        <f>IF(C16="onderzoeksorganisatie","100%","0%")</f>
        <v>0%</v>
      </c>
      <c r="I16" s="89">
        <f>IF(C16="[Maak een keuze]",0,IF(C16="veehouderijonderneming","40%",0))</f>
        <v>0</v>
      </c>
      <c r="J16" s="169"/>
      <c r="K16" s="66"/>
      <c r="L16" s="66"/>
    </row>
    <row r="17" spans="1:18" ht="24.95" customHeight="1" x14ac:dyDescent="0.25">
      <c r="A17" s="129"/>
      <c r="B17" s="90" t="s">
        <v>169</v>
      </c>
      <c r="C17" s="15" t="s">
        <v>0</v>
      </c>
      <c r="D17" s="142"/>
      <c r="E17" s="142"/>
      <c r="F17" s="142"/>
      <c r="G17" s="91">
        <f>IF(C17="[Maak een keuze]",0%,IF(C17="Overig",0,IF(C17="Klein",20%,10%)))</f>
        <v>0</v>
      </c>
      <c r="H17" s="69"/>
      <c r="I17" s="69"/>
      <c r="J17" s="169"/>
      <c r="K17" s="66"/>
      <c r="L17" s="66"/>
    </row>
    <row r="18" spans="1:18" ht="24.95" customHeight="1" x14ac:dyDescent="0.25">
      <c r="A18" s="129"/>
      <c r="B18" s="60" t="str">
        <f>IF(C16="Veehouderijonderneming","Penvoerder, deelnemer 1 is een jonge landbouwer",IF(C16="Overige ondernemingen","Niet van toepassing op deze deelnemersoort",IF(C16="Onderzoeksorganisatie","Niet van toepassing op deze deelnemersoort",IF(C16="[Maak een keuze]","Afhankelijk van deelnemersoort"))))</f>
        <v>Afhankelijk van deelnemersoort</v>
      </c>
      <c r="C18" s="217" t="s">
        <v>0</v>
      </c>
      <c r="D18" s="142"/>
      <c r="E18" s="142"/>
      <c r="F18" s="142"/>
      <c r="G18" s="92"/>
      <c r="H18" s="69"/>
      <c r="I18" s="68">
        <f>IF(C16="overige ondernemingen","0%",IF(C16="Onderzoeksorganisatie","0%",IF(C18="[Maak een keuze]",0,IF(C18="Ja",20%,0))))</f>
        <v>0</v>
      </c>
      <c r="J18" s="169"/>
      <c r="K18" s="66"/>
      <c r="L18" s="66"/>
    </row>
    <row r="19" spans="1:18" ht="39.950000000000003" customHeight="1" x14ac:dyDescent="0.25">
      <c r="A19" s="129"/>
      <c r="B19" s="60"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5" t="s">
        <v>0</v>
      </c>
      <c r="D19" s="83"/>
      <c r="E19" s="7"/>
      <c r="F19" s="7"/>
      <c r="G19" s="93"/>
      <c r="H19" s="71"/>
      <c r="I19" s="70">
        <f>IF(C16="overige ondernemingen","0%",IF(C16="onderzoeksorganisatie","0%",IF(C19="[Maak een keuze]",0,IF(C19="Ja",20%,0))))</f>
        <v>0</v>
      </c>
      <c r="J19" s="59"/>
      <c r="K19" s="66"/>
      <c r="L19" s="66"/>
    </row>
    <row r="20" spans="1:18" ht="16.5" customHeight="1" x14ac:dyDescent="0.25">
      <c r="A20" s="129"/>
      <c r="B20" s="19"/>
      <c r="C20" s="7"/>
      <c r="D20" s="94"/>
      <c r="E20" s="95"/>
      <c r="F20" s="97"/>
      <c r="G20" s="96"/>
      <c r="H20" s="97"/>
      <c r="I20" s="98"/>
      <c r="J20" s="59"/>
      <c r="K20" s="66"/>
      <c r="L20" s="66"/>
    </row>
    <row r="21" spans="1:18" ht="14.1" customHeight="1" x14ac:dyDescent="0.25">
      <c r="A21" s="129"/>
      <c r="B21" s="19"/>
      <c r="C21" s="7"/>
      <c r="D21" s="412" t="s">
        <v>39</v>
      </c>
      <c r="E21" s="413"/>
      <c r="F21" s="331"/>
      <c r="G21" s="99">
        <f>IF(C16="Onderzoeksorganisatie","0%",(G9+G11+G17))</f>
        <v>0</v>
      </c>
      <c r="H21" s="100">
        <f>IF(H3="Fase 2 (emissiemetingfase)",100%,0)</f>
        <v>0</v>
      </c>
      <c r="I21" s="99">
        <f>IF(C16="Onderzoeksorganisatie","0%",IF(C16="Overige ondernemingen","0%",IF((I16+I18+I19)&gt;G21,G21,(I16+I18+I19))))</f>
        <v>0</v>
      </c>
      <c r="J21" s="59"/>
      <c r="K21" s="58"/>
    </row>
    <row r="22" spans="1:18" ht="14.1" customHeight="1" thickBot="1" x14ac:dyDescent="0.3">
      <c r="A22" s="354"/>
      <c r="B22" s="73"/>
      <c r="C22" s="73"/>
      <c r="D22" s="101"/>
      <c r="E22" s="102"/>
      <c r="F22" s="102"/>
      <c r="G22" s="102"/>
      <c r="H22" s="103"/>
      <c r="I22" s="103"/>
      <c r="J22" s="103"/>
      <c r="K22" s="78"/>
      <c r="M22" s="104"/>
      <c r="N22" s="104"/>
      <c r="O22" s="104"/>
      <c r="P22" s="104"/>
    </row>
    <row r="23" spans="1:18" ht="14.1" customHeight="1" x14ac:dyDescent="0.25">
      <c r="A23" s="126"/>
      <c r="B23" s="105"/>
      <c r="C23" s="106"/>
      <c r="D23" s="106"/>
      <c r="E23" s="102"/>
      <c r="F23" s="102"/>
      <c r="G23" s="102"/>
      <c r="H23" s="103"/>
      <c r="I23" s="103"/>
      <c r="J23" s="103"/>
      <c r="K23" s="62"/>
      <c r="L23" s="421" t="s">
        <v>36</v>
      </c>
      <c r="M23" s="104"/>
      <c r="N23" s="104"/>
      <c r="O23" s="104"/>
    </row>
    <row r="24" spans="1:18" ht="14.1" customHeight="1" thickBot="1" x14ac:dyDescent="0.3">
      <c r="A24" s="354"/>
      <c r="B24" s="73"/>
      <c r="C24" s="73"/>
      <c r="D24" s="94"/>
      <c r="E24" s="97"/>
      <c r="F24" s="97"/>
      <c r="G24" s="97"/>
      <c r="H24" s="107"/>
      <c r="I24" s="97"/>
      <c r="J24" s="108"/>
      <c r="K24" s="46"/>
      <c r="L24" s="422"/>
      <c r="M24" s="109"/>
      <c r="N24" s="109"/>
      <c r="O24" s="109"/>
    </row>
    <row r="25" spans="1:18" ht="14.1" customHeight="1" x14ac:dyDescent="0.25">
      <c r="A25" s="129"/>
      <c r="B25" s="423" t="s">
        <v>45</v>
      </c>
      <c r="C25" s="424"/>
      <c r="D25" s="424"/>
      <c r="E25" s="424"/>
      <c r="F25" s="424"/>
      <c r="G25" s="424"/>
      <c r="H25" s="424"/>
      <c r="I25" s="439"/>
      <c r="J25" s="427" t="s">
        <v>50</v>
      </c>
      <c r="K25" s="428"/>
      <c r="L25" s="428"/>
      <c r="M25" s="429"/>
      <c r="N25" s="446" t="s">
        <v>36</v>
      </c>
      <c r="O25" s="421" t="s">
        <v>36</v>
      </c>
      <c r="P25" s="421" t="s">
        <v>36</v>
      </c>
      <c r="Q25" s="421" t="s">
        <v>36</v>
      </c>
    </row>
    <row r="26" spans="1:18" ht="14.1" customHeight="1" thickBot="1" x14ac:dyDescent="0.3">
      <c r="A26" s="129"/>
      <c r="B26" s="440"/>
      <c r="C26" s="441"/>
      <c r="D26" s="441"/>
      <c r="E26" s="441"/>
      <c r="F26" s="441"/>
      <c r="G26" s="441"/>
      <c r="H26" s="441"/>
      <c r="I26" s="442"/>
      <c r="J26" s="443"/>
      <c r="K26" s="444"/>
      <c r="L26" s="444"/>
      <c r="M26" s="445"/>
      <c r="N26" s="447"/>
      <c r="O26" s="422"/>
      <c r="P26" s="422"/>
      <c r="Q26" s="422"/>
    </row>
    <row r="27" spans="1:18" ht="45" customHeight="1" x14ac:dyDescent="0.25">
      <c r="A27" s="129"/>
      <c r="B27" s="255" t="s">
        <v>57</v>
      </c>
      <c r="C27" s="218" t="s">
        <v>3</v>
      </c>
      <c r="D27" s="219" t="s">
        <v>54</v>
      </c>
      <c r="E27" s="110" t="s">
        <v>140</v>
      </c>
      <c r="F27" s="110" t="s">
        <v>142</v>
      </c>
      <c r="G27" s="219" t="s">
        <v>4</v>
      </c>
      <c r="H27" s="219" t="s">
        <v>5</v>
      </c>
      <c r="I27" s="219" t="s">
        <v>48</v>
      </c>
      <c r="J27" s="219" t="s">
        <v>13</v>
      </c>
      <c r="K27" s="219" t="s">
        <v>14</v>
      </c>
      <c r="L27" s="220" t="s">
        <v>47</v>
      </c>
      <c r="M27" s="256" t="s">
        <v>46</v>
      </c>
      <c r="N27" s="375" t="s">
        <v>15</v>
      </c>
      <c r="O27" s="183" t="s">
        <v>101</v>
      </c>
      <c r="P27" s="183" t="s">
        <v>4</v>
      </c>
      <c r="Q27" s="184" t="s">
        <v>35</v>
      </c>
      <c r="R27" s="104"/>
    </row>
    <row r="28" spans="1:18" s="114" customFormat="1" ht="24.95" customHeight="1" x14ac:dyDescent="0.25">
      <c r="A28" s="353" t="s">
        <v>161</v>
      </c>
      <c r="B28" s="173"/>
      <c r="C28" s="134" t="s">
        <v>0</v>
      </c>
      <c r="D28" s="217"/>
      <c r="E28" s="217"/>
      <c r="F28" s="338"/>
      <c r="G28" s="221" t="str">
        <f>P28</f>
        <v/>
      </c>
      <c r="H28" s="223"/>
      <c r="I28" s="221" t="str">
        <f t="shared" ref="I28:I45" si="0">Q28</f>
        <v/>
      </c>
      <c r="J28" s="222"/>
      <c r="K28" s="222"/>
      <c r="L28" s="223">
        <f t="shared" ref="L28:L45" si="1">J28-K28</f>
        <v>0</v>
      </c>
      <c r="M28" s="254"/>
      <c r="N28" s="366" t="e">
        <f>($C$8-$C$7)/365.2</f>
        <v>#VALUE!</v>
      </c>
      <c r="O28" s="21" t="str">
        <f>IF(M28=0,"",L28/M28)</f>
        <v/>
      </c>
      <c r="P28" s="34" t="str">
        <f t="shared" ref="P28:P45" si="2">IFERROR((O28*N28),"")</f>
        <v/>
      </c>
      <c r="Q28" s="367" t="str">
        <f t="shared" ref="Q28:Q45" si="3">IFERROR(J28-K28-P28,"")</f>
        <v/>
      </c>
      <c r="R28" s="113"/>
    </row>
    <row r="29" spans="1:18" s="114" customFormat="1" ht="24.95" customHeight="1" x14ac:dyDescent="0.25">
      <c r="A29" s="353" t="s">
        <v>144</v>
      </c>
      <c r="B29" s="173"/>
      <c r="C29" s="134" t="s">
        <v>7</v>
      </c>
      <c r="D29" s="217"/>
      <c r="E29" s="217"/>
      <c r="F29" s="338"/>
      <c r="G29" s="221" t="str">
        <f t="shared" ref="G29:G45" si="4">P29</f>
        <v/>
      </c>
      <c r="H29" s="223"/>
      <c r="I29" s="221" t="str">
        <f t="shared" si="0"/>
        <v/>
      </c>
      <c r="J29" s="222"/>
      <c r="K29" s="222"/>
      <c r="L29" s="223">
        <f t="shared" si="1"/>
        <v>0</v>
      </c>
      <c r="M29" s="254"/>
      <c r="N29" s="366" t="e">
        <f t="shared" ref="N29:N45" si="5">($C$8-$C$7)/365.2</f>
        <v>#VALUE!</v>
      </c>
      <c r="O29" s="21" t="str">
        <f t="shared" ref="O29:O45" si="6">IF(M29=0,"",L29/M29)</f>
        <v/>
      </c>
      <c r="P29" s="34" t="str">
        <f t="shared" si="2"/>
        <v/>
      </c>
      <c r="Q29" s="367" t="str">
        <f t="shared" si="3"/>
        <v/>
      </c>
      <c r="R29" s="113"/>
    </row>
    <row r="30" spans="1:18" s="114" customFormat="1" ht="24.95" customHeight="1" x14ac:dyDescent="0.25">
      <c r="A30" s="353" t="s">
        <v>145</v>
      </c>
      <c r="B30" s="173"/>
      <c r="C30" s="134" t="s">
        <v>7</v>
      </c>
      <c r="D30" s="217"/>
      <c r="E30" s="217"/>
      <c r="F30" s="338"/>
      <c r="G30" s="221" t="str">
        <f t="shared" si="4"/>
        <v/>
      </c>
      <c r="H30" s="223"/>
      <c r="I30" s="221" t="str">
        <f t="shared" si="0"/>
        <v/>
      </c>
      <c r="J30" s="222"/>
      <c r="K30" s="222"/>
      <c r="L30" s="223">
        <f t="shared" si="1"/>
        <v>0</v>
      </c>
      <c r="M30" s="254"/>
      <c r="N30" s="366" t="e">
        <f t="shared" si="5"/>
        <v>#VALUE!</v>
      </c>
      <c r="O30" s="21" t="str">
        <f t="shared" si="6"/>
        <v/>
      </c>
      <c r="P30" s="34" t="str">
        <f t="shared" si="2"/>
        <v/>
      </c>
      <c r="Q30" s="367" t="str">
        <f t="shared" si="3"/>
        <v/>
      </c>
      <c r="R30" s="113"/>
    </row>
    <row r="31" spans="1:18" s="114" customFormat="1" ht="24.95" customHeight="1" x14ac:dyDescent="0.25">
      <c r="A31" s="353" t="s">
        <v>146</v>
      </c>
      <c r="B31" s="173"/>
      <c r="C31" s="134" t="s">
        <v>7</v>
      </c>
      <c r="D31" s="217"/>
      <c r="E31" s="217"/>
      <c r="F31" s="338"/>
      <c r="G31" s="221" t="str">
        <f t="shared" si="4"/>
        <v/>
      </c>
      <c r="H31" s="223"/>
      <c r="I31" s="221" t="str">
        <f t="shared" si="0"/>
        <v/>
      </c>
      <c r="J31" s="222"/>
      <c r="K31" s="222"/>
      <c r="L31" s="223">
        <f t="shared" si="1"/>
        <v>0</v>
      </c>
      <c r="M31" s="254"/>
      <c r="N31" s="366" t="e">
        <f t="shared" si="5"/>
        <v>#VALUE!</v>
      </c>
      <c r="O31" s="21" t="str">
        <f t="shared" si="6"/>
        <v/>
      </c>
      <c r="P31" s="34" t="str">
        <f t="shared" si="2"/>
        <v/>
      </c>
      <c r="Q31" s="367" t="str">
        <f t="shared" si="3"/>
        <v/>
      </c>
      <c r="R31" s="113"/>
    </row>
    <row r="32" spans="1:18" s="114" customFormat="1" ht="24.95" customHeight="1" x14ac:dyDescent="0.25">
      <c r="A32" s="353" t="s">
        <v>147</v>
      </c>
      <c r="B32" s="173"/>
      <c r="C32" s="134" t="s">
        <v>7</v>
      </c>
      <c r="D32" s="217"/>
      <c r="E32" s="217"/>
      <c r="F32" s="338"/>
      <c r="G32" s="221" t="str">
        <f t="shared" si="4"/>
        <v/>
      </c>
      <c r="H32" s="223"/>
      <c r="I32" s="221" t="str">
        <f t="shared" si="0"/>
        <v/>
      </c>
      <c r="J32" s="222"/>
      <c r="K32" s="222"/>
      <c r="L32" s="223">
        <f t="shared" si="1"/>
        <v>0</v>
      </c>
      <c r="M32" s="254"/>
      <c r="N32" s="366" t="e">
        <f t="shared" si="5"/>
        <v>#VALUE!</v>
      </c>
      <c r="O32" s="21" t="str">
        <f t="shared" si="6"/>
        <v/>
      </c>
      <c r="P32" s="34" t="str">
        <f t="shared" si="2"/>
        <v/>
      </c>
      <c r="Q32" s="367" t="str">
        <f t="shared" si="3"/>
        <v/>
      </c>
      <c r="R32" s="113"/>
    </row>
    <row r="33" spans="1:19" s="114" customFormat="1" ht="24.95" customHeight="1" x14ac:dyDescent="0.25">
      <c r="A33" s="353" t="s">
        <v>148</v>
      </c>
      <c r="B33" s="173"/>
      <c r="C33" s="134" t="s">
        <v>7</v>
      </c>
      <c r="D33" s="217"/>
      <c r="E33" s="217"/>
      <c r="F33" s="338"/>
      <c r="G33" s="221" t="str">
        <f t="shared" si="4"/>
        <v/>
      </c>
      <c r="H33" s="223"/>
      <c r="I33" s="221" t="str">
        <f t="shared" si="0"/>
        <v/>
      </c>
      <c r="J33" s="222"/>
      <c r="K33" s="222"/>
      <c r="L33" s="223">
        <f t="shared" si="1"/>
        <v>0</v>
      </c>
      <c r="M33" s="254"/>
      <c r="N33" s="366" t="e">
        <f t="shared" si="5"/>
        <v>#VALUE!</v>
      </c>
      <c r="O33" s="21" t="str">
        <f t="shared" si="6"/>
        <v/>
      </c>
      <c r="P33" s="34" t="str">
        <f t="shared" si="2"/>
        <v/>
      </c>
      <c r="Q33" s="367" t="str">
        <f t="shared" si="3"/>
        <v/>
      </c>
      <c r="R33" s="113"/>
    </row>
    <row r="34" spans="1:19" s="114" customFormat="1" ht="24.95" customHeight="1" x14ac:dyDescent="0.25">
      <c r="A34" s="353" t="s">
        <v>149</v>
      </c>
      <c r="B34" s="173"/>
      <c r="C34" s="134" t="s">
        <v>7</v>
      </c>
      <c r="D34" s="217"/>
      <c r="E34" s="217"/>
      <c r="F34" s="338"/>
      <c r="G34" s="221" t="str">
        <f t="shared" si="4"/>
        <v/>
      </c>
      <c r="H34" s="223"/>
      <c r="I34" s="221" t="str">
        <f t="shared" si="0"/>
        <v/>
      </c>
      <c r="J34" s="222"/>
      <c r="K34" s="222"/>
      <c r="L34" s="223">
        <f t="shared" si="1"/>
        <v>0</v>
      </c>
      <c r="M34" s="254"/>
      <c r="N34" s="366" t="e">
        <f t="shared" si="5"/>
        <v>#VALUE!</v>
      </c>
      <c r="O34" s="21" t="str">
        <f t="shared" si="6"/>
        <v/>
      </c>
      <c r="P34" s="34" t="str">
        <f t="shared" si="2"/>
        <v/>
      </c>
      <c r="Q34" s="367" t="str">
        <f t="shared" si="3"/>
        <v/>
      </c>
      <c r="R34" s="113"/>
    </row>
    <row r="35" spans="1:19" s="114" customFormat="1" ht="24.95" customHeight="1" x14ac:dyDescent="0.25">
      <c r="A35" s="353" t="s">
        <v>150</v>
      </c>
      <c r="B35" s="173"/>
      <c r="C35" s="134" t="s">
        <v>7</v>
      </c>
      <c r="D35" s="217"/>
      <c r="E35" s="217"/>
      <c r="F35" s="338"/>
      <c r="G35" s="221" t="str">
        <f t="shared" si="4"/>
        <v/>
      </c>
      <c r="H35" s="223"/>
      <c r="I35" s="221" t="str">
        <f t="shared" si="0"/>
        <v/>
      </c>
      <c r="J35" s="222"/>
      <c r="K35" s="222"/>
      <c r="L35" s="223">
        <f t="shared" si="1"/>
        <v>0</v>
      </c>
      <c r="M35" s="254"/>
      <c r="N35" s="366" t="e">
        <f t="shared" si="5"/>
        <v>#VALUE!</v>
      </c>
      <c r="O35" s="21" t="str">
        <f t="shared" si="6"/>
        <v/>
      </c>
      <c r="P35" s="34" t="str">
        <f t="shared" si="2"/>
        <v/>
      </c>
      <c r="Q35" s="367" t="str">
        <f t="shared" si="3"/>
        <v/>
      </c>
      <c r="R35" s="113"/>
    </row>
    <row r="36" spans="1:19" s="114" customFormat="1" ht="24.95" customHeight="1" x14ac:dyDescent="0.25">
      <c r="A36" s="353" t="s">
        <v>151</v>
      </c>
      <c r="B36" s="173"/>
      <c r="C36" s="134" t="s">
        <v>7</v>
      </c>
      <c r="D36" s="217"/>
      <c r="E36" s="217"/>
      <c r="F36" s="338"/>
      <c r="G36" s="221" t="str">
        <f t="shared" si="4"/>
        <v/>
      </c>
      <c r="H36" s="223"/>
      <c r="I36" s="221" t="str">
        <f t="shared" si="0"/>
        <v/>
      </c>
      <c r="J36" s="222"/>
      <c r="K36" s="222"/>
      <c r="L36" s="223">
        <f t="shared" si="1"/>
        <v>0</v>
      </c>
      <c r="M36" s="254"/>
      <c r="N36" s="366" t="e">
        <f t="shared" si="5"/>
        <v>#VALUE!</v>
      </c>
      <c r="O36" s="21" t="str">
        <f t="shared" si="6"/>
        <v/>
      </c>
      <c r="P36" s="34" t="str">
        <f t="shared" si="2"/>
        <v/>
      </c>
      <c r="Q36" s="367" t="str">
        <f t="shared" si="3"/>
        <v/>
      </c>
      <c r="R36" s="113"/>
    </row>
    <row r="37" spans="1:19" s="114" customFormat="1" ht="24.95" customHeight="1" x14ac:dyDescent="0.25">
      <c r="A37" s="353" t="s">
        <v>152</v>
      </c>
      <c r="B37" s="173"/>
      <c r="C37" s="134" t="s">
        <v>7</v>
      </c>
      <c r="D37" s="217"/>
      <c r="E37" s="217"/>
      <c r="F37" s="338"/>
      <c r="G37" s="221" t="str">
        <f t="shared" si="4"/>
        <v/>
      </c>
      <c r="H37" s="223"/>
      <c r="I37" s="221" t="str">
        <f t="shared" si="0"/>
        <v/>
      </c>
      <c r="J37" s="222"/>
      <c r="K37" s="222"/>
      <c r="L37" s="223">
        <f t="shared" si="1"/>
        <v>0</v>
      </c>
      <c r="M37" s="254"/>
      <c r="N37" s="366" t="e">
        <f t="shared" si="5"/>
        <v>#VALUE!</v>
      </c>
      <c r="O37" s="21" t="str">
        <f t="shared" si="6"/>
        <v/>
      </c>
      <c r="P37" s="34" t="str">
        <f t="shared" si="2"/>
        <v/>
      </c>
      <c r="Q37" s="367" t="str">
        <f t="shared" si="3"/>
        <v/>
      </c>
      <c r="R37" s="113"/>
    </row>
    <row r="38" spans="1:19" s="114" customFormat="1" ht="24.95" customHeight="1" x14ac:dyDescent="0.25">
      <c r="A38" s="353" t="s">
        <v>153</v>
      </c>
      <c r="B38" s="173"/>
      <c r="C38" s="134" t="s">
        <v>7</v>
      </c>
      <c r="D38" s="217"/>
      <c r="E38" s="217"/>
      <c r="F38" s="338"/>
      <c r="G38" s="221" t="str">
        <f t="shared" si="4"/>
        <v/>
      </c>
      <c r="H38" s="223"/>
      <c r="I38" s="221" t="str">
        <f t="shared" si="0"/>
        <v/>
      </c>
      <c r="J38" s="222"/>
      <c r="K38" s="222"/>
      <c r="L38" s="223">
        <f t="shared" si="1"/>
        <v>0</v>
      </c>
      <c r="M38" s="254"/>
      <c r="N38" s="366" t="e">
        <f t="shared" si="5"/>
        <v>#VALUE!</v>
      </c>
      <c r="O38" s="21" t="str">
        <f t="shared" si="6"/>
        <v/>
      </c>
      <c r="P38" s="34" t="str">
        <f t="shared" si="2"/>
        <v/>
      </c>
      <c r="Q38" s="367" t="str">
        <f t="shared" si="3"/>
        <v/>
      </c>
      <c r="R38" s="113"/>
    </row>
    <row r="39" spans="1:19" s="114" customFormat="1" ht="24.95" customHeight="1" x14ac:dyDescent="0.25">
      <c r="A39" s="353" t="s">
        <v>154</v>
      </c>
      <c r="B39" s="173"/>
      <c r="C39" s="134" t="s">
        <v>7</v>
      </c>
      <c r="D39" s="217"/>
      <c r="E39" s="217"/>
      <c r="F39" s="338"/>
      <c r="G39" s="221" t="str">
        <f t="shared" si="4"/>
        <v/>
      </c>
      <c r="H39" s="223"/>
      <c r="I39" s="221" t="str">
        <f t="shared" si="0"/>
        <v/>
      </c>
      <c r="J39" s="222"/>
      <c r="K39" s="222"/>
      <c r="L39" s="223">
        <f t="shared" si="1"/>
        <v>0</v>
      </c>
      <c r="M39" s="254"/>
      <c r="N39" s="366" t="e">
        <f t="shared" si="5"/>
        <v>#VALUE!</v>
      </c>
      <c r="O39" s="21" t="str">
        <f t="shared" si="6"/>
        <v/>
      </c>
      <c r="P39" s="34" t="str">
        <f t="shared" si="2"/>
        <v/>
      </c>
      <c r="Q39" s="367" t="str">
        <f t="shared" si="3"/>
        <v/>
      </c>
      <c r="R39" s="113"/>
    </row>
    <row r="40" spans="1:19" s="114" customFormat="1" ht="24.95" customHeight="1" x14ac:dyDescent="0.25">
      <c r="A40" s="353" t="s">
        <v>155</v>
      </c>
      <c r="B40" s="173"/>
      <c r="C40" s="134" t="s">
        <v>7</v>
      </c>
      <c r="D40" s="217"/>
      <c r="E40" s="217"/>
      <c r="F40" s="338"/>
      <c r="G40" s="221" t="str">
        <f t="shared" si="4"/>
        <v/>
      </c>
      <c r="H40" s="223"/>
      <c r="I40" s="221" t="str">
        <f t="shared" si="0"/>
        <v/>
      </c>
      <c r="J40" s="222"/>
      <c r="K40" s="222"/>
      <c r="L40" s="223">
        <f t="shared" si="1"/>
        <v>0</v>
      </c>
      <c r="M40" s="254"/>
      <c r="N40" s="366" t="e">
        <f t="shared" si="5"/>
        <v>#VALUE!</v>
      </c>
      <c r="O40" s="21" t="str">
        <f t="shared" si="6"/>
        <v/>
      </c>
      <c r="P40" s="34" t="str">
        <f t="shared" si="2"/>
        <v/>
      </c>
      <c r="Q40" s="367" t="str">
        <f t="shared" si="3"/>
        <v/>
      </c>
      <c r="R40" s="113"/>
    </row>
    <row r="41" spans="1:19" s="114" customFormat="1" ht="24.95" customHeight="1" x14ac:dyDescent="0.25">
      <c r="A41" s="353" t="s">
        <v>156</v>
      </c>
      <c r="B41" s="173"/>
      <c r="C41" s="134" t="s">
        <v>7</v>
      </c>
      <c r="D41" s="217"/>
      <c r="E41" s="217"/>
      <c r="F41" s="338"/>
      <c r="G41" s="221" t="str">
        <f t="shared" si="4"/>
        <v/>
      </c>
      <c r="H41" s="223"/>
      <c r="I41" s="221" t="str">
        <f t="shared" si="0"/>
        <v/>
      </c>
      <c r="J41" s="222"/>
      <c r="K41" s="222"/>
      <c r="L41" s="223">
        <f t="shared" si="1"/>
        <v>0</v>
      </c>
      <c r="M41" s="254"/>
      <c r="N41" s="366" t="e">
        <f t="shared" si="5"/>
        <v>#VALUE!</v>
      </c>
      <c r="O41" s="21" t="str">
        <f t="shared" si="6"/>
        <v/>
      </c>
      <c r="P41" s="34" t="str">
        <f t="shared" si="2"/>
        <v/>
      </c>
      <c r="Q41" s="367" t="str">
        <f t="shared" si="3"/>
        <v/>
      </c>
      <c r="R41" s="113"/>
    </row>
    <row r="42" spans="1:19" s="114" customFormat="1" ht="24.95" customHeight="1" x14ac:dyDescent="0.25">
      <c r="A42" s="353" t="s">
        <v>157</v>
      </c>
      <c r="B42" s="173"/>
      <c r="C42" s="134" t="s">
        <v>7</v>
      </c>
      <c r="D42" s="217"/>
      <c r="E42" s="217"/>
      <c r="F42" s="338"/>
      <c r="G42" s="221" t="str">
        <f t="shared" si="4"/>
        <v/>
      </c>
      <c r="H42" s="223"/>
      <c r="I42" s="221" t="str">
        <f t="shared" si="0"/>
        <v/>
      </c>
      <c r="J42" s="222"/>
      <c r="K42" s="222"/>
      <c r="L42" s="223">
        <f t="shared" si="1"/>
        <v>0</v>
      </c>
      <c r="M42" s="254"/>
      <c r="N42" s="366" t="e">
        <f t="shared" si="5"/>
        <v>#VALUE!</v>
      </c>
      <c r="O42" s="21" t="str">
        <f t="shared" si="6"/>
        <v/>
      </c>
      <c r="P42" s="34" t="str">
        <f t="shared" si="2"/>
        <v/>
      </c>
      <c r="Q42" s="367" t="str">
        <f t="shared" si="3"/>
        <v/>
      </c>
      <c r="R42" s="113"/>
    </row>
    <row r="43" spans="1:19" s="114" customFormat="1" ht="24.95" customHeight="1" x14ac:dyDescent="0.25">
      <c r="A43" s="353" t="s">
        <v>158</v>
      </c>
      <c r="B43" s="173"/>
      <c r="C43" s="134" t="s">
        <v>7</v>
      </c>
      <c r="D43" s="217"/>
      <c r="E43" s="217"/>
      <c r="F43" s="338"/>
      <c r="G43" s="221" t="str">
        <f t="shared" si="4"/>
        <v/>
      </c>
      <c r="H43" s="223"/>
      <c r="I43" s="221" t="str">
        <f t="shared" si="0"/>
        <v/>
      </c>
      <c r="J43" s="222"/>
      <c r="K43" s="222"/>
      <c r="L43" s="223">
        <f t="shared" si="1"/>
        <v>0</v>
      </c>
      <c r="M43" s="254"/>
      <c r="N43" s="366" t="e">
        <f t="shared" si="5"/>
        <v>#VALUE!</v>
      </c>
      <c r="O43" s="21" t="str">
        <f t="shared" si="6"/>
        <v/>
      </c>
      <c r="P43" s="34" t="str">
        <f t="shared" si="2"/>
        <v/>
      </c>
      <c r="Q43" s="367" t="str">
        <f t="shared" si="3"/>
        <v/>
      </c>
      <c r="R43" s="113"/>
    </row>
    <row r="44" spans="1:19" s="114" customFormat="1" ht="24.95" customHeight="1" x14ac:dyDescent="0.25">
      <c r="A44" s="353" t="s">
        <v>159</v>
      </c>
      <c r="B44" s="173"/>
      <c r="C44" s="134" t="s">
        <v>7</v>
      </c>
      <c r="D44" s="217"/>
      <c r="E44" s="217"/>
      <c r="F44" s="338"/>
      <c r="G44" s="221" t="str">
        <f t="shared" si="4"/>
        <v/>
      </c>
      <c r="H44" s="223"/>
      <c r="I44" s="221" t="str">
        <f t="shared" si="0"/>
        <v/>
      </c>
      <c r="J44" s="222"/>
      <c r="K44" s="222"/>
      <c r="L44" s="223">
        <f t="shared" si="1"/>
        <v>0</v>
      </c>
      <c r="M44" s="254"/>
      <c r="N44" s="366" t="e">
        <f t="shared" si="5"/>
        <v>#VALUE!</v>
      </c>
      <c r="O44" s="21" t="str">
        <f t="shared" si="6"/>
        <v/>
      </c>
      <c r="P44" s="34" t="str">
        <f t="shared" si="2"/>
        <v/>
      </c>
      <c r="Q44" s="367" t="str">
        <f t="shared" si="3"/>
        <v/>
      </c>
      <c r="R44" s="113"/>
    </row>
    <row r="45" spans="1:19" s="114" customFormat="1" ht="24.95" customHeight="1" thickBot="1" x14ac:dyDescent="0.3">
      <c r="A45" s="353" t="s">
        <v>160</v>
      </c>
      <c r="B45" s="250"/>
      <c r="C45" s="224" t="s">
        <v>7</v>
      </c>
      <c r="D45" s="225"/>
      <c r="E45" s="225"/>
      <c r="F45" s="339"/>
      <c r="G45" s="226" t="str">
        <f t="shared" si="4"/>
        <v/>
      </c>
      <c r="H45" s="247"/>
      <c r="I45" s="226" t="str">
        <f t="shared" si="0"/>
        <v/>
      </c>
      <c r="J45" s="227"/>
      <c r="K45" s="227"/>
      <c r="L45" s="247">
        <f t="shared" si="1"/>
        <v>0</v>
      </c>
      <c r="M45" s="330"/>
      <c r="N45" s="368" t="e">
        <f t="shared" si="5"/>
        <v>#VALUE!</v>
      </c>
      <c r="O45" s="40" t="str">
        <f t="shared" si="6"/>
        <v/>
      </c>
      <c r="P45" s="35" t="str">
        <f t="shared" si="2"/>
        <v/>
      </c>
      <c r="Q45" s="369" t="str">
        <f t="shared" si="3"/>
        <v/>
      </c>
      <c r="R45" s="113"/>
    </row>
    <row r="46" spans="1:19" s="114" customFormat="1" ht="24.95" customHeight="1" thickBot="1" x14ac:dyDescent="0.3">
      <c r="A46" s="316"/>
      <c r="B46" s="19"/>
      <c r="C46" s="7"/>
      <c r="D46" s="7"/>
      <c r="E46" s="20"/>
      <c r="F46" s="20"/>
      <c r="G46" s="20"/>
      <c r="H46" s="13"/>
      <c r="I46" s="13"/>
      <c r="J46" s="13"/>
      <c r="K46" s="13"/>
      <c r="L46" s="13"/>
      <c r="M46" s="13"/>
      <c r="N46" s="13"/>
      <c r="O46" s="14"/>
      <c r="P46" s="14"/>
      <c r="Q46" s="13"/>
      <c r="R46" s="13"/>
      <c r="S46" s="113"/>
    </row>
    <row r="47" spans="1:19" s="114" customFormat="1" ht="24.95" customHeight="1" thickBot="1" x14ac:dyDescent="0.3">
      <c r="A47" s="370"/>
      <c r="B47" s="433" t="s">
        <v>38</v>
      </c>
      <c r="C47" s="434"/>
      <c r="D47" s="434"/>
      <c r="E47" s="435"/>
      <c r="F47" s="337"/>
      <c r="G47" s="414" t="s">
        <v>40</v>
      </c>
      <c r="H47" s="415"/>
      <c r="I47" s="45"/>
      <c r="J47" s="13"/>
      <c r="K47" s="13"/>
      <c r="L47" s="13"/>
      <c r="M47" s="13"/>
      <c r="N47" s="14"/>
      <c r="O47" s="14"/>
      <c r="P47" s="13"/>
      <c r="Q47" s="13"/>
      <c r="R47" s="113"/>
    </row>
    <row r="48" spans="1:19" s="117" customFormat="1" ht="45" customHeight="1" thickBot="1" x14ac:dyDescent="0.3">
      <c r="A48" s="371"/>
      <c r="B48" s="265" t="s">
        <v>57</v>
      </c>
      <c r="C48" s="266" t="s">
        <v>3</v>
      </c>
      <c r="D48" s="267" t="s">
        <v>65</v>
      </c>
      <c r="E48" s="267" t="s">
        <v>140</v>
      </c>
      <c r="F48" s="267" t="s">
        <v>141</v>
      </c>
      <c r="G48" s="267" t="s">
        <v>4</v>
      </c>
      <c r="H48" s="267" t="s">
        <v>5</v>
      </c>
      <c r="I48" s="268" t="s">
        <v>6</v>
      </c>
      <c r="J48" s="115"/>
      <c r="K48" s="13"/>
      <c r="L48" s="13"/>
      <c r="M48" s="13"/>
      <c r="N48" s="14"/>
      <c r="O48" s="14"/>
      <c r="P48" s="13"/>
      <c r="Q48" s="13"/>
      <c r="R48" s="116"/>
    </row>
    <row r="49" spans="1:26" s="117" customFormat="1" ht="24.95" customHeight="1" x14ac:dyDescent="0.25">
      <c r="A49" s="353" t="s">
        <v>161</v>
      </c>
      <c r="B49" s="269"/>
      <c r="C49" s="36" t="s">
        <v>0</v>
      </c>
      <c r="D49" s="41"/>
      <c r="E49" s="41"/>
      <c r="F49" s="340"/>
      <c r="G49" s="43"/>
      <c r="H49" s="43"/>
      <c r="I49" s="270"/>
      <c r="J49" s="170"/>
      <c r="K49" s="118"/>
      <c r="L49" s="118"/>
      <c r="M49" s="118"/>
      <c r="N49" s="118"/>
      <c r="O49" s="118"/>
      <c r="P49" s="118"/>
      <c r="Q49" s="118"/>
      <c r="R49" s="119"/>
      <c r="S49" s="120"/>
      <c r="T49" s="120"/>
      <c r="U49" s="120"/>
      <c r="V49" s="120"/>
      <c r="W49" s="120"/>
      <c r="X49" s="120"/>
      <c r="Y49" s="120"/>
      <c r="Z49" s="120"/>
    </row>
    <row r="50" spans="1:26" s="122" customFormat="1" ht="24.95" customHeight="1" x14ac:dyDescent="0.25">
      <c r="A50" s="353" t="s">
        <v>144</v>
      </c>
      <c r="B50" s="37"/>
      <c r="C50" s="16" t="s">
        <v>0</v>
      </c>
      <c r="D50" s="15"/>
      <c r="E50" s="15"/>
      <c r="F50" s="341"/>
      <c r="G50" s="22"/>
      <c r="H50" s="22"/>
      <c r="I50" s="174"/>
      <c r="J50" s="118"/>
      <c r="K50" s="118"/>
      <c r="L50" s="118"/>
      <c r="M50" s="118"/>
      <c r="N50" s="118"/>
      <c r="O50" s="118"/>
      <c r="P50" s="118"/>
      <c r="Q50" s="118"/>
      <c r="R50" s="121"/>
      <c r="S50" s="121"/>
      <c r="T50" s="121"/>
      <c r="U50" s="121"/>
      <c r="V50" s="121"/>
      <c r="W50" s="121"/>
      <c r="X50" s="121"/>
      <c r="Y50" s="121"/>
      <c r="Z50" s="121"/>
    </row>
    <row r="51" spans="1:26" s="122" customFormat="1" ht="24.95" customHeight="1" x14ac:dyDescent="0.25">
      <c r="A51" s="353" t="s">
        <v>145</v>
      </c>
      <c r="B51" s="37"/>
      <c r="C51" s="16" t="s">
        <v>0</v>
      </c>
      <c r="D51" s="15"/>
      <c r="E51" s="15"/>
      <c r="F51" s="341"/>
      <c r="G51" s="22"/>
      <c r="H51" s="22"/>
      <c r="I51" s="174"/>
      <c r="J51" s="118"/>
      <c r="K51" s="118"/>
      <c r="L51" s="118"/>
      <c r="M51" s="118"/>
      <c r="N51" s="118"/>
      <c r="O51" s="118"/>
      <c r="P51" s="118"/>
      <c r="Q51" s="118"/>
      <c r="R51" s="121"/>
      <c r="S51" s="121"/>
      <c r="T51" s="121"/>
      <c r="U51" s="121"/>
      <c r="V51" s="121"/>
      <c r="W51" s="121"/>
      <c r="X51" s="121"/>
      <c r="Y51" s="121"/>
      <c r="Z51" s="121"/>
    </row>
    <row r="52" spans="1:26" s="122" customFormat="1" ht="24.95" customHeight="1" x14ac:dyDescent="0.25">
      <c r="A52" s="353" t="s">
        <v>146</v>
      </c>
      <c r="B52" s="37"/>
      <c r="C52" s="16" t="s">
        <v>0</v>
      </c>
      <c r="D52" s="15"/>
      <c r="E52" s="15"/>
      <c r="F52" s="341"/>
      <c r="G52" s="22"/>
      <c r="H52" s="22"/>
      <c r="I52" s="174"/>
      <c r="J52" s="118"/>
      <c r="K52" s="118"/>
      <c r="L52" s="118"/>
      <c r="M52" s="118"/>
      <c r="N52" s="118"/>
      <c r="O52" s="118"/>
      <c r="P52" s="118"/>
      <c r="Q52" s="118"/>
      <c r="R52" s="121"/>
      <c r="S52" s="121"/>
      <c r="T52" s="121"/>
      <c r="U52" s="121"/>
      <c r="V52" s="121"/>
      <c r="W52" s="121"/>
      <c r="X52" s="121"/>
      <c r="Y52" s="121"/>
      <c r="Z52" s="121"/>
    </row>
    <row r="53" spans="1:26" s="122" customFormat="1" ht="24.95" customHeight="1" x14ac:dyDescent="0.25">
      <c r="A53" s="353" t="s">
        <v>147</v>
      </c>
      <c r="B53" s="37"/>
      <c r="C53" s="16" t="s">
        <v>0</v>
      </c>
      <c r="D53" s="15"/>
      <c r="E53" s="15"/>
      <c r="F53" s="341"/>
      <c r="G53" s="22"/>
      <c r="H53" s="22"/>
      <c r="I53" s="174"/>
      <c r="J53" s="118"/>
      <c r="K53" s="118"/>
      <c r="L53" s="118"/>
      <c r="M53" s="118"/>
      <c r="N53" s="118"/>
      <c r="O53" s="118"/>
      <c r="P53" s="118"/>
      <c r="Q53" s="118"/>
      <c r="R53" s="121"/>
      <c r="S53" s="121"/>
      <c r="T53" s="121"/>
      <c r="U53" s="121"/>
      <c r="V53" s="121"/>
      <c r="W53" s="121"/>
      <c r="X53" s="121"/>
      <c r="Y53" s="121"/>
      <c r="Z53" s="121"/>
    </row>
    <row r="54" spans="1:26" s="122" customFormat="1" ht="24.95" customHeight="1" x14ac:dyDescent="0.25">
      <c r="A54" s="353" t="s">
        <v>148</v>
      </c>
      <c r="B54" s="37"/>
      <c r="C54" s="16" t="s">
        <v>0</v>
      </c>
      <c r="D54" s="15"/>
      <c r="E54" s="15"/>
      <c r="F54" s="341"/>
      <c r="G54" s="22"/>
      <c r="H54" s="22"/>
      <c r="I54" s="174"/>
      <c r="J54" s="118"/>
      <c r="K54" s="118"/>
      <c r="L54" s="118"/>
      <c r="M54" s="118"/>
      <c r="N54" s="118"/>
      <c r="O54" s="118"/>
      <c r="P54" s="118"/>
      <c r="Q54" s="118"/>
      <c r="R54" s="121"/>
      <c r="S54" s="121"/>
      <c r="T54" s="121"/>
      <c r="U54" s="121"/>
      <c r="V54" s="121"/>
      <c r="W54" s="121"/>
      <c r="X54" s="121"/>
      <c r="Y54" s="121"/>
      <c r="Z54" s="121"/>
    </row>
    <row r="55" spans="1:26" s="122" customFormat="1" ht="24.95" customHeight="1" x14ac:dyDescent="0.25">
      <c r="A55" s="353" t="s">
        <v>149</v>
      </c>
      <c r="B55" s="37"/>
      <c r="C55" s="16" t="s">
        <v>0</v>
      </c>
      <c r="D55" s="15"/>
      <c r="E55" s="15"/>
      <c r="F55" s="341"/>
      <c r="G55" s="22"/>
      <c r="H55" s="22"/>
      <c r="I55" s="174"/>
      <c r="J55" s="118"/>
      <c r="K55" s="118"/>
      <c r="L55" s="118"/>
      <c r="M55" s="118"/>
      <c r="N55" s="118"/>
      <c r="O55" s="118"/>
      <c r="P55" s="118"/>
      <c r="Q55" s="118"/>
      <c r="R55" s="121"/>
      <c r="S55" s="121"/>
      <c r="T55" s="121"/>
      <c r="U55" s="121"/>
      <c r="V55" s="121"/>
      <c r="W55" s="121"/>
      <c r="X55" s="121"/>
      <c r="Y55" s="121"/>
      <c r="Z55" s="121"/>
    </row>
    <row r="56" spans="1:26" s="122" customFormat="1" ht="24.95" customHeight="1" x14ac:dyDescent="0.25">
      <c r="A56" s="353" t="s">
        <v>150</v>
      </c>
      <c r="B56" s="37"/>
      <c r="C56" s="16" t="s">
        <v>0</v>
      </c>
      <c r="D56" s="15"/>
      <c r="E56" s="15"/>
      <c r="F56" s="341"/>
      <c r="G56" s="22"/>
      <c r="H56" s="22"/>
      <c r="I56" s="174"/>
      <c r="J56" s="118"/>
      <c r="K56" s="118"/>
      <c r="L56" s="118"/>
      <c r="M56" s="118"/>
      <c r="N56" s="118"/>
      <c r="O56" s="118"/>
      <c r="P56" s="118"/>
      <c r="Q56" s="118"/>
      <c r="R56" s="121"/>
      <c r="S56" s="121"/>
      <c r="T56" s="121"/>
      <c r="U56" s="121"/>
      <c r="V56" s="121"/>
      <c r="W56" s="121"/>
      <c r="X56" s="121"/>
      <c r="Y56" s="121"/>
      <c r="Z56" s="121"/>
    </row>
    <row r="57" spans="1:26" s="122" customFormat="1" ht="24.95" customHeight="1" x14ac:dyDescent="0.25">
      <c r="A57" s="353" t="s">
        <v>151</v>
      </c>
      <c r="B57" s="37"/>
      <c r="C57" s="16" t="s">
        <v>0</v>
      </c>
      <c r="D57" s="15"/>
      <c r="E57" s="15"/>
      <c r="F57" s="341"/>
      <c r="G57" s="22"/>
      <c r="H57" s="22"/>
      <c r="I57" s="174"/>
      <c r="J57" s="118"/>
      <c r="K57" s="118"/>
      <c r="L57" s="118"/>
      <c r="M57" s="118"/>
      <c r="N57" s="118"/>
      <c r="O57" s="118"/>
      <c r="P57" s="118"/>
      <c r="Q57" s="118"/>
      <c r="R57" s="121"/>
      <c r="S57" s="121"/>
      <c r="T57" s="121"/>
      <c r="U57" s="121"/>
      <c r="V57" s="121"/>
      <c r="W57" s="121"/>
      <c r="X57" s="121"/>
      <c r="Y57" s="121"/>
      <c r="Z57" s="121"/>
    </row>
    <row r="58" spans="1:26" s="122" customFormat="1" ht="24.95" customHeight="1" x14ac:dyDescent="0.25">
      <c r="A58" s="353" t="s">
        <v>152</v>
      </c>
      <c r="B58" s="37"/>
      <c r="C58" s="16" t="s">
        <v>0</v>
      </c>
      <c r="D58" s="15"/>
      <c r="E58" s="15"/>
      <c r="F58" s="341"/>
      <c r="G58" s="22"/>
      <c r="H58" s="22"/>
      <c r="I58" s="174"/>
      <c r="J58" s="118"/>
      <c r="K58" s="118"/>
      <c r="L58" s="118"/>
      <c r="M58" s="118"/>
      <c r="N58" s="118"/>
      <c r="O58" s="118"/>
      <c r="P58" s="118"/>
      <c r="Q58" s="118"/>
      <c r="R58" s="121"/>
      <c r="S58" s="121"/>
      <c r="T58" s="121"/>
      <c r="U58" s="121"/>
      <c r="V58" s="121"/>
      <c r="W58" s="121"/>
      <c r="X58" s="121"/>
      <c r="Y58" s="121"/>
      <c r="Z58" s="121"/>
    </row>
    <row r="59" spans="1:26" s="122" customFormat="1" ht="24.95" customHeight="1" x14ac:dyDescent="0.25">
      <c r="A59" s="353" t="s">
        <v>153</v>
      </c>
      <c r="B59" s="37"/>
      <c r="C59" s="16" t="s">
        <v>0</v>
      </c>
      <c r="D59" s="15"/>
      <c r="E59" s="15"/>
      <c r="F59" s="341"/>
      <c r="G59" s="22"/>
      <c r="H59" s="22"/>
      <c r="I59" s="174"/>
      <c r="J59" s="118"/>
      <c r="K59" s="118"/>
      <c r="L59" s="118"/>
      <c r="M59" s="118"/>
      <c r="N59" s="118"/>
      <c r="O59" s="118"/>
      <c r="P59" s="118"/>
      <c r="Q59" s="118"/>
      <c r="R59" s="121"/>
      <c r="S59" s="121"/>
      <c r="T59" s="121"/>
      <c r="U59" s="121"/>
      <c r="V59" s="121"/>
      <c r="W59" s="121"/>
      <c r="X59" s="121"/>
      <c r="Y59" s="121"/>
      <c r="Z59" s="121"/>
    </row>
    <row r="60" spans="1:26" s="122" customFormat="1" ht="24.95" customHeight="1" x14ac:dyDescent="0.25">
      <c r="A60" s="353" t="s">
        <v>154</v>
      </c>
      <c r="B60" s="37"/>
      <c r="C60" s="16" t="s">
        <v>0</v>
      </c>
      <c r="D60" s="15"/>
      <c r="E60" s="15"/>
      <c r="F60" s="341"/>
      <c r="G60" s="22"/>
      <c r="H60" s="22"/>
      <c r="I60" s="174"/>
      <c r="J60" s="118"/>
      <c r="K60" s="118"/>
      <c r="L60" s="118"/>
      <c r="M60" s="118"/>
      <c r="N60" s="118"/>
      <c r="O60" s="118"/>
      <c r="P60" s="118"/>
      <c r="Q60" s="118"/>
      <c r="R60" s="121"/>
      <c r="S60" s="121"/>
      <c r="T60" s="121"/>
      <c r="U60" s="121"/>
      <c r="V60" s="121"/>
      <c r="W60" s="121"/>
      <c r="X60" s="121"/>
      <c r="Y60" s="121"/>
      <c r="Z60" s="121"/>
    </row>
    <row r="61" spans="1:26" s="122" customFormat="1" ht="24.95" customHeight="1" x14ac:dyDescent="0.25">
      <c r="A61" s="353" t="s">
        <v>155</v>
      </c>
      <c r="B61" s="37"/>
      <c r="C61" s="16" t="s">
        <v>0</v>
      </c>
      <c r="D61" s="15"/>
      <c r="E61" s="15"/>
      <c r="F61" s="341"/>
      <c r="G61" s="22"/>
      <c r="H61" s="22"/>
      <c r="I61" s="174"/>
      <c r="J61" s="118"/>
      <c r="K61" s="118"/>
      <c r="L61" s="118"/>
      <c r="M61" s="118"/>
      <c r="N61" s="118"/>
      <c r="O61" s="118"/>
      <c r="P61" s="118"/>
      <c r="Q61" s="118"/>
      <c r="R61" s="121"/>
      <c r="S61" s="121"/>
      <c r="T61" s="121"/>
      <c r="U61" s="121"/>
      <c r="V61" s="121"/>
      <c r="W61" s="121"/>
      <c r="X61" s="121"/>
      <c r="Y61" s="121"/>
      <c r="Z61" s="121"/>
    </row>
    <row r="62" spans="1:26" s="122" customFormat="1" ht="24.95" customHeight="1" x14ac:dyDescent="0.25">
      <c r="A62" s="353" t="s">
        <v>156</v>
      </c>
      <c r="B62" s="37"/>
      <c r="C62" s="16" t="s">
        <v>0</v>
      </c>
      <c r="D62" s="15"/>
      <c r="E62" s="15"/>
      <c r="F62" s="341"/>
      <c r="G62" s="22"/>
      <c r="H62" s="22"/>
      <c r="I62" s="174"/>
      <c r="J62" s="118"/>
      <c r="K62" s="118"/>
      <c r="L62" s="118"/>
      <c r="M62" s="118"/>
      <c r="N62" s="118"/>
      <c r="O62" s="118"/>
      <c r="P62" s="118"/>
      <c r="Q62" s="118"/>
      <c r="R62" s="121"/>
      <c r="S62" s="121"/>
      <c r="T62" s="121"/>
      <c r="U62" s="121"/>
      <c r="V62" s="121"/>
      <c r="W62" s="121"/>
      <c r="X62" s="121"/>
      <c r="Y62" s="121"/>
      <c r="Z62" s="121"/>
    </row>
    <row r="63" spans="1:26" s="122" customFormat="1" ht="24.95" customHeight="1" x14ac:dyDescent="0.25">
      <c r="A63" s="353" t="s">
        <v>157</v>
      </c>
      <c r="B63" s="37"/>
      <c r="C63" s="16" t="s">
        <v>0</v>
      </c>
      <c r="D63" s="15"/>
      <c r="E63" s="15"/>
      <c r="F63" s="341"/>
      <c r="G63" s="22"/>
      <c r="H63" s="22"/>
      <c r="I63" s="174"/>
      <c r="J63" s="118"/>
      <c r="K63" s="118"/>
      <c r="L63" s="118"/>
      <c r="M63" s="118"/>
      <c r="N63" s="118"/>
      <c r="O63" s="118"/>
      <c r="P63" s="118"/>
      <c r="Q63" s="118"/>
      <c r="R63" s="121"/>
      <c r="S63" s="121"/>
      <c r="T63" s="121"/>
      <c r="U63" s="121"/>
      <c r="V63" s="121"/>
      <c r="W63" s="121"/>
      <c r="X63" s="121"/>
      <c r="Y63" s="121"/>
      <c r="Z63" s="121"/>
    </row>
    <row r="64" spans="1:26" s="122" customFormat="1" ht="24.95" customHeight="1" x14ac:dyDescent="0.25">
      <c r="A64" s="353" t="s">
        <v>158</v>
      </c>
      <c r="B64" s="37"/>
      <c r="C64" s="16" t="s">
        <v>0</v>
      </c>
      <c r="D64" s="15"/>
      <c r="E64" s="15"/>
      <c r="F64" s="341"/>
      <c r="G64" s="22"/>
      <c r="H64" s="22"/>
      <c r="I64" s="174"/>
      <c r="J64" s="118"/>
      <c r="K64" s="118"/>
      <c r="L64" s="118"/>
      <c r="M64" s="118"/>
      <c r="N64" s="118"/>
      <c r="O64" s="118"/>
      <c r="P64" s="118"/>
      <c r="Q64" s="118"/>
      <c r="R64" s="121"/>
      <c r="S64" s="121"/>
      <c r="T64" s="121"/>
      <c r="U64" s="121"/>
      <c r="V64" s="121"/>
      <c r="W64" s="121"/>
      <c r="X64" s="121"/>
      <c r="Y64" s="121"/>
      <c r="Z64" s="121"/>
    </row>
    <row r="65" spans="1:26" s="122" customFormat="1" ht="24.95" customHeight="1" x14ac:dyDescent="0.25">
      <c r="A65" s="353" t="s">
        <v>159</v>
      </c>
      <c r="B65" s="37"/>
      <c r="C65" s="16" t="s">
        <v>0</v>
      </c>
      <c r="D65" s="15"/>
      <c r="E65" s="15"/>
      <c r="F65" s="341"/>
      <c r="G65" s="22"/>
      <c r="H65" s="22"/>
      <c r="I65" s="174"/>
      <c r="J65" s="118"/>
      <c r="K65" s="118"/>
      <c r="L65" s="118"/>
      <c r="M65" s="118"/>
      <c r="N65" s="118"/>
      <c r="O65" s="118"/>
      <c r="P65" s="118"/>
      <c r="Q65" s="118"/>
      <c r="R65" s="121"/>
      <c r="S65" s="121"/>
      <c r="T65" s="121"/>
      <c r="U65" s="121"/>
      <c r="V65" s="121"/>
      <c r="W65" s="121"/>
      <c r="X65" s="121"/>
      <c r="Y65" s="121"/>
      <c r="Z65" s="121"/>
    </row>
    <row r="66" spans="1:26" s="122" customFormat="1" ht="24.95" customHeight="1" thickBot="1" x14ac:dyDescent="0.3">
      <c r="A66" s="353" t="s">
        <v>160</v>
      </c>
      <c r="B66" s="38"/>
      <c r="C66" s="39" t="s">
        <v>0</v>
      </c>
      <c r="D66" s="42"/>
      <c r="E66" s="42"/>
      <c r="F66" s="342"/>
      <c r="G66" s="44"/>
      <c r="H66" s="44"/>
      <c r="I66" s="271"/>
      <c r="J66" s="118"/>
      <c r="K66" s="118"/>
      <c r="L66" s="118"/>
      <c r="M66" s="118"/>
      <c r="N66" s="118"/>
      <c r="O66" s="118"/>
      <c r="P66" s="118"/>
      <c r="Q66" s="118"/>
      <c r="R66" s="121"/>
      <c r="S66" s="121"/>
      <c r="T66" s="121"/>
      <c r="U66" s="121"/>
      <c r="V66" s="121"/>
      <c r="W66" s="121"/>
      <c r="X66" s="121"/>
      <c r="Y66" s="121"/>
      <c r="Z66" s="121"/>
    </row>
    <row r="67" spans="1:26" s="122" customFormat="1" ht="24.95" customHeight="1" x14ac:dyDescent="0.25">
      <c r="B67" s="19"/>
      <c r="C67" s="7"/>
      <c r="D67" s="401" t="s">
        <v>41</v>
      </c>
      <c r="E67" s="402"/>
      <c r="F67" s="333"/>
      <c r="G67" s="178">
        <f>SUMIF(C28:C45,"Gebouwen en gronden",G28:G45)</f>
        <v>0</v>
      </c>
      <c r="H67" s="24"/>
      <c r="I67" s="25">
        <f>SUMIF(C28:C45,"Gebouwen en gronden",I28:I45)</f>
        <v>0</v>
      </c>
      <c r="J67" s="118"/>
      <c r="K67" s="118"/>
      <c r="L67" s="118"/>
      <c r="M67" s="118"/>
      <c r="N67" s="118"/>
      <c r="O67" s="118"/>
      <c r="P67" s="121"/>
      <c r="Q67" s="121"/>
      <c r="R67" s="121"/>
      <c r="S67" s="121"/>
      <c r="T67" s="121"/>
      <c r="U67" s="121"/>
      <c r="V67" s="121"/>
      <c r="W67" s="121"/>
      <c r="X67" s="121"/>
    </row>
    <row r="68" spans="1:26" s="122" customFormat="1" ht="24.95" customHeight="1" x14ac:dyDescent="0.25">
      <c r="B68" s="19"/>
      <c r="C68" s="7"/>
      <c r="D68" s="397" t="s">
        <v>42</v>
      </c>
      <c r="E68" s="398"/>
      <c r="F68" s="332"/>
      <c r="G68" s="26">
        <f>SUMIF(C28:C45,"Apparatuur en uitrusting",G28:G45)</f>
        <v>0</v>
      </c>
      <c r="H68" s="27"/>
      <c r="I68" s="28">
        <f>SUMIF(C28:C45,"apparatuur en uitrusting",I28:I45)</f>
        <v>0</v>
      </c>
      <c r="J68" s="118"/>
      <c r="K68" s="118"/>
      <c r="L68" s="118"/>
      <c r="M68" s="118"/>
      <c r="N68" s="118"/>
      <c r="O68" s="118"/>
      <c r="P68" s="121"/>
      <c r="Q68" s="121"/>
      <c r="R68" s="121"/>
      <c r="S68" s="121"/>
      <c r="T68" s="121"/>
      <c r="U68" s="121"/>
      <c r="V68" s="121"/>
      <c r="W68" s="121"/>
      <c r="X68" s="121"/>
    </row>
    <row r="69" spans="1:26" s="122" customFormat="1" ht="24.95" customHeight="1" x14ac:dyDescent="0.25">
      <c r="A69" s="129"/>
      <c r="B69" s="19"/>
      <c r="C69" s="7"/>
      <c r="D69" s="397" t="s">
        <v>44</v>
      </c>
      <c r="E69" s="398"/>
      <c r="F69" s="332"/>
      <c r="G69" s="29">
        <f>SUMIF(C49:C66,"Personeelskosten",G49:G66)</f>
        <v>0</v>
      </c>
      <c r="H69" s="23">
        <f>SUMIF(C49:C66,"personeelskosten",H49:H66)</f>
        <v>0</v>
      </c>
      <c r="I69" s="28"/>
      <c r="J69" s="118"/>
      <c r="K69" s="118"/>
      <c r="L69" s="118"/>
      <c r="M69" s="118"/>
      <c r="N69" s="118"/>
      <c r="O69" s="118"/>
      <c r="P69" s="121"/>
      <c r="Q69" s="121"/>
      <c r="R69" s="121"/>
      <c r="S69" s="121"/>
      <c r="T69" s="121"/>
      <c r="U69" s="121"/>
      <c r="V69" s="121"/>
      <c r="W69" s="121"/>
      <c r="X69" s="121"/>
    </row>
    <row r="70" spans="1:26" s="122" customFormat="1" ht="24.95" customHeight="1" x14ac:dyDescent="0.25">
      <c r="A70" s="129"/>
      <c r="B70" s="19"/>
      <c r="C70" s="7"/>
      <c r="D70" s="397" t="s">
        <v>43</v>
      </c>
      <c r="E70" s="398"/>
      <c r="F70" s="332"/>
      <c r="G70" s="29">
        <f>SUMIF(C49:C66,"Contractonderzoek",G49:G66)</f>
        <v>0</v>
      </c>
      <c r="H70" s="26">
        <f>SUMIF(C49:C66,"contractonderzoek",H49:H66)</f>
        <v>0</v>
      </c>
      <c r="I70" s="30"/>
      <c r="J70" s="118"/>
      <c r="K70" s="118"/>
      <c r="L70" s="118"/>
      <c r="M70" s="118"/>
      <c r="N70" s="118"/>
      <c r="O70" s="118"/>
      <c r="P70" s="121"/>
      <c r="Q70" s="121"/>
      <c r="R70" s="121"/>
      <c r="S70" s="121"/>
      <c r="T70" s="121"/>
      <c r="U70" s="121"/>
      <c r="V70" s="121"/>
      <c r="W70" s="121"/>
      <c r="X70" s="121"/>
    </row>
    <row r="71" spans="1:26" s="122" customFormat="1" ht="24.95" customHeight="1" x14ac:dyDescent="0.25">
      <c r="A71" s="129"/>
      <c r="B71" s="19"/>
      <c r="C71" s="7"/>
      <c r="D71" s="399" t="s">
        <v>162</v>
      </c>
      <c r="E71" s="400"/>
      <c r="F71" s="335"/>
      <c r="G71" s="31">
        <f>SUMIF(C49:C66,"Algemene kosten",G49:G66)</f>
        <v>0</v>
      </c>
      <c r="H71" s="32">
        <f>SUMIF(C49:C66,"Algemene kosten",H49:H66)</f>
        <v>0</v>
      </c>
      <c r="I71" s="30"/>
      <c r="J71" s="118"/>
      <c r="K71" s="118"/>
      <c r="L71" s="118"/>
      <c r="M71" s="118"/>
      <c r="N71" s="118"/>
      <c r="O71" s="118"/>
      <c r="P71" s="121"/>
      <c r="Q71" s="121"/>
      <c r="R71" s="121"/>
      <c r="S71" s="121"/>
      <c r="T71" s="121"/>
      <c r="U71" s="121"/>
      <c r="V71" s="121"/>
      <c r="W71" s="121"/>
      <c r="X71" s="121"/>
    </row>
    <row r="72" spans="1:26" s="125" customFormat="1" ht="24.95" customHeight="1" x14ac:dyDescent="0.25">
      <c r="A72" s="129"/>
      <c r="B72" s="123"/>
      <c r="C72" s="123"/>
      <c r="D72" s="395" t="s">
        <v>123</v>
      </c>
      <c r="E72" s="396"/>
      <c r="F72" s="346"/>
      <c r="G72" s="212">
        <f>SUM(G67:G71)</f>
        <v>0</v>
      </c>
      <c r="H72" s="212">
        <f>SUM(H69:H71)</f>
        <v>0</v>
      </c>
      <c r="I72" s="33">
        <f>SUM(I67:I68)</f>
        <v>0</v>
      </c>
      <c r="J72" s="124"/>
    </row>
    <row r="73" spans="1:26" s="125" customFormat="1" ht="24.95" customHeight="1" x14ac:dyDescent="0.25">
      <c r="A73" s="129"/>
      <c r="B73" s="123"/>
      <c r="C73" s="123"/>
      <c r="D73" s="401" t="s">
        <v>124</v>
      </c>
      <c r="E73" s="402"/>
      <c r="F73" s="333"/>
      <c r="G73" s="211">
        <f>SUM(G72:I72)</f>
        <v>0</v>
      </c>
      <c r="H73" s="355"/>
      <c r="I73" s="356"/>
      <c r="J73" s="122"/>
      <c r="K73" s="122"/>
      <c r="L73" s="122"/>
      <c r="M73" s="210"/>
    </row>
    <row r="74" spans="1:26" ht="24.95" customHeight="1" x14ac:dyDescent="0.25">
      <c r="A74" s="129"/>
      <c r="B74" s="123"/>
      <c r="C74" s="123"/>
      <c r="D74" s="397" t="s">
        <v>115</v>
      </c>
      <c r="E74" s="398"/>
      <c r="F74" s="332"/>
      <c r="G74" s="209">
        <f>G72*G21</f>
        <v>0</v>
      </c>
      <c r="H74" s="209">
        <f>IF(C16="Onderzoeksorganisatie",H72*H21,0)</f>
        <v>0</v>
      </c>
      <c r="I74" s="209">
        <f>IF(C16="Veehouderijonderneming",I72*I21,0)</f>
        <v>0</v>
      </c>
      <c r="J74" s="129"/>
      <c r="K74" s="129"/>
      <c r="L74" s="129"/>
      <c r="M74" s="208"/>
    </row>
    <row r="75" spans="1:26" ht="24.95" customHeight="1" x14ac:dyDescent="0.25">
      <c r="A75" s="129"/>
      <c r="B75" s="123"/>
      <c r="C75" s="123"/>
      <c r="D75" s="397" t="s">
        <v>114</v>
      </c>
      <c r="E75" s="398"/>
      <c r="F75" s="332"/>
      <c r="G75" s="248"/>
      <c r="H75" s="175"/>
      <c r="I75" s="175"/>
      <c r="J75" s="104"/>
      <c r="K75" s="58"/>
    </row>
    <row r="76" spans="1:26" ht="24.95" customHeight="1" x14ac:dyDescent="0.25">
      <c r="A76" s="129"/>
      <c r="B76" s="123"/>
      <c r="C76" s="123"/>
      <c r="D76" s="395" t="s">
        <v>112</v>
      </c>
      <c r="E76" s="396"/>
      <c r="F76" s="346"/>
      <c r="G76" s="33">
        <f>SUM(G74:I74)</f>
        <v>0</v>
      </c>
      <c r="H76" s="436" t="str">
        <f>IF(C16="Veehouderijonderneming","Let op! Dit bedrag is niet gecorrigeerd voor het eventueel overschrijden van het maximum bedrag per veehouder","")</f>
        <v/>
      </c>
      <c r="I76" s="437"/>
      <c r="J76" s="437"/>
      <c r="K76" s="437"/>
      <c r="L76" s="437"/>
      <c r="M76" s="438"/>
    </row>
    <row r="77" spans="1:26" ht="21" customHeight="1" x14ac:dyDescent="0.25">
      <c r="A77" s="129"/>
      <c r="B77" s="127"/>
      <c r="C77" s="127"/>
      <c r="D77" s="128"/>
      <c r="E77" s="129"/>
      <c r="F77" s="129"/>
      <c r="G77" s="129"/>
      <c r="H77" s="129"/>
      <c r="I77" s="129"/>
      <c r="J77" s="129"/>
      <c r="K77" s="130"/>
    </row>
    <row r="78" spans="1:26" ht="24.75" customHeight="1" x14ac:dyDescent="0.25">
      <c r="A78" s="129"/>
      <c r="B78" s="139" t="s">
        <v>25</v>
      </c>
      <c r="C78" s="140"/>
      <c r="D78" s="140"/>
      <c r="E78" s="140"/>
      <c r="F78" s="140"/>
      <c r="G78" s="140"/>
      <c r="H78" s="140"/>
      <c r="I78" s="140"/>
      <c r="J78" s="141"/>
      <c r="K78" s="130"/>
    </row>
    <row r="79" spans="1:26" ht="15" customHeight="1" x14ac:dyDescent="0.25">
      <c r="A79" s="129"/>
      <c r="B79" s="376"/>
      <c r="C79" s="377"/>
      <c r="D79" s="377"/>
      <c r="E79" s="377"/>
      <c r="F79" s="377"/>
      <c r="G79" s="377"/>
      <c r="H79" s="377"/>
      <c r="I79" s="377"/>
      <c r="J79" s="378"/>
      <c r="K79" s="130"/>
    </row>
    <row r="80" spans="1:26" ht="15" customHeight="1" x14ac:dyDescent="0.25">
      <c r="A80" s="129"/>
      <c r="B80" s="379"/>
      <c r="C80" s="380"/>
      <c r="D80" s="380"/>
      <c r="E80" s="380"/>
      <c r="F80" s="380"/>
      <c r="G80" s="380"/>
      <c r="H80" s="380"/>
      <c r="I80" s="380"/>
      <c r="J80" s="381"/>
      <c r="K80" s="130"/>
    </row>
    <row r="81" spans="1:11" ht="15" customHeight="1" x14ac:dyDescent="0.25">
      <c r="A81" s="129"/>
      <c r="B81" s="379"/>
      <c r="C81" s="380"/>
      <c r="D81" s="380"/>
      <c r="E81" s="380"/>
      <c r="F81" s="380"/>
      <c r="G81" s="380"/>
      <c r="H81" s="380"/>
      <c r="I81" s="380"/>
      <c r="J81" s="381"/>
      <c r="K81" s="130"/>
    </row>
    <row r="82" spans="1:11" ht="15" customHeight="1" x14ac:dyDescent="0.25">
      <c r="A82" s="129"/>
      <c r="B82" s="379"/>
      <c r="C82" s="380"/>
      <c r="D82" s="380"/>
      <c r="E82" s="380"/>
      <c r="F82" s="380"/>
      <c r="G82" s="380"/>
      <c r="H82" s="380"/>
      <c r="I82" s="380"/>
      <c r="J82" s="381"/>
      <c r="K82" s="130"/>
    </row>
    <row r="83" spans="1:11" ht="15" customHeight="1" x14ac:dyDescent="0.25">
      <c r="A83" s="129"/>
      <c r="B83" s="379"/>
      <c r="C83" s="380"/>
      <c r="D83" s="380"/>
      <c r="E83" s="380"/>
      <c r="F83" s="380"/>
      <c r="G83" s="380"/>
      <c r="H83" s="380"/>
      <c r="I83" s="380"/>
      <c r="J83" s="381"/>
      <c r="K83" s="130"/>
    </row>
    <row r="84" spans="1:11" ht="15" customHeight="1" x14ac:dyDescent="0.25">
      <c r="B84" s="379"/>
      <c r="C84" s="380"/>
      <c r="D84" s="380"/>
      <c r="E84" s="380"/>
      <c r="F84" s="380"/>
      <c r="G84" s="380"/>
      <c r="H84" s="380"/>
      <c r="I84" s="380"/>
      <c r="J84" s="381"/>
      <c r="K84" s="130"/>
    </row>
    <row r="85" spans="1:11" ht="15" customHeight="1" x14ac:dyDescent="0.25">
      <c r="B85" s="379"/>
      <c r="C85" s="380"/>
      <c r="D85" s="380"/>
      <c r="E85" s="380"/>
      <c r="F85" s="380"/>
      <c r="G85" s="380"/>
      <c r="H85" s="380"/>
      <c r="I85" s="380"/>
      <c r="J85" s="381"/>
      <c r="K85" s="130"/>
    </row>
    <row r="86" spans="1:11" ht="15" customHeight="1" x14ac:dyDescent="0.25">
      <c r="B86" s="379"/>
      <c r="C86" s="380"/>
      <c r="D86" s="380"/>
      <c r="E86" s="380"/>
      <c r="F86" s="380"/>
      <c r="G86" s="380"/>
      <c r="H86" s="380"/>
      <c r="I86" s="380"/>
      <c r="J86" s="381"/>
      <c r="K86" s="130"/>
    </row>
    <row r="87" spans="1:11" ht="15" customHeight="1" x14ac:dyDescent="0.25">
      <c r="B87" s="379"/>
      <c r="C87" s="380"/>
      <c r="D87" s="380"/>
      <c r="E87" s="380"/>
      <c r="F87" s="380"/>
      <c r="G87" s="380"/>
      <c r="H87" s="380"/>
      <c r="I87" s="380"/>
      <c r="J87" s="381"/>
      <c r="K87" s="130"/>
    </row>
    <row r="88" spans="1:11" ht="15" customHeight="1" x14ac:dyDescent="0.25">
      <c r="B88" s="382"/>
      <c r="C88" s="383"/>
      <c r="D88" s="383"/>
      <c r="E88" s="383"/>
      <c r="F88" s="383"/>
      <c r="G88" s="383"/>
      <c r="H88" s="383"/>
      <c r="I88" s="383"/>
      <c r="J88" s="384"/>
      <c r="K88" s="130"/>
    </row>
  </sheetData>
  <sheetProtection algorithmName="SHA-512" hashValue="z+v1+r0MuzIaPQfMo8fEiU1d0S1DhsmCcsFCUaTv0bwBfquL2SZXcQbAbjjYGuR8J3gG4Gfv5dRZxYND5Q2bBw==" saltValue="7I1X8AbacYNRVccTwHIx9A==" spinCount="100000" sheet="1"/>
  <mergeCells count="28">
    <mergeCell ref="D75:E75"/>
    <mergeCell ref="D76:E76"/>
    <mergeCell ref="B79:J88"/>
    <mergeCell ref="D74:E74"/>
    <mergeCell ref="D69:E69"/>
    <mergeCell ref="D70:E70"/>
    <mergeCell ref="D71:E71"/>
    <mergeCell ref="D72:E72"/>
    <mergeCell ref="D73:E73"/>
    <mergeCell ref="H76:M76"/>
    <mergeCell ref="P25:P26"/>
    <mergeCell ref="Q25:Q26"/>
    <mergeCell ref="B47:E47"/>
    <mergeCell ref="G47:H47"/>
    <mergeCell ref="D67:E67"/>
    <mergeCell ref="N25:N26"/>
    <mergeCell ref="O25:O26"/>
    <mergeCell ref="D68:E68"/>
    <mergeCell ref="D21:E21"/>
    <mergeCell ref="L23:L24"/>
    <mergeCell ref="B25:I26"/>
    <mergeCell ref="J25:M26"/>
    <mergeCell ref="B13:C13"/>
    <mergeCell ref="B1:C1"/>
    <mergeCell ref="G1:I1"/>
    <mergeCell ref="G3:G6"/>
    <mergeCell ref="H3:H6"/>
    <mergeCell ref="I3:I6"/>
  </mergeCells>
  <conditionalFormatting sqref="J28:M45">
    <cfRule type="expression" dxfId="19" priority="9">
      <formula>$C$16="Overige ondernemingen"</formula>
    </cfRule>
    <cfRule type="expression" dxfId="18" priority="10">
      <formula>$C$16="onderzoeksorganisatie"</formula>
    </cfRule>
  </conditionalFormatting>
  <conditionalFormatting sqref="B28:B45">
    <cfRule type="expression" dxfId="17" priority="8">
      <formula>+$C$16="Onderzoeksorganisatie"</formula>
    </cfRule>
  </conditionalFormatting>
  <conditionalFormatting sqref="C28:C45">
    <cfRule type="expression" dxfId="16" priority="7">
      <formula>+$C$16="Onderzoeksorganisatie"</formula>
    </cfRule>
  </conditionalFormatting>
  <conditionalFormatting sqref="D28:F45">
    <cfRule type="expression" dxfId="15" priority="6">
      <formula>$C$16="Onderzoeksorganisatie"</formula>
    </cfRule>
  </conditionalFormatting>
  <conditionalFormatting sqref="B28:F45">
    <cfRule type="expression" dxfId="14" priority="5">
      <formula>$C$16="Overige ondernemingen"</formula>
    </cfRule>
  </conditionalFormatting>
  <conditionalFormatting sqref="E49:E66">
    <cfRule type="expression" dxfId="13" priority="4">
      <formula>$C49="Personeelskosten"</formula>
    </cfRule>
  </conditionalFormatting>
  <conditionalFormatting sqref="H49:H66">
    <cfRule type="expression" dxfId="12" priority="3">
      <formula>$C$16="Veehouderijonderneming"</formula>
    </cfRule>
  </conditionalFormatting>
  <conditionalFormatting sqref="H49:H66">
    <cfRule type="expression" dxfId="11" priority="2">
      <formula>$C$16="Overige ondernemingen"</formula>
    </cfRule>
  </conditionalFormatting>
  <conditionalFormatting sqref="G49:G66">
    <cfRule type="expression" dxfId="10" priority="1">
      <formula>$C$16="Onderzoeksorganisatie"</formula>
    </cfRule>
  </conditionalFormatting>
  <dataValidations count="4">
    <dataValidation type="list" allowBlank="1" showInputMessage="1" showErrorMessage="1" sqref="C67:C71 C46" xr:uid="{5354CB36-0691-4625-853D-EB039CBA43A8}">
      <formula1>"[Maak een keuze],Emissiereductie,Dierenwelzijn,Brandveiligheid"</formula1>
    </dataValidation>
    <dataValidation type="list" allowBlank="1" showInputMessage="1" showErrorMessage="1" sqref="C21" xr:uid="{3BE2203D-02DF-4F52-877A-D4377E941A68}">
      <formula1>"[Maak een keuze],BTW-plichtig,BTW-vrijgesteld"</formula1>
    </dataValidation>
    <dataValidation type="custom" allowBlank="1" showInputMessage="1" showErrorMessage="1" sqref="D46" xr:uid="{4AC8BE1A-F480-42A7-92B1-8CB2BF92DC0C}">
      <formula1>"""Niet subsidiabele kosten"""</formula1>
    </dataValidation>
    <dataValidation type="date" operator="greaterThan" allowBlank="1" showInputMessage="1" showErrorMessage="1" sqref="C7:C8" xr:uid="{5D9586E2-6AE4-440A-B119-3B4F5F31FED8}">
      <formula1>43831</formula1>
    </dataValidation>
  </dataValidations>
  <hyperlinks>
    <hyperlink ref="B17" r:id="rId1" display="Volgens de Mkb-toets is de organisatie van deelnemer 1" xr:uid="{16EB79D9-21EC-41BD-9D28-FAED694EEE17}"/>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697EC07B-B758-4330-8948-79AEA1D67638}">
          <x14:formula1>
            <xm:f>Keuzelijst!$B$61:$B$64</xm:f>
          </x14:formula1>
          <xm:sqref>C49:C66</xm:sqref>
        </x14:dataValidation>
        <x14:dataValidation type="list" allowBlank="1" showInputMessage="1" showErrorMessage="1" xr:uid="{F86EA451-BA74-4E5B-A85D-182CE021D5EE}">
          <x14:formula1>
            <xm:f>Keuzelijst!$B$30:$B$33</xm:f>
          </x14:formula1>
          <xm:sqref>C16</xm:sqref>
        </x14:dataValidation>
        <x14:dataValidation type="list" allowBlank="1" showInputMessage="1" showErrorMessage="1" xr:uid="{A3F00A6A-4AB5-4E8A-A948-54DA0E5DB2DE}">
          <x14:formula1>
            <xm:f>Keuzelijst!$B$35:$B$38</xm:f>
          </x14:formula1>
          <xm:sqref>C17</xm:sqref>
        </x14:dataValidation>
        <x14:dataValidation type="list" allowBlank="1" showInputMessage="1" showErrorMessage="1" xr:uid="{DEA2BABA-11E3-45BB-B1A4-2BA88234A486}">
          <x14:formula1>
            <xm:f>Keuzelijst!$B$44:$B$46</xm:f>
          </x14:formula1>
          <xm:sqref>C19</xm:sqref>
        </x14:dataValidation>
        <x14:dataValidation type="list" allowBlank="1" showInputMessage="1" showErrorMessage="1" xr:uid="{DD342E5C-F1C7-4FFC-89D0-54C75BA7F141}">
          <x14:formula1>
            <xm:f>Keuzelijst!$B$40:$B$42</xm:f>
          </x14:formula1>
          <xm:sqref>C18</xm:sqref>
        </x14:dataValidation>
        <x14:dataValidation type="list" allowBlank="1" showInputMessage="1" showErrorMessage="1" xr:uid="{B5F0E307-8A0D-4CCA-99D2-50CCC7DE0363}">
          <x14:formula1>
            <xm:f>Keuzelijst!$B$57:$B$59</xm:f>
          </x14:formula1>
          <xm:sqref>C28:C45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F1043-2377-4D8C-8D32-03937F3D34B5}">
  <sheetPr>
    <pageSetUpPr fitToPage="1"/>
  </sheetPr>
  <dimension ref="A1:Z88"/>
  <sheetViews>
    <sheetView showGridLines="0" zoomScale="90" zoomScaleNormal="90" workbookViewId="0">
      <selection activeCell="A29" sqref="A29:XFD29"/>
    </sheetView>
  </sheetViews>
  <sheetFormatPr defaultColWidth="8.85546875" defaultRowHeight="12" x14ac:dyDescent="0.25"/>
  <cols>
    <col min="1" max="1" width="4.140625" style="58" customWidth="1"/>
    <col min="2" max="2" width="47.5703125" style="131" customWidth="1"/>
    <col min="3" max="3" width="32.28515625" style="131" customWidth="1"/>
    <col min="4" max="4" width="30.7109375" style="57" customWidth="1"/>
    <col min="5" max="6" width="29.28515625" style="58" customWidth="1"/>
    <col min="7" max="10" width="25.7109375" style="58" customWidth="1"/>
    <col min="11" max="11" width="25.7109375" style="126" customWidth="1"/>
    <col min="12" max="12" width="24.28515625" style="58" hidden="1" customWidth="1"/>
    <col min="13" max="13" width="25.7109375" style="58" customWidth="1"/>
    <col min="14" max="14" width="13.28515625" style="58" hidden="1" customWidth="1"/>
    <col min="15" max="15" width="16.28515625" style="58" hidden="1" customWidth="1"/>
    <col min="16" max="17" width="15.28515625" style="58" hidden="1" customWidth="1"/>
    <col min="18" max="18" width="17.28515625" style="58" customWidth="1"/>
    <col min="19" max="19" width="16.5703125" style="58" customWidth="1"/>
    <col min="20" max="16384" width="8.85546875" style="58"/>
  </cols>
  <sheetData>
    <row r="1" spans="1:14" ht="36" customHeight="1" x14ac:dyDescent="0.25">
      <c r="A1" s="129"/>
      <c r="B1" s="393" t="s">
        <v>1</v>
      </c>
      <c r="C1" s="389"/>
      <c r="D1" s="136"/>
      <c r="F1" s="129"/>
      <c r="G1" s="389" t="s">
        <v>66</v>
      </c>
      <c r="H1" s="390"/>
      <c r="I1" s="391"/>
      <c r="J1" s="59"/>
      <c r="K1" s="58"/>
    </row>
    <row r="2" spans="1:14" ht="24.95" customHeight="1" x14ac:dyDescent="0.25">
      <c r="A2" s="129"/>
      <c r="B2" s="60" t="s">
        <v>55</v>
      </c>
      <c r="C2" s="60" t="str">
        <f>IF('Penvoerder, deelnemer 1'!$C2&gt;0,'Penvoerder, deelnemer 1'!$C2,"")</f>
        <v/>
      </c>
      <c r="D2" s="135"/>
      <c r="E2" s="129"/>
      <c r="F2" s="129"/>
      <c r="G2" s="155"/>
      <c r="H2" s="156"/>
      <c r="I2" s="157"/>
      <c r="J2" s="62"/>
      <c r="K2" s="58"/>
    </row>
    <row r="3" spans="1:14" ht="24.95" customHeight="1" x14ac:dyDescent="0.25">
      <c r="A3" s="129"/>
      <c r="B3" s="60" t="s">
        <v>21</v>
      </c>
      <c r="C3" s="60" t="str">
        <f>IF('Penvoerder, deelnemer 1'!$C3&gt;0,'Penvoerder, deelnemer 1'!$C3,"")</f>
        <v/>
      </c>
      <c r="D3" s="165"/>
      <c r="E3" s="7"/>
      <c r="F3" s="7"/>
      <c r="G3" s="392"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3" s="392"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3" s="392"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3" s="62"/>
      <c r="K3" s="58"/>
    </row>
    <row r="4" spans="1:14" ht="24.95" customHeight="1" x14ac:dyDescent="0.25">
      <c r="A4" s="129"/>
      <c r="B4" s="60" t="s">
        <v>16</v>
      </c>
      <c r="C4" s="60" t="str">
        <f>IF('Penvoerder, deelnemer 1'!$C4&gt;0,'Penvoerder, deelnemer 1'!$C4,"")</f>
        <v>[Maak een keuze]</v>
      </c>
      <c r="D4" s="166"/>
      <c r="E4" s="7"/>
      <c r="F4" s="7"/>
      <c r="G4" s="392"/>
      <c r="H4" s="392"/>
      <c r="I4" s="392"/>
      <c r="J4" s="59"/>
      <c r="K4" s="63"/>
      <c r="L4" s="63"/>
      <c r="M4" s="64"/>
      <c r="N4" s="65"/>
    </row>
    <row r="5" spans="1:14" ht="35.25" customHeight="1" x14ac:dyDescent="0.25">
      <c r="A5" s="129"/>
      <c r="B5" s="60" t="s">
        <v>17</v>
      </c>
      <c r="C5" s="60" t="str">
        <f>IF('Penvoerder, deelnemer 1'!$C5&gt;0,'Penvoerder, deelnemer 1'!$C5,"")</f>
        <v/>
      </c>
      <c r="D5" s="167"/>
      <c r="E5" s="7"/>
      <c r="F5" s="7"/>
      <c r="G5" s="392"/>
      <c r="H5" s="392"/>
      <c r="I5" s="392"/>
      <c r="J5" s="59"/>
      <c r="K5" s="66"/>
      <c r="L5" s="66"/>
    </row>
    <row r="6" spans="1:14" ht="24.95" customHeight="1" x14ac:dyDescent="0.25">
      <c r="A6" s="129"/>
      <c r="B6" s="60" t="s">
        <v>24</v>
      </c>
      <c r="C6" s="60" t="str">
        <f>IF('Penvoerder, deelnemer 1'!$C6&gt;0,'Penvoerder, deelnemer 1'!$C6,"")</f>
        <v>[Maak een keuze]</v>
      </c>
      <c r="D6" s="168"/>
      <c r="E6" s="7"/>
      <c r="F6" s="7"/>
      <c r="G6" s="392"/>
      <c r="H6" s="392"/>
      <c r="I6" s="392"/>
      <c r="J6" s="59"/>
      <c r="K6" s="66"/>
      <c r="L6" s="66"/>
    </row>
    <row r="7" spans="1:14" ht="24.95" customHeight="1" x14ac:dyDescent="0.25">
      <c r="A7" s="129"/>
      <c r="B7" s="60" t="s">
        <v>18</v>
      </c>
      <c r="C7" s="171" t="str">
        <f>IF('Penvoerder, deelnemer 1'!$C7&gt;0,'Penvoerder, deelnemer 1'!$C7,"")</f>
        <v/>
      </c>
      <c r="D7" s="168"/>
      <c r="E7" s="7"/>
      <c r="F7" s="7"/>
      <c r="G7" s="67"/>
      <c r="H7" s="67"/>
      <c r="I7" s="67"/>
      <c r="J7" s="59"/>
      <c r="K7" s="66"/>
      <c r="L7" s="66"/>
    </row>
    <row r="8" spans="1:14" ht="24.95" customHeight="1" x14ac:dyDescent="0.25">
      <c r="A8" s="129"/>
      <c r="B8" s="60" t="s">
        <v>53</v>
      </c>
      <c r="C8" s="171" t="str">
        <f>IF('Penvoerder, deelnemer 1'!$C8&gt;0,'Penvoerder, deelnemer 1'!$C8,"")</f>
        <v/>
      </c>
      <c r="D8" s="138"/>
      <c r="E8" s="7"/>
      <c r="F8" s="7"/>
      <c r="G8" s="67"/>
      <c r="H8" s="67"/>
      <c r="I8" s="67"/>
      <c r="J8" s="59"/>
      <c r="K8" s="66"/>
      <c r="L8" s="66"/>
    </row>
    <row r="9" spans="1:14" ht="24.95" customHeight="1" x14ac:dyDescent="0.25">
      <c r="A9" s="129"/>
      <c r="B9" s="60" t="s">
        <v>105</v>
      </c>
      <c r="C9" s="60" t="str">
        <f>IF('Penvoerder, deelnemer 1'!$C9&gt;0,'Penvoerder, deelnemer 1'!$C9,"")</f>
        <v>[Maak een keuze]</v>
      </c>
      <c r="D9" s="138"/>
      <c r="E9" s="7"/>
      <c r="F9" s="7"/>
      <c r="G9" s="68">
        <f>IF(C9="[Maak een keuze]",0%,IF(C9="Experimentele ontwikkeling",25%,50%))</f>
        <v>0</v>
      </c>
      <c r="H9" s="67"/>
      <c r="I9" s="67"/>
      <c r="J9" s="169"/>
      <c r="K9" s="66"/>
      <c r="L9" s="66"/>
    </row>
    <row r="10" spans="1:14" ht="65.099999999999994" customHeight="1" x14ac:dyDescent="0.25">
      <c r="A10" s="129"/>
      <c r="B10" s="60" t="s">
        <v>165</v>
      </c>
      <c r="C10" s="60" t="str">
        <f>IF('Penvoerder, deelnemer 1'!$C10&gt;0,'Penvoerder, deelnemer 1'!$C10,"")</f>
        <v>[Maak een keuze]</v>
      </c>
      <c r="D10" s="164">
        <f>IF(C10="Ja",10%,0%)</f>
        <v>0</v>
      </c>
      <c r="E10" s="7"/>
      <c r="F10" s="7"/>
      <c r="G10" s="69"/>
      <c r="H10" s="69"/>
      <c r="I10" s="69"/>
      <c r="J10" s="169"/>
      <c r="K10" s="66"/>
      <c r="L10" s="66"/>
    </row>
    <row r="11" spans="1:14" ht="65.099999999999994" customHeight="1" x14ac:dyDescent="0.25">
      <c r="A11" s="129"/>
      <c r="B11" s="60" t="s">
        <v>164</v>
      </c>
      <c r="C11" s="60" t="str">
        <f>IF('Penvoerder, deelnemer 1'!$C11&gt;0,'Penvoerder, deelnemer 1'!$C11,"")</f>
        <v>[Maak een keuze]</v>
      </c>
      <c r="D11" s="164">
        <f>IF(C11="Ja",10%,0%)</f>
        <v>0</v>
      </c>
      <c r="E11" s="8"/>
      <c r="F11" s="8"/>
      <c r="G11" s="70">
        <f>IF(D10+D11&gt;9%,10%,0%)</f>
        <v>0</v>
      </c>
      <c r="H11" s="71"/>
      <c r="I11" s="71"/>
      <c r="J11" s="169"/>
      <c r="K11" s="72"/>
      <c r="L11" s="72"/>
    </row>
    <row r="12" spans="1:14" ht="12.75" customHeight="1" x14ac:dyDescent="0.25">
      <c r="A12" s="354"/>
      <c r="B12" s="73"/>
      <c r="C12" s="74"/>
      <c r="D12" s="75"/>
      <c r="E12" s="8"/>
      <c r="F12" s="8"/>
      <c r="G12" s="76"/>
      <c r="H12" s="77"/>
      <c r="I12" s="77"/>
      <c r="J12" s="169"/>
      <c r="K12" s="72"/>
      <c r="L12" s="72"/>
    </row>
    <row r="13" spans="1:14" ht="15" customHeight="1" x14ac:dyDescent="0.25">
      <c r="A13" s="129"/>
      <c r="B13" s="394" t="s">
        <v>11</v>
      </c>
      <c r="C13" s="394"/>
      <c r="D13" s="61"/>
      <c r="E13" s="79"/>
      <c r="F13" s="7"/>
      <c r="G13" s="80"/>
      <c r="H13" s="81"/>
      <c r="I13" s="82"/>
      <c r="J13" s="169"/>
      <c r="K13" s="58"/>
    </row>
    <row r="14" spans="1:14" ht="24.95" customHeight="1" x14ac:dyDescent="0.25">
      <c r="A14" s="129"/>
      <c r="B14" s="60" t="s">
        <v>20</v>
      </c>
      <c r="C14" s="15"/>
      <c r="D14" s="83"/>
      <c r="E14" s="84"/>
      <c r="F14" s="7"/>
      <c r="G14" s="85"/>
      <c r="H14" s="86"/>
      <c r="I14" s="86"/>
      <c r="J14" s="169"/>
      <c r="K14" s="58"/>
    </row>
    <row r="15" spans="1:14" ht="24.95" customHeight="1" x14ac:dyDescent="0.25">
      <c r="A15" s="129"/>
      <c r="B15" s="60" t="s">
        <v>163</v>
      </c>
      <c r="C15" s="16"/>
      <c r="D15" s="83"/>
      <c r="E15" s="7"/>
      <c r="F15" s="7"/>
      <c r="G15" s="87"/>
      <c r="H15" s="69"/>
      <c r="I15" s="69"/>
      <c r="J15" s="169"/>
      <c r="K15" s="66"/>
      <c r="L15" s="66"/>
    </row>
    <row r="16" spans="1:14" ht="24.95" customHeight="1" x14ac:dyDescent="0.25">
      <c r="A16" s="129"/>
      <c r="B16" s="60" t="s">
        <v>139</v>
      </c>
      <c r="C16" s="17" t="s">
        <v>0</v>
      </c>
      <c r="D16" s="142"/>
      <c r="E16" s="142"/>
      <c r="F16" s="142"/>
      <c r="G16" s="87"/>
      <c r="H16" s="88" t="str">
        <f>IF(C16="onderzoeksorganisatie","100%","0%")</f>
        <v>0%</v>
      </c>
      <c r="I16" s="89">
        <f>IF(C16="[Maak een keuze]",0,IF(C16="veehouderijonderneming","40%",0))</f>
        <v>0</v>
      </c>
      <c r="J16" s="169"/>
      <c r="K16" s="66"/>
      <c r="L16" s="66"/>
    </row>
    <row r="17" spans="1:18" ht="24.95" customHeight="1" x14ac:dyDescent="0.25">
      <c r="A17" s="129"/>
      <c r="B17" s="90" t="s">
        <v>170</v>
      </c>
      <c r="C17" s="16" t="s">
        <v>0</v>
      </c>
      <c r="D17" s="142"/>
      <c r="E17" s="142"/>
      <c r="F17" s="142"/>
      <c r="G17" s="91">
        <f>IF(C17="[Maak een keuze]",0%,IF(C17="Overig",0,IF(C17="Klein",20%,10%)))</f>
        <v>0</v>
      </c>
      <c r="H17" s="69"/>
      <c r="I17" s="69"/>
      <c r="J17" s="169"/>
      <c r="K17" s="66"/>
      <c r="L17" s="66"/>
    </row>
    <row r="18" spans="1:18" ht="24.95" customHeight="1" x14ac:dyDescent="0.25">
      <c r="A18" s="129"/>
      <c r="B18" s="60" t="str">
        <f>IF(C16="Veehouderijonderneming","Penvoerder, deelnemer 1 is een jonge landbouwer",IF(C16="Overige ondernemingen","Niet van toepassing op deze deelnemersoort",IF(C16="Onderzoeksorganisatie","Niet van toepassing op deze deelnemersoort",IF(C16="[Maak een keuze]","Afhankelijk van deelnemersoort"))))</f>
        <v>Afhankelijk van deelnemersoort</v>
      </c>
      <c r="C18" s="134" t="s">
        <v>0</v>
      </c>
      <c r="D18" s="142"/>
      <c r="E18" s="142"/>
      <c r="F18" s="142"/>
      <c r="G18" s="92"/>
      <c r="H18" s="69"/>
      <c r="I18" s="68">
        <f>IF(C16="overige ondernemingen","0%",IF(C16="Onderzoeksorganisatie","0%",IF(C18="[Maak een keuze]",0,IF(C18="Ja",20%,0))))</f>
        <v>0</v>
      </c>
      <c r="J18" s="169"/>
      <c r="K18" s="66"/>
      <c r="L18" s="66"/>
    </row>
    <row r="19" spans="1:18" ht="39.950000000000003" customHeight="1" x14ac:dyDescent="0.25">
      <c r="A19" s="129"/>
      <c r="B19" s="60"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6" t="s">
        <v>0</v>
      </c>
      <c r="D19" s="83"/>
      <c r="E19" s="7"/>
      <c r="F19" s="7"/>
      <c r="G19" s="93"/>
      <c r="H19" s="71"/>
      <c r="I19" s="70">
        <f>IF(C16="overige ondernemingen","0%",IF(C16="onderzoeksorganisatie","0%",IF(C19="[Maak een keuze]",0,IF(C19="Ja",20%,0))))</f>
        <v>0</v>
      </c>
      <c r="J19" s="59"/>
      <c r="K19" s="66"/>
      <c r="L19" s="66"/>
    </row>
    <row r="20" spans="1:18" ht="16.5" customHeight="1" x14ac:dyDescent="0.25">
      <c r="A20" s="129"/>
      <c r="B20" s="19"/>
      <c r="C20" s="7"/>
      <c r="D20" s="94"/>
      <c r="E20" s="95"/>
      <c r="F20" s="97"/>
      <c r="G20" s="96"/>
      <c r="H20" s="97"/>
      <c r="I20" s="98"/>
      <c r="J20" s="59"/>
      <c r="K20" s="66"/>
      <c r="L20" s="66"/>
    </row>
    <row r="21" spans="1:18" ht="14.1" customHeight="1" x14ac:dyDescent="0.25">
      <c r="A21" s="129"/>
      <c r="B21" s="19"/>
      <c r="C21" s="7"/>
      <c r="D21" s="412" t="s">
        <v>39</v>
      </c>
      <c r="E21" s="413"/>
      <c r="F21" s="331"/>
      <c r="G21" s="99">
        <f>IF(C16="Onderzoeksorganisatie","0%",(G9+G11+G17))</f>
        <v>0</v>
      </c>
      <c r="H21" s="100">
        <f>IF(H3="Fase 2 (emissiemetingfase)",100%,0)</f>
        <v>0</v>
      </c>
      <c r="I21" s="99">
        <f>IF(C16="Onderzoeksorganisatie","0%",IF(C16="Overige ondernemingen","0%",IF((I16+I18+I19)&gt;G21,G21,(I16+I18+I19))))</f>
        <v>0</v>
      </c>
      <c r="J21" s="59"/>
      <c r="K21" s="58"/>
    </row>
    <row r="22" spans="1:18" ht="14.1" customHeight="1" thickBot="1" x14ac:dyDescent="0.3">
      <c r="A22" s="354"/>
      <c r="B22" s="73"/>
      <c r="C22" s="73"/>
      <c r="D22" s="101"/>
      <c r="E22" s="102"/>
      <c r="F22" s="102"/>
      <c r="G22" s="102"/>
      <c r="H22" s="103"/>
      <c r="I22" s="103"/>
      <c r="J22" s="103"/>
      <c r="K22" s="78"/>
      <c r="M22" s="104"/>
      <c r="N22" s="104"/>
      <c r="O22" s="104"/>
      <c r="P22" s="104"/>
    </row>
    <row r="23" spans="1:18" ht="14.1" customHeight="1" x14ac:dyDescent="0.25">
      <c r="A23" s="126"/>
      <c r="B23" s="105"/>
      <c r="C23" s="106"/>
      <c r="D23" s="106"/>
      <c r="E23" s="102"/>
      <c r="F23" s="102"/>
      <c r="G23" s="102"/>
      <c r="H23" s="103"/>
      <c r="I23" s="103"/>
      <c r="J23" s="103"/>
      <c r="K23" s="62"/>
      <c r="L23" s="421" t="s">
        <v>36</v>
      </c>
      <c r="M23" s="104"/>
      <c r="N23" s="104"/>
      <c r="O23" s="104"/>
    </row>
    <row r="24" spans="1:18" ht="14.1" customHeight="1" thickBot="1" x14ac:dyDescent="0.3">
      <c r="A24" s="354"/>
      <c r="B24" s="73"/>
      <c r="C24" s="73"/>
      <c r="D24" s="94"/>
      <c r="E24" s="97"/>
      <c r="F24" s="97"/>
      <c r="G24" s="97"/>
      <c r="H24" s="107"/>
      <c r="I24" s="97"/>
      <c r="J24" s="108"/>
      <c r="K24" s="46"/>
      <c r="L24" s="422"/>
      <c r="M24" s="109"/>
      <c r="N24" s="109"/>
      <c r="O24" s="109"/>
    </row>
    <row r="25" spans="1:18" ht="14.1" customHeight="1" x14ac:dyDescent="0.25">
      <c r="A25" s="129"/>
      <c r="B25" s="423" t="s">
        <v>45</v>
      </c>
      <c r="C25" s="424"/>
      <c r="D25" s="424"/>
      <c r="E25" s="424"/>
      <c r="F25" s="424"/>
      <c r="G25" s="424"/>
      <c r="H25" s="424"/>
      <c r="I25" s="439"/>
      <c r="J25" s="427" t="s">
        <v>50</v>
      </c>
      <c r="K25" s="428"/>
      <c r="L25" s="428"/>
      <c r="M25" s="429"/>
      <c r="N25" s="446" t="s">
        <v>36</v>
      </c>
      <c r="O25" s="421" t="s">
        <v>36</v>
      </c>
      <c r="P25" s="421" t="s">
        <v>36</v>
      </c>
      <c r="Q25" s="421" t="s">
        <v>36</v>
      </c>
    </row>
    <row r="26" spans="1:18" ht="14.1" customHeight="1" thickBot="1" x14ac:dyDescent="0.3">
      <c r="A26" s="129"/>
      <c r="B26" s="440"/>
      <c r="C26" s="441"/>
      <c r="D26" s="441"/>
      <c r="E26" s="441"/>
      <c r="F26" s="441"/>
      <c r="G26" s="441"/>
      <c r="H26" s="441"/>
      <c r="I26" s="442"/>
      <c r="J26" s="443"/>
      <c r="K26" s="444"/>
      <c r="L26" s="444"/>
      <c r="M26" s="445"/>
      <c r="N26" s="447"/>
      <c r="O26" s="422"/>
      <c r="P26" s="422"/>
      <c r="Q26" s="422"/>
    </row>
    <row r="27" spans="1:18" ht="45" customHeight="1" x14ac:dyDescent="0.25">
      <c r="A27" s="129"/>
      <c r="B27" s="181" t="s">
        <v>57</v>
      </c>
      <c r="C27" s="359" t="s">
        <v>3</v>
      </c>
      <c r="D27" s="183" t="s">
        <v>54</v>
      </c>
      <c r="E27" s="183" t="s">
        <v>140</v>
      </c>
      <c r="F27" s="183" t="s">
        <v>141</v>
      </c>
      <c r="G27" s="183" t="s">
        <v>4</v>
      </c>
      <c r="H27" s="183" t="s">
        <v>5</v>
      </c>
      <c r="I27" s="183" t="s">
        <v>48</v>
      </c>
      <c r="J27" s="183" t="s">
        <v>13</v>
      </c>
      <c r="K27" s="183" t="s">
        <v>14</v>
      </c>
      <c r="L27" s="360" t="s">
        <v>47</v>
      </c>
      <c r="M27" s="184" t="s">
        <v>46</v>
      </c>
      <c r="N27" s="375" t="s">
        <v>15</v>
      </c>
      <c r="O27" s="183" t="s">
        <v>101</v>
      </c>
      <c r="P27" s="183" t="s">
        <v>4</v>
      </c>
      <c r="Q27" s="184" t="s">
        <v>35</v>
      </c>
      <c r="R27" s="104"/>
    </row>
    <row r="28" spans="1:18" s="114" customFormat="1" ht="24.95" customHeight="1" x14ac:dyDescent="0.25">
      <c r="A28" s="353" t="s">
        <v>161</v>
      </c>
      <c r="B28" s="173"/>
      <c r="C28" s="134" t="s">
        <v>0</v>
      </c>
      <c r="D28" s="217"/>
      <c r="E28" s="217"/>
      <c r="F28" s="338"/>
      <c r="G28" s="221" t="str">
        <f t="shared" ref="G28:G45" si="0">P28</f>
        <v/>
      </c>
      <c r="H28" s="223"/>
      <c r="I28" s="221" t="str">
        <f t="shared" ref="I28:I45" si="1">Q28</f>
        <v/>
      </c>
      <c r="J28" s="222"/>
      <c r="K28" s="222"/>
      <c r="L28" s="223">
        <f t="shared" ref="L28:L45" si="2">J28-K28</f>
        <v>0</v>
      </c>
      <c r="M28" s="254"/>
      <c r="N28" s="366" t="e">
        <f>($C$8-$C$7)/365.2</f>
        <v>#VALUE!</v>
      </c>
      <c r="O28" s="21" t="str">
        <f>IF(M28=0,"",L28/M28)</f>
        <v/>
      </c>
      <c r="P28" s="34" t="str">
        <f t="shared" ref="P28:P45" si="3">IFERROR((O28*N28),"")</f>
        <v/>
      </c>
      <c r="Q28" s="367" t="str">
        <f t="shared" ref="Q28:Q45" si="4">IFERROR(J28-K28-P28,"")</f>
        <v/>
      </c>
      <c r="R28" s="113"/>
    </row>
    <row r="29" spans="1:18" s="114" customFormat="1" ht="24.95" customHeight="1" x14ac:dyDescent="0.25">
      <c r="A29" s="353" t="s">
        <v>144</v>
      </c>
      <c r="B29" s="173"/>
      <c r="C29" s="134" t="s">
        <v>7</v>
      </c>
      <c r="D29" s="217"/>
      <c r="E29" s="217"/>
      <c r="F29" s="338"/>
      <c r="G29" s="221" t="str">
        <f t="shared" si="0"/>
        <v/>
      </c>
      <c r="H29" s="223"/>
      <c r="I29" s="221" t="str">
        <f t="shared" si="1"/>
        <v/>
      </c>
      <c r="J29" s="222"/>
      <c r="K29" s="222"/>
      <c r="L29" s="223">
        <f t="shared" si="2"/>
        <v>0</v>
      </c>
      <c r="M29" s="254"/>
      <c r="N29" s="366" t="e">
        <f t="shared" ref="N29:N45" si="5">($C$8-$C$7)/365.2</f>
        <v>#VALUE!</v>
      </c>
      <c r="O29" s="21" t="str">
        <f t="shared" ref="O29:O45" si="6">IF(M29=0,"",L29/M29)</f>
        <v/>
      </c>
      <c r="P29" s="34" t="str">
        <f t="shared" si="3"/>
        <v/>
      </c>
      <c r="Q29" s="367" t="str">
        <f t="shared" si="4"/>
        <v/>
      </c>
      <c r="R29" s="113"/>
    </row>
    <row r="30" spans="1:18" s="114" customFormat="1" ht="24.95" customHeight="1" x14ac:dyDescent="0.25">
      <c r="A30" s="353" t="s">
        <v>145</v>
      </c>
      <c r="B30" s="173"/>
      <c r="C30" s="134" t="s">
        <v>7</v>
      </c>
      <c r="D30" s="217"/>
      <c r="E30" s="217"/>
      <c r="F30" s="338"/>
      <c r="G30" s="221" t="str">
        <f t="shared" si="0"/>
        <v/>
      </c>
      <c r="H30" s="223"/>
      <c r="I30" s="221" t="str">
        <f t="shared" si="1"/>
        <v/>
      </c>
      <c r="J30" s="222"/>
      <c r="K30" s="222"/>
      <c r="L30" s="223">
        <f t="shared" si="2"/>
        <v>0</v>
      </c>
      <c r="M30" s="254"/>
      <c r="N30" s="366" t="e">
        <f t="shared" si="5"/>
        <v>#VALUE!</v>
      </c>
      <c r="O30" s="21" t="str">
        <f t="shared" si="6"/>
        <v/>
      </c>
      <c r="P30" s="34" t="str">
        <f t="shared" si="3"/>
        <v/>
      </c>
      <c r="Q30" s="367" t="str">
        <f t="shared" si="4"/>
        <v/>
      </c>
      <c r="R30" s="113"/>
    </row>
    <row r="31" spans="1:18" s="114" customFormat="1" ht="24.95" customHeight="1" x14ac:dyDescent="0.25">
      <c r="A31" s="353" t="s">
        <v>146</v>
      </c>
      <c r="B31" s="173"/>
      <c r="C31" s="134" t="s">
        <v>7</v>
      </c>
      <c r="D31" s="217"/>
      <c r="E31" s="217"/>
      <c r="F31" s="338"/>
      <c r="G31" s="221" t="str">
        <f t="shared" si="0"/>
        <v/>
      </c>
      <c r="H31" s="223"/>
      <c r="I31" s="221" t="str">
        <f t="shared" si="1"/>
        <v/>
      </c>
      <c r="J31" s="222"/>
      <c r="K31" s="222"/>
      <c r="L31" s="223">
        <f t="shared" si="2"/>
        <v>0</v>
      </c>
      <c r="M31" s="254"/>
      <c r="N31" s="366" t="e">
        <f t="shared" si="5"/>
        <v>#VALUE!</v>
      </c>
      <c r="O31" s="21" t="str">
        <f t="shared" si="6"/>
        <v/>
      </c>
      <c r="P31" s="34" t="str">
        <f t="shared" si="3"/>
        <v/>
      </c>
      <c r="Q31" s="367" t="str">
        <f t="shared" si="4"/>
        <v/>
      </c>
      <c r="R31" s="113"/>
    </row>
    <row r="32" spans="1:18" s="114" customFormat="1" ht="24.95" customHeight="1" x14ac:dyDescent="0.25">
      <c r="A32" s="353" t="s">
        <v>147</v>
      </c>
      <c r="B32" s="173"/>
      <c r="C32" s="134" t="s">
        <v>7</v>
      </c>
      <c r="D32" s="217"/>
      <c r="E32" s="217"/>
      <c r="F32" s="338"/>
      <c r="G32" s="221" t="str">
        <f t="shared" si="0"/>
        <v/>
      </c>
      <c r="H32" s="223"/>
      <c r="I32" s="221" t="str">
        <f t="shared" si="1"/>
        <v/>
      </c>
      <c r="J32" s="222"/>
      <c r="K32" s="222"/>
      <c r="L32" s="223">
        <f t="shared" si="2"/>
        <v>0</v>
      </c>
      <c r="M32" s="254"/>
      <c r="N32" s="366" t="e">
        <f t="shared" si="5"/>
        <v>#VALUE!</v>
      </c>
      <c r="O32" s="21" t="str">
        <f t="shared" si="6"/>
        <v/>
      </c>
      <c r="P32" s="34" t="str">
        <f t="shared" si="3"/>
        <v/>
      </c>
      <c r="Q32" s="367" t="str">
        <f t="shared" si="4"/>
        <v/>
      </c>
      <c r="R32" s="113"/>
    </row>
    <row r="33" spans="1:19" s="114" customFormat="1" ht="24.95" customHeight="1" x14ac:dyDescent="0.25">
      <c r="A33" s="353" t="s">
        <v>148</v>
      </c>
      <c r="B33" s="173"/>
      <c r="C33" s="134" t="s">
        <v>7</v>
      </c>
      <c r="D33" s="217"/>
      <c r="E33" s="217"/>
      <c r="F33" s="338"/>
      <c r="G33" s="221" t="str">
        <f t="shared" si="0"/>
        <v/>
      </c>
      <c r="H33" s="223"/>
      <c r="I33" s="221" t="str">
        <f t="shared" si="1"/>
        <v/>
      </c>
      <c r="J33" s="222"/>
      <c r="K33" s="222"/>
      <c r="L33" s="223">
        <f t="shared" si="2"/>
        <v>0</v>
      </c>
      <c r="M33" s="254"/>
      <c r="N33" s="366" t="e">
        <f t="shared" si="5"/>
        <v>#VALUE!</v>
      </c>
      <c r="O33" s="21" t="str">
        <f t="shared" si="6"/>
        <v/>
      </c>
      <c r="P33" s="34" t="str">
        <f t="shared" si="3"/>
        <v/>
      </c>
      <c r="Q33" s="367" t="str">
        <f t="shared" si="4"/>
        <v/>
      </c>
      <c r="R33" s="113"/>
    </row>
    <row r="34" spans="1:19" s="114" customFormat="1" ht="24.95" customHeight="1" x14ac:dyDescent="0.25">
      <c r="A34" s="353" t="s">
        <v>149</v>
      </c>
      <c r="B34" s="173"/>
      <c r="C34" s="134" t="s">
        <v>7</v>
      </c>
      <c r="D34" s="217"/>
      <c r="E34" s="217"/>
      <c r="F34" s="338"/>
      <c r="G34" s="221" t="str">
        <f t="shared" si="0"/>
        <v/>
      </c>
      <c r="H34" s="223"/>
      <c r="I34" s="221" t="str">
        <f t="shared" si="1"/>
        <v/>
      </c>
      <c r="J34" s="222"/>
      <c r="K34" s="222"/>
      <c r="L34" s="223">
        <f t="shared" si="2"/>
        <v>0</v>
      </c>
      <c r="M34" s="254"/>
      <c r="N34" s="366" t="e">
        <f t="shared" si="5"/>
        <v>#VALUE!</v>
      </c>
      <c r="O34" s="21" t="str">
        <f t="shared" si="6"/>
        <v/>
      </c>
      <c r="P34" s="34" t="str">
        <f t="shared" si="3"/>
        <v/>
      </c>
      <c r="Q34" s="367" t="str">
        <f t="shared" si="4"/>
        <v/>
      </c>
      <c r="R34" s="113"/>
    </row>
    <row r="35" spans="1:19" s="114" customFormat="1" ht="24.95" customHeight="1" x14ac:dyDescent="0.25">
      <c r="A35" s="353" t="s">
        <v>150</v>
      </c>
      <c r="B35" s="173"/>
      <c r="C35" s="134" t="s">
        <v>7</v>
      </c>
      <c r="D35" s="217"/>
      <c r="E35" s="217"/>
      <c r="F35" s="338"/>
      <c r="G35" s="221" t="str">
        <f t="shared" si="0"/>
        <v/>
      </c>
      <c r="H35" s="223"/>
      <c r="I35" s="221" t="str">
        <f t="shared" si="1"/>
        <v/>
      </c>
      <c r="J35" s="222"/>
      <c r="K35" s="222"/>
      <c r="L35" s="223">
        <f t="shared" si="2"/>
        <v>0</v>
      </c>
      <c r="M35" s="254"/>
      <c r="N35" s="366" t="e">
        <f t="shared" si="5"/>
        <v>#VALUE!</v>
      </c>
      <c r="O35" s="21" t="str">
        <f t="shared" si="6"/>
        <v/>
      </c>
      <c r="P35" s="34" t="str">
        <f t="shared" si="3"/>
        <v/>
      </c>
      <c r="Q35" s="367" t="str">
        <f t="shared" si="4"/>
        <v/>
      </c>
      <c r="R35" s="113"/>
    </row>
    <row r="36" spans="1:19" s="114" customFormat="1" ht="24.95" customHeight="1" x14ac:dyDescent="0.25">
      <c r="A36" s="353" t="s">
        <v>151</v>
      </c>
      <c r="B36" s="173"/>
      <c r="C36" s="134" t="s">
        <v>7</v>
      </c>
      <c r="D36" s="217"/>
      <c r="E36" s="217"/>
      <c r="F36" s="338"/>
      <c r="G36" s="221" t="str">
        <f t="shared" si="0"/>
        <v/>
      </c>
      <c r="H36" s="223"/>
      <c r="I36" s="221" t="str">
        <f t="shared" si="1"/>
        <v/>
      </c>
      <c r="J36" s="222"/>
      <c r="K36" s="222"/>
      <c r="L36" s="223">
        <f t="shared" si="2"/>
        <v>0</v>
      </c>
      <c r="M36" s="254"/>
      <c r="N36" s="366" t="e">
        <f t="shared" si="5"/>
        <v>#VALUE!</v>
      </c>
      <c r="O36" s="21" t="str">
        <f t="shared" si="6"/>
        <v/>
      </c>
      <c r="P36" s="34" t="str">
        <f t="shared" si="3"/>
        <v/>
      </c>
      <c r="Q36" s="367" t="str">
        <f t="shared" si="4"/>
        <v/>
      </c>
      <c r="R36" s="113"/>
    </row>
    <row r="37" spans="1:19" s="114" customFormat="1" ht="24.95" customHeight="1" x14ac:dyDescent="0.25">
      <c r="A37" s="353" t="s">
        <v>152</v>
      </c>
      <c r="B37" s="173"/>
      <c r="C37" s="134" t="s">
        <v>7</v>
      </c>
      <c r="D37" s="217"/>
      <c r="E37" s="217"/>
      <c r="F37" s="338"/>
      <c r="G37" s="221" t="str">
        <f t="shared" si="0"/>
        <v/>
      </c>
      <c r="H37" s="223"/>
      <c r="I37" s="221" t="str">
        <f t="shared" si="1"/>
        <v/>
      </c>
      <c r="J37" s="222"/>
      <c r="K37" s="222"/>
      <c r="L37" s="223">
        <f t="shared" si="2"/>
        <v>0</v>
      </c>
      <c r="M37" s="254"/>
      <c r="N37" s="366" t="e">
        <f t="shared" si="5"/>
        <v>#VALUE!</v>
      </c>
      <c r="O37" s="21" t="str">
        <f t="shared" si="6"/>
        <v/>
      </c>
      <c r="P37" s="34" t="str">
        <f t="shared" si="3"/>
        <v/>
      </c>
      <c r="Q37" s="367" t="str">
        <f t="shared" si="4"/>
        <v/>
      </c>
      <c r="R37" s="113"/>
    </row>
    <row r="38" spans="1:19" s="114" customFormat="1" ht="24.95" customHeight="1" x14ac:dyDescent="0.25">
      <c r="A38" s="353" t="s">
        <v>153</v>
      </c>
      <c r="B38" s="173"/>
      <c r="C38" s="134" t="s">
        <v>7</v>
      </c>
      <c r="D38" s="217"/>
      <c r="E38" s="217"/>
      <c r="F38" s="338"/>
      <c r="G38" s="221" t="str">
        <f t="shared" si="0"/>
        <v/>
      </c>
      <c r="H38" s="223"/>
      <c r="I38" s="221" t="str">
        <f t="shared" si="1"/>
        <v/>
      </c>
      <c r="J38" s="222"/>
      <c r="K38" s="222"/>
      <c r="L38" s="223">
        <f t="shared" si="2"/>
        <v>0</v>
      </c>
      <c r="M38" s="254"/>
      <c r="N38" s="366" t="e">
        <f t="shared" si="5"/>
        <v>#VALUE!</v>
      </c>
      <c r="O38" s="21" t="str">
        <f t="shared" si="6"/>
        <v/>
      </c>
      <c r="P38" s="34" t="str">
        <f t="shared" si="3"/>
        <v/>
      </c>
      <c r="Q38" s="367" t="str">
        <f t="shared" si="4"/>
        <v/>
      </c>
      <c r="R38" s="113"/>
    </row>
    <row r="39" spans="1:19" s="114" customFormat="1" ht="24.95" customHeight="1" x14ac:dyDescent="0.25">
      <c r="A39" s="353" t="s">
        <v>154</v>
      </c>
      <c r="B39" s="173"/>
      <c r="C39" s="134" t="s">
        <v>7</v>
      </c>
      <c r="D39" s="217"/>
      <c r="E39" s="217"/>
      <c r="F39" s="338"/>
      <c r="G39" s="221" t="str">
        <f t="shared" si="0"/>
        <v/>
      </c>
      <c r="H39" s="223"/>
      <c r="I39" s="221" t="str">
        <f t="shared" si="1"/>
        <v/>
      </c>
      <c r="J39" s="222"/>
      <c r="K39" s="222"/>
      <c r="L39" s="223">
        <f t="shared" si="2"/>
        <v>0</v>
      </c>
      <c r="M39" s="254"/>
      <c r="N39" s="366" t="e">
        <f t="shared" si="5"/>
        <v>#VALUE!</v>
      </c>
      <c r="O39" s="21" t="str">
        <f t="shared" si="6"/>
        <v/>
      </c>
      <c r="P39" s="34" t="str">
        <f t="shared" si="3"/>
        <v/>
      </c>
      <c r="Q39" s="367" t="str">
        <f t="shared" si="4"/>
        <v/>
      </c>
      <c r="R39" s="113"/>
    </row>
    <row r="40" spans="1:19" s="114" customFormat="1" ht="24.95" customHeight="1" x14ac:dyDescent="0.25">
      <c r="A40" s="353" t="s">
        <v>155</v>
      </c>
      <c r="B40" s="173"/>
      <c r="C40" s="134" t="s">
        <v>7</v>
      </c>
      <c r="D40" s="217"/>
      <c r="E40" s="217"/>
      <c r="F40" s="338"/>
      <c r="G40" s="221" t="str">
        <f t="shared" si="0"/>
        <v/>
      </c>
      <c r="H40" s="223"/>
      <c r="I40" s="221" t="str">
        <f t="shared" si="1"/>
        <v/>
      </c>
      <c r="J40" s="222"/>
      <c r="K40" s="222"/>
      <c r="L40" s="223">
        <f t="shared" si="2"/>
        <v>0</v>
      </c>
      <c r="M40" s="254"/>
      <c r="N40" s="366" t="e">
        <f t="shared" si="5"/>
        <v>#VALUE!</v>
      </c>
      <c r="O40" s="21" t="str">
        <f t="shared" si="6"/>
        <v/>
      </c>
      <c r="P40" s="34" t="str">
        <f t="shared" si="3"/>
        <v/>
      </c>
      <c r="Q40" s="367" t="str">
        <f t="shared" si="4"/>
        <v/>
      </c>
      <c r="R40" s="113"/>
    </row>
    <row r="41" spans="1:19" s="114" customFormat="1" ht="24.95" customHeight="1" x14ac:dyDescent="0.25">
      <c r="A41" s="353" t="s">
        <v>156</v>
      </c>
      <c r="B41" s="173"/>
      <c r="C41" s="134" t="s">
        <v>7</v>
      </c>
      <c r="D41" s="217"/>
      <c r="E41" s="217"/>
      <c r="F41" s="338"/>
      <c r="G41" s="221" t="str">
        <f t="shared" si="0"/>
        <v/>
      </c>
      <c r="H41" s="223"/>
      <c r="I41" s="221" t="str">
        <f t="shared" si="1"/>
        <v/>
      </c>
      <c r="J41" s="222"/>
      <c r="K41" s="222"/>
      <c r="L41" s="223">
        <f t="shared" si="2"/>
        <v>0</v>
      </c>
      <c r="M41" s="254"/>
      <c r="N41" s="366" t="e">
        <f t="shared" si="5"/>
        <v>#VALUE!</v>
      </c>
      <c r="O41" s="21" t="str">
        <f t="shared" si="6"/>
        <v/>
      </c>
      <c r="P41" s="34" t="str">
        <f t="shared" si="3"/>
        <v/>
      </c>
      <c r="Q41" s="367" t="str">
        <f t="shared" si="4"/>
        <v/>
      </c>
      <c r="R41" s="113"/>
    </row>
    <row r="42" spans="1:19" s="114" customFormat="1" ht="24.95" customHeight="1" x14ac:dyDescent="0.25">
      <c r="A42" s="353" t="s">
        <v>157</v>
      </c>
      <c r="B42" s="173"/>
      <c r="C42" s="134" t="s">
        <v>7</v>
      </c>
      <c r="D42" s="217"/>
      <c r="E42" s="217"/>
      <c r="F42" s="338"/>
      <c r="G42" s="221" t="str">
        <f t="shared" si="0"/>
        <v/>
      </c>
      <c r="H42" s="223"/>
      <c r="I42" s="221" t="str">
        <f t="shared" si="1"/>
        <v/>
      </c>
      <c r="J42" s="222"/>
      <c r="K42" s="222"/>
      <c r="L42" s="223">
        <f t="shared" si="2"/>
        <v>0</v>
      </c>
      <c r="M42" s="254"/>
      <c r="N42" s="366" t="e">
        <f t="shared" si="5"/>
        <v>#VALUE!</v>
      </c>
      <c r="O42" s="21" t="str">
        <f t="shared" si="6"/>
        <v/>
      </c>
      <c r="P42" s="34" t="str">
        <f t="shared" si="3"/>
        <v/>
      </c>
      <c r="Q42" s="367" t="str">
        <f t="shared" si="4"/>
        <v/>
      </c>
      <c r="R42" s="113"/>
    </row>
    <row r="43" spans="1:19" s="114" customFormat="1" ht="24.95" customHeight="1" x14ac:dyDescent="0.25">
      <c r="A43" s="353" t="s">
        <v>158</v>
      </c>
      <c r="B43" s="173"/>
      <c r="C43" s="134" t="s">
        <v>7</v>
      </c>
      <c r="D43" s="217"/>
      <c r="E43" s="217"/>
      <c r="F43" s="338"/>
      <c r="G43" s="221" t="str">
        <f t="shared" si="0"/>
        <v/>
      </c>
      <c r="H43" s="223"/>
      <c r="I43" s="221" t="str">
        <f t="shared" si="1"/>
        <v/>
      </c>
      <c r="J43" s="222"/>
      <c r="K43" s="222"/>
      <c r="L43" s="223">
        <f t="shared" si="2"/>
        <v>0</v>
      </c>
      <c r="M43" s="254"/>
      <c r="N43" s="366" t="e">
        <f t="shared" si="5"/>
        <v>#VALUE!</v>
      </c>
      <c r="O43" s="21" t="str">
        <f t="shared" si="6"/>
        <v/>
      </c>
      <c r="P43" s="34" t="str">
        <f t="shared" si="3"/>
        <v/>
      </c>
      <c r="Q43" s="367" t="str">
        <f t="shared" si="4"/>
        <v/>
      </c>
      <c r="R43" s="113"/>
    </row>
    <row r="44" spans="1:19" s="114" customFormat="1" ht="24.95" customHeight="1" x14ac:dyDescent="0.25">
      <c r="A44" s="353" t="s">
        <v>159</v>
      </c>
      <c r="B44" s="173"/>
      <c r="C44" s="134" t="s">
        <v>7</v>
      </c>
      <c r="D44" s="217"/>
      <c r="E44" s="217"/>
      <c r="F44" s="338"/>
      <c r="G44" s="221" t="str">
        <f t="shared" si="0"/>
        <v/>
      </c>
      <c r="H44" s="223"/>
      <c r="I44" s="221" t="str">
        <f t="shared" si="1"/>
        <v/>
      </c>
      <c r="J44" s="222"/>
      <c r="K44" s="222"/>
      <c r="L44" s="223">
        <f t="shared" si="2"/>
        <v>0</v>
      </c>
      <c r="M44" s="254"/>
      <c r="N44" s="366" t="e">
        <f t="shared" si="5"/>
        <v>#VALUE!</v>
      </c>
      <c r="O44" s="21" t="str">
        <f t="shared" si="6"/>
        <v/>
      </c>
      <c r="P44" s="34" t="str">
        <f t="shared" si="3"/>
        <v/>
      </c>
      <c r="Q44" s="367" t="str">
        <f t="shared" si="4"/>
        <v/>
      </c>
      <c r="R44" s="113"/>
    </row>
    <row r="45" spans="1:19" s="114" customFormat="1" ht="24.95" customHeight="1" thickBot="1" x14ac:dyDescent="0.3">
      <c r="A45" s="353" t="s">
        <v>160</v>
      </c>
      <c r="B45" s="250"/>
      <c r="C45" s="224" t="s">
        <v>7</v>
      </c>
      <c r="D45" s="225"/>
      <c r="E45" s="225"/>
      <c r="F45" s="339"/>
      <c r="G45" s="226" t="str">
        <f t="shared" si="0"/>
        <v/>
      </c>
      <c r="H45" s="247"/>
      <c r="I45" s="226" t="str">
        <f t="shared" si="1"/>
        <v/>
      </c>
      <c r="J45" s="227"/>
      <c r="K45" s="227"/>
      <c r="L45" s="247">
        <f t="shared" si="2"/>
        <v>0</v>
      </c>
      <c r="M45" s="330"/>
      <c r="N45" s="368" t="e">
        <f t="shared" si="5"/>
        <v>#VALUE!</v>
      </c>
      <c r="O45" s="40" t="str">
        <f t="shared" si="6"/>
        <v/>
      </c>
      <c r="P45" s="35" t="str">
        <f t="shared" si="3"/>
        <v/>
      </c>
      <c r="Q45" s="369" t="str">
        <f t="shared" si="4"/>
        <v/>
      </c>
      <c r="R45" s="113"/>
    </row>
    <row r="46" spans="1:19" s="114" customFormat="1" ht="24.95" customHeight="1" thickBot="1" x14ac:dyDescent="0.3">
      <c r="A46" s="370"/>
      <c r="B46" s="19"/>
      <c r="C46" s="7"/>
      <c r="D46" s="7"/>
      <c r="E46" s="20"/>
      <c r="F46" s="20"/>
      <c r="G46" s="20"/>
      <c r="H46" s="13"/>
      <c r="I46" s="13"/>
      <c r="J46" s="13"/>
      <c r="K46" s="13"/>
      <c r="L46" s="13"/>
      <c r="M46" s="13"/>
      <c r="N46" s="13"/>
      <c r="O46" s="14"/>
      <c r="P46" s="14"/>
      <c r="Q46" s="13"/>
      <c r="R46" s="13"/>
      <c r="S46" s="113"/>
    </row>
    <row r="47" spans="1:19" s="114" customFormat="1" ht="24.95" customHeight="1" thickBot="1" x14ac:dyDescent="0.3">
      <c r="A47" s="371"/>
      <c r="B47" s="433" t="s">
        <v>38</v>
      </c>
      <c r="C47" s="434"/>
      <c r="D47" s="434"/>
      <c r="E47" s="435"/>
      <c r="F47" s="337"/>
      <c r="G47" s="414" t="s">
        <v>40</v>
      </c>
      <c r="H47" s="415"/>
      <c r="I47" s="45"/>
      <c r="J47" s="13"/>
      <c r="K47" s="13"/>
      <c r="L47" s="13"/>
      <c r="M47" s="13"/>
      <c r="N47" s="14"/>
      <c r="O47" s="14"/>
      <c r="P47" s="13"/>
      <c r="Q47" s="13"/>
      <c r="R47" s="113"/>
    </row>
    <row r="48" spans="1:19" s="117" customFormat="1" ht="45" customHeight="1" thickBot="1" x14ac:dyDescent="0.3">
      <c r="A48" s="371"/>
      <c r="B48" s="265" t="s">
        <v>57</v>
      </c>
      <c r="C48" s="266" t="s">
        <v>3</v>
      </c>
      <c r="D48" s="267" t="s">
        <v>65</v>
      </c>
      <c r="E48" s="267" t="s">
        <v>140</v>
      </c>
      <c r="F48" s="267" t="s">
        <v>141</v>
      </c>
      <c r="G48" s="267" t="s">
        <v>4</v>
      </c>
      <c r="H48" s="267" t="s">
        <v>5</v>
      </c>
      <c r="I48" s="268" t="s">
        <v>6</v>
      </c>
      <c r="J48" s="115"/>
      <c r="K48" s="13"/>
      <c r="L48" s="13"/>
      <c r="M48" s="13"/>
      <c r="N48" s="14"/>
      <c r="O48" s="14"/>
      <c r="P48" s="13"/>
      <c r="Q48" s="13"/>
      <c r="R48" s="116"/>
    </row>
    <row r="49" spans="1:26" s="117" customFormat="1" ht="24.95" customHeight="1" x14ac:dyDescent="0.25">
      <c r="A49" s="353" t="s">
        <v>161</v>
      </c>
      <c r="B49" s="269"/>
      <c r="C49" s="36" t="s">
        <v>0</v>
      </c>
      <c r="D49" s="41"/>
      <c r="E49" s="41"/>
      <c r="F49" s="340"/>
      <c r="G49" s="43"/>
      <c r="H49" s="43"/>
      <c r="I49" s="270"/>
      <c r="J49" s="170"/>
      <c r="K49" s="118"/>
      <c r="L49" s="118"/>
      <c r="M49" s="118"/>
      <c r="N49" s="118"/>
      <c r="O49" s="118"/>
      <c r="P49" s="118"/>
      <c r="Q49" s="118"/>
      <c r="R49" s="119"/>
      <c r="S49" s="120"/>
      <c r="T49" s="120"/>
      <c r="U49" s="120"/>
      <c r="V49" s="120"/>
      <c r="W49" s="120"/>
      <c r="X49" s="120"/>
      <c r="Y49" s="120"/>
      <c r="Z49" s="120"/>
    </row>
    <row r="50" spans="1:26" s="122" customFormat="1" ht="24.95" customHeight="1" x14ac:dyDescent="0.25">
      <c r="A50" s="353" t="s">
        <v>144</v>
      </c>
      <c r="B50" s="37"/>
      <c r="C50" s="16" t="s">
        <v>0</v>
      </c>
      <c r="D50" s="15"/>
      <c r="E50" s="15"/>
      <c r="F50" s="341"/>
      <c r="G50" s="22"/>
      <c r="H50" s="22"/>
      <c r="I50" s="174"/>
      <c r="J50" s="118"/>
      <c r="K50" s="118"/>
      <c r="L50" s="118"/>
      <c r="M50" s="118"/>
      <c r="N50" s="118"/>
      <c r="O50" s="118"/>
      <c r="P50" s="118"/>
      <c r="Q50" s="118"/>
      <c r="R50" s="121"/>
      <c r="S50" s="121"/>
      <c r="T50" s="121"/>
      <c r="U50" s="121"/>
      <c r="V50" s="121"/>
      <c r="W50" s="121"/>
      <c r="X50" s="121"/>
      <c r="Y50" s="121"/>
      <c r="Z50" s="121"/>
    </row>
    <row r="51" spans="1:26" s="122" customFormat="1" ht="24.95" customHeight="1" x14ac:dyDescent="0.25">
      <c r="A51" s="353" t="s">
        <v>145</v>
      </c>
      <c r="B51" s="37"/>
      <c r="C51" s="16" t="s">
        <v>0</v>
      </c>
      <c r="D51" s="15"/>
      <c r="E51" s="15"/>
      <c r="F51" s="341"/>
      <c r="G51" s="22"/>
      <c r="H51" s="22"/>
      <c r="I51" s="174"/>
      <c r="J51" s="118"/>
      <c r="K51" s="118"/>
      <c r="L51" s="118"/>
      <c r="M51" s="118"/>
      <c r="N51" s="118"/>
      <c r="O51" s="118"/>
      <c r="P51" s="118"/>
      <c r="Q51" s="118"/>
      <c r="R51" s="121"/>
      <c r="S51" s="121"/>
      <c r="T51" s="121"/>
      <c r="U51" s="121"/>
      <c r="V51" s="121"/>
      <c r="W51" s="121"/>
      <c r="X51" s="121"/>
      <c r="Y51" s="121"/>
      <c r="Z51" s="121"/>
    </row>
    <row r="52" spans="1:26" s="122" customFormat="1" ht="24.95" customHeight="1" x14ac:dyDescent="0.25">
      <c r="A52" s="353" t="s">
        <v>146</v>
      </c>
      <c r="B52" s="37"/>
      <c r="C52" s="16" t="s">
        <v>0</v>
      </c>
      <c r="D52" s="15"/>
      <c r="E52" s="15"/>
      <c r="F52" s="341"/>
      <c r="G52" s="22"/>
      <c r="H52" s="22"/>
      <c r="I52" s="174"/>
      <c r="J52" s="118"/>
      <c r="K52" s="118"/>
      <c r="L52" s="118"/>
      <c r="M52" s="118"/>
      <c r="N52" s="118"/>
      <c r="O52" s="118"/>
      <c r="P52" s="118"/>
      <c r="Q52" s="118"/>
      <c r="R52" s="121"/>
      <c r="S52" s="121"/>
      <c r="T52" s="121"/>
      <c r="U52" s="121"/>
      <c r="V52" s="121"/>
      <c r="W52" s="121"/>
      <c r="X52" s="121"/>
      <c r="Y52" s="121"/>
      <c r="Z52" s="121"/>
    </row>
    <row r="53" spans="1:26" s="122" customFormat="1" ht="24.95" customHeight="1" x14ac:dyDescent="0.25">
      <c r="A53" s="353" t="s">
        <v>147</v>
      </c>
      <c r="B53" s="37"/>
      <c r="C53" s="16" t="s">
        <v>0</v>
      </c>
      <c r="D53" s="15"/>
      <c r="E53" s="15"/>
      <c r="F53" s="341"/>
      <c r="G53" s="22"/>
      <c r="H53" s="22"/>
      <c r="I53" s="174"/>
      <c r="J53" s="118"/>
      <c r="K53" s="118"/>
      <c r="L53" s="118"/>
      <c r="M53" s="118"/>
      <c r="N53" s="118"/>
      <c r="O53" s="118"/>
      <c r="P53" s="118"/>
      <c r="Q53" s="118"/>
      <c r="R53" s="121"/>
      <c r="S53" s="121"/>
      <c r="T53" s="121"/>
      <c r="U53" s="121"/>
      <c r="V53" s="121"/>
      <c r="W53" s="121"/>
      <c r="X53" s="121"/>
      <c r="Y53" s="121"/>
      <c r="Z53" s="121"/>
    </row>
    <row r="54" spans="1:26" s="122" customFormat="1" ht="24.95" customHeight="1" x14ac:dyDescent="0.25">
      <c r="A54" s="353" t="s">
        <v>148</v>
      </c>
      <c r="B54" s="37"/>
      <c r="C54" s="16" t="s">
        <v>0</v>
      </c>
      <c r="D54" s="15"/>
      <c r="E54" s="15"/>
      <c r="F54" s="341"/>
      <c r="G54" s="22"/>
      <c r="H54" s="22"/>
      <c r="I54" s="174"/>
      <c r="J54" s="118"/>
      <c r="K54" s="118"/>
      <c r="L54" s="118"/>
      <c r="M54" s="118"/>
      <c r="N54" s="118"/>
      <c r="O54" s="118"/>
      <c r="P54" s="118"/>
      <c r="Q54" s="118"/>
      <c r="R54" s="121"/>
      <c r="S54" s="121"/>
      <c r="T54" s="121"/>
      <c r="U54" s="121"/>
      <c r="V54" s="121"/>
      <c r="W54" s="121"/>
      <c r="X54" s="121"/>
      <c r="Y54" s="121"/>
      <c r="Z54" s="121"/>
    </row>
    <row r="55" spans="1:26" s="122" customFormat="1" ht="24.95" customHeight="1" x14ac:dyDescent="0.25">
      <c r="A55" s="353" t="s">
        <v>149</v>
      </c>
      <c r="B55" s="37"/>
      <c r="C55" s="16" t="s">
        <v>0</v>
      </c>
      <c r="D55" s="15"/>
      <c r="E55" s="15"/>
      <c r="F55" s="341"/>
      <c r="G55" s="22"/>
      <c r="H55" s="22"/>
      <c r="I55" s="174"/>
      <c r="J55" s="118"/>
      <c r="K55" s="118"/>
      <c r="L55" s="118"/>
      <c r="M55" s="118"/>
      <c r="N55" s="118"/>
      <c r="O55" s="118"/>
      <c r="P55" s="118"/>
      <c r="Q55" s="118"/>
      <c r="R55" s="121"/>
      <c r="S55" s="121"/>
      <c r="T55" s="121"/>
      <c r="U55" s="121"/>
      <c r="V55" s="121"/>
      <c r="W55" s="121"/>
      <c r="X55" s="121"/>
      <c r="Y55" s="121"/>
      <c r="Z55" s="121"/>
    </row>
    <row r="56" spans="1:26" s="122" customFormat="1" ht="24.95" customHeight="1" x14ac:dyDescent="0.25">
      <c r="A56" s="353" t="s">
        <v>150</v>
      </c>
      <c r="B56" s="37"/>
      <c r="C56" s="16" t="s">
        <v>0</v>
      </c>
      <c r="D56" s="15"/>
      <c r="E56" s="15"/>
      <c r="F56" s="341"/>
      <c r="G56" s="22"/>
      <c r="H56" s="22"/>
      <c r="I56" s="174"/>
      <c r="J56" s="118"/>
      <c r="K56" s="118"/>
      <c r="L56" s="118"/>
      <c r="M56" s="118"/>
      <c r="N56" s="118"/>
      <c r="O56" s="118"/>
      <c r="P56" s="118"/>
      <c r="Q56" s="118"/>
      <c r="R56" s="121"/>
      <c r="S56" s="121"/>
      <c r="T56" s="121"/>
      <c r="U56" s="121"/>
      <c r="V56" s="121"/>
      <c r="W56" s="121"/>
      <c r="X56" s="121"/>
      <c r="Y56" s="121"/>
      <c r="Z56" s="121"/>
    </row>
    <row r="57" spans="1:26" s="122" customFormat="1" ht="24.95" customHeight="1" x14ac:dyDescent="0.25">
      <c r="A57" s="353" t="s">
        <v>151</v>
      </c>
      <c r="B57" s="37"/>
      <c r="C57" s="16" t="s">
        <v>0</v>
      </c>
      <c r="D57" s="15"/>
      <c r="E57" s="15"/>
      <c r="F57" s="341"/>
      <c r="G57" s="22"/>
      <c r="H57" s="22"/>
      <c r="I57" s="174"/>
      <c r="J57" s="118"/>
      <c r="K57" s="118"/>
      <c r="L57" s="118"/>
      <c r="M57" s="118"/>
      <c r="N57" s="118"/>
      <c r="O57" s="118"/>
      <c r="P57" s="118"/>
      <c r="Q57" s="118"/>
      <c r="R57" s="121"/>
      <c r="S57" s="121"/>
      <c r="T57" s="121"/>
      <c r="U57" s="121"/>
      <c r="V57" s="121"/>
      <c r="W57" s="121"/>
      <c r="X57" s="121"/>
      <c r="Y57" s="121"/>
      <c r="Z57" s="121"/>
    </row>
    <row r="58" spans="1:26" s="122" customFormat="1" ht="24.95" customHeight="1" x14ac:dyDescent="0.25">
      <c r="A58" s="353" t="s">
        <v>152</v>
      </c>
      <c r="B58" s="37"/>
      <c r="C58" s="16" t="s">
        <v>0</v>
      </c>
      <c r="D58" s="15"/>
      <c r="E58" s="15"/>
      <c r="F58" s="341"/>
      <c r="G58" s="22"/>
      <c r="H58" s="22"/>
      <c r="I58" s="174"/>
      <c r="J58" s="118"/>
      <c r="K58" s="118"/>
      <c r="L58" s="118"/>
      <c r="M58" s="118"/>
      <c r="N58" s="118"/>
      <c r="O58" s="118"/>
      <c r="P58" s="118"/>
      <c r="Q58" s="118"/>
      <c r="R58" s="121"/>
      <c r="S58" s="121"/>
      <c r="T58" s="121"/>
      <c r="U58" s="121"/>
      <c r="V58" s="121"/>
      <c r="W58" s="121"/>
      <c r="X58" s="121"/>
      <c r="Y58" s="121"/>
      <c r="Z58" s="121"/>
    </row>
    <row r="59" spans="1:26" s="122" customFormat="1" ht="24.95" customHeight="1" x14ac:dyDescent="0.25">
      <c r="A59" s="353" t="s">
        <v>153</v>
      </c>
      <c r="B59" s="37"/>
      <c r="C59" s="16" t="s">
        <v>0</v>
      </c>
      <c r="D59" s="15"/>
      <c r="E59" s="15"/>
      <c r="F59" s="341"/>
      <c r="G59" s="22"/>
      <c r="H59" s="22"/>
      <c r="I59" s="174"/>
      <c r="J59" s="118"/>
      <c r="K59" s="118"/>
      <c r="L59" s="118"/>
      <c r="M59" s="118"/>
      <c r="N59" s="118"/>
      <c r="O59" s="118"/>
      <c r="P59" s="118"/>
      <c r="Q59" s="118"/>
      <c r="R59" s="121"/>
      <c r="S59" s="121"/>
      <c r="T59" s="121"/>
      <c r="U59" s="121"/>
      <c r="V59" s="121"/>
      <c r="W59" s="121"/>
      <c r="X59" s="121"/>
      <c r="Y59" s="121"/>
      <c r="Z59" s="121"/>
    </row>
    <row r="60" spans="1:26" s="122" customFormat="1" ht="24.95" customHeight="1" x14ac:dyDescent="0.25">
      <c r="A60" s="353" t="s">
        <v>154</v>
      </c>
      <c r="B60" s="37"/>
      <c r="C60" s="16" t="s">
        <v>0</v>
      </c>
      <c r="D60" s="15"/>
      <c r="E60" s="15"/>
      <c r="F60" s="341"/>
      <c r="G60" s="22"/>
      <c r="H60" s="22"/>
      <c r="I60" s="174"/>
      <c r="J60" s="118"/>
      <c r="K60" s="118"/>
      <c r="L60" s="118"/>
      <c r="M60" s="118"/>
      <c r="N60" s="118"/>
      <c r="O60" s="118"/>
      <c r="P60" s="118"/>
      <c r="Q60" s="118"/>
      <c r="R60" s="121"/>
      <c r="S60" s="121"/>
      <c r="T60" s="121"/>
      <c r="U60" s="121"/>
      <c r="V60" s="121"/>
      <c r="W60" s="121"/>
      <c r="X60" s="121"/>
      <c r="Y60" s="121"/>
      <c r="Z60" s="121"/>
    </row>
    <row r="61" spans="1:26" s="122" customFormat="1" ht="24.95" customHeight="1" x14ac:dyDescent="0.25">
      <c r="A61" s="353" t="s">
        <v>155</v>
      </c>
      <c r="B61" s="37"/>
      <c r="C61" s="16" t="s">
        <v>0</v>
      </c>
      <c r="D61" s="15"/>
      <c r="E61" s="15"/>
      <c r="F61" s="341"/>
      <c r="G61" s="22"/>
      <c r="H61" s="22"/>
      <c r="I61" s="174"/>
      <c r="J61" s="118"/>
      <c r="K61" s="118"/>
      <c r="L61" s="118"/>
      <c r="M61" s="118"/>
      <c r="N61" s="118"/>
      <c r="O61" s="118"/>
      <c r="P61" s="118"/>
      <c r="Q61" s="118"/>
      <c r="R61" s="121"/>
      <c r="S61" s="121"/>
      <c r="T61" s="121"/>
      <c r="U61" s="121"/>
      <c r="V61" s="121"/>
      <c r="W61" s="121"/>
      <c r="X61" s="121"/>
      <c r="Y61" s="121"/>
      <c r="Z61" s="121"/>
    </row>
    <row r="62" spans="1:26" s="122" customFormat="1" ht="24.95" customHeight="1" x14ac:dyDescent="0.25">
      <c r="A62" s="353" t="s">
        <v>156</v>
      </c>
      <c r="B62" s="37"/>
      <c r="C62" s="16" t="s">
        <v>0</v>
      </c>
      <c r="D62" s="15"/>
      <c r="E62" s="15"/>
      <c r="F62" s="341"/>
      <c r="G62" s="22"/>
      <c r="H62" s="22"/>
      <c r="I62" s="174"/>
      <c r="J62" s="118"/>
      <c r="K62" s="118"/>
      <c r="L62" s="118"/>
      <c r="M62" s="118"/>
      <c r="N62" s="118"/>
      <c r="O62" s="118"/>
      <c r="P62" s="118"/>
      <c r="Q62" s="118"/>
      <c r="R62" s="121"/>
      <c r="S62" s="121"/>
      <c r="T62" s="121"/>
      <c r="U62" s="121"/>
      <c r="V62" s="121"/>
      <c r="W62" s="121"/>
      <c r="X62" s="121"/>
      <c r="Y62" s="121"/>
      <c r="Z62" s="121"/>
    </row>
    <row r="63" spans="1:26" s="122" customFormat="1" ht="24.95" customHeight="1" x14ac:dyDescent="0.25">
      <c r="A63" s="353" t="s">
        <v>157</v>
      </c>
      <c r="B63" s="37"/>
      <c r="C63" s="16" t="s">
        <v>0</v>
      </c>
      <c r="D63" s="15"/>
      <c r="E63" s="15"/>
      <c r="F63" s="341"/>
      <c r="G63" s="22"/>
      <c r="H63" s="22"/>
      <c r="I63" s="174"/>
      <c r="J63" s="118"/>
      <c r="K63" s="118"/>
      <c r="L63" s="118"/>
      <c r="M63" s="118"/>
      <c r="N63" s="118"/>
      <c r="O63" s="118"/>
      <c r="P63" s="118"/>
      <c r="Q63" s="118"/>
      <c r="R63" s="121"/>
      <c r="S63" s="121"/>
      <c r="T63" s="121"/>
      <c r="U63" s="121"/>
      <c r="V63" s="121"/>
      <c r="W63" s="121"/>
      <c r="X63" s="121"/>
      <c r="Y63" s="121"/>
      <c r="Z63" s="121"/>
    </row>
    <row r="64" spans="1:26" s="122" customFormat="1" ht="24.95" customHeight="1" x14ac:dyDescent="0.25">
      <c r="A64" s="353" t="s">
        <v>158</v>
      </c>
      <c r="B64" s="37"/>
      <c r="C64" s="16" t="s">
        <v>0</v>
      </c>
      <c r="D64" s="15"/>
      <c r="E64" s="15"/>
      <c r="F64" s="341"/>
      <c r="G64" s="22"/>
      <c r="H64" s="22"/>
      <c r="I64" s="174"/>
      <c r="J64" s="118"/>
      <c r="K64" s="118"/>
      <c r="L64" s="118"/>
      <c r="M64" s="118"/>
      <c r="N64" s="118"/>
      <c r="O64" s="118"/>
      <c r="P64" s="118"/>
      <c r="Q64" s="118"/>
      <c r="R64" s="121"/>
      <c r="S64" s="121"/>
      <c r="T64" s="121"/>
      <c r="U64" s="121"/>
      <c r="V64" s="121"/>
      <c r="W64" s="121"/>
      <c r="X64" s="121"/>
      <c r="Y64" s="121"/>
      <c r="Z64" s="121"/>
    </row>
    <row r="65" spans="1:26" s="122" customFormat="1" ht="24.95" customHeight="1" x14ac:dyDescent="0.25">
      <c r="A65" s="353" t="s">
        <v>159</v>
      </c>
      <c r="B65" s="37"/>
      <c r="C65" s="16" t="s">
        <v>0</v>
      </c>
      <c r="D65" s="15"/>
      <c r="E65" s="15"/>
      <c r="F65" s="341"/>
      <c r="G65" s="22"/>
      <c r="H65" s="22"/>
      <c r="I65" s="174"/>
      <c r="J65" s="118"/>
      <c r="K65" s="118"/>
      <c r="L65" s="118"/>
      <c r="M65" s="118"/>
      <c r="N65" s="118"/>
      <c r="O65" s="118"/>
      <c r="P65" s="118"/>
      <c r="Q65" s="118"/>
      <c r="R65" s="121"/>
      <c r="S65" s="121"/>
      <c r="T65" s="121"/>
      <c r="U65" s="121"/>
      <c r="V65" s="121"/>
      <c r="W65" s="121"/>
      <c r="X65" s="121"/>
      <c r="Y65" s="121"/>
      <c r="Z65" s="121"/>
    </row>
    <row r="66" spans="1:26" s="122" customFormat="1" ht="24.95" customHeight="1" thickBot="1" x14ac:dyDescent="0.3">
      <c r="A66" s="353" t="s">
        <v>160</v>
      </c>
      <c r="B66" s="38"/>
      <c r="C66" s="39" t="s">
        <v>0</v>
      </c>
      <c r="D66" s="42"/>
      <c r="E66" s="42"/>
      <c r="F66" s="342"/>
      <c r="G66" s="44"/>
      <c r="H66" s="44"/>
      <c r="I66" s="271"/>
      <c r="J66" s="118"/>
      <c r="K66" s="118"/>
      <c r="L66" s="118"/>
      <c r="M66" s="118"/>
      <c r="N66" s="118"/>
      <c r="O66" s="118"/>
      <c r="P66" s="118"/>
      <c r="Q66" s="118"/>
      <c r="R66" s="121"/>
      <c r="S66" s="121"/>
      <c r="T66" s="121"/>
      <c r="U66" s="121"/>
      <c r="V66" s="121"/>
      <c r="W66" s="121"/>
      <c r="X66" s="121"/>
      <c r="Y66" s="121"/>
      <c r="Z66" s="121"/>
    </row>
    <row r="67" spans="1:26" s="122" customFormat="1" ht="24.95" customHeight="1" x14ac:dyDescent="0.25">
      <c r="A67" s="129"/>
      <c r="B67" s="19"/>
      <c r="C67" s="7"/>
      <c r="D67" s="401" t="s">
        <v>41</v>
      </c>
      <c r="E67" s="402"/>
      <c r="F67" s="333"/>
      <c r="G67" s="178">
        <f>SUMIF(C28:C45,"Gebouwen en gronden",G28:G45)</f>
        <v>0</v>
      </c>
      <c r="H67" s="24"/>
      <c r="I67" s="25">
        <f>SUMIF(C28:C45,"Gebouwen en gronden",I28:I45)</f>
        <v>0</v>
      </c>
      <c r="J67" s="118"/>
      <c r="K67" s="118"/>
      <c r="L67" s="118"/>
      <c r="M67" s="118"/>
      <c r="N67" s="118"/>
      <c r="O67" s="118"/>
      <c r="P67" s="121"/>
      <c r="Q67" s="121"/>
      <c r="R67" s="121"/>
      <c r="S67" s="121"/>
      <c r="T67" s="121"/>
      <c r="U67" s="121"/>
      <c r="V67" s="121"/>
      <c r="W67" s="121"/>
      <c r="X67" s="121"/>
    </row>
    <row r="68" spans="1:26" s="122" customFormat="1" ht="24.95" customHeight="1" x14ac:dyDescent="0.25">
      <c r="A68" s="129"/>
      <c r="B68" s="19"/>
      <c r="C68" s="7"/>
      <c r="D68" s="397" t="s">
        <v>42</v>
      </c>
      <c r="E68" s="398"/>
      <c r="F68" s="332"/>
      <c r="G68" s="26">
        <f>SUMIF(C28:C45,"Apparatuur en uitrusting",G28:G45)</f>
        <v>0</v>
      </c>
      <c r="H68" s="27"/>
      <c r="I68" s="28">
        <f>SUMIF(C28:C45,"apparatuur en uitrusting",I28:I45)</f>
        <v>0</v>
      </c>
      <c r="J68" s="118"/>
      <c r="K68" s="118"/>
      <c r="L68" s="118"/>
      <c r="M68" s="118"/>
      <c r="N68" s="118"/>
      <c r="O68" s="118"/>
      <c r="P68" s="121"/>
      <c r="Q68" s="121"/>
      <c r="R68" s="121"/>
      <c r="S68" s="121"/>
      <c r="T68" s="121"/>
      <c r="U68" s="121"/>
      <c r="V68" s="121"/>
      <c r="W68" s="121"/>
      <c r="X68" s="121"/>
    </row>
    <row r="69" spans="1:26" s="122" customFormat="1" ht="24.95" customHeight="1" x14ac:dyDescent="0.25">
      <c r="A69" s="129"/>
      <c r="B69" s="19"/>
      <c r="C69" s="7"/>
      <c r="D69" s="397" t="s">
        <v>44</v>
      </c>
      <c r="E69" s="398"/>
      <c r="F69" s="332"/>
      <c r="G69" s="29">
        <f>SUMIF(C49:C66,"Personeelskosten",G49:G66)</f>
        <v>0</v>
      </c>
      <c r="H69" s="23">
        <f>SUMIF(C49:C66,"personeelskosten",H49:H66)</f>
        <v>0</v>
      </c>
      <c r="I69" s="28"/>
      <c r="J69" s="118"/>
      <c r="K69" s="118"/>
      <c r="L69" s="118"/>
      <c r="M69" s="118"/>
      <c r="N69" s="118"/>
      <c r="O69" s="118"/>
      <c r="P69" s="121"/>
      <c r="Q69" s="121"/>
      <c r="R69" s="121"/>
      <c r="S69" s="121"/>
      <c r="T69" s="121"/>
      <c r="U69" s="121"/>
      <c r="V69" s="121"/>
      <c r="W69" s="121"/>
      <c r="X69" s="121"/>
    </row>
    <row r="70" spans="1:26" s="122" customFormat="1" ht="24.95" customHeight="1" x14ac:dyDescent="0.25">
      <c r="A70" s="129"/>
      <c r="B70" s="19"/>
      <c r="C70" s="7"/>
      <c r="D70" s="397" t="s">
        <v>43</v>
      </c>
      <c r="E70" s="398"/>
      <c r="F70" s="332"/>
      <c r="G70" s="29">
        <f>SUMIF(C49:C66,"Contractonderzoek",G49:G66)</f>
        <v>0</v>
      </c>
      <c r="H70" s="26">
        <f>SUMIF(C49:C66,"contractonderzoek",H49:H66)</f>
        <v>0</v>
      </c>
      <c r="I70" s="30"/>
      <c r="J70" s="118"/>
      <c r="K70" s="118"/>
      <c r="L70" s="118"/>
      <c r="M70" s="118"/>
      <c r="N70" s="118"/>
      <c r="O70" s="118"/>
      <c r="P70" s="121"/>
      <c r="Q70" s="121"/>
      <c r="R70" s="121"/>
      <c r="S70" s="121"/>
      <c r="T70" s="121"/>
      <c r="U70" s="121"/>
      <c r="V70" s="121"/>
      <c r="W70" s="121"/>
      <c r="X70" s="121"/>
    </row>
    <row r="71" spans="1:26" s="122" customFormat="1" ht="24.95" customHeight="1" x14ac:dyDescent="0.25">
      <c r="A71" s="129"/>
      <c r="B71" s="19"/>
      <c r="C71" s="7"/>
      <c r="D71" s="399" t="s">
        <v>162</v>
      </c>
      <c r="E71" s="400"/>
      <c r="F71" s="335"/>
      <c r="G71" s="31">
        <f>SUMIF(C49:C66,"Algemene kosten",G49:G66)</f>
        <v>0</v>
      </c>
      <c r="H71" s="32">
        <f>SUMIF(C49:C66,"Algemene kosten",H49:H66)</f>
        <v>0</v>
      </c>
      <c r="I71" s="30"/>
      <c r="J71" s="118"/>
      <c r="K71" s="118"/>
      <c r="L71" s="118"/>
      <c r="M71" s="118"/>
      <c r="N71" s="118"/>
      <c r="O71" s="118"/>
      <c r="P71" s="121"/>
      <c r="Q71" s="121"/>
      <c r="R71" s="121"/>
      <c r="S71" s="121"/>
      <c r="T71" s="121"/>
      <c r="U71" s="121"/>
      <c r="V71" s="121"/>
      <c r="W71" s="121"/>
      <c r="X71" s="121"/>
    </row>
    <row r="72" spans="1:26" s="125" customFormat="1" ht="24.95" customHeight="1" x14ac:dyDescent="0.25">
      <c r="A72" s="129"/>
      <c r="B72" s="123"/>
      <c r="C72" s="123"/>
      <c r="D72" s="395" t="s">
        <v>123</v>
      </c>
      <c r="E72" s="396"/>
      <c r="F72" s="346"/>
      <c r="G72" s="212">
        <f>SUM(G67:G71)</f>
        <v>0</v>
      </c>
      <c r="H72" s="212">
        <f>SUM(H69:H71)</f>
        <v>0</v>
      </c>
      <c r="I72" s="33">
        <f>SUM(I67:I68)</f>
        <v>0</v>
      </c>
      <c r="J72" s="124"/>
    </row>
    <row r="73" spans="1:26" s="125" customFormat="1" ht="24.95" customHeight="1" x14ac:dyDescent="0.25">
      <c r="A73" s="129"/>
      <c r="B73" s="123"/>
      <c r="C73" s="123"/>
      <c r="D73" s="401" t="s">
        <v>124</v>
      </c>
      <c r="E73" s="402"/>
      <c r="F73" s="333"/>
      <c r="G73" s="211">
        <f>SUM(G72:I72)</f>
        <v>0</v>
      </c>
      <c r="H73" s="355"/>
      <c r="I73" s="356"/>
      <c r="J73" s="122"/>
      <c r="K73" s="122"/>
      <c r="L73" s="122"/>
      <c r="M73" s="210"/>
    </row>
    <row r="74" spans="1:26" ht="24.95" customHeight="1" x14ac:dyDescent="0.25">
      <c r="A74" s="129"/>
      <c r="B74" s="123"/>
      <c r="C74" s="123"/>
      <c r="D74" s="397" t="s">
        <v>115</v>
      </c>
      <c r="E74" s="398"/>
      <c r="F74" s="332"/>
      <c r="G74" s="209">
        <f>G72*G21</f>
        <v>0</v>
      </c>
      <c r="H74" s="209">
        <f>IF(C16="Onderzoeksorganisatie",H72*H21,0)</f>
        <v>0</v>
      </c>
      <c r="I74" s="209">
        <f>IF(C16="Veehouderijonderneming",I72*I21,0)</f>
        <v>0</v>
      </c>
      <c r="J74" s="129"/>
      <c r="K74" s="129"/>
      <c r="L74" s="129"/>
      <c r="M74" s="208"/>
    </row>
    <row r="75" spans="1:26" ht="24.95" customHeight="1" x14ac:dyDescent="0.25">
      <c r="A75" s="129"/>
      <c r="B75" s="123"/>
      <c r="C75" s="123"/>
      <c r="D75" s="397" t="s">
        <v>114</v>
      </c>
      <c r="E75" s="398"/>
      <c r="F75" s="332"/>
      <c r="G75" s="248"/>
      <c r="H75" s="175"/>
      <c r="I75" s="175"/>
      <c r="J75" s="104"/>
      <c r="K75" s="58"/>
    </row>
    <row r="76" spans="1:26" ht="24.95" customHeight="1" x14ac:dyDescent="0.25">
      <c r="A76" s="129"/>
      <c r="B76" s="123"/>
      <c r="C76" s="123"/>
      <c r="D76" s="395" t="s">
        <v>112</v>
      </c>
      <c r="E76" s="396"/>
      <c r="F76" s="346"/>
      <c r="G76" s="33">
        <f>SUM(G74:I74)</f>
        <v>0</v>
      </c>
      <c r="H76" s="450" t="str">
        <f>IF(C16="Veehouderijonderneming","Let op! Dit bedrag is niet gecorrigeerd voor het eventueel overschrijden van het maximum bedrag per veehouder","")</f>
        <v/>
      </c>
      <c r="I76" s="451"/>
      <c r="J76" s="451"/>
      <c r="K76" s="451"/>
      <c r="L76" s="451"/>
      <c r="M76" s="452"/>
    </row>
    <row r="77" spans="1:26" ht="21" customHeight="1" x14ac:dyDescent="0.25">
      <c r="A77" s="129"/>
      <c r="B77" s="127"/>
      <c r="C77" s="127"/>
      <c r="D77" s="128"/>
      <c r="E77" s="129"/>
      <c r="F77" s="129"/>
      <c r="G77" s="129"/>
      <c r="H77" s="129"/>
      <c r="I77" s="129"/>
      <c r="J77" s="129"/>
      <c r="K77" s="130"/>
    </row>
    <row r="78" spans="1:26" ht="24.75" customHeight="1" x14ac:dyDescent="0.25">
      <c r="A78" s="129"/>
      <c r="B78" s="139" t="s">
        <v>25</v>
      </c>
      <c r="C78" s="140"/>
      <c r="D78" s="140"/>
      <c r="E78" s="140"/>
      <c r="F78" s="140"/>
      <c r="G78" s="140"/>
      <c r="H78" s="140"/>
      <c r="I78" s="140"/>
      <c r="J78" s="141"/>
      <c r="K78" s="130"/>
    </row>
    <row r="79" spans="1:26" ht="15" customHeight="1" x14ac:dyDescent="0.25">
      <c r="A79" s="129"/>
      <c r="B79" s="376"/>
      <c r="C79" s="377"/>
      <c r="D79" s="377"/>
      <c r="E79" s="377"/>
      <c r="F79" s="377"/>
      <c r="G79" s="377"/>
      <c r="H79" s="377"/>
      <c r="I79" s="377"/>
      <c r="J79" s="378"/>
      <c r="K79" s="130"/>
    </row>
    <row r="80" spans="1:26" ht="15" customHeight="1" x14ac:dyDescent="0.25">
      <c r="A80" s="129"/>
      <c r="B80" s="379"/>
      <c r="C80" s="380"/>
      <c r="D80" s="380"/>
      <c r="E80" s="380"/>
      <c r="F80" s="380"/>
      <c r="G80" s="380"/>
      <c r="H80" s="380"/>
      <c r="I80" s="380"/>
      <c r="J80" s="381"/>
      <c r="K80" s="130"/>
    </row>
    <row r="81" spans="1:11" ht="15" customHeight="1" x14ac:dyDescent="0.25">
      <c r="A81" s="129"/>
      <c r="B81" s="379"/>
      <c r="C81" s="380"/>
      <c r="D81" s="380"/>
      <c r="E81" s="380"/>
      <c r="F81" s="380"/>
      <c r="G81" s="380"/>
      <c r="H81" s="380"/>
      <c r="I81" s="380"/>
      <c r="J81" s="381"/>
      <c r="K81" s="130"/>
    </row>
    <row r="82" spans="1:11" ht="15" customHeight="1" x14ac:dyDescent="0.25">
      <c r="B82" s="379"/>
      <c r="C82" s="380"/>
      <c r="D82" s="380"/>
      <c r="E82" s="380"/>
      <c r="F82" s="380"/>
      <c r="G82" s="380"/>
      <c r="H82" s="380"/>
      <c r="I82" s="380"/>
      <c r="J82" s="381"/>
      <c r="K82" s="130"/>
    </row>
    <row r="83" spans="1:11" ht="15" customHeight="1" x14ac:dyDescent="0.25">
      <c r="B83" s="379"/>
      <c r="C83" s="380"/>
      <c r="D83" s="380"/>
      <c r="E83" s="380"/>
      <c r="F83" s="380"/>
      <c r="G83" s="380"/>
      <c r="H83" s="380"/>
      <c r="I83" s="380"/>
      <c r="J83" s="381"/>
      <c r="K83" s="130"/>
    </row>
    <row r="84" spans="1:11" ht="15" customHeight="1" x14ac:dyDescent="0.25">
      <c r="B84" s="379"/>
      <c r="C84" s="380"/>
      <c r="D84" s="380"/>
      <c r="E84" s="380"/>
      <c r="F84" s="380"/>
      <c r="G84" s="380"/>
      <c r="H84" s="380"/>
      <c r="I84" s="380"/>
      <c r="J84" s="381"/>
      <c r="K84" s="130"/>
    </row>
    <row r="85" spans="1:11" ht="15" customHeight="1" x14ac:dyDescent="0.25">
      <c r="B85" s="379"/>
      <c r="C85" s="380"/>
      <c r="D85" s="380"/>
      <c r="E85" s="380"/>
      <c r="F85" s="380"/>
      <c r="G85" s="380"/>
      <c r="H85" s="380"/>
      <c r="I85" s="380"/>
      <c r="J85" s="381"/>
      <c r="K85" s="130"/>
    </row>
    <row r="86" spans="1:11" ht="15" customHeight="1" x14ac:dyDescent="0.25">
      <c r="B86" s="379"/>
      <c r="C86" s="380"/>
      <c r="D86" s="380"/>
      <c r="E86" s="380"/>
      <c r="F86" s="380"/>
      <c r="G86" s="380"/>
      <c r="H86" s="380"/>
      <c r="I86" s="380"/>
      <c r="J86" s="381"/>
      <c r="K86" s="130"/>
    </row>
    <row r="87" spans="1:11" ht="15" customHeight="1" x14ac:dyDescent="0.25">
      <c r="B87" s="379"/>
      <c r="C87" s="380"/>
      <c r="D87" s="380"/>
      <c r="E87" s="380"/>
      <c r="F87" s="380"/>
      <c r="G87" s="380"/>
      <c r="H87" s="380"/>
      <c r="I87" s="380"/>
      <c r="J87" s="381"/>
      <c r="K87" s="130"/>
    </row>
    <row r="88" spans="1:11" ht="15" customHeight="1" x14ac:dyDescent="0.25">
      <c r="B88" s="382"/>
      <c r="C88" s="383"/>
      <c r="D88" s="383"/>
      <c r="E88" s="383"/>
      <c r="F88" s="383"/>
      <c r="G88" s="383"/>
      <c r="H88" s="383"/>
      <c r="I88" s="383"/>
      <c r="J88" s="384"/>
      <c r="K88" s="130"/>
    </row>
  </sheetData>
  <sheetProtection algorithmName="SHA-512" hashValue="mYW9kwatk5eqe04VRk0ue1p1Rz0ZsLoZMaq+quKgyN2yHKhgq4L9qQHxq2OFbhwkqn1PhiuTzrPisFNKZIrpFA==" saltValue="vv4Pfitl2/F3pse27DdP7A==" spinCount="100000" sheet="1"/>
  <mergeCells count="28">
    <mergeCell ref="D75:E75"/>
    <mergeCell ref="D76:E76"/>
    <mergeCell ref="B79:J88"/>
    <mergeCell ref="D74:E74"/>
    <mergeCell ref="D69:E69"/>
    <mergeCell ref="D70:E70"/>
    <mergeCell ref="D71:E71"/>
    <mergeCell ref="D72:E72"/>
    <mergeCell ref="D73:E73"/>
    <mergeCell ref="H76:M76"/>
    <mergeCell ref="P25:P26"/>
    <mergeCell ref="Q25:Q26"/>
    <mergeCell ref="B47:E47"/>
    <mergeCell ref="G47:H47"/>
    <mergeCell ref="D67:E67"/>
    <mergeCell ref="N25:N26"/>
    <mergeCell ref="O25:O26"/>
    <mergeCell ref="D68:E68"/>
    <mergeCell ref="D21:E21"/>
    <mergeCell ref="L23:L24"/>
    <mergeCell ref="B25:I26"/>
    <mergeCell ref="J25:M26"/>
    <mergeCell ref="B13:C13"/>
    <mergeCell ref="B1:C1"/>
    <mergeCell ref="G1:I1"/>
    <mergeCell ref="G3:G6"/>
    <mergeCell ref="H3:H6"/>
    <mergeCell ref="I3:I6"/>
  </mergeCells>
  <conditionalFormatting sqref="J28:M45">
    <cfRule type="expression" dxfId="9" priority="13">
      <formula>$C$16="Overige ondernemingen"</formula>
    </cfRule>
    <cfRule type="expression" dxfId="8" priority="14">
      <formula>$C$16="onderzoeksorganisatie"</formula>
    </cfRule>
  </conditionalFormatting>
  <conditionalFormatting sqref="B28:B45">
    <cfRule type="expression" dxfId="7" priority="12">
      <formula>+$C$16="Onderzoeksorganisatie"</formula>
    </cfRule>
  </conditionalFormatting>
  <conditionalFormatting sqref="C28:C45">
    <cfRule type="expression" dxfId="6" priority="11">
      <formula>+$C$16="Onderzoeksorganisatie"</formula>
    </cfRule>
  </conditionalFormatting>
  <conditionalFormatting sqref="D28:F45">
    <cfRule type="expression" dxfId="5" priority="10">
      <formula>$C$16="Onderzoeksorganisatie"</formula>
    </cfRule>
  </conditionalFormatting>
  <conditionalFormatting sqref="B28:F45">
    <cfRule type="expression" dxfId="4" priority="9">
      <formula>$C$16="Overige ondernemingen"</formula>
    </cfRule>
  </conditionalFormatting>
  <conditionalFormatting sqref="E49:E66">
    <cfRule type="expression" dxfId="3" priority="4">
      <formula>$C49="Personeelskosten"</formula>
    </cfRule>
  </conditionalFormatting>
  <conditionalFormatting sqref="H49:H66">
    <cfRule type="expression" dxfId="2" priority="3">
      <formula>$C$16="Veehouderijonderneming"</formula>
    </cfRule>
  </conditionalFormatting>
  <conditionalFormatting sqref="H49:H66">
    <cfRule type="expression" dxfId="1" priority="2">
      <formula>$C$16="Overige ondernemingen"</formula>
    </cfRule>
  </conditionalFormatting>
  <conditionalFormatting sqref="G49:G66">
    <cfRule type="expression" dxfId="0" priority="1">
      <formula>$C$16="Onderzoeksorganisatie"</formula>
    </cfRule>
  </conditionalFormatting>
  <dataValidations count="4">
    <dataValidation type="custom" allowBlank="1" showInputMessage="1" showErrorMessage="1" sqref="D46" xr:uid="{D4BAE213-D084-4BD1-AD2F-9F544FD87BDF}">
      <formula1>"""Niet subsidiabele kosten"""</formula1>
    </dataValidation>
    <dataValidation type="list" allowBlank="1" showInputMessage="1" showErrorMessage="1" sqref="C21" xr:uid="{C9C3A216-891F-423D-9E91-01388CB585EB}">
      <formula1>"[Maak een keuze],BTW-plichtig,BTW-vrijgesteld"</formula1>
    </dataValidation>
    <dataValidation type="list" allowBlank="1" showInputMessage="1" showErrorMessage="1" sqref="C67:C71 C46" xr:uid="{F04D53ED-034B-4575-A394-115EC84B8833}">
      <formula1>"[Maak een keuze],Emissiereductie,Dierenwelzijn,Brandveiligheid"</formula1>
    </dataValidation>
    <dataValidation type="date" operator="greaterThan" allowBlank="1" showInputMessage="1" showErrorMessage="1" sqref="C7:C8" xr:uid="{FF2779F0-5646-4C47-8936-9539E01A7AC7}">
      <formula1>43831</formula1>
    </dataValidation>
  </dataValidations>
  <hyperlinks>
    <hyperlink ref="B17" r:id="rId1" display="Volgens de Mkb-toets is de organisatie van deelnemer 1" xr:uid="{6E368C8B-28BD-43D4-BC93-C0B13DFDC09B}"/>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01600C9E-2AA5-448D-8E27-A3D00BABBD1E}">
          <x14:formula1>
            <xm:f>Keuzelijst!$B$57:$B$59</xm:f>
          </x14:formula1>
          <xm:sqref>C28:C45</xm:sqref>
        </x14:dataValidation>
        <x14:dataValidation type="list" allowBlank="1" showInputMessage="1" showErrorMessage="1" xr:uid="{67FEB7A5-2D44-48A4-8091-3B93506CE8B5}">
          <x14:formula1>
            <xm:f>Keuzelijst!$B$40:$B$42</xm:f>
          </x14:formula1>
          <xm:sqref>C18</xm:sqref>
        </x14:dataValidation>
        <x14:dataValidation type="list" allowBlank="1" showInputMessage="1" showErrorMessage="1" xr:uid="{91A399D5-A01F-44DD-A862-4ED167C6A9E6}">
          <x14:formula1>
            <xm:f>Keuzelijst!$B$44:$B$46</xm:f>
          </x14:formula1>
          <xm:sqref>C19</xm:sqref>
        </x14:dataValidation>
        <x14:dataValidation type="list" allowBlank="1" showInputMessage="1" showErrorMessage="1" xr:uid="{448832E9-D479-4696-9F60-DF98589B9BAB}">
          <x14:formula1>
            <xm:f>Keuzelijst!$B$35:$B$38</xm:f>
          </x14:formula1>
          <xm:sqref>C17</xm:sqref>
        </x14:dataValidation>
        <x14:dataValidation type="list" allowBlank="1" showInputMessage="1" showErrorMessage="1" xr:uid="{20A683DC-9FBB-49E0-8FD7-90EB1626B6DB}">
          <x14:formula1>
            <xm:f>Keuzelijst!$B$30:$B$33</xm:f>
          </x14:formula1>
          <xm:sqref>C16</xm:sqref>
        </x14:dataValidation>
        <x14:dataValidation type="list" allowBlank="1" showInputMessage="1" showErrorMessage="1" xr:uid="{65E91535-D8F2-4B56-A1DA-6903F224A0DC}">
          <x14:formula1>
            <xm:f>Keuzelijst!$B$61:$B$64</xm:f>
          </x14:formula1>
          <xm:sqref>C49:C66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03508-2E14-4BED-B9B8-78B575915640}">
  <dimension ref="A1:L12"/>
  <sheetViews>
    <sheetView zoomScale="90" zoomScaleNormal="90" workbookViewId="0">
      <selection activeCell="C5" sqref="C5"/>
    </sheetView>
  </sheetViews>
  <sheetFormatPr defaultColWidth="8.85546875" defaultRowHeight="11.25" x14ac:dyDescent="0.25"/>
  <cols>
    <col min="1" max="1" width="45.7109375" style="10" customWidth="1"/>
    <col min="2" max="2" width="45.7109375" style="242" customWidth="1"/>
    <col min="3" max="3" width="45.7109375" style="50" customWidth="1"/>
    <col min="4" max="5" width="45.7109375" style="10" customWidth="1"/>
    <col min="6" max="10" width="20.7109375" style="10" customWidth="1"/>
    <col min="11" max="11" width="20.7109375" style="9" customWidth="1"/>
    <col min="12" max="12" width="68" style="10" customWidth="1"/>
    <col min="13" max="16384" width="8.85546875" style="10"/>
  </cols>
  <sheetData>
    <row r="1" spans="1:12" x14ac:dyDescent="0.25">
      <c r="A1" s="234"/>
      <c r="B1" s="239"/>
      <c r="C1" s="235"/>
      <c r="D1" s="234"/>
      <c r="E1" s="234"/>
      <c r="F1" s="234"/>
      <c r="G1" s="234"/>
      <c r="H1" s="234"/>
      <c r="I1" s="234"/>
      <c r="J1" s="234"/>
      <c r="K1" s="234"/>
      <c r="L1" s="12"/>
    </row>
    <row r="2" spans="1:12" ht="27.75" customHeight="1" x14ac:dyDescent="0.25">
      <c r="A2" s="453" t="s">
        <v>129</v>
      </c>
      <c r="B2" s="453"/>
      <c r="C2" s="453"/>
      <c r="D2" s="453"/>
      <c r="E2" s="11"/>
      <c r="F2" s="11"/>
      <c r="G2" s="11"/>
      <c r="H2" s="11"/>
      <c r="I2" s="11"/>
      <c r="J2" s="11"/>
      <c r="K2" s="11"/>
      <c r="L2" s="56"/>
    </row>
    <row r="3" spans="1:12" ht="30" customHeight="1" x14ac:dyDescent="0.25">
      <c r="A3" s="47"/>
      <c r="B3" s="237" t="s">
        <v>20</v>
      </c>
      <c r="C3" s="230" t="s">
        <v>130</v>
      </c>
      <c r="D3" s="231" t="s">
        <v>114</v>
      </c>
      <c r="E3" s="231" t="s">
        <v>116</v>
      </c>
      <c r="F3" s="49"/>
      <c r="K3" s="10"/>
    </row>
    <row r="4" spans="1:12" ht="24.95" customHeight="1" x14ac:dyDescent="0.25">
      <c r="A4" s="54"/>
      <c r="B4" s="244" t="s">
        <v>12</v>
      </c>
      <c r="C4" s="55" t="s">
        <v>12</v>
      </c>
      <c r="D4" s="53" t="s">
        <v>12</v>
      </c>
      <c r="E4" s="53" t="s">
        <v>12</v>
      </c>
      <c r="K4" s="10"/>
    </row>
    <row r="5" spans="1:12" ht="24.95" customHeight="1" x14ac:dyDescent="0.25">
      <c r="A5" s="51" t="s">
        <v>32</v>
      </c>
      <c r="B5" s="238" t="str">
        <f>IF('Penvoerder, deelnemer 1'!C14&gt;0,'Penvoerder, deelnemer 1'!C14,"")</f>
        <v/>
      </c>
      <c r="C5" s="132">
        <f>'Penvoerder, deelnemer 1'!G73</f>
        <v>0</v>
      </c>
      <c r="D5" s="132">
        <f>'Penvoerder, deelnemer 1'!G75</f>
        <v>0</v>
      </c>
      <c r="E5" s="132">
        <f>'Penvoerder, deelnemer 1'!G76</f>
        <v>0</v>
      </c>
      <c r="K5" s="10"/>
    </row>
    <row r="6" spans="1:12" ht="24.95" customHeight="1" x14ac:dyDescent="0.25">
      <c r="A6" s="51" t="s">
        <v>2</v>
      </c>
      <c r="B6" s="238" t="str">
        <f>IF('Deelnemer 2'!C14&gt;0,'Deelnemer 2'!C14,"")</f>
        <v/>
      </c>
      <c r="C6" s="132">
        <f>'Deelnemer 2'!G73</f>
        <v>0</v>
      </c>
      <c r="D6" s="132">
        <f>'Deelnemer 2'!G75</f>
        <v>0</v>
      </c>
      <c r="E6" s="132">
        <f>'Deelnemer 2'!G76</f>
        <v>0</v>
      </c>
      <c r="K6" s="10"/>
    </row>
    <row r="7" spans="1:12" ht="24.95" customHeight="1" x14ac:dyDescent="0.25">
      <c r="A7" s="51" t="s">
        <v>8</v>
      </c>
      <c r="B7" s="238" t="str">
        <f>IF('Deelnemer 3'!C14&gt;0,'Deelnemer 3'!C14,"")</f>
        <v/>
      </c>
      <c r="C7" s="132">
        <f>'Deelnemer 3'!G73</f>
        <v>0</v>
      </c>
      <c r="D7" s="132">
        <f>'Deelnemer 3'!G75</f>
        <v>0</v>
      </c>
      <c r="E7" s="132">
        <f>'Deelnemer 3'!G76</f>
        <v>0</v>
      </c>
      <c r="F7" s="232"/>
      <c r="K7" s="10"/>
    </row>
    <row r="8" spans="1:12" ht="24.95" customHeight="1" x14ac:dyDescent="0.25">
      <c r="A8" s="51" t="s">
        <v>9</v>
      </c>
      <c r="B8" s="238" t="str">
        <f>IF('Deelnemer 4'!C14&gt;0,'Deelnemer 4'!C14,"")</f>
        <v/>
      </c>
      <c r="C8" s="132">
        <f>'Deelnemer 4'!G73</f>
        <v>0</v>
      </c>
      <c r="D8" s="132">
        <f>'Deelnemer 4'!G75</f>
        <v>0</v>
      </c>
      <c r="E8" s="132">
        <f>'Deelnemer 4'!G76</f>
        <v>0</v>
      </c>
      <c r="K8" s="10"/>
    </row>
    <row r="9" spans="1:12" ht="24.95" customHeight="1" x14ac:dyDescent="0.25">
      <c r="A9" s="51" t="s">
        <v>10</v>
      </c>
      <c r="B9" s="238" t="str">
        <f>IF('Deelnemer 5'!C14&gt;0,'Deelnemer 5'!C14,"")</f>
        <v/>
      </c>
      <c r="C9" s="132">
        <f>'Deelnemer 5'!G73</f>
        <v>0</v>
      </c>
      <c r="D9" s="132">
        <f>'Deelnemer 5'!G75</f>
        <v>0</v>
      </c>
      <c r="E9" s="132">
        <f>'Deelnemer 5'!G76</f>
        <v>0</v>
      </c>
      <c r="K9" s="10"/>
    </row>
    <row r="10" spans="1:12" ht="24.95" customHeight="1" thickBot="1" x14ac:dyDescent="0.3">
      <c r="A10" s="52" t="s">
        <v>11</v>
      </c>
      <c r="B10" s="240" t="str">
        <f>IF('Deelnemer 6'!C14&gt;0,'Deelnemer 6'!C14,"")</f>
        <v/>
      </c>
      <c r="C10" s="133">
        <f>'Deelnemer 6'!G73</f>
        <v>0</v>
      </c>
      <c r="D10" s="133">
        <f>'Deelnemer 6'!G75</f>
        <v>0</v>
      </c>
      <c r="E10" s="133">
        <f>'Deelnemer 6'!G76</f>
        <v>0</v>
      </c>
      <c r="K10" s="10"/>
    </row>
    <row r="11" spans="1:12" ht="30" customHeight="1" thickBot="1" x14ac:dyDescent="0.3">
      <c r="A11" s="233" t="s">
        <v>49</v>
      </c>
      <c r="B11" s="236"/>
      <c r="C11" s="260">
        <f>SUM(C5:C10)</f>
        <v>0</v>
      </c>
      <c r="D11" s="261">
        <f>SUM(D5:D10)</f>
        <v>0</v>
      </c>
      <c r="E11" s="229">
        <f>IF(SUM(E5:E10)&gt;D11,D11,SUM(E5:E10))</f>
        <v>0</v>
      </c>
      <c r="F11" s="243">
        <f>SUM(E5:E10)</f>
        <v>0</v>
      </c>
      <c r="K11" s="10"/>
    </row>
    <row r="12" spans="1:12" ht="31.5" customHeight="1" x14ac:dyDescent="0.25">
      <c r="A12" s="12"/>
      <c r="B12" s="241"/>
      <c r="C12" s="12"/>
      <c r="D12" s="12"/>
      <c r="E12" s="454" t="str">
        <f>IF(F11="","",IF(F11&gt;D11,"Let op! Het gevraagde subsidiebedrag bij vaststelling is hoger dan bij verlening, dit is niet mogelijk. Daarom is het voorlopige subisdiebedrag bij vaststelling gelijk gesteld aan het subisidiebedrag bij verlening.",""))</f>
        <v/>
      </c>
      <c r="F12" s="455"/>
      <c r="G12" s="455"/>
      <c r="H12" s="456"/>
      <c r="J12" s="12"/>
      <c r="K12" s="48"/>
    </row>
  </sheetData>
  <sheetProtection algorithmName="SHA-512" hashValue="lFtR5oZoIv/AcEOhqh/FnUYFVnzTdCDNLbX5N9QaNVxNiC8Y9naYETq/8ZtmU527PB6VS8tm+m19XD5yX25PgA==" saltValue="XX3XK2osI0so/Vql9h71iA==" spinCount="100000" sheet="1" objects="1" scenarios="1"/>
  <mergeCells count="2">
    <mergeCell ref="A2:D2"/>
    <mergeCell ref="E12:H1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9AEBB-5EC8-4C88-9F47-221BB341EE91}">
  <dimension ref="A1:B68"/>
  <sheetViews>
    <sheetView topLeftCell="A40" workbookViewId="0">
      <selection activeCell="D56" sqref="D56"/>
    </sheetView>
  </sheetViews>
  <sheetFormatPr defaultRowHeight="15" x14ac:dyDescent="0.25"/>
  <cols>
    <col min="1" max="1" width="52" style="147" bestFit="1" customWidth="1"/>
    <col min="2" max="2" width="39.42578125" bestFit="1" customWidth="1"/>
  </cols>
  <sheetData>
    <row r="1" spans="1:2" ht="15.75" thickBot="1" x14ac:dyDescent="0.3"/>
    <row r="2" spans="1:2" x14ac:dyDescent="0.25">
      <c r="A2" s="148" t="s">
        <v>56</v>
      </c>
      <c r="B2" s="143" t="s">
        <v>0</v>
      </c>
    </row>
    <row r="3" spans="1:2" x14ac:dyDescent="0.25">
      <c r="A3" s="149"/>
      <c r="B3" s="144" t="s">
        <v>72</v>
      </c>
    </row>
    <row r="4" spans="1:2" ht="15.75" thickBot="1" x14ac:dyDescent="0.3">
      <c r="A4" s="150"/>
      <c r="B4" s="145" t="s">
        <v>73</v>
      </c>
    </row>
    <row r="5" spans="1:2" ht="15.75" thickBot="1" x14ac:dyDescent="0.3"/>
    <row r="6" spans="1:2" x14ac:dyDescent="0.25">
      <c r="A6" s="148" t="s">
        <v>16</v>
      </c>
      <c r="B6" s="143" t="s">
        <v>0</v>
      </c>
    </row>
    <row r="7" spans="1:2" x14ac:dyDescent="0.25">
      <c r="A7" s="149"/>
      <c r="B7" s="144" t="s">
        <v>74</v>
      </c>
    </row>
    <row r="8" spans="1:2" x14ac:dyDescent="0.25">
      <c r="A8" s="149"/>
      <c r="B8" s="144" t="s">
        <v>75</v>
      </c>
    </row>
    <row r="9" spans="1:2" x14ac:dyDescent="0.25">
      <c r="A9" s="149"/>
      <c r="B9" s="144" t="s">
        <v>76</v>
      </c>
    </row>
    <row r="10" spans="1:2" x14ac:dyDescent="0.25">
      <c r="A10" s="149"/>
      <c r="B10" s="144" t="s">
        <v>77</v>
      </c>
    </row>
    <row r="11" spans="1:2" ht="15.75" thickBot="1" x14ac:dyDescent="0.3">
      <c r="A11" s="150"/>
      <c r="B11" s="145" t="s">
        <v>78</v>
      </c>
    </row>
    <row r="12" spans="1:2" ht="15.75" thickBot="1" x14ac:dyDescent="0.3">
      <c r="A12" s="158"/>
      <c r="B12" s="159"/>
    </row>
    <row r="13" spans="1:2" x14ac:dyDescent="0.25">
      <c r="A13" s="148" t="s">
        <v>24</v>
      </c>
      <c r="B13" s="161" t="s">
        <v>0</v>
      </c>
    </row>
    <row r="14" spans="1:2" x14ac:dyDescent="0.25">
      <c r="A14" s="149"/>
      <c r="B14" s="162" t="s">
        <v>102</v>
      </c>
    </row>
    <row r="15" spans="1:2" x14ac:dyDescent="0.25">
      <c r="A15" s="149"/>
      <c r="B15" s="162" t="s">
        <v>103</v>
      </c>
    </row>
    <row r="16" spans="1:2" ht="15.75" thickBot="1" x14ac:dyDescent="0.3">
      <c r="A16" s="150"/>
      <c r="B16" s="163" t="s">
        <v>104</v>
      </c>
    </row>
    <row r="17" spans="1:2" ht="15.75" thickBot="1" x14ac:dyDescent="0.3">
      <c r="A17" s="158"/>
      <c r="B17" s="160"/>
    </row>
    <row r="18" spans="1:2" x14ac:dyDescent="0.25">
      <c r="A18" s="148" t="s">
        <v>105</v>
      </c>
      <c r="B18" s="161" t="s">
        <v>0</v>
      </c>
    </row>
    <row r="19" spans="1:2" x14ac:dyDescent="0.25">
      <c r="A19" s="149"/>
      <c r="B19" s="162" t="s">
        <v>106</v>
      </c>
    </row>
    <row r="20" spans="1:2" ht="15.75" thickBot="1" x14ac:dyDescent="0.3">
      <c r="A20" s="150"/>
      <c r="B20" s="163" t="s">
        <v>107</v>
      </c>
    </row>
    <row r="21" spans="1:2" ht="15.75" thickBot="1" x14ac:dyDescent="0.3"/>
    <row r="22" spans="1:2" ht="75" x14ac:dyDescent="0.25">
      <c r="A22" s="151" t="s">
        <v>34</v>
      </c>
      <c r="B22" s="146" t="s">
        <v>0</v>
      </c>
    </row>
    <row r="23" spans="1:2" x14ac:dyDescent="0.25">
      <c r="A23" s="152"/>
      <c r="B23" s="144" t="s">
        <v>79</v>
      </c>
    </row>
    <row r="24" spans="1:2" ht="15.75" thickBot="1" x14ac:dyDescent="0.3">
      <c r="A24" s="153"/>
      <c r="B24" s="145" t="s">
        <v>80</v>
      </c>
    </row>
    <row r="25" spans="1:2" ht="15.75" thickBot="1" x14ac:dyDescent="0.3"/>
    <row r="26" spans="1:2" ht="60" x14ac:dyDescent="0.25">
      <c r="A26" s="154" t="s">
        <v>33</v>
      </c>
      <c r="B26" s="146" t="s">
        <v>0</v>
      </c>
    </row>
    <row r="27" spans="1:2" x14ac:dyDescent="0.25">
      <c r="A27" s="149"/>
      <c r="B27" s="144" t="s">
        <v>79</v>
      </c>
    </row>
    <row r="28" spans="1:2" ht="15.75" thickBot="1" x14ac:dyDescent="0.3">
      <c r="A28" s="150"/>
      <c r="B28" s="145" t="s">
        <v>80</v>
      </c>
    </row>
    <row r="29" spans="1:2" ht="15.75" thickBot="1" x14ac:dyDescent="0.3"/>
    <row r="30" spans="1:2" x14ac:dyDescent="0.25">
      <c r="A30" s="148" t="s">
        <v>19</v>
      </c>
      <c r="B30" s="146" t="s">
        <v>0</v>
      </c>
    </row>
    <row r="31" spans="1:2" x14ac:dyDescent="0.25">
      <c r="A31" s="149"/>
      <c r="B31" s="144" t="s">
        <v>82</v>
      </c>
    </row>
    <row r="32" spans="1:2" x14ac:dyDescent="0.25">
      <c r="A32" s="149"/>
      <c r="B32" s="144" t="s">
        <v>81</v>
      </c>
    </row>
    <row r="33" spans="1:2" ht="15.75" thickBot="1" x14ac:dyDescent="0.3">
      <c r="A33" s="150"/>
      <c r="B33" s="145" t="s">
        <v>83</v>
      </c>
    </row>
    <row r="34" spans="1:2" ht="15.75" thickBot="1" x14ac:dyDescent="0.3"/>
    <row r="35" spans="1:2" x14ac:dyDescent="0.25">
      <c r="A35" s="148" t="s">
        <v>22</v>
      </c>
      <c r="B35" s="146" t="s">
        <v>0</v>
      </c>
    </row>
    <row r="36" spans="1:2" x14ac:dyDescent="0.25">
      <c r="A36" s="149"/>
      <c r="B36" s="144" t="s">
        <v>84</v>
      </c>
    </row>
    <row r="37" spans="1:2" x14ac:dyDescent="0.25">
      <c r="A37" s="149"/>
      <c r="B37" s="144" t="s">
        <v>85</v>
      </c>
    </row>
    <row r="38" spans="1:2" ht="15.75" thickBot="1" x14ac:dyDescent="0.3">
      <c r="A38" s="150"/>
      <c r="B38" s="145" t="s">
        <v>86</v>
      </c>
    </row>
    <row r="39" spans="1:2" ht="15.75" thickBot="1" x14ac:dyDescent="0.3"/>
    <row r="40" spans="1:2" x14ac:dyDescent="0.25">
      <c r="A40" s="148" t="s">
        <v>87</v>
      </c>
      <c r="B40" s="146" t="s">
        <v>0</v>
      </c>
    </row>
    <row r="41" spans="1:2" x14ac:dyDescent="0.25">
      <c r="A41" s="149"/>
      <c r="B41" s="144" t="s">
        <v>79</v>
      </c>
    </row>
    <row r="42" spans="1:2" ht="15.75" thickBot="1" x14ac:dyDescent="0.3">
      <c r="A42" s="150"/>
      <c r="B42" s="145" t="s">
        <v>80</v>
      </c>
    </row>
    <row r="43" spans="1:2" ht="15.75" thickBot="1" x14ac:dyDescent="0.3"/>
    <row r="44" spans="1:2" x14ac:dyDescent="0.25">
      <c r="A44" s="148" t="s">
        <v>88</v>
      </c>
      <c r="B44" s="146" t="s">
        <v>0</v>
      </c>
    </row>
    <row r="45" spans="1:2" x14ac:dyDescent="0.25">
      <c r="A45" s="149"/>
      <c r="B45" s="144" t="s">
        <v>79</v>
      </c>
    </row>
    <row r="46" spans="1:2" ht="15.75" thickBot="1" x14ac:dyDescent="0.3">
      <c r="A46" s="150"/>
      <c r="B46" s="145" t="s">
        <v>80</v>
      </c>
    </row>
    <row r="47" spans="1:2" ht="15.75" thickBot="1" x14ac:dyDescent="0.3"/>
    <row r="48" spans="1:2" ht="45" x14ac:dyDescent="0.25">
      <c r="A48" s="154" t="s">
        <v>64</v>
      </c>
      <c r="B48" s="146" t="s">
        <v>0</v>
      </c>
    </row>
    <row r="49" spans="1:2" x14ac:dyDescent="0.25">
      <c r="A49" s="149"/>
      <c r="B49" s="144" t="s">
        <v>89</v>
      </c>
    </row>
    <row r="50" spans="1:2" x14ac:dyDescent="0.25">
      <c r="A50" s="149"/>
      <c r="B50" s="144" t="s">
        <v>90</v>
      </c>
    </row>
    <row r="51" spans="1:2" ht="15.75" thickBot="1" x14ac:dyDescent="0.3">
      <c r="A51" s="150"/>
      <c r="B51" s="145" t="s">
        <v>91</v>
      </c>
    </row>
    <row r="52" spans="1:2" ht="15.75" thickBot="1" x14ac:dyDescent="0.3"/>
    <row r="53" spans="1:2" ht="30" x14ac:dyDescent="0.25">
      <c r="A53" s="154" t="s">
        <v>23</v>
      </c>
      <c r="B53" s="146" t="s">
        <v>0</v>
      </c>
    </row>
    <row r="54" spans="1:2" x14ac:dyDescent="0.25">
      <c r="A54" s="149"/>
      <c r="B54" s="144" t="s">
        <v>92</v>
      </c>
    </row>
    <row r="55" spans="1:2" ht="15.75" thickBot="1" x14ac:dyDescent="0.3">
      <c r="A55" s="150"/>
      <c r="B55" s="145" t="s">
        <v>93</v>
      </c>
    </row>
    <row r="56" spans="1:2" ht="15.75" thickBot="1" x14ac:dyDescent="0.3"/>
    <row r="57" spans="1:2" x14ac:dyDescent="0.25">
      <c r="A57" s="148" t="s">
        <v>98</v>
      </c>
      <c r="B57" s="143" t="s">
        <v>0</v>
      </c>
    </row>
    <row r="58" spans="1:2" x14ac:dyDescent="0.25">
      <c r="A58" s="149"/>
      <c r="B58" s="144" t="s">
        <v>96</v>
      </c>
    </row>
    <row r="59" spans="1:2" ht="15.75" thickBot="1" x14ac:dyDescent="0.3">
      <c r="A59" s="150"/>
      <c r="B59" s="145" t="s">
        <v>97</v>
      </c>
    </row>
    <row r="60" spans="1:2" ht="15.75" thickBot="1" x14ac:dyDescent="0.3"/>
    <row r="61" spans="1:2" x14ac:dyDescent="0.25">
      <c r="A61" s="148" t="s">
        <v>99</v>
      </c>
      <c r="B61" s="143" t="s">
        <v>0</v>
      </c>
    </row>
    <row r="62" spans="1:2" x14ac:dyDescent="0.25">
      <c r="A62" s="149"/>
      <c r="B62" s="144" t="s">
        <v>94</v>
      </c>
    </row>
    <row r="63" spans="1:2" x14ac:dyDescent="0.25">
      <c r="A63" s="149"/>
      <c r="B63" s="144" t="s">
        <v>95</v>
      </c>
    </row>
    <row r="64" spans="1:2" ht="15.75" thickBot="1" x14ac:dyDescent="0.3">
      <c r="A64" s="150"/>
      <c r="B64" s="145" t="s">
        <v>100</v>
      </c>
    </row>
    <row r="65" spans="1:2" ht="15.75" thickBot="1" x14ac:dyDescent="0.3"/>
    <row r="66" spans="1:2" x14ac:dyDescent="0.25">
      <c r="A66" s="148" t="s">
        <v>108</v>
      </c>
      <c r="B66" s="143" t="s">
        <v>0</v>
      </c>
    </row>
    <row r="67" spans="1:2" x14ac:dyDescent="0.25">
      <c r="A67" s="149"/>
      <c r="B67" s="144" t="s">
        <v>109</v>
      </c>
    </row>
    <row r="68" spans="1:2" ht="15.75" thickBot="1" x14ac:dyDescent="0.3">
      <c r="A68" s="150"/>
      <c r="B68" s="145" t="s">
        <v>110</v>
      </c>
    </row>
  </sheetData>
  <pageMargins left="0.7" right="0.7" top="0.75" bottom="0.75" header="0.3" footer="0.3"/>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1</vt:i4>
      </vt:variant>
    </vt:vector>
  </HeadingPairs>
  <TitlesOfParts>
    <vt:vector size="10" baseType="lpstr">
      <vt:lpstr>Toelichting</vt:lpstr>
      <vt:lpstr>Penvoerder, deelnemer 1</vt:lpstr>
      <vt:lpstr>Deelnemer 2</vt:lpstr>
      <vt:lpstr>Deelnemer 3</vt:lpstr>
      <vt:lpstr>Deelnemer 4</vt:lpstr>
      <vt:lpstr>Deelnemer 5</vt:lpstr>
      <vt:lpstr>Deelnemer 6</vt:lpstr>
      <vt:lpstr>Subsidievaststelling</vt:lpstr>
      <vt:lpstr>Keuzelijst</vt:lpstr>
      <vt:lpstr>Toelichting!_Hlk36735838</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Begroting SBV Innovatiemodule</dc:title>
  <dc:creator>Rijksdienst voor Ondernemend Nederland</dc:creator>
  <cp:keywords>Innovaties stalsystemen</cp:keywords>
  <cp:lastModifiedBy>Wollerich, L.N. (Lotte)</cp:lastModifiedBy>
  <cp:lastPrinted>2021-11-15T15:14:43Z</cp:lastPrinted>
  <dcterms:created xsi:type="dcterms:W3CDTF">2020-01-23T12:35:21Z</dcterms:created>
  <dcterms:modified xsi:type="dcterms:W3CDTF">2024-01-17T08:31:07Z</dcterms:modified>
  <cp:category>Innovaties stalsystemen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2022-08-29T13:07:56Z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7b1a8762-16e1-4a47-be53-084f439d2055</vt:lpwstr>
  </property>
  <property fmtid="{D5CDD505-2E9C-101B-9397-08002B2CF9AE}" pid="8" name="MSIP_Label_4bde8109-f994-4a60-a1d3-5c95e2ff3620_ContentBits">
    <vt:lpwstr>0</vt:lpwstr>
  </property>
</Properties>
</file>